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86f58913ba1fe68/TCMA Engenharia/02_OBRAS_EM_ESTUDO/GOINFRA_Vicinal_rio CrixaMirim/"/>
    </mc:Choice>
  </mc:AlternateContent>
  <xr:revisionPtr revIDLastSave="113" documentId="8_{F0E76A81-F54A-45E9-820E-99AE84E2C75D}" xr6:coauthVersionLast="47" xr6:coauthVersionMax="47" xr10:uidLastSave="{08CB7EF6-4153-436A-ACF1-81CD33FE6994}"/>
  <bookViews>
    <workbookView xWindow="-120" yWindow="-120" windowWidth="20730" windowHeight="11160" tabRatio="807" activeTab="1" xr2:uid="{00000000-000D-0000-FFFF-FFFF00000000}"/>
  </bookViews>
  <sheets>
    <sheet name="Relatório" sheetId="17" r:id="rId1"/>
    <sheet name="ORC_PROPOSTA" sheetId="8" r:id="rId2"/>
    <sheet name="CRONOGRAMA FÍSICO FINANCEIRO" sheetId="18" r:id="rId3"/>
    <sheet name="BDI" sheetId="14" r:id="rId4"/>
    <sheet name="ES" sheetId="15" r:id="rId5"/>
    <sheet name="Serviços" sheetId="2" r:id="rId6"/>
    <sheet name="Composições" sheetId="10" r:id="rId7"/>
    <sheet name="Materiais" sheetId="4" r:id="rId8"/>
    <sheet name="M.O." sheetId="5" r:id="rId9"/>
    <sheet name="Equipamentos" sheetId="6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\0" localSheetId="3">#REF!</definedName>
    <definedName name="\0" localSheetId="4">#REF!</definedName>
    <definedName name="\0">#REF!</definedName>
    <definedName name="\a" localSheetId="3">#REF!</definedName>
    <definedName name="\a" localSheetId="4">#REF!</definedName>
    <definedName name="\a">#REF!</definedName>
    <definedName name="\s" localSheetId="3">#REF!</definedName>
    <definedName name="\s" localSheetId="4">#REF!</definedName>
    <definedName name="\s">#REF!</definedName>
    <definedName name="_____pln2" localSheetId="3">#REF!</definedName>
    <definedName name="_____pln2" localSheetId="4">#REF!</definedName>
    <definedName name="_____pln2">#REF!</definedName>
    <definedName name="____1Excel_BuiltIn_Print_Titles_15_1_1_1_1" localSheetId="3">#REF!</definedName>
    <definedName name="____1Excel_BuiltIn_Print_Titles_15_1_1_1_1" localSheetId="4">#REF!</definedName>
    <definedName name="____1Excel_BuiltIn_Print_Titles_15_1_1_1_1">#REF!</definedName>
    <definedName name="____2Excel_BuiltIn_Print_Titles_16_1" localSheetId="3">#REF!,#REF!</definedName>
    <definedName name="____2Excel_BuiltIn_Print_Titles_16_1" localSheetId="4">#REF!,#REF!</definedName>
    <definedName name="____2Excel_BuiltIn_Print_Titles_16_1">#REF!,#REF!</definedName>
    <definedName name="____3Excel_BuiltIn_Print_Titles_16_1_1_1" localSheetId="3">#REF!</definedName>
    <definedName name="____3Excel_BuiltIn_Print_Titles_16_1_1_1" localSheetId="4">#REF!</definedName>
    <definedName name="____3Excel_BuiltIn_Print_Titles_16_1_1_1">#REF!</definedName>
    <definedName name="____OR1">'[1]orcID nº1'!$A$14:$G$1025</definedName>
    <definedName name="____OR12">'[1]orc ID nº12'!$A$16:$G$181</definedName>
    <definedName name="____OR13">'[1]orc ID nº13'!$A$13:$G$34</definedName>
    <definedName name="____OR14">'[1]orc ID nº 14'!$A$14:$G$16</definedName>
    <definedName name="____OR15">'[1]orc ID nº 15'!$A$14:$G$104</definedName>
    <definedName name="____OR16">'[1]orc ID nº16'!$A$14:$G$33</definedName>
    <definedName name="____OR17">'[1]orc ID nº17'!$A$16:$G$80</definedName>
    <definedName name="____OR18">'[1]orc ID nº 18'!$A$14:$G$123</definedName>
    <definedName name="____OR19">'[1]orc ID nº19'!$A$14:$G$96</definedName>
    <definedName name="____OR2">'[1]orc ID nº2 '!$A$14:$G$70</definedName>
    <definedName name="____OR3">'[1]orc ID nº3'!$A$14:$G$134</definedName>
    <definedName name="____OR4">'[1]orcID nº4'!$A$14:$G$165</definedName>
    <definedName name="____OR5">'[1]orcID nº5'!$A$14:$G$149</definedName>
    <definedName name="____OR6">'[1]orcID nº6'!$A$14:$G$138</definedName>
    <definedName name="____OR7">'[1]orcID nº7'!$A$14:$G$137</definedName>
    <definedName name="____OR8">'[1]orc ID nº8'!$A$14:$G$133</definedName>
    <definedName name="____OR9">'[1]orc ID nº9'!$A$14:$G$157</definedName>
    <definedName name="____pln2" localSheetId="3">#REF!</definedName>
    <definedName name="____pln2" localSheetId="4">#REF!</definedName>
    <definedName name="____pln2">#REF!</definedName>
    <definedName name="____r" localSheetId="3">#REF!</definedName>
    <definedName name="____r" localSheetId="4">#REF!</definedName>
    <definedName name="____r">#REF!</definedName>
    <definedName name="____tab0198">'[2]DER janeiro98'!$A$1:$D$810</definedName>
    <definedName name="___1Excel_BuiltIn_Print_Titles_15_1_1_1_1" localSheetId="3">#REF!</definedName>
    <definedName name="___1Excel_BuiltIn_Print_Titles_15_1_1_1_1" localSheetId="4">#REF!</definedName>
    <definedName name="___1Excel_BuiltIn_Print_Titles_15_1_1_1_1">#REF!</definedName>
    <definedName name="___2Excel_BuiltIn_Print_Titles_16_1" localSheetId="3">#REF!,#REF!</definedName>
    <definedName name="___2Excel_BuiltIn_Print_Titles_16_1" localSheetId="4">#REF!,#REF!</definedName>
    <definedName name="___2Excel_BuiltIn_Print_Titles_16_1">#REF!,#REF!</definedName>
    <definedName name="___3Excel_BuiltIn_Print_Titles_16_1_1_1" localSheetId="3">#REF!</definedName>
    <definedName name="___3Excel_BuiltIn_Print_Titles_16_1_1_1" localSheetId="4">#REF!</definedName>
    <definedName name="___3Excel_BuiltIn_Print_Titles_16_1_1_1">#REF!</definedName>
    <definedName name="___4Excel_BuiltIn_Print_Titles_17_1">'[3]rev int TP'!$A$1:$B$65536,'[3]rev int TP'!$A$1:$IV$6</definedName>
    <definedName name="___5Excel_BuiltIn_Print_Titles_18_1" localSheetId="3">#REF!,#REF!</definedName>
    <definedName name="___5Excel_BuiltIn_Print_Titles_18_1" localSheetId="4">#REF!,#REF!</definedName>
    <definedName name="___5Excel_BuiltIn_Print_Titles_18_1">#REF!,#REF!</definedName>
    <definedName name="___6Excel_BuiltIn_Print_Titles_19_1" localSheetId="3">#REF!,#REF!</definedName>
    <definedName name="___6Excel_BuiltIn_Print_Titles_19_1" localSheetId="4">#REF!,#REF!</definedName>
    <definedName name="___6Excel_BuiltIn_Print_Titles_19_1">#REF!,#REF!</definedName>
    <definedName name="___7Excel_BuiltIn_Print_Titles_21_1_1_1" localSheetId="3">#REF!,#REF!</definedName>
    <definedName name="___7Excel_BuiltIn_Print_Titles_21_1_1_1" localSheetId="4">#REF!,#REF!</definedName>
    <definedName name="___7Excel_BuiltIn_Print_Titles_21_1_1_1">#REF!,#REF!</definedName>
    <definedName name="___OR1">'[1]orcID nº1'!$A$14:$G$1025</definedName>
    <definedName name="___OR12">'[1]orc ID nº12'!$A$16:$G$181</definedName>
    <definedName name="___OR13">'[1]orc ID nº13'!$A$13:$G$34</definedName>
    <definedName name="___OR14">'[1]orc ID nº 14'!$A$14:$G$16</definedName>
    <definedName name="___OR15">'[1]orc ID nº 15'!$A$14:$G$104</definedName>
    <definedName name="___OR16">'[1]orc ID nº16'!$A$14:$G$33</definedName>
    <definedName name="___OR17">'[1]orc ID nº17'!$A$16:$G$80</definedName>
    <definedName name="___OR18">'[1]orc ID nº 18'!$A$14:$G$123</definedName>
    <definedName name="___OR19">'[1]orc ID nº19'!$A$14:$G$96</definedName>
    <definedName name="___OR2">'[1]orc ID nº2 '!$A$14:$G$70</definedName>
    <definedName name="___OR3">'[1]orc ID nº3'!$A$14:$G$134</definedName>
    <definedName name="___OR4">'[1]orcID nº4'!$A$14:$G$165</definedName>
    <definedName name="___OR5">'[1]orcID nº5'!$A$14:$G$149</definedName>
    <definedName name="___OR6">'[1]orcID nº6'!$A$14:$G$138</definedName>
    <definedName name="___OR7">'[1]orcID nº7'!$A$14:$G$137</definedName>
    <definedName name="___OR8">'[1]orc ID nº8'!$A$14:$G$133</definedName>
    <definedName name="___OR9">'[1]orc ID nº9'!$A$14:$G$157</definedName>
    <definedName name="___PL1" localSheetId="3">#REF!</definedName>
    <definedName name="___PL1" localSheetId="4">#REF!</definedName>
    <definedName name="___PL1">#REF!</definedName>
    <definedName name="___QT1">'[4]ORÇ (01)'!$A$1:$L$65536</definedName>
    <definedName name="___QTD1">'[4]ORÇ (01)'!$F$1:$N$65536</definedName>
    <definedName name="___QTS1">'[4]ORÇ (01)'!$AF$1:$AO$65536</definedName>
    <definedName name="___r" localSheetId="3">#REF!</definedName>
    <definedName name="___r" localSheetId="4">#REF!</definedName>
    <definedName name="___r">#REF!</definedName>
    <definedName name="___tab0198">'[2]DER janeiro98'!$A$1:$D$810</definedName>
    <definedName name="___TB1" localSheetId="3">'[4]Tabela basica'!#REF!</definedName>
    <definedName name="___TB1" localSheetId="4">'[4]Tabela basica'!#REF!</definedName>
    <definedName name="___TB1">'[4]Tabela basica'!#REF!</definedName>
    <definedName name="__12Excel_BuiltIn_Print_Titles_19_1" localSheetId="3">#REF!,#REF!</definedName>
    <definedName name="__12Excel_BuiltIn_Print_Titles_19_1" localSheetId="4">#REF!,#REF!</definedName>
    <definedName name="__12Excel_BuiltIn_Print_Titles_19_1">#REF!,#REF!</definedName>
    <definedName name="__14Excel_BuiltIn_Print_Titles_21_1_1_1" localSheetId="3">#REF!,#REF!</definedName>
    <definedName name="__14Excel_BuiltIn_Print_Titles_21_1_1_1" localSheetId="4">#REF!,#REF!</definedName>
    <definedName name="__14Excel_BuiltIn_Print_Titles_21_1_1_1">#REF!,#REF!</definedName>
    <definedName name="__1Excel_BuiltIn_Print_Titles_15_1_1_1_1" localSheetId="3">#REF!</definedName>
    <definedName name="__1Excel_BuiltIn_Print_Titles_15_1_1_1_1" localSheetId="4">#REF!</definedName>
    <definedName name="__1Excel_BuiltIn_Print_Titles_15_1_1_1_1">#REF!</definedName>
    <definedName name="__1Excel_BuiltIn_Print_Titles_16_1">'[5]Rev int TP ímpar'!$A$1:$B$65536,'[5]Rev int TP ímpar'!$A$1:$IV$6</definedName>
    <definedName name="__2Excel_BuiltIn_Print_Titles_15_1_1_1_1" localSheetId="3">#REF!</definedName>
    <definedName name="__2Excel_BuiltIn_Print_Titles_15_1_1_1_1" localSheetId="4">#REF!</definedName>
    <definedName name="__2Excel_BuiltIn_Print_Titles_15_1_1_1_1">#REF!</definedName>
    <definedName name="__2Excel_BuiltIn_Print_Titles_16_1" localSheetId="3">#REF!,#REF!</definedName>
    <definedName name="__2Excel_BuiltIn_Print_Titles_16_1" localSheetId="4">#REF!,#REF!</definedName>
    <definedName name="__2Excel_BuiltIn_Print_Titles_16_1">#REF!,#REF!</definedName>
    <definedName name="__2Excel_BuiltIn_Print_Titles_17_1" localSheetId="3">#REF!,#REF!</definedName>
    <definedName name="__2Excel_BuiltIn_Print_Titles_17_1" localSheetId="4">#REF!,#REF!</definedName>
    <definedName name="__2Excel_BuiltIn_Print_Titles_17_1">#REF!,#REF!</definedName>
    <definedName name="__3Excel_BuiltIn_Print_Titles_16_1_1_1" localSheetId="3">#REF!</definedName>
    <definedName name="__3Excel_BuiltIn_Print_Titles_16_1_1_1" localSheetId="4">#REF!</definedName>
    <definedName name="__3Excel_BuiltIn_Print_Titles_16_1_1_1">#REF!</definedName>
    <definedName name="__3Excel_BuiltIn_Print_Titles_18_1" localSheetId="3">#REF!,#REF!</definedName>
    <definedName name="__3Excel_BuiltIn_Print_Titles_18_1" localSheetId="4">#REF!,#REF!</definedName>
    <definedName name="__3Excel_BuiltIn_Print_Titles_18_1">#REF!,#REF!</definedName>
    <definedName name="__4Excel_BuiltIn_Print_Titles_16_1" localSheetId="3">#REF!,#REF!</definedName>
    <definedName name="__4Excel_BuiltIn_Print_Titles_16_1" localSheetId="4">#REF!,#REF!</definedName>
    <definedName name="__4Excel_BuiltIn_Print_Titles_16_1">#REF!,#REF!</definedName>
    <definedName name="__4Excel_BuiltIn_Print_Titles_17_1">'[3]rev int TP'!$A$1:$B$65536,'[3]rev int TP'!$A$1:$IV$6</definedName>
    <definedName name="__4Excel_BuiltIn_Print_Titles_19_1" localSheetId="3">#REF!,#REF!</definedName>
    <definedName name="__4Excel_BuiltIn_Print_Titles_19_1" localSheetId="4">#REF!,#REF!</definedName>
    <definedName name="__4Excel_BuiltIn_Print_Titles_19_1">#REF!,#REF!</definedName>
    <definedName name="__5Excel_BuiltIn_Print_Titles_18_1" localSheetId="3">#REF!,#REF!</definedName>
    <definedName name="__5Excel_BuiltIn_Print_Titles_18_1" localSheetId="4">#REF!,#REF!</definedName>
    <definedName name="__5Excel_BuiltIn_Print_Titles_18_1">#REF!,#REF!</definedName>
    <definedName name="__5Excel_BuiltIn_Print_Titles_21_1_1_1" localSheetId="3">#REF!,#REF!</definedName>
    <definedName name="__5Excel_BuiltIn_Print_Titles_21_1_1_1" localSheetId="4">#REF!,#REF!</definedName>
    <definedName name="__5Excel_BuiltIn_Print_Titles_21_1_1_1">#REF!,#REF!</definedName>
    <definedName name="__6Excel_BuiltIn_Print_Titles_16_1_1_1" localSheetId="3">#REF!</definedName>
    <definedName name="__6Excel_BuiltIn_Print_Titles_16_1_1_1" localSheetId="4">#REF!</definedName>
    <definedName name="__6Excel_BuiltIn_Print_Titles_16_1_1_1">#REF!</definedName>
    <definedName name="__6Excel_BuiltIn_Print_Titles_19_1" localSheetId="3">#REF!,#REF!</definedName>
    <definedName name="__6Excel_BuiltIn_Print_Titles_19_1" localSheetId="4">#REF!,#REF!</definedName>
    <definedName name="__6Excel_BuiltIn_Print_Titles_19_1">#REF!,#REF!</definedName>
    <definedName name="__7Excel_BuiltIn_Print_Titles_21_1_1_1" localSheetId="3">#REF!,#REF!</definedName>
    <definedName name="__7Excel_BuiltIn_Print_Titles_21_1_1_1" localSheetId="4">#REF!,#REF!</definedName>
    <definedName name="__7Excel_BuiltIn_Print_Titles_21_1_1_1">#REF!,#REF!</definedName>
    <definedName name="__8Excel_BuiltIn_Print_Titles_17_1">'[3]rev int TP'!$A$1:$B$65536,'[3]rev int TP'!$A$1:$IV$6</definedName>
    <definedName name="__est1" localSheetId="3">[6]DIPRVS12!#REF!</definedName>
    <definedName name="__est1" localSheetId="4">[6]DIPRVS12!#REF!</definedName>
    <definedName name="__est1">[6]DIPRVS12!#REF!</definedName>
    <definedName name="__OR1">'[7]orcID nº1'!$A$14:$G$1025</definedName>
    <definedName name="__OR12">'[7]orc ID nº12'!$A$16:$G$181</definedName>
    <definedName name="__OR13">'[7]orc ID nº13'!$A$13:$G$34</definedName>
    <definedName name="__OR14">'[7]orc ID nº 14'!$A$14:$G$16</definedName>
    <definedName name="__OR15">'[7]orc ID nº 15'!$A$14:$G$104</definedName>
    <definedName name="__OR16">'[7]orc ID nº16'!$A$14:$G$33</definedName>
    <definedName name="__OR17">'[7]orc ID nº17'!$A$16:$G$80</definedName>
    <definedName name="__OR18">'[7]orc ID nº 18'!$A$14:$G$123</definedName>
    <definedName name="__OR19">'[7]orc ID nº19'!$A$14:$G$96</definedName>
    <definedName name="__OR2">'[7]orc ID nº2 '!$A$14:$G$70</definedName>
    <definedName name="__OR3">'[7]orc ID nº3'!$A$14:$G$134</definedName>
    <definedName name="__OR4">'[7]orcID nº4'!$A$14:$G$165</definedName>
    <definedName name="__OR5">'[7]orcID nº5'!$A$14:$G$149</definedName>
    <definedName name="__OR6">'[7]orcID nº6'!$A$14:$G$138</definedName>
    <definedName name="__OR7">'[7]orcID nº7'!$A$14:$G$137</definedName>
    <definedName name="__OR8">'[7]orc ID nº8'!$A$14:$G$133</definedName>
    <definedName name="__OR9">'[7]orc ID nº9'!$A$14:$G$157</definedName>
    <definedName name="__PL1" localSheetId="3">#REF!</definedName>
    <definedName name="__PL1" localSheetId="4">#REF!</definedName>
    <definedName name="__PL1">#REF!</definedName>
    <definedName name="__pln2" localSheetId="3">#REF!</definedName>
    <definedName name="__pln2" localSheetId="4">#REF!</definedName>
    <definedName name="__pln2">#REF!</definedName>
    <definedName name="__QT1">'[4]ORÇ (01)'!$A$1:$L$65536</definedName>
    <definedName name="__QTD1">'[4]ORÇ (01)'!$F$1:$N$65536</definedName>
    <definedName name="__QTS1">'[4]ORÇ (01)'!$AF$1:$AO$65536</definedName>
    <definedName name="__r" localSheetId="3">#REF!</definedName>
    <definedName name="__r" localSheetId="4">#REF!</definedName>
    <definedName name="__r">#REF!</definedName>
    <definedName name="__ser0060" localSheetId="3">#REF!</definedName>
    <definedName name="__ser0060" localSheetId="4">#REF!</definedName>
    <definedName name="__ser0060">#REF!</definedName>
    <definedName name="__tab0198">'[2]DER janeiro98'!$A$1:$D$810</definedName>
    <definedName name="__TB1" localSheetId="3">'[4]Tabela basica'!#REF!</definedName>
    <definedName name="__TB1" localSheetId="4">'[4]Tabela basica'!#REF!</definedName>
    <definedName name="__TB1">'[4]Tabela basica'!#REF!</definedName>
    <definedName name="__TB2" localSheetId="3">#REF!</definedName>
    <definedName name="__TB2" localSheetId="4">#REF!</definedName>
    <definedName name="__TB2">#REF!</definedName>
    <definedName name="__TB3" localSheetId="3">#REF!</definedName>
    <definedName name="__TB3" localSheetId="4">#REF!</definedName>
    <definedName name="__TB3">#REF!</definedName>
    <definedName name="__TB4" localSheetId="3">#REF!</definedName>
    <definedName name="__TB4" localSheetId="4">#REF!</definedName>
    <definedName name="__TB4">#REF!</definedName>
    <definedName name="__TB5" localSheetId="3">#REF!</definedName>
    <definedName name="__TB5" localSheetId="4">#REF!</definedName>
    <definedName name="__TB5">#REF!</definedName>
    <definedName name="__TB6" localSheetId="3">#REF!</definedName>
    <definedName name="__TB6" localSheetId="4">#REF!</definedName>
    <definedName name="__TB6">#REF!</definedName>
    <definedName name="__TBM1">'[4]Tabela basica'!$E$1:$L$65536</definedName>
    <definedName name="__xlnm.Print_Area_1" localSheetId="3">#REF!</definedName>
    <definedName name="__xlnm.Print_Area_1" localSheetId="4">#REF!</definedName>
    <definedName name="__xlnm.Print_Area_1">#REF!</definedName>
    <definedName name="__xlnm.Print_Area_3" localSheetId="3">#REF!</definedName>
    <definedName name="__xlnm.Print_Area_3" localSheetId="4">#REF!</definedName>
    <definedName name="__xlnm.Print_Area_3">#REF!</definedName>
    <definedName name="__xlnm.Print_Titles_3" localSheetId="3">#REF!</definedName>
    <definedName name="__xlnm.Print_Titles_3" localSheetId="4">#REF!</definedName>
    <definedName name="__xlnm.Print_Titles_3">#REF!</definedName>
    <definedName name="_01_09_96" localSheetId="3">#REF!</definedName>
    <definedName name="_01_09_96" localSheetId="4">#REF!</definedName>
    <definedName name="_01_09_96">#REF!</definedName>
    <definedName name="_10Excel_BuiltIn_Print_Titles_16_1">'[8]rev int TP ímpar'!$A$1:$B$65535,'[8]rev int TP ímpar'!$A$1:$IV$6</definedName>
    <definedName name="_10Excel_BuiltIn_Print_Titles_17_1">'[9]rev int TP'!$A$1:$B$65536,'[9]rev int TP'!$A$1:$IV$6</definedName>
    <definedName name="_10Excel_BuiltIn_Print_Titles_18_1" localSheetId="3">#REF!,#REF!</definedName>
    <definedName name="_10Excel_BuiltIn_Print_Titles_18_1" localSheetId="4">#REF!,#REF!</definedName>
    <definedName name="_10Excel_BuiltIn_Print_Titles_18_1">#REF!,#REF!</definedName>
    <definedName name="_11Excel_BuiltIn_Print_Titles_18_1" localSheetId="3">#REF!,#REF!</definedName>
    <definedName name="_11Excel_BuiltIn_Print_Titles_18_1" localSheetId="4">#REF!,#REF!</definedName>
    <definedName name="_11Excel_BuiltIn_Print_Titles_18_1">#REF!,#REF!</definedName>
    <definedName name="_12Excel_BuiltIn_Print_Titles_17_1">'[8]rev int TP par'!$A$1:$B$65535,'[8]rev int TP par'!$A$1:$IV$6</definedName>
    <definedName name="_12Excel_BuiltIn_Print_Titles_19_1" localSheetId="3">#REF!,#REF!</definedName>
    <definedName name="_12Excel_BuiltIn_Print_Titles_19_1" localSheetId="4">#REF!,#REF!</definedName>
    <definedName name="_12Excel_BuiltIn_Print_Titles_19_1">#REF!,#REF!</definedName>
    <definedName name="_13Excel_BuiltIn_Print_Titles_21_1_1_1" localSheetId="3">#REF!,#REF!</definedName>
    <definedName name="_13Excel_BuiltIn_Print_Titles_21_1_1_1" localSheetId="4">#REF!,#REF!</definedName>
    <definedName name="_13Excel_BuiltIn_Print_Titles_21_1_1_1">#REF!,#REF!</definedName>
    <definedName name="_14Excel_BuiltIn_Print_Titles_21_1_1_1" localSheetId="3">#REF!,#REF!</definedName>
    <definedName name="_14Excel_BuiltIn_Print_Titles_21_1_1_1" localSheetId="4">#REF!,#REF!</definedName>
    <definedName name="_14Excel_BuiltIn_Print_Titles_21_1_1_1">#REF!,#REF!</definedName>
    <definedName name="_15Excel_BuiltIn_Print_Titles_17_1" localSheetId="3">#REF!,#REF!</definedName>
    <definedName name="_15Excel_BuiltIn_Print_Titles_17_1" localSheetId="4">#REF!,#REF!</definedName>
    <definedName name="_15Excel_BuiltIn_Print_Titles_17_1">#REF!,#REF!</definedName>
    <definedName name="_16Excel_BuiltIn_Print_Titles_18_1" localSheetId="3">#REF!,#REF!</definedName>
    <definedName name="_16Excel_BuiltIn_Print_Titles_18_1" localSheetId="4">#REF!,#REF!</definedName>
    <definedName name="_16Excel_BuiltIn_Print_Titles_18_1">#REF!,#REF!</definedName>
    <definedName name="_17Excel_BuiltIn_Print_Titles_18_1">'[8]rev int pav 21_'!$A$1:$B$65535,'[8]rev int pav 21_'!$A$1:$IV$6</definedName>
    <definedName name="_17Excel_BuiltIn_Print_Titles_19_1" localSheetId="3">#REF!,#REF!</definedName>
    <definedName name="_17Excel_BuiltIn_Print_Titles_19_1" localSheetId="4">#REF!,#REF!</definedName>
    <definedName name="_17Excel_BuiltIn_Print_Titles_19_1">#REF!,#REF!</definedName>
    <definedName name="_18Excel_BuiltIn_Print_Titles_21_1_1_1" localSheetId="3">#REF!,#REF!</definedName>
    <definedName name="_18Excel_BuiltIn_Print_Titles_21_1_1_1" localSheetId="4">#REF!,#REF!</definedName>
    <definedName name="_18Excel_BuiltIn_Print_Titles_21_1_1_1">#REF!,#REF!</definedName>
    <definedName name="_1Excel_BuiltIn_Print_Titles_15_1_1_1_1" localSheetId="3">#REF!</definedName>
    <definedName name="_1Excel_BuiltIn_Print_Titles_15_1_1_1_1" localSheetId="4">#REF!</definedName>
    <definedName name="_1Excel_BuiltIn_Print_Titles_15_1_1_1_1">#REF!</definedName>
    <definedName name="_1Excel_BuiltIn_Print_Titles_16_1">'[8]rev int TP ímpar'!$A$1:$B$65535,'[8]rev int TP ímpar'!$A$1:$IV$6</definedName>
    <definedName name="_20Excel_BuiltIn_Print_Titles_17_1">'[8]rev int TP par'!$A$1:$B$65535,'[8]rev int TP par'!$A$1:$IV$6</definedName>
    <definedName name="_22Excel_BuiltIn_Print_Titles_19_1">'[8]rev int pav 22_'!$A$1:$B$65535,'[8]rev int pav 22_'!$A$1:$IV$6</definedName>
    <definedName name="_23Excel_BuiltIn_Print_Titles_17_1" localSheetId="3">#REF!,#REF!</definedName>
    <definedName name="_23Excel_BuiltIn_Print_Titles_17_1" localSheetId="4">#REF!,#REF!</definedName>
    <definedName name="_23Excel_BuiltIn_Print_Titles_17_1">#REF!,#REF!</definedName>
    <definedName name="_24Excel_BuiltIn_Print_Titles_18_1" localSheetId="3">#REF!,#REF!</definedName>
    <definedName name="_24Excel_BuiltIn_Print_Titles_18_1" localSheetId="4">#REF!,#REF!</definedName>
    <definedName name="_24Excel_BuiltIn_Print_Titles_18_1">#REF!,#REF!</definedName>
    <definedName name="_25Excel_BuiltIn_Print_Titles_19_1" localSheetId="3">#REF!,#REF!</definedName>
    <definedName name="_25Excel_BuiltIn_Print_Titles_19_1" localSheetId="4">#REF!,#REF!</definedName>
    <definedName name="_25Excel_BuiltIn_Print_Titles_19_1">#REF!,#REF!</definedName>
    <definedName name="_26Excel_BuiltIn_Print_Titles_21_1_1_1" localSheetId="3">#REF!,#REF!</definedName>
    <definedName name="_26Excel_BuiltIn_Print_Titles_21_1_1_1" localSheetId="4">#REF!,#REF!</definedName>
    <definedName name="_26Excel_BuiltIn_Print_Titles_21_1_1_1">#REF!,#REF!</definedName>
    <definedName name="_27Excel_BuiltIn_Print_Titles_21_1_1_1">'[8]rev int pav 23_'!$A$1:$B$65530,'[8]rev int pav 23_'!$A$1:$IV$6</definedName>
    <definedName name="_2Excel_BuiltIn_Print_Titles_15_1_1_1_1" localSheetId="3">#REF!</definedName>
    <definedName name="_2Excel_BuiltIn_Print_Titles_15_1_1_1_1" localSheetId="4">#REF!</definedName>
    <definedName name="_2Excel_BuiltIn_Print_Titles_15_1_1_1_1">#REF!</definedName>
    <definedName name="_2Excel_BuiltIn_Print_Titles_16_1" localSheetId="3">#REF!,#REF!</definedName>
    <definedName name="_2Excel_BuiltIn_Print_Titles_16_1" localSheetId="4">#REF!,#REF!</definedName>
    <definedName name="_2Excel_BuiltIn_Print_Titles_16_1">#REF!,#REF!</definedName>
    <definedName name="_2Excel_BuiltIn_Print_Titles_17_1">'[8]rev int TP par'!$A$1:$B$65535,'[8]rev int TP par'!$A$1:$IV$6</definedName>
    <definedName name="_30Excel_BuiltIn_Print_Titles_18_1">'[8]rev int pav 21_'!$A$1:$B$65535,'[8]rev int pav 21_'!$A$1:$IV$6</definedName>
    <definedName name="_3Excel_BuiltIn_Print_Titles_16_1_1_1" localSheetId="3">#REF!</definedName>
    <definedName name="_3Excel_BuiltIn_Print_Titles_16_1_1_1" localSheetId="4">#REF!</definedName>
    <definedName name="_3Excel_BuiltIn_Print_Titles_16_1_1_1">#REF!</definedName>
    <definedName name="_3Excel_BuiltIn_Print_Titles_18_1">'[8]rev int pav 21_'!$A$1:$B$65535,'[8]rev int pav 21_'!$A$1:$IV$6</definedName>
    <definedName name="_40Excel_BuiltIn_Print_Titles_19_1">'[8]rev int pav 22_'!$A$1:$B$65535,'[8]rev int pav 22_'!$A$1:$IV$6</definedName>
    <definedName name="_4Excel_BuiltIn_Print_Titles_16_1" localSheetId="3">#REF!,#REF!</definedName>
    <definedName name="_4Excel_BuiltIn_Print_Titles_16_1" localSheetId="4">#REF!,#REF!</definedName>
    <definedName name="_4Excel_BuiltIn_Print_Titles_16_1">#REF!,#REF!</definedName>
    <definedName name="_4Excel_BuiltIn_Print_Titles_17_1">'[10]rev int TP'!$A$1:$B$65536,'[10]rev int TP'!$A$1:$IV$6</definedName>
    <definedName name="_4Excel_BuiltIn_Print_Titles_19_1">'[8]rev int pav 22_'!$A$1:$B$65535,'[8]rev int pav 22_'!$A$1:$IV$6</definedName>
    <definedName name="_50Excel_BuiltIn_Print_Titles_21_1_1_1">'[8]rev int pav 23_'!$A$1:$B$65530,'[8]rev int pav 23_'!$A$1:$IV$6</definedName>
    <definedName name="_5Excel_BuiltIn_Print_Titles_17_1">'[3]rev int TP'!$A$1:$B$65536,'[3]rev int TP'!$A$1:$IV$6</definedName>
    <definedName name="_5Excel_BuiltIn_Print_Titles_18_1" localSheetId="3">#REF!,#REF!</definedName>
    <definedName name="_5Excel_BuiltIn_Print_Titles_18_1" localSheetId="4">#REF!,#REF!</definedName>
    <definedName name="_5Excel_BuiltIn_Print_Titles_18_1">#REF!,#REF!</definedName>
    <definedName name="_5Excel_BuiltIn_Print_Titles_21_1_1_1">'[8]rev int pav 23_'!$A$1:$B$65530,'[8]rev int pav 23_'!$A$1:$IV$6</definedName>
    <definedName name="_6Excel_BuiltIn_Print_Titles_16_1">'[8]rev int TP ímpar'!$A$1:$B$65535,'[8]rev int TP ímpar'!$A$1:$IV$6</definedName>
    <definedName name="_6Excel_BuiltIn_Print_Titles_16_1_1_1" localSheetId="3">#REF!</definedName>
    <definedName name="_6Excel_BuiltIn_Print_Titles_16_1_1_1" localSheetId="4">#REF!</definedName>
    <definedName name="_6Excel_BuiltIn_Print_Titles_16_1_1_1">#REF!</definedName>
    <definedName name="_6Excel_BuiltIn_Print_Titles_18_1" localSheetId="3">#REF!,#REF!</definedName>
    <definedName name="_6Excel_BuiltIn_Print_Titles_18_1" localSheetId="4">#REF!,#REF!</definedName>
    <definedName name="_6Excel_BuiltIn_Print_Titles_18_1">#REF!,#REF!</definedName>
    <definedName name="_6Excel_BuiltIn_Print_Titles_19_1" localSheetId="3">#REF!,#REF!</definedName>
    <definedName name="_6Excel_BuiltIn_Print_Titles_19_1" localSheetId="4">#REF!,#REF!</definedName>
    <definedName name="_6Excel_BuiltIn_Print_Titles_19_1">#REF!,#REF!</definedName>
    <definedName name="_7Excel_BuiltIn_Print_Titles_16_1_1_1" localSheetId="3">#REF!</definedName>
    <definedName name="_7Excel_BuiltIn_Print_Titles_16_1_1_1" localSheetId="4">#REF!</definedName>
    <definedName name="_7Excel_BuiltIn_Print_Titles_16_1_1_1">#REF!</definedName>
    <definedName name="_7Excel_BuiltIn_Print_Titles_19_1" localSheetId="3">#REF!,#REF!</definedName>
    <definedName name="_7Excel_BuiltIn_Print_Titles_19_1" localSheetId="4">#REF!,#REF!</definedName>
    <definedName name="_7Excel_BuiltIn_Print_Titles_19_1">#REF!,#REF!</definedName>
    <definedName name="_7Excel_BuiltIn_Print_Titles_21_1_1_1" localSheetId="3">#REF!,#REF!</definedName>
    <definedName name="_7Excel_BuiltIn_Print_Titles_21_1_1_1" localSheetId="4">#REF!,#REF!</definedName>
    <definedName name="_7Excel_BuiltIn_Print_Titles_21_1_1_1">#REF!,#REF!</definedName>
    <definedName name="_8Excel_BuiltIn_Print_Titles_17_1" localSheetId="3">#REF!,#REF!</definedName>
    <definedName name="_8Excel_BuiltIn_Print_Titles_17_1" localSheetId="4">#REF!,#REF!</definedName>
    <definedName name="_8Excel_BuiltIn_Print_Titles_17_1">#REF!,#REF!</definedName>
    <definedName name="_8Excel_BuiltIn_Print_Titles_21_1_1_1" localSheetId="3">#REF!,#REF!</definedName>
    <definedName name="_8Excel_BuiltIn_Print_Titles_21_1_1_1" localSheetId="4">#REF!,#REF!</definedName>
    <definedName name="_8Excel_BuiltIn_Print_Titles_21_1_1_1">#REF!,#REF!</definedName>
    <definedName name="_A">NA()</definedName>
    <definedName name="_A_1" localSheetId="3">#REF!</definedName>
    <definedName name="_A_1" localSheetId="4">#REF!</definedName>
    <definedName name="_A_1">#REF!</definedName>
    <definedName name="_A_3">NA()</definedName>
    <definedName name="_xlnm._FilterDatabase" localSheetId="6" hidden="1">Composições!$A$1:$M$1871</definedName>
    <definedName name="_xlnm._FilterDatabase" localSheetId="9" hidden="1">Equipamentos!$A$2:$E$101</definedName>
    <definedName name="_xlnm._FilterDatabase" localSheetId="8" hidden="1">'M.O.'!$A$2:$E$39</definedName>
    <definedName name="_xlnm._FilterDatabase" localSheetId="7" hidden="1">Materiais!$A$2:$D$178</definedName>
    <definedName name="_xlnm._FilterDatabase" localSheetId="5" hidden="1">Serviços!$A$3:$F$128</definedName>
    <definedName name="_OR1">'[7]orcID nº1'!$A$14:$G$1025</definedName>
    <definedName name="_OR12">'[7]orc ID nº12'!$A$16:$G$181</definedName>
    <definedName name="_OR13">'[7]orc ID nº13'!$A$13:$G$34</definedName>
    <definedName name="_OR14">'[7]orc ID nº 14'!$A$14:$G$16</definedName>
    <definedName name="_OR15">'[7]orc ID nº 15'!$A$14:$G$104</definedName>
    <definedName name="_OR16">'[7]orc ID nº16'!$A$14:$G$33</definedName>
    <definedName name="_OR17">'[7]orc ID nº17'!$A$16:$G$80</definedName>
    <definedName name="_OR18">'[7]orc ID nº 18'!$A$14:$G$123</definedName>
    <definedName name="_OR19">'[7]orc ID nº19'!$A$14:$G$96</definedName>
    <definedName name="_OR2">'[7]orc ID nº2 '!$A$14:$G$70</definedName>
    <definedName name="_OR3">'[7]orc ID nº3'!$A$14:$G$134</definedName>
    <definedName name="_OR4">'[7]orcID nº4'!$A$14:$G$165</definedName>
    <definedName name="_OR5">'[7]orcID nº5'!$A$14:$G$149</definedName>
    <definedName name="_OR6">'[7]orcID nº6'!$A$14:$G$138</definedName>
    <definedName name="_OR7">'[7]orcID nº7'!$A$14:$G$137</definedName>
    <definedName name="_OR8">'[7]orc ID nº8'!$A$14:$G$133</definedName>
    <definedName name="_OR9">'[7]orc ID nº9'!$A$14:$G$157</definedName>
    <definedName name="_Order1" hidden="1">255</definedName>
    <definedName name="_PL1" localSheetId="3">#REF!</definedName>
    <definedName name="_PL1" localSheetId="4">#REF!</definedName>
    <definedName name="_PL1">#REF!</definedName>
    <definedName name="_QT1">'[4]ORÇ (01)'!$A$1:$L$65535</definedName>
    <definedName name="_QTD1">'[4]ORÇ (01)'!$F$1:$N$65535</definedName>
    <definedName name="_QTS1">'[4]ORÇ (01)'!$AF$1:$AO$65535</definedName>
    <definedName name="_r" localSheetId="3">#REF!</definedName>
    <definedName name="_r" localSheetId="4">#REF!</definedName>
    <definedName name="_r">#REF!</definedName>
    <definedName name="_ser0060" localSheetId="3">#REF!</definedName>
    <definedName name="_ser0060" localSheetId="4">#REF!</definedName>
    <definedName name="_ser0060">#REF!</definedName>
    <definedName name="_tab0198">'[2]DER janeiro98'!$A$1:$D$810</definedName>
    <definedName name="_TB1" localSheetId="3">'[4]Tabela basica'!#REF!</definedName>
    <definedName name="_TB1" localSheetId="4">'[4]Tabela basica'!#REF!</definedName>
    <definedName name="_TB1">'[4]Tabela basica'!#REF!</definedName>
    <definedName name="_TBM1">'[4]Tabela basica'!$E$1:$L$65536</definedName>
    <definedName name="A" localSheetId="3">#REF!</definedName>
    <definedName name="A" localSheetId="4">#REF!</definedName>
    <definedName name="A">#REF!</definedName>
    <definedName name="AA">#N/A</definedName>
    <definedName name="ABRA" localSheetId="3">#REF!</definedName>
    <definedName name="ABRA" localSheetId="4">#REF!</definedName>
    <definedName name="ABRA">#REF!</definedName>
    <definedName name="AC" localSheetId="3">#REF!</definedName>
    <definedName name="AC" localSheetId="4">#REF!</definedName>
    <definedName name="AC">#REF!</definedName>
    <definedName name="AÇO" localSheetId="3" hidden="1">{#N/A,#N/A,FALSE,"SS 1";#N/A,#N/A,FALSE,"SS 2";#N/A,#N/A,FALSE,"TER 1 (1)";#N/A,#N/A,FALSE,"TER 1 (2)";#N/A,#N/A,FALSE,"TER 2";#N/A,#N/A,FALSE,"TIPO";#N/A,#N/A,FALSE,"CM  BAR"}</definedName>
    <definedName name="AÇO" localSheetId="4" hidden="1">{#N/A,#N/A,FALSE,"SS 1";#N/A,#N/A,FALSE,"SS 2";#N/A,#N/A,FALSE,"TER 1 (1)";#N/A,#N/A,FALSE,"TER 1 (2)";#N/A,#N/A,FALSE,"TER 2";#N/A,#N/A,FALSE,"TIPO";#N/A,#N/A,FALSE,"CM  BAR"}</definedName>
    <definedName name="AÇO" hidden="1">{#N/A,#N/A,FALSE,"SS 1";#N/A,#N/A,FALSE,"SS 2";#N/A,#N/A,FALSE,"TER 1 (1)";#N/A,#N/A,FALSE,"TER 1 (2)";#N/A,#N/A,FALSE,"TER 2";#N/A,#N/A,FALSE,"TIPO";#N/A,#N/A,FALSE,"CM  BAR"}</definedName>
    <definedName name="AÇO_1" localSheetId="3" hidden="1">{#N/A,#N/A,FALSE,"SS 1";#N/A,#N/A,FALSE,"SS 2";#N/A,#N/A,FALSE,"TER 1 (1)";#N/A,#N/A,FALSE,"TER 1 (2)";#N/A,#N/A,FALSE,"TER 2";#N/A,#N/A,FALSE,"TIPO";#N/A,#N/A,FALSE,"CM  BAR"}</definedName>
    <definedName name="AÇO_1" localSheetId="4" hidden="1">{#N/A,#N/A,FALSE,"SS 1";#N/A,#N/A,FALSE,"SS 2";#N/A,#N/A,FALSE,"TER 1 (1)";#N/A,#N/A,FALSE,"TER 1 (2)";#N/A,#N/A,FALSE,"TER 2";#N/A,#N/A,FALSE,"TIPO";#N/A,#N/A,FALSE,"CM  BAR"}</definedName>
    <definedName name="AÇO_1" hidden="1">{#N/A,#N/A,FALSE,"SS 1";#N/A,#N/A,FALSE,"SS 2";#N/A,#N/A,FALSE,"TER 1 (1)";#N/A,#N/A,FALSE,"TER 1 (2)";#N/A,#N/A,FALSE,"TER 2";#N/A,#N/A,FALSE,"TIPO";#N/A,#N/A,FALSE,"CM  BAR"}</definedName>
    <definedName name="aço2" localSheetId="3" hidden="1">{#N/A,#N/A,FALSE,"LEVFER V2 P";#N/A,#N/A,FALSE,"LEVFER V2 P10%"}</definedName>
    <definedName name="aço2" localSheetId="4" hidden="1">{#N/A,#N/A,FALSE,"LEVFER V2 P";#N/A,#N/A,FALSE,"LEVFER V2 P10%"}</definedName>
    <definedName name="aço2" hidden="1">{#N/A,#N/A,FALSE,"LEVFER V2 P";#N/A,#N/A,FALSE,"LEVFER V2 P10%"}</definedName>
    <definedName name="aço2_1" localSheetId="3" hidden="1">{#N/A,#N/A,FALSE,"LEVFER V2 P";#N/A,#N/A,FALSE,"LEVFER V2 P10%"}</definedName>
    <definedName name="aço2_1" localSheetId="4" hidden="1">{#N/A,#N/A,FALSE,"LEVFER V2 P";#N/A,#N/A,FALSE,"LEVFER V2 P10%"}</definedName>
    <definedName name="aço2_1" hidden="1">{#N/A,#N/A,FALSE,"LEVFER V2 P";#N/A,#N/A,FALSE,"LEVFER V2 P10%"}</definedName>
    <definedName name="AGOA" localSheetId="3">#REF!</definedName>
    <definedName name="AGOA" localSheetId="4">#REF!</definedName>
    <definedName name="AGOA">#REF!</definedName>
    <definedName name="ALTA" localSheetId="3">'[11]PRO-08'!#REF!</definedName>
    <definedName name="ALTA" localSheetId="4">'[11]PRO-08'!#REF!</definedName>
    <definedName name="ALTA">'[11]PRO-08'!#REF!</definedName>
    <definedName name="am" localSheetId="3">#REF!</definedName>
    <definedName name="am" localSheetId="4">#REF!</definedName>
    <definedName name="am">#REF!</definedName>
    <definedName name="amarela" localSheetId="3">#REF!</definedName>
    <definedName name="amarela" localSheetId="4">#REF!</definedName>
    <definedName name="amarela">#REF!</definedName>
    <definedName name="APTO_TIPO" localSheetId="3">#REF!</definedName>
    <definedName name="APTO_TIPO" localSheetId="4">#REF!</definedName>
    <definedName name="APTO_TIPO">#REF!</definedName>
    <definedName name="_xlnm.Extract" localSheetId="3">[12]GUARANTÃS!#REF!</definedName>
    <definedName name="_xlnm.Extract" localSheetId="4">[12]GUARANTÃS!#REF!</definedName>
    <definedName name="_xlnm.Extract">[12]GUARANTÃS!#REF!</definedName>
    <definedName name="_xlnm.Print_Area" localSheetId="6">Composições!$A$1:$J$1870</definedName>
    <definedName name="_xlnm.Print_Area" localSheetId="2">'CRONOGRAMA FÍSICO FINANCEIRO'!$A$1:$Y$21</definedName>
    <definedName name="_xlnm.Print_Area" localSheetId="9">Equipamentos!$A$1:$E$27</definedName>
    <definedName name="_xlnm.Print_Area" localSheetId="8">'M.O.'!$A$1:$E$16</definedName>
    <definedName name="_xlnm.Print_Area" localSheetId="7">Materiais!$A$1:$D$32</definedName>
    <definedName name="_xlnm.Print_Area" localSheetId="1">ORC_PROPOSTA!$A$1:$F$179</definedName>
    <definedName name="_xlnm.Print_Area" localSheetId="5">Serviços!$A$1:$F$121</definedName>
    <definedName name="Área_impressão_IM" localSheetId="3">#REF!</definedName>
    <definedName name="Área_impressão_IM" localSheetId="4">#REF!</definedName>
    <definedName name="Área_impressão_IM">#REF!</definedName>
    <definedName name="AreaTeste" localSheetId="3">#REF!</definedName>
    <definedName name="AreaTeste" localSheetId="4">#REF!</definedName>
    <definedName name="AreaTeste">#REF!</definedName>
    <definedName name="AreaTeste2" localSheetId="3">#REF!</definedName>
    <definedName name="AreaTeste2" localSheetId="4">#REF!</definedName>
    <definedName name="AreaTeste2">#REF!</definedName>
    <definedName name="Aut_original" localSheetId="3">[13]PROJETO!#REF!</definedName>
    <definedName name="Aut_original" localSheetId="4">[13]PROJETO!#REF!</definedName>
    <definedName name="Aut_original">[13]PROJETO!#REF!</definedName>
    <definedName name="Aut_original1" localSheetId="3">[13]PROJETO!#REF!</definedName>
    <definedName name="Aut_original1" localSheetId="4">[13]PROJETO!#REF!</definedName>
    <definedName name="Aut_original1">[13]PROJETO!#REF!</definedName>
    <definedName name="Aut_original2" localSheetId="3">[14]PROJETO!#REF!</definedName>
    <definedName name="Aut_original2" localSheetId="4">[14]PROJETO!#REF!</definedName>
    <definedName name="Aut_original2">[14]PROJETO!#REF!</definedName>
    <definedName name="Aut_resumo" localSheetId="3">[15]RESUMO_AUT1!#REF!</definedName>
    <definedName name="Aut_resumo" localSheetId="4">[15]RESUMO_AUT1!#REF!</definedName>
    <definedName name="Aut_resumo">[15]RESUMO_AUT1!#REF!</definedName>
    <definedName name="Aut_resumo1" localSheetId="3">[15]RESUMO_AUT1!#REF!</definedName>
    <definedName name="Aut_resumo1" localSheetId="4">[15]RESUMO_AUT1!#REF!</definedName>
    <definedName name="Aut_resumo1">[15]RESUMO_AUT1!#REF!</definedName>
    <definedName name="Aut_resumo2" localSheetId="3">[15]RESUMO_AUT1!#REF!</definedName>
    <definedName name="Aut_resumo2" localSheetId="4">[15]RESUMO_AUT1!#REF!</definedName>
    <definedName name="Aut_resumo2">[15]RESUMO_AUT1!#REF!</definedName>
    <definedName name="AUXILIARES" localSheetId="3">#REF!</definedName>
    <definedName name="AUXILIARES" localSheetId="4">#REF!</definedName>
    <definedName name="AUXILIARES">#REF!</definedName>
    <definedName name="azul" localSheetId="3">#REF!</definedName>
    <definedName name="azul" localSheetId="4">#REF!</definedName>
    <definedName name="azul">#REF!</definedName>
    <definedName name="AZULSINAL" localSheetId="3">#REF!</definedName>
    <definedName name="AZULSINAL" localSheetId="4">#REF!</definedName>
    <definedName name="AZULSINAL">#REF!</definedName>
    <definedName name="banco" localSheetId="3">#REF!</definedName>
    <definedName name="banco" localSheetId="4">#REF!</definedName>
    <definedName name="banco">#REF!</definedName>
    <definedName name="_xlnm.Database" localSheetId="3">#REF!</definedName>
    <definedName name="_xlnm.Database" localSheetId="4">#REF!</definedName>
    <definedName name="_xlnm.Database">#REF!</definedName>
    <definedName name="BANCODADOS1">'[16]CUSTO EQUIP'!$A$3:$T$56</definedName>
    <definedName name="BASCARROCERIA" localSheetId="3">#REF!</definedName>
    <definedName name="BASCARROCERIA" localSheetId="4">#REF!</definedName>
    <definedName name="BASCARROCERIA">#REF!</definedName>
    <definedName name="BDI" localSheetId="3">#REF!</definedName>
    <definedName name="BDI" localSheetId="4">#REF!</definedName>
    <definedName name="BDI">#REF!</definedName>
    <definedName name="BF" localSheetId="3" hidden="1">{#N/A,#N/A,FALSE,"CM BAR";#N/A,#N/A,FALSE,"SUBSOLO";#N/A,#N/A,FALSE,"TERREO";#N/A,#N/A,FALSE,"TIPO";#N/A,#N/A,FALSE,"DUP  INF";#N/A,#N/A,FALSE,"DUP SUP"}</definedName>
    <definedName name="BF" localSheetId="4" hidden="1">{#N/A,#N/A,FALSE,"CM BAR";#N/A,#N/A,FALSE,"SUBSOLO";#N/A,#N/A,FALSE,"TERREO";#N/A,#N/A,FALSE,"TIPO";#N/A,#N/A,FALSE,"DUP  INF";#N/A,#N/A,FALSE,"DUP SUP"}</definedName>
    <definedName name="BF" hidden="1">{#N/A,#N/A,FALSE,"CM BAR";#N/A,#N/A,FALSE,"SUBSOLO";#N/A,#N/A,FALSE,"TERREO";#N/A,#N/A,FALSE,"TIPO";#N/A,#N/A,FALSE,"DUP  INF";#N/A,#N/A,FALSE,"DUP SUP"}</definedName>
    <definedName name="BF_1" localSheetId="3" hidden="1">{#N/A,#N/A,FALSE,"CM BAR";#N/A,#N/A,FALSE,"SUBSOLO";#N/A,#N/A,FALSE,"TERREO";#N/A,#N/A,FALSE,"TIPO";#N/A,#N/A,FALSE,"DUP  INF";#N/A,#N/A,FALSE,"DUP SUP"}</definedName>
    <definedName name="BF_1" localSheetId="4" hidden="1">{#N/A,#N/A,FALSE,"CM BAR";#N/A,#N/A,FALSE,"SUBSOLO";#N/A,#N/A,FALSE,"TERREO";#N/A,#N/A,FALSE,"TIPO";#N/A,#N/A,FALSE,"DUP  INF";#N/A,#N/A,FALSE,"DUP SUP"}</definedName>
    <definedName name="BF_1" hidden="1">{#N/A,#N/A,FALSE,"CM BAR";#N/A,#N/A,FALSE,"SUBSOLO";#N/A,#N/A,FALSE,"TERREO";#N/A,#N/A,FALSE,"TIPO";#N/A,#N/A,FALSE,"DUP  INF";#N/A,#N/A,FALSE,"DUP SUP"}</definedName>
    <definedName name="BG" localSheetId="3">#REF!</definedName>
    <definedName name="BG" localSheetId="4">#REF!</definedName>
    <definedName name="BG">#REF!</definedName>
    <definedName name="BGU" localSheetId="3">#REF!</definedName>
    <definedName name="BGU" localSheetId="4">#REF!</definedName>
    <definedName name="BGU">#REF!</definedName>
    <definedName name="BOMBEIRO">'[16]C MÃO OBRA'!$F$38</definedName>
    <definedName name="BR">[16]Croqui!$B$3</definedName>
    <definedName name="BUEIROSMETALICOS" localSheetId="3">#REF!</definedName>
    <definedName name="BUEIROSMETALICOS" localSheetId="4">#REF!</definedName>
    <definedName name="BUEIROSMETALICOS">#REF!</definedName>
    <definedName name="BYANNA" localSheetId="3" hidden="1">{#N/A,#N/A,FALSE,"PR  06";#N/A,#N/A,FALSE,"PR  07";#N/A,#N/A,FALSE,"PR 08";#N/A,#N/A,FALSE,"PR 09";#N/A,#N/A,FALSE,"PR 40";#N/A,#N/A,FALSE,"PR 41";#N/A,#N/A,FALSE,"PR 45";#N/A,#N/A,FALSE,"PR 46";#N/A,#N/A,FALSE,"PR 55"}</definedName>
    <definedName name="BYANNA" localSheetId="4" hidden="1">{#N/A,#N/A,FALSE,"PR  06";#N/A,#N/A,FALSE,"PR  07";#N/A,#N/A,FALSE,"PR 08";#N/A,#N/A,FALSE,"PR 09";#N/A,#N/A,FALSE,"PR 40";#N/A,#N/A,FALSE,"PR 41";#N/A,#N/A,FALSE,"PR 45";#N/A,#N/A,FALSE,"PR 46";#N/A,#N/A,FALSE,"PR 55"}</definedName>
    <definedName name="BYANNA" hidden="1">{#N/A,#N/A,FALSE,"PR  06";#N/A,#N/A,FALSE,"PR  07";#N/A,#N/A,FALSE,"PR 08";#N/A,#N/A,FALSE,"PR 09";#N/A,#N/A,FALSE,"PR 40";#N/A,#N/A,FALSE,"PR 41";#N/A,#N/A,FALSE,"PR 45";#N/A,#N/A,FALSE,"PR 46";#N/A,#N/A,FALSE,"PR 55"}</definedName>
    <definedName name="C_" localSheetId="3">#REF!</definedName>
    <definedName name="C_" localSheetId="4">#REF!</definedName>
    <definedName name="C_">#REF!</definedName>
    <definedName name="CA" localSheetId="3">#REF!</definedName>
    <definedName name="CA" localSheetId="4">#REF!</definedName>
    <definedName name="CA">#REF!</definedName>
    <definedName name="cb" localSheetId="3">#REF!</definedName>
    <definedName name="cb" localSheetId="4">#REF!</definedName>
    <definedName name="cb">#REF!</definedName>
    <definedName name="CBU" localSheetId="3">#REF!</definedName>
    <definedName name="CBU" localSheetId="4">#REF!</definedName>
    <definedName name="CBU">#REF!</definedName>
    <definedName name="CBUII" localSheetId="3">#REF!</definedName>
    <definedName name="CBUII" localSheetId="4">#REF!</definedName>
    <definedName name="CBUII">#REF!</definedName>
    <definedName name="CBUQB" localSheetId="3">#REF!</definedName>
    <definedName name="CBUQB" localSheetId="4">#REF!</definedName>
    <definedName name="CBUQB">#REF!</definedName>
    <definedName name="CBUQc" localSheetId="3">#REF!</definedName>
    <definedName name="CBUQc" localSheetId="4">#REF!</definedName>
    <definedName name="CBUQc">#REF!</definedName>
    <definedName name="CélulaInicioPlanilha" localSheetId="3">#REF!</definedName>
    <definedName name="CélulaInicioPlanilha" localSheetId="4">#REF!</definedName>
    <definedName name="CélulaInicioPlanilha">#REF!</definedName>
    <definedName name="CélulaResumo" localSheetId="3">#REF!</definedName>
    <definedName name="CélulaResumo" localSheetId="4">#REF!</definedName>
    <definedName name="CélulaResumo">#REF!</definedName>
    <definedName name="CN" localSheetId="3">#REF!</definedName>
    <definedName name="CN" localSheetId="4">#REF!</definedName>
    <definedName name="CN">#REF!</definedName>
    <definedName name="cod">'[1]1ExecuçServiços'!$A$9:$A$1081</definedName>
    <definedName name="CÓDIGOSCG" localSheetId="3">#REF!</definedName>
    <definedName name="CÓDIGOSCG" localSheetId="4">#REF!</definedName>
    <definedName name="CÓDIGOSCG">#REF!</definedName>
    <definedName name="CODOR1">'[1]orcID nº1'!$A$14:$A$1025</definedName>
    <definedName name="CODOR15">'[1]orc ID nº 15'!$A$14:$A$1000</definedName>
    <definedName name="CODOR17">'[1]orc ID nº17'!$A$16:$A$1000</definedName>
    <definedName name="CODOR18">'[1]orc ID nº 18'!$A$14:$A$1000</definedName>
    <definedName name="CODOR19">'[1]orc ID nº19'!$A$14:$A$1000</definedName>
    <definedName name="CODOR2">'[1]orc ID nº2 '!$A$14:$A$1000</definedName>
    <definedName name="CODOR3">'[1]orc ID nº3'!$A$14:$A$1001</definedName>
    <definedName name="CODOR4">'[1]orcID nº4'!$A$14:$A$1002</definedName>
    <definedName name="CODOR5">'[1]orcID nº5'!$A$14:$A$1002</definedName>
    <definedName name="CODOR6">'[1]orcID nº6'!$A$14:$A$1002</definedName>
    <definedName name="CODOR7">'[1]orcID nº7'!$A$14:$A$1003</definedName>
    <definedName name="CODOR8">'[1]orc ID nº8'!$A$14:$A$1003</definedName>
    <definedName name="CODOR9">'[1]orc ID nº9'!$A$14:$A$1002</definedName>
    <definedName name="COEF_ESCAV_DN_400">0.9</definedName>
    <definedName name="COEF_ESCAV_DN_400_1">0.9</definedName>
    <definedName name="COEF_ESCAV_DN_400_12">0.9</definedName>
    <definedName name="COEF_ESCAV_DN_400_6">0.91</definedName>
    <definedName name="COEF_ESCAV_DN_400_7">0.9</definedName>
    <definedName name="COEF_ESCAV_DN_400_8">0.9</definedName>
    <definedName name="COEF_ESCAV_DN_400_9">0.9</definedName>
    <definedName name="COEF_ESCAV_DN_600">1.62</definedName>
    <definedName name="COEF_REAT_DN_400">0.72</definedName>
    <definedName name="COEF_REAT_DN_600">1.21</definedName>
    <definedName name="COMPOR" localSheetId="3">#REF!</definedName>
    <definedName name="COMPOR" localSheetId="4">#REF!</definedName>
    <definedName name="COMPOR">#REF!</definedName>
    <definedName name="CONS.ASF." localSheetId="3">#REF!</definedName>
    <definedName name="CONS.ASF." localSheetId="4">#REF!</definedName>
    <definedName name="CONS.ASF.">#REF!</definedName>
    <definedName name="CONSERVAÇÃO" localSheetId="3">#REF!</definedName>
    <definedName name="CONSERVAÇÃO" localSheetId="4">#REF!</definedName>
    <definedName name="CONSERVAÇÃO">#REF!</definedName>
    <definedName name="_xlnm.Criteria" localSheetId="3">[12]GUARANTÃS!#REF!</definedName>
    <definedName name="_xlnm.Criteria" localSheetId="4">[12]GUARANTÃS!#REF!</definedName>
    <definedName name="_xlnm.Criteria">[12]GUARANTÃS!#REF!</definedName>
    <definedName name="cxczczxc" localSheetId="3">#REF!</definedName>
    <definedName name="cxczczxc" localSheetId="4">#REF!</definedName>
    <definedName name="cxczczxc">#REF!</definedName>
    <definedName name="D" localSheetId="3">#REF!</definedName>
    <definedName name="D" localSheetId="4">#REF!</definedName>
    <definedName name="D">#REF!</definedName>
    <definedName name="dadinho" localSheetId="3">#REF!</definedName>
    <definedName name="dadinho" localSheetId="4">#REF!</definedName>
    <definedName name="dadinho">#REF!</definedName>
    <definedName name="DADOS" localSheetId="3">#REF!</definedName>
    <definedName name="DADOS" localSheetId="4">#REF!</definedName>
    <definedName name="DADOS">#REF!</definedName>
    <definedName name="dadsada" localSheetId="3">#REF!</definedName>
    <definedName name="dadsada" localSheetId="4">#REF!</definedName>
    <definedName name="dadsada">#REF!</definedName>
    <definedName name="Data_Final" localSheetId="3">#REF!</definedName>
    <definedName name="Data_Final" localSheetId="4">#REF!</definedName>
    <definedName name="Data_Final">#REF!</definedName>
    <definedName name="Data_Início" localSheetId="3">#REF!</definedName>
    <definedName name="Data_Início" localSheetId="4">#REF!</definedName>
    <definedName name="Data_Início">#REF!</definedName>
    <definedName name="DEMONSTRATIVO_DO_RESULTADO_GERENCIAL___DGR" localSheetId="3">#REF!</definedName>
    <definedName name="DEMONSTRATIVO_DO_RESULTADO_GERENCIAL___DGR" localSheetId="4">#REF!</definedName>
    <definedName name="DEMONSTRATIVO_DO_RESULTADO_GERENCIAL___DGR">#REF!</definedName>
    <definedName name="desagio" localSheetId="3">#REF!</definedName>
    <definedName name="desagio" localSheetId="4">#REF!</definedName>
    <definedName name="desagio">#REF!</definedName>
    <definedName name="DESCRIÇÃO" localSheetId="3">#REF!</definedName>
    <definedName name="DESCRIÇÃO" localSheetId="4">#REF!</definedName>
    <definedName name="DESCRIÇÃO">#REF!</definedName>
    <definedName name="DEZA" localSheetId="3">#REF!</definedName>
    <definedName name="DEZA" localSheetId="4">#REF!</definedName>
    <definedName name="DEZA">#REF!</definedName>
    <definedName name="dfs" localSheetId="3">[17]Equipamentos!#REF!</definedName>
    <definedName name="dfs" localSheetId="4">[17]Equipamentos!#REF!</definedName>
    <definedName name="dfs">[17]Equipamentos!#REF!</definedName>
    <definedName name="DGA" localSheetId="3">'[11]PRO-08'!#REF!</definedName>
    <definedName name="DGA" localSheetId="4">'[11]PRO-08'!#REF!</definedName>
    <definedName name="DGA">'[11]PRO-08'!#REF!</definedName>
    <definedName name="DIESEL">'[16]CUSTO MATERIAL'!$F$20</definedName>
    <definedName name="DISCR" localSheetId="3">#REF!</definedName>
    <definedName name="DISCR" localSheetId="4">#REF!</definedName>
    <definedName name="DISCR">#REF!</definedName>
    <definedName name="DJ" localSheetId="3">#REF!</definedName>
    <definedName name="DJ" localSheetId="4">#REF!</definedName>
    <definedName name="DJ">#REF!</definedName>
    <definedName name="DRENAGEM" localSheetId="3">#REF!</definedName>
    <definedName name="DRENAGEM" localSheetId="4">#REF!</definedName>
    <definedName name="DRENAGEM">#REF!</definedName>
    <definedName name="DTF" localSheetId="3">#REF!</definedName>
    <definedName name="DTF" localSheetId="4">#REF!</definedName>
    <definedName name="DTF">#REF!</definedName>
    <definedName name="DTI" localSheetId="3">#REF!</definedName>
    <definedName name="DTI" localSheetId="4">#REF!</definedName>
    <definedName name="DTI">#REF!</definedName>
    <definedName name="ECJ" localSheetId="3">#REF!</definedName>
    <definedName name="ECJ" localSheetId="4">#REF!</definedName>
    <definedName name="ECJ">#REF!</definedName>
    <definedName name="EJ" localSheetId="3">#REF!</definedName>
    <definedName name="EJ" localSheetId="4">#REF!</definedName>
    <definedName name="EJ">#REF!</definedName>
    <definedName name="ELETRICISTA">'[16]C MÃO OBRA'!$F$37</definedName>
    <definedName name="EQUIPAMENTOS" localSheetId="3">#REF!</definedName>
    <definedName name="EQUIPAMENTOS" localSheetId="4">#REF!</definedName>
    <definedName name="EQUIPAMENTOS">#REF!</definedName>
    <definedName name="ES">#REF!</definedName>
    <definedName name="EstacaFinal" localSheetId="3">#REF!</definedName>
    <definedName name="EstacaFinal" localSheetId="4">#REF!</definedName>
    <definedName name="EstacaFinal">#REF!</definedName>
    <definedName name="EstacaInicial" localSheetId="3">#REF!</definedName>
    <definedName name="EstacaInicial" localSheetId="4">#REF!</definedName>
    <definedName name="EstacaInicial">#REF!</definedName>
    <definedName name="EXA" localSheetId="3">'[11]PRO-08'!#REF!</definedName>
    <definedName name="EXA" localSheetId="4">'[11]PRO-08'!#REF!</definedName>
    <definedName name="EXA">'[11]PRO-08'!#REF!</definedName>
    <definedName name="Excel_BuiltIn__FilterDatabase_3" localSheetId="3">#REF!</definedName>
    <definedName name="Excel_BuiltIn__FilterDatabase_3" localSheetId="4">#REF!</definedName>
    <definedName name="Excel_BuiltIn__FilterDatabase_3">#REF!</definedName>
    <definedName name="Excel_BuiltIn__FilterDatabase_8" localSheetId="3">#REF!</definedName>
    <definedName name="Excel_BuiltIn__FilterDatabase_8" localSheetId="4">#REF!</definedName>
    <definedName name="Excel_BuiltIn__FilterDatabase_8">#REF!</definedName>
    <definedName name="Excel_BuiltIn_Criteria" localSheetId="3">[12]GUARANTÃS!#REF!</definedName>
    <definedName name="Excel_BuiltIn_Criteria" localSheetId="4">[12]GUARANTÃS!#REF!</definedName>
    <definedName name="Excel_BuiltIn_Criteria">[12]GUARANTÃS!#REF!</definedName>
    <definedName name="Excel_BuiltIn_Database" localSheetId="3">[12]GUARANTÃS!#REF!</definedName>
    <definedName name="Excel_BuiltIn_Database" localSheetId="4">[12]GUARANTÃS!#REF!</definedName>
    <definedName name="Excel_BuiltIn_Database">[12]GUARANTÃS!#REF!</definedName>
    <definedName name="Excel_BuiltIn_Extract" localSheetId="3">[12]GUARANTÃS!#REF!</definedName>
    <definedName name="Excel_BuiltIn_Extract" localSheetId="4">[12]GUARANTÃS!#REF!</definedName>
    <definedName name="Excel_BuiltIn_Extract">[12]GUARANTÃS!#REF!</definedName>
    <definedName name="Excel_BuiltIn_Print_Area_10_1" localSheetId="3">#REF!</definedName>
    <definedName name="Excel_BuiltIn_Print_Area_10_1" localSheetId="4">#REF!</definedName>
    <definedName name="Excel_BuiltIn_Print_Area_10_1">#REF!</definedName>
    <definedName name="Excel_BuiltIn_Print_Area_11_1" localSheetId="3">#REF!</definedName>
    <definedName name="Excel_BuiltIn_Print_Area_11_1" localSheetId="4">#REF!</definedName>
    <definedName name="Excel_BuiltIn_Print_Area_11_1">#REF!</definedName>
    <definedName name="Excel_BuiltIn_Print_Area_11_1_1" localSheetId="3">#REF!</definedName>
    <definedName name="Excel_BuiltIn_Print_Area_11_1_1" localSheetId="4">#REF!</definedName>
    <definedName name="Excel_BuiltIn_Print_Area_11_1_1">#REF!</definedName>
    <definedName name="Excel_BuiltIn_Print_Area_11_1_1_1" localSheetId="3">#REF!</definedName>
    <definedName name="Excel_BuiltIn_Print_Area_11_1_1_1" localSheetId="4">#REF!</definedName>
    <definedName name="Excel_BuiltIn_Print_Area_11_1_1_1">#REF!</definedName>
    <definedName name="Excel_BuiltIn_Print_Area_12" localSheetId="3">#REF!</definedName>
    <definedName name="Excel_BuiltIn_Print_Area_12" localSheetId="4">#REF!</definedName>
    <definedName name="Excel_BuiltIn_Print_Area_12">#REF!</definedName>
    <definedName name="Excel_BuiltIn_Print_Area_12_1" localSheetId="3">#REF!</definedName>
    <definedName name="Excel_BuiltIn_Print_Area_12_1" localSheetId="4">#REF!</definedName>
    <definedName name="Excel_BuiltIn_Print_Area_12_1">#REF!</definedName>
    <definedName name="Excel_BuiltIn_Print_Area_12_1_1" localSheetId="3">#REF!</definedName>
    <definedName name="Excel_BuiltIn_Print_Area_12_1_1" localSheetId="4">#REF!</definedName>
    <definedName name="Excel_BuiltIn_Print_Area_12_1_1">#REF!</definedName>
    <definedName name="Excel_BuiltIn_Print_Area_13_1" localSheetId="3">#REF!</definedName>
    <definedName name="Excel_BuiltIn_Print_Area_13_1" localSheetId="4">#REF!</definedName>
    <definedName name="Excel_BuiltIn_Print_Area_13_1">#REF!</definedName>
    <definedName name="Excel_BuiltIn_Print_Area_13_1_1" localSheetId="3">#REF!</definedName>
    <definedName name="Excel_BuiltIn_Print_Area_13_1_1" localSheetId="4">#REF!</definedName>
    <definedName name="Excel_BuiltIn_Print_Area_13_1_1">#REF!</definedName>
    <definedName name="Excel_BuiltIn_Print_Area_14" localSheetId="3">#REF!</definedName>
    <definedName name="Excel_BuiltIn_Print_Area_14" localSheetId="4">#REF!</definedName>
    <definedName name="Excel_BuiltIn_Print_Area_14">#REF!</definedName>
    <definedName name="Excel_BuiltIn_Print_Area_14_1" localSheetId="3">#REF!</definedName>
    <definedName name="Excel_BuiltIn_Print_Area_14_1" localSheetId="4">#REF!</definedName>
    <definedName name="Excel_BuiltIn_Print_Area_14_1">#REF!</definedName>
    <definedName name="Excel_BuiltIn_Print_Area_15_1" localSheetId="3">#REF!</definedName>
    <definedName name="Excel_BuiltIn_Print_Area_15_1" localSheetId="4">#REF!</definedName>
    <definedName name="Excel_BuiltIn_Print_Area_15_1">#REF!</definedName>
    <definedName name="Excel_BuiltIn_Print_Area_2_1" localSheetId="3">#REF!</definedName>
    <definedName name="Excel_BuiltIn_Print_Area_2_1" localSheetId="4">#REF!</definedName>
    <definedName name="Excel_BuiltIn_Print_Area_2_1">#REF!</definedName>
    <definedName name="Excel_BuiltIn_Print_Area_21_1" localSheetId="3">#REF!</definedName>
    <definedName name="Excel_BuiltIn_Print_Area_21_1" localSheetId="4">#REF!</definedName>
    <definedName name="Excel_BuiltIn_Print_Area_21_1">#REF!</definedName>
    <definedName name="Excel_BuiltIn_Print_Area_23_1" localSheetId="3">#REF!</definedName>
    <definedName name="Excel_BuiltIn_Print_Area_23_1" localSheetId="4">#REF!</definedName>
    <definedName name="Excel_BuiltIn_Print_Area_23_1">#REF!</definedName>
    <definedName name="Excel_BuiltIn_Print_Area_26_1" localSheetId="3">#REF!</definedName>
    <definedName name="Excel_BuiltIn_Print_Area_26_1" localSheetId="4">#REF!</definedName>
    <definedName name="Excel_BuiltIn_Print_Area_26_1">#REF!</definedName>
    <definedName name="Excel_BuiltIn_Print_Area_3_1_1" localSheetId="3">#REF!</definedName>
    <definedName name="Excel_BuiltIn_Print_Area_3_1_1" localSheetId="4">#REF!</definedName>
    <definedName name="Excel_BuiltIn_Print_Area_3_1_1">#REF!</definedName>
    <definedName name="Excel_BuiltIn_Print_Area_4_1" localSheetId="3">#REF!</definedName>
    <definedName name="Excel_BuiltIn_Print_Area_4_1" localSheetId="4">#REF!</definedName>
    <definedName name="Excel_BuiltIn_Print_Area_4_1">#REF!</definedName>
    <definedName name="Excel_BuiltIn_Print_Area_5_1" localSheetId="3">#REF!</definedName>
    <definedName name="Excel_BuiltIn_Print_Area_5_1" localSheetId="4">#REF!</definedName>
    <definedName name="Excel_BuiltIn_Print_Area_5_1">#REF!</definedName>
    <definedName name="Excel_BuiltIn_Print_Area_6_1" localSheetId="3">#REF!</definedName>
    <definedName name="Excel_BuiltIn_Print_Area_6_1" localSheetId="4">#REF!</definedName>
    <definedName name="Excel_BuiltIn_Print_Area_6_1">#REF!</definedName>
    <definedName name="Excel_BuiltIn_Print_Area_6_1_1" localSheetId="3">#REF!</definedName>
    <definedName name="Excel_BuiltIn_Print_Area_6_1_1" localSheetId="4">#REF!</definedName>
    <definedName name="Excel_BuiltIn_Print_Area_6_1_1">#REF!</definedName>
    <definedName name="Excel_BuiltIn_Print_Area_7_1" localSheetId="3">#REF!</definedName>
    <definedName name="Excel_BuiltIn_Print_Area_7_1" localSheetId="4">#REF!</definedName>
    <definedName name="Excel_BuiltIn_Print_Area_7_1">#REF!</definedName>
    <definedName name="Excel_BuiltIn_Print_Area_7_1_1" localSheetId="3">#REF!</definedName>
    <definedName name="Excel_BuiltIn_Print_Area_7_1_1" localSheetId="4">#REF!</definedName>
    <definedName name="Excel_BuiltIn_Print_Area_7_1_1">#REF!</definedName>
    <definedName name="Excel_BuiltIn_Print_Area_8_1" localSheetId="3">#REF!</definedName>
    <definedName name="Excel_BuiltIn_Print_Area_8_1" localSheetId="4">#REF!</definedName>
    <definedName name="Excel_BuiltIn_Print_Area_8_1">#REF!</definedName>
    <definedName name="Excel_BuiltIn_Print_Area_8_1_1" localSheetId="3">#REF!</definedName>
    <definedName name="Excel_BuiltIn_Print_Area_8_1_1" localSheetId="4">#REF!</definedName>
    <definedName name="Excel_BuiltIn_Print_Area_8_1_1">#REF!</definedName>
    <definedName name="Excel_BuiltIn_Print_Area_8_1_1_1" localSheetId="3">#REF!</definedName>
    <definedName name="Excel_BuiltIn_Print_Area_8_1_1_1" localSheetId="4">#REF!</definedName>
    <definedName name="Excel_BuiltIn_Print_Area_8_1_1_1">#REF!</definedName>
    <definedName name="Excel_BuiltIn_Print_Area_9" localSheetId="3">#REF!</definedName>
    <definedName name="Excel_BuiltIn_Print_Area_9" localSheetId="4">#REF!</definedName>
    <definedName name="Excel_BuiltIn_Print_Area_9">#REF!</definedName>
    <definedName name="Excel_BuiltIn_Print_Area_9_1" localSheetId="3">#REF!</definedName>
    <definedName name="Excel_BuiltIn_Print_Area_9_1" localSheetId="4">#REF!</definedName>
    <definedName name="Excel_BuiltIn_Print_Area_9_1">#REF!</definedName>
    <definedName name="Excel_BuiltIn_Print_Area_9_1_1" localSheetId="3">#REF!</definedName>
    <definedName name="Excel_BuiltIn_Print_Area_9_1_1" localSheetId="4">#REF!</definedName>
    <definedName name="Excel_BuiltIn_Print_Area_9_1_1">#REF!</definedName>
    <definedName name="Excel_BuiltIn_Print_Titles_1_1" localSheetId="3">#REF!</definedName>
    <definedName name="Excel_BuiltIn_Print_Titles_1_1" localSheetId="4">#REF!</definedName>
    <definedName name="Excel_BuiltIn_Print_Titles_1_1">#REF!</definedName>
    <definedName name="Excel_BuiltIn_Print_Titles_1_1_1" localSheetId="3">#REF!</definedName>
    <definedName name="Excel_BuiltIn_Print_Titles_1_1_1" localSheetId="4">#REF!</definedName>
    <definedName name="Excel_BuiltIn_Print_Titles_1_1_1">#REF!</definedName>
    <definedName name="Excel_BuiltIn_Print_Titles_10_1_1" localSheetId="3">#REF!</definedName>
    <definedName name="Excel_BuiltIn_Print_Titles_10_1_1" localSheetId="4">#REF!</definedName>
    <definedName name="Excel_BuiltIn_Print_Titles_10_1_1">#REF!</definedName>
    <definedName name="Excel_BuiltIn_Print_Titles_11_1_1" localSheetId="3">#REF!,#REF!</definedName>
    <definedName name="Excel_BuiltIn_Print_Titles_11_1_1" localSheetId="4">#REF!,#REF!</definedName>
    <definedName name="Excel_BuiltIn_Print_Titles_11_1_1">#REF!,#REF!</definedName>
    <definedName name="Excel_BuiltIn_Print_Titles_11_1_1_1" localSheetId="3">#REF!</definedName>
    <definedName name="Excel_BuiltIn_Print_Titles_11_1_1_1" localSheetId="4">#REF!</definedName>
    <definedName name="Excel_BuiltIn_Print_Titles_11_1_1_1">#REF!</definedName>
    <definedName name="Excel_BuiltIn_Print_Titles_12" localSheetId="3">#REF!</definedName>
    <definedName name="Excel_BuiltIn_Print_Titles_12" localSheetId="4">#REF!</definedName>
    <definedName name="Excel_BuiltIn_Print_Titles_12">#REF!</definedName>
    <definedName name="Excel_BuiltIn_Print_Titles_12_1" localSheetId="3">#REF!</definedName>
    <definedName name="Excel_BuiltIn_Print_Titles_12_1" localSheetId="4">#REF!</definedName>
    <definedName name="Excel_BuiltIn_Print_Titles_12_1">#REF!</definedName>
    <definedName name="Excel_BuiltIn_Print_Titles_13_1" localSheetId="3">#REF!</definedName>
    <definedName name="Excel_BuiltIn_Print_Titles_13_1" localSheetId="4">#REF!</definedName>
    <definedName name="Excel_BuiltIn_Print_Titles_13_1">#REF!</definedName>
    <definedName name="Excel_BuiltIn_Print_Titles_13_1_1" localSheetId="3">#REF!</definedName>
    <definedName name="Excel_BuiltIn_Print_Titles_13_1_1" localSheetId="4">#REF!</definedName>
    <definedName name="Excel_BuiltIn_Print_Titles_13_1_1">#REF!</definedName>
    <definedName name="Excel_BuiltIn_Print_Titles_14_1" localSheetId="3">#REF!,#REF!</definedName>
    <definedName name="Excel_BuiltIn_Print_Titles_14_1" localSheetId="4">#REF!,#REF!</definedName>
    <definedName name="Excel_BuiltIn_Print_Titles_14_1">#REF!,#REF!</definedName>
    <definedName name="Excel_BuiltIn_Print_Titles_14_1_1" localSheetId="3">#REF!</definedName>
    <definedName name="Excel_BuiltIn_Print_Titles_14_1_1" localSheetId="4">#REF!</definedName>
    <definedName name="Excel_BuiltIn_Print_Titles_14_1_1">#REF!</definedName>
    <definedName name="Excel_BuiltIn_Print_Titles_15_1" localSheetId="3">#REF!,#REF!</definedName>
    <definedName name="Excel_BuiltIn_Print_Titles_15_1" localSheetId="4">#REF!,#REF!</definedName>
    <definedName name="Excel_BuiltIn_Print_Titles_15_1">#REF!,#REF!</definedName>
    <definedName name="Excel_BuiltIn_Print_Titles_15_1_1" localSheetId="3">#REF!,#REF!</definedName>
    <definedName name="Excel_BuiltIn_Print_Titles_15_1_1" localSheetId="4">#REF!,#REF!</definedName>
    <definedName name="Excel_BuiltIn_Print_Titles_15_1_1">#REF!,#REF!</definedName>
    <definedName name="Excel_BuiltIn_Print_Titles_15_1_1_1" localSheetId="3">#REF!,#REF!</definedName>
    <definedName name="Excel_BuiltIn_Print_Titles_15_1_1_1" localSheetId="4">#REF!,#REF!</definedName>
    <definedName name="Excel_BuiltIn_Print_Titles_15_1_1_1">#REF!,#REF!</definedName>
    <definedName name="Excel_BuiltIn_Print_Titles_16_1" localSheetId="3">#REF!,#REF!</definedName>
    <definedName name="Excel_BuiltIn_Print_Titles_16_1" localSheetId="4">#REF!,#REF!</definedName>
    <definedName name="Excel_BuiltIn_Print_Titles_16_1">#REF!,#REF!</definedName>
    <definedName name="Excel_BuiltIn_Print_Titles_16_1_1" localSheetId="3">#REF!,#REF!</definedName>
    <definedName name="Excel_BuiltIn_Print_Titles_16_1_1" localSheetId="4">#REF!,#REF!</definedName>
    <definedName name="Excel_BuiltIn_Print_Titles_16_1_1">#REF!,#REF!</definedName>
    <definedName name="Excel_BuiltIn_Print_Titles_17_1" localSheetId="3">#REF!,#REF!</definedName>
    <definedName name="Excel_BuiltIn_Print_Titles_17_1" localSheetId="4">#REF!,#REF!</definedName>
    <definedName name="Excel_BuiltIn_Print_Titles_17_1">#REF!,#REF!</definedName>
    <definedName name="Excel_BuiltIn_Print_Titles_17_1_1" localSheetId="3">#REF!,#REF!</definedName>
    <definedName name="Excel_BuiltIn_Print_Titles_17_1_1" localSheetId="4">#REF!,#REF!</definedName>
    <definedName name="Excel_BuiltIn_Print_Titles_17_1_1">#REF!,#REF!</definedName>
    <definedName name="Excel_BuiltIn_Print_Titles_17_1_1_1">'[3]rev int TP'!$A$1:$B$65510,'[3]rev int TP'!$A$1:$IV$6</definedName>
    <definedName name="Excel_BuiltIn_Print_Titles_17_1_1_1_1" localSheetId="3">#REF!</definedName>
    <definedName name="Excel_BuiltIn_Print_Titles_17_1_1_1_1" localSheetId="4">#REF!</definedName>
    <definedName name="Excel_BuiltIn_Print_Titles_17_1_1_1_1">#REF!</definedName>
    <definedName name="Excel_BuiltIn_Print_Titles_17_1_1_1_1_1" localSheetId="3">#REF!</definedName>
    <definedName name="Excel_BuiltIn_Print_Titles_17_1_1_1_1_1" localSheetId="4">#REF!</definedName>
    <definedName name="Excel_BuiltIn_Print_Titles_17_1_1_1_1_1">#REF!</definedName>
    <definedName name="Excel_BuiltIn_Print_Titles_18_1">'[3]rev int TP'!$A$1:$B$65536,'[3]rev int TP'!$A$1:$IV$6</definedName>
    <definedName name="Excel_BuiltIn_Print_Titles_18_1_1" localSheetId="3">#REF!,#REF!</definedName>
    <definedName name="Excel_BuiltIn_Print_Titles_18_1_1" localSheetId="4">#REF!,#REF!</definedName>
    <definedName name="Excel_BuiltIn_Print_Titles_18_1_1">#REF!,#REF!</definedName>
    <definedName name="Excel_BuiltIn_Print_Titles_18_1_1_1" localSheetId="3">#REF!</definedName>
    <definedName name="Excel_BuiltIn_Print_Titles_18_1_1_1" localSheetId="4">#REF!</definedName>
    <definedName name="Excel_BuiltIn_Print_Titles_18_1_1_1">#REF!</definedName>
    <definedName name="Excel_BuiltIn_Print_Titles_18_1_1_1_1" localSheetId="3">#REF!</definedName>
    <definedName name="Excel_BuiltIn_Print_Titles_18_1_1_1_1" localSheetId="4">#REF!</definedName>
    <definedName name="Excel_BuiltIn_Print_Titles_18_1_1_1_1">#REF!</definedName>
    <definedName name="Excel_BuiltIn_Print_Titles_19_1" localSheetId="3">#REF!,#REF!</definedName>
    <definedName name="Excel_BuiltIn_Print_Titles_19_1" localSheetId="4">#REF!,#REF!</definedName>
    <definedName name="Excel_BuiltIn_Print_Titles_19_1">#REF!,#REF!</definedName>
    <definedName name="Excel_BuiltIn_Print_Titles_19_1_1" localSheetId="3">#REF!,#REF!</definedName>
    <definedName name="Excel_BuiltIn_Print_Titles_19_1_1" localSheetId="4">#REF!,#REF!</definedName>
    <definedName name="Excel_BuiltIn_Print_Titles_19_1_1">#REF!,#REF!</definedName>
    <definedName name="Excel_BuiltIn_Print_Titles_19_1_1_1" localSheetId="3">#REF!</definedName>
    <definedName name="Excel_BuiltIn_Print_Titles_19_1_1_1" localSheetId="4">#REF!</definedName>
    <definedName name="Excel_BuiltIn_Print_Titles_19_1_1_1">#REF!</definedName>
    <definedName name="Excel_BuiltIn_Print_Titles_19_1_1_1_1" localSheetId="3">#REF!</definedName>
    <definedName name="Excel_BuiltIn_Print_Titles_19_1_1_1_1" localSheetId="4">#REF!</definedName>
    <definedName name="Excel_BuiltIn_Print_Titles_19_1_1_1_1">#REF!</definedName>
    <definedName name="Excel_BuiltIn_Print_Titles_20_1" localSheetId="3">#REF!,#REF!</definedName>
    <definedName name="Excel_BuiltIn_Print_Titles_20_1" localSheetId="4">#REF!,#REF!</definedName>
    <definedName name="Excel_BuiltIn_Print_Titles_20_1">#REF!,#REF!</definedName>
    <definedName name="Excel_BuiltIn_Print_Titles_20_1_1" localSheetId="3">#REF!,#REF!</definedName>
    <definedName name="Excel_BuiltIn_Print_Titles_20_1_1" localSheetId="4">#REF!,#REF!</definedName>
    <definedName name="Excel_BuiltIn_Print_Titles_20_1_1">#REF!,#REF!</definedName>
    <definedName name="Excel_BuiltIn_Print_Titles_21_1" localSheetId="3">#REF!,#REF!</definedName>
    <definedName name="Excel_BuiltIn_Print_Titles_21_1" localSheetId="4">#REF!,#REF!</definedName>
    <definedName name="Excel_BuiltIn_Print_Titles_21_1">#REF!,#REF!</definedName>
    <definedName name="Excel_BuiltIn_Print_Titles_21_1_1" localSheetId="3">#REF!,#REF!</definedName>
    <definedName name="Excel_BuiltIn_Print_Titles_21_1_1" localSheetId="4">#REF!,#REF!</definedName>
    <definedName name="Excel_BuiltIn_Print_Titles_21_1_1">#REF!,#REF!</definedName>
    <definedName name="Excel_BuiltIn_Print_Titles_21_1_1_1" localSheetId="3">#REF!</definedName>
    <definedName name="Excel_BuiltIn_Print_Titles_21_1_1_1" localSheetId="4">#REF!</definedName>
    <definedName name="Excel_BuiltIn_Print_Titles_21_1_1_1">#REF!</definedName>
    <definedName name="Excel_BuiltIn_Print_Titles_21_1_1_1_1" localSheetId="3">#REF!</definedName>
    <definedName name="Excel_BuiltIn_Print_Titles_21_1_1_1_1" localSheetId="4">#REF!</definedName>
    <definedName name="Excel_BuiltIn_Print_Titles_21_1_1_1_1">#REF!</definedName>
    <definedName name="Excel_BuiltIn_Print_Titles_3_1_1" localSheetId="3">#REF!</definedName>
    <definedName name="Excel_BuiltIn_Print_Titles_3_1_1" localSheetId="4">#REF!</definedName>
    <definedName name="Excel_BuiltIn_Print_Titles_3_1_1">#REF!</definedName>
    <definedName name="Excel_BuiltIn_Print_Titles_4_1_1" localSheetId="3">#REF!</definedName>
    <definedName name="Excel_BuiltIn_Print_Titles_4_1_1" localSheetId="4">#REF!</definedName>
    <definedName name="Excel_BuiltIn_Print_Titles_4_1_1">#REF!</definedName>
    <definedName name="Excel_BuiltIn_Print_Titles_5_1" localSheetId="3">#REF!,#REF!</definedName>
    <definedName name="Excel_BuiltIn_Print_Titles_5_1" localSheetId="4">#REF!,#REF!</definedName>
    <definedName name="Excel_BuiltIn_Print_Titles_5_1">#REF!,#REF!</definedName>
    <definedName name="Excel_BuiltIn_Print_Titles_6_1" localSheetId="3">#REF!</definedName>
    <definedName name="Excel_BuiltIn_Print_Titles_6_1" localSheetId="4">#REF!</definedName>
    <definedName name="Excel_BuiltIn_Print_Titles_6_1">#REF!</definedName>
    <definedName name="Excel_BuiltIn_Print_Titles_6_1_1" localSheetId="3">#REF!</definedName>
    <definedName name="Excel_BuiltIn_Print_Titles_6_1_1" localSheetId="4">#REF!</definedName>
    <definedName name="Excel_BuiltIn_Print_Titles_6_1_1">#REF!</definedName>
    <definedName name="Excel_BuiltIn_Print_Titles_7">'[18]rev int TP'!$A$1:$B$65536,'[18]rev int TP'!$A$1:$IV$6</definedName>
    <definedName name="Excel_BuiltIn_Print_Titles_7_1" localSheetId="3">#REF!</definedName>
    <definedName name="Excel_BuiltIn_Print_Titles_7_1" localSheetId="4">#REF!</definedName>
    <definedName name="Excel_BuiltIn_Print_Titles_7_1">#REF!</definedName>
    <definedName name="Excel_BuiltIn_Print_Titles_8_1_1" localSheetId="3">#REF!</definedName>
    <definedName name="Excel_BuiltIn_Print_Titles_8_1_1" localSheetId="4">#REF!</definedName>
    <definedName name="Excel_BuiltIn_Print_Titles_8_1_1">#REF!</definedName>
    <definedName name="Excel_BuiltIn_Print_Titles_9_1_1" localSheetId="3">#REF!</definedName>
    <definedName name="Excel_BuiltIn_Print_Titles_9_1_1" localSheetId="4">#REF!</definedName>
    <definedName name="Excel_BuiltIn_Print_Titles_9_1_1">#REF!</definedName>
    <definedName name="Extenso">#N/A</definedName>
    <definedName name="f" localSheetId="3">#REF!</definedName>
    <definedName name="f" localSheetId="4">#REF!</definedName>
    <definedName name="f">#REF!</definedName>
    <definedName name="fc1a" localSheetId="3">'[11]PRO-08'!#REF!</definedName>
    <definedName name="fc1a" localSheetId="4">'[11]PRO-08'!#REF!</definedName>
    <definedName name="fc1a">'[11]PRO-08'!#REF!</definedName>
    <definedName name="FC2A" localSheetId="3">'[11]PRO-08'!#REF!</definedName>
    <definedName name="FC2A" localSheetId="4">'[11]PRO-08'!#REF!</definedName>
    <definedName name="FC2A">'[11]PRO-08'!#REF!</definedName>
    <definedName name="FC3A" localSheetId="3">'[11]PRO-08'!#REF!</definedName>
    <definedName name="FC3A" localSheetId="4">'[11]PRO-08'!#REF!</definedName>
    <definedName name="FC3A">'[11]PRO-08'!#REF!</definedName>
    <definedName name="fdjfksdjkfljsdlkfsjd" localSheetId="3">[12]GUARANTÃS!#REF!</definedName>
    <definedName name="fdjfksdjkfljsdlkfsjd" localSheetId="4">[12]GUARANTÃS!#REF!</definedName>
    <definedName name="fdjfksdjkfljsdlkfsjd">[12]GUARANTÃS!#REF!</definedName>
    <definedName name="fdsgdsgsdfgsdgsd" localSheetId="3">#REF!</definedName>
    <definedName name="fdsgdsgsdfgsdgsd" localSheetId="4">#REF!</definedName>
    <definedName name="fdsgdsgsdfgsdgsd">#REF!</definedName>
    <definedName name="FEVA" localSheetId="3">#REF!</definedName>
    <definedName name="FEVA" localSheetId="4">#REF!</definedName>
    <definedName name="FEVA">#REF!</definedName>
    <definedName name="G" localSheetId="3">#REF!</definedName>
    <definedName name="G" localSheetId="4">#REF!</definedName>
    <definedName name="G">#REF!</definedName>
    <definedName name="GASOLINA">'[16]CUSTO MATERIAL'!$F$19</definedName>
    <definedName name="gdfsdfdsgsdgsd" localSheetId="3">#REF!</definedName>
    <definedName name="gdfsdfdsgsdgsd" localSheetId="4">#REF!</definedName>
    <definedName name="gdfsdfdsgsdgsd">#REF!</definedName>
    <definedName name="gran">'[19]#REF'!$A$57</definedName>
    <definedName name="Granito_01" localSheetId="3" hidden="1">{#N/A,#N/A,FALSE,"CM BAR";#N/A,#N/A,FALSE,"SUBSOLO";#N/A,#N/A,FALSE,"TERREO";#N/A,#N/A,FALSE,"TIPO";#N/A,#N/A,FALSE,"DUP  INF";#N/A,#N/A,FALSE,"DUP SUP"}</definedName>
    <definedName name="Granito_01" localSheetId="4" hidden="1">{#N/A,#N/A,FALSE,"CM BAR";#N/A,#N/A,FALSE,"SUBSOLO";#N/A,#N/A,FALSE,"TERREO";#N/A,#N/A,FALSE,"TIPO";#N/A,#N/A,FALSE,"DUP  INF";#N/A,#N/A,FALSE,"DUP SUP"}</definedName>
    <definedName name="Granito_01" hidden="1">{#N/A,#N/A,FALSE,"CM BAR";#N/A,#N/A,FALSE,"SUBSOLO";#N/A,#N/A,FALSE,"TERREO";#N/A,#N/A,FALSE,"TIPO";#N/A,#N/A,FALSE,"DUP  INF";#N/A,#N/A,FALSE,"DUP SUP"}</definedName>
    <definedName name="granito_02" localSheetId="3">#REF!</definedName>
    <definedName name="granito_02" localSheetId="4">#REF!</definedName>
    <definedName name="granito_02">#REF!</definedName>
    <definedName name="há" localSheetId="3">#REF!</definedName>
    <definedName name="há" localSheetId="4">#REF!</definedName>
    <definedName name="há">#REF!</definedName>
    <definedName name="hi" localSheetId="3">#REF!</definedName>
    <definedName name="hi" localSheetId="4">#REF!</definedName>
    <definedName name="hi">#REF!</definedName>
    <definedName name="HORAMÁQUINA" localSheetId="3">#REF!</definedName>
    <definedName name="HORAMÁQUINA" localSheetId="4">#REF!</definedName>
    <definedName name="HORAMÁQUINA">#REF!</definedName>
    <definedName name="IDENT_À_MEDIR">"N/E"</definedName>
    <definedName name="IDENT_MED_ANTERIOR">"J/M"</definedName>
    <definedName name="IDENT_MED_ATUAL">"M/A"</definedName>
    <definedName name="IDENT_NÃO_EXECUTAR">"R/C"</definedName>
    <definedName name="IDENT_PAV_EXIST">"P/E"</definedName>
    <definedName name="IM" localSheetId="3">#REF!</definedName>
    <definedName name="IM" localSheetId="4">#REF!</definedName>
    <definedName name="IM">#REF!</definedName>
    <definedName name="IMPERMEABILIZACAO" localSheetId="3">#REF!</definedName>
    <definedName name="IMPERMEABILIZACAO" localSheetId="4">#REF!</definedName>
    <definedName name="IMPERMEABILIZACAO">#REF!</definedName>
    <definedName name="ir" localSheetId="3">#REF!</definedName>
    <definedName name="ir" localSheetId="4">#REF!</definedName>
    <definedName name="ir">#REF!</definedName>
    <definedName name="JANA" localSheetId="3">#REF!</definedName>
    <definedName name="JANA" localSheetId="4">#REF!</definedName>
    <definedName name="JANA">#REF!</definedName>
    <definedName name="Jazidas" localSheetId="3">#REF!</definedName>
    <definedName name="Jazidas" localSheetId="4">#REF!</definedName>
    <definedName name="Jazidas">#REF!</definedName>
    <definedName name="JULA" localSheetId="3">#REF!</definedName>
    <definedName name="JULA" localSheetId="4">#REF!</definedName>
    <definedName name="JULA">#REF!</definedName>
    <definedName name="JUNA" localSheetId="3">#REF!</definedName>
    <definedName name="JUNA" localSheetId="4">#REF!</definedName>
    <definedName name="JUNA">#REF!</definedName>
    <definedName name="LDI" localSheetId="3">#REF!</definedName>
    <definedName name="LDI" localSheetId="4">#REF!</definedName>
    <definedName name="LDI">#REF!</definedName>
    <definedName name="LIG_BETUMINOSOS">'[20]Carta (3)'!$D$40</definedName>
    <definedName name="LILASDRENA" localSheetId="3">#REF!</definedName>
    <definedName name="LILASDRENA" localSheetId="4">#REF!</definedName>
    <definedName name="LILASDRENA">#REF!</definedName>
    <definedName name="LISTA" localSheetId="3">#REF!</definedName>
    <definedName name="LISTA" localSheetId="4">#REF!</definedName>
    <definedName name="LISTA">#REF!</definedName>
    <definedName name="lixo" localSheetId="3">#REF!</definedName>
    <definedName name="lixo" localSheetId="4">#REF!</definedName>
    <definedName name="lixo">#REF!</definedName>
    <definedName name="LLL" localSheetId="3">#REF!</definedName>
    <definedName name="LLL" localSheetId="4">#REF!</definedName>
    <definedName name="LLL">#REF!</definedName>
    <definedName name="lo" localSheetId="3" hidden="1">{#N/A,#N/A,FALSE,"CM BAR";#N/A,#N/A,FALSE,"SUBSOLO";#N/A,#N/A,FALSE,"TERREO";#N/A,#N/A,FALSE,"TIPO";#N/A,#N/A,FALSE,"DUP  INF";#N/A,#N/A,FALSE,"DUP SUP"}</definedName>
    <definedName name="lo" localSheetId="4" hidden="1">{#N/A,#N/A,FALSE,"CM BAR";#N/A,#N/A,FALSE,"SUBSOLO";#N/A,#N/A,FALSE,"TERREO";#N/A,#N/A,FALSE,"TIPO";#N/A,#N/A,FALSE,"DUP  INF";#N/A,#N/A,FALSE,"DUP SUP"}</definedName>
    <definedName name="lo" hidden="1">{#N/A,#N/A,FALSE,"CM BAR";#N/A,#N/A,FALSE,"SUBSOLO";#N/A,#N/A,FALSE,"TERREO";#N/A,#N/A,FALSE,"TIPO";#N/A,#N/A,FALSE,"DUP  INF";#N/A,#N/A,FALSE,"DUP SUP"}</definedName>
    <definedName name="lo_1" localSheetId="3" hidden="1">{#N/A,#N/A,FALSE,"CM BAR";#N/A,#N/A,FALSE,"SUBSOLO";#N/A,#N/A,FALSE,"TERREO";#N/A,#N/A,FALSE,"TIPO";#N/A,#N/A,FALSE,"DUP  INF";#N/A,#N/A,FALSE,"DUP SUP"}</definedName>
    <definedName name="lo_1" localSheetId="4" hidden="1">{#N/A,#N/A,FALSE,"CM BAR";#N/A,#N/A,FALSE,"SUBSOLO";#N/A,#N/A,FALSE,"TERREO";#N/A,#N/A,FALSE,"TIPO";#N/A,#N/A,FALSE,"DUP  INF";#N/A,#N/A,FALSE,"DUP SUP"}</definedName>
    <definedName name="lo_1" hidden="1">{#N/A,#N/A,FALSE,"CM BAR";#N/A,#N/A,FALSE,"SUBSOLO";#N/A,#N/A,FALSE,"TERREO";#N/A,#N/A,FALSE,"TIPO";#N/A,#N/A,FALSE,"DUP  INF";#N/A,#N/A,FALSE,"DUP SUP"}</definedName>
    <definedName name="LOTE">[16]Croqui!$I$6</definedName>
    <definedName name="Macro1">[21]Macro1!$A$1</definedName>
    <definedName name="Macro2">[21]Macro1!$B$1</definedName>
    <definedName name="MAIA" localSheetId="3">#REF!</definedName>
    <definedName name="MAIA" localSheetId="4">#REF!</definedName>
    <definedName name="MAIA">#REF!</definedName>
    <definedName name="MÃODEOBRA">'[16]C MÃO OBRA'!$A$13:$F$41</definedName>
    <definedName name="MAQSERV" localSheetId="3">#REF!</definedName>
    <definedName name="MAQSERV" localSheetId="4">#REF!</definedName>
    <definedName name="MAQSERV">#REF!</definedName>
    <definedName name="MAQSERV048" localSheetId="3">#REF!</definedName>
    <definedName name="MAQSERV048" localSheetId="4">#REF!</definedName>
    <definedName name="MAQSERV048">#REF!</definedName>
    <definedName name="MARA" localSheetId="3">#REF!</definedName>
    <definedName name="MARA" localSheetId="4">#REF!</definedName>
    <definedName name="MARA">#REF!</definedName>
    <definedName name="MATERIAIS" localSheetId="3">#REF!</definedName>
    <definedName name="MATERIAIS" localSheetId="4">#REF!</definedName>
    <definedName name="MATERIAIS">#REF!</definedName>
    <definedName name="MATERIAL">'[16]CUSTO MATERIAL'!$A$10:$F$82</definedName>
    <definedName name="Mecanica" localSheetId="3">#REF!</definedName>
    <definedName name="Mecanica" localSheetId="4">#REF!</definedName>
    <definedName name="Mecanica">#REF!</definedName>
    <definedName name="Medição" localSheetId="3">#REF!</definedName>
    <definedName name="Medição" localSheetId="4">#REF!</definedName>
    <definedName name="Medição">#REF!</definedName>
    <definedName name="Meu" localSheetId="3">#REF!</definedName>
    <definedName name="Meu" localSheetId="4">#REF!</definedName>
    <definedName name="Meu">#REF!</definedName>
    <definedName name="MG" localSheetId="3">#REF!</definedName>
    <definedName name="MG" localSheetId="4">#REF!</definedName>
    <definedName name="MG">#REF!</definedName>
    <definedName name="Mod" localSheetId="3">#REF!</definedName>
    <definedName name="Mod" localSheetId="4">#REF!</definedName>
    <definedName name="Mod">#REF!</definedName>
    <definedName name="modelo" localSheetId="3" hidden="1">{#N/A,#N/A,FALSE,"CM BAR";#N/A,#N/A,FALSE,"SUBSOLO";#N/A,#N/A,FALSE,"TERREO";#N/A,#N/A,FALSE,"TIPO";#N/A,#N/A,FALSE,"DUP  INF";#N/A,#N/A,FALSE,"DUP SUP"}</definedName>
    <definedName name="modelo" localSheetId="4" hidden="1">{#N/A,#N/A,FALSE,"CM BAR";#N/A,#N/A,FALSE,"SUBSOLO";#N/A,#N/A,FALSE,"TERREO";#N/A,#N/A,FALSE,"TIPO";#N/A,#N/A,FALSE,"DUP  INF";#N/A,#N/A,FALSE,"DUP SUP"}</definedName>
    <definedName name="modelo" hidden="1">{#N/A,#N/A,FALSE,"CM BAR";#N/A,#N/A,FALSE,"SUBSOLO";#N/A,#N/A,FALSE,"TERREO";#N/A,#N/A,FALSE,"TIPO";#N/A,#N/A,FALSE,"DUP  INF";#N/A,#N/A,FALSE,"DUP SUP"}</definedName>
    <definedName name="modelo_1" localSheetId="3" hidden="1">{#N/A,#N/A,FALSE,"CM BAR";#N/A,#N/A,FALSE,"SUBSOLO";#N/A,#N/A,FALSE,"TERREO";#N/A,#N/A,FALSE,"TIPO";#N/A,#N/A,FALSE,"DUP  INF";#N/A,#N/A,FALSE,"DUP SUP"}</definedName>
    <definedName name="modelo_1" localSheetId="4" hidden="1">{#N/A,#N/A,FALSE,"CM BAR";#N/A,#N/A,FALSE,"SUBSOLO";#N/A,#N/A,FALSE,"TERREO";#N/A,#N/A,FALSE,"TIPO";#N/A,#N/A,FALSE,"DUP  INF";#N/A,#N/A,FALSE,"DUP SUP"}</definedName>
    <definedName name="modelo_1" hidden="1">{#N/A,#N/A,FALSE,"CM BAR";#N/A,#N/A,FALSE,"SUBSOLO";#N/A,#N/A,FALSE,"TERREO";#N/A,#N/A,FALSE,"TIPO";#N/A,#N/A,FALSE,"DUP  INF";#N/A,#N/A,FALSE,"DUP SUP"}</definedName>
    <definedName name="módulo1.Extenso">#N/A</definedName>
    <definedName name="NOVA" localSheetId="3">#REF!</definedName>
    <definedName name="NOVA" localSheetId="4">#REF!</definedName>
    <definedName name="NOVA">#REF!</definedName>
    <definedName name="NTEI" localSheetId="3">'[11]PRO-08'!#REF!</definedName>
    <definedName name="NTEI" localSheetId="4">'[11]PRO-08'!#REF!</definedName>
    <definedName name="NTEI">'[11]PRO-08'!#REF!</definedName>
    <definedName name="O.A.E." localSheetId="3">#REF!</definedName>
    <definedName name="O.A.E." localSheetId="4">#REF!</definedName>
    <definedName name="O.A.E.">#REF!</definedName>
    <definedName name="O.COMPLEM." localSheetId="3">#REF!</definedName>
    <definedName name="O.COMPLEM." localSheetId="4">#REF!</definedName>
    <definedName name="O.COMPLEM.">#REF!</definedName>
    <definedName name="OAC" localSheetId="3">#REF!</definedName>
    <definedName name="OAC" localSheetId="4">#REF!</definedName>
    <definedName name="OAC">#REF!</definedName>
    <definedName name="OPA" localSheetId="3">'[11]PRO-08'!#REF!</definedName>
    <definedName name="OPA" localSheetId="4">'[11]PRO-08'!#REF!</definedName>
    <definedName name="OPA">'[11]PRO-08'!#REF!</definedName>
    <definedName name="ORD" localSheetId="3">#REF!</definedName>
    <definedName name="ORD" localSheetId="4">#REF!</definedName>
    <definedName name="ORD">#REF!</definedName>
    <definedName name="OUTA" localSheetId="3">#REF!</definedName>
    <definedName name="OUTA" localSheetId="4">#REF!</definedName>
    <definedName name="OUTA">#REF!</definedName>
    <definedName name="P" localSheetId="3">#REF!</definedName>
    <definedName name="P" localSheetId="4">#REF!</definedName>
    <definedName name="P">#REF!</definedName>
    <definedName name="PassaExtenso" localSheetId="3">[22]!PassaExtenso</definedName>
    <definedName name="PassaExtenso" localSheetId="4">[22]!PassaExtenso</definedName>
    <definedName name="PassaExtenso">[22]!PassaExtenso</definedName>
    <definedName name="PASSAGEM">'[16]CUSTO MATERIAL'!$F$83</definedName>
    <definedName name="PAVIMENT." localSheetId="3">#REF!</definedName>
    <definedName name="PAVIMENT." localSheetId="4">#REF!</definedName>
    <definedName name="PAVIMENT.">#REF!</definedName>
    <definedName name="PESO_DN_1000">1</definedName>
    <definedName name="PESO_DN_1200">1.4</definedName>
    <definedName name="PESO_DN_1500">1.8</definedName>
    <definedName name="PESO_DN_400">0.19</definedName>
    <definedName name="PESO_DN_600">0.34</definedName>
    <definedName name="PESO_DN_800">0.58</definedName>
    <definedName name="pesquisa" localSheetId="3">#REF!</definedName>
    <definedName name="pesquisa" localSheetId="4">#REF!</definedName>
    <definedName name="pesquisa">#REF!</definedName>
    <definedName name="PL" localSheetId="3">#REF!</definedName>
    <definedName name="PL" localSheetId="4">#REF!</definedName>
    <definedName name="PL">#REF!</definedName>
    <definedName name="plan" localSheetId="3">#REF!</definedName>
    <definedName name="plan" localSheetId="4">#REF!</definedName>
    <definedName name="plan">#REF!</definedName>
    <definedName name="plan1" localSheetId="3">#REF!</definedName>
    <definedName name="plan1" localSheetId="4">#REF!</definedName>
    <definedName name="plan1">#REF!</definedName>
    <definedName name="plan10" localSheetId="3">#REF!</definedName>
    <definedName name="plan10" localSheetId="4">#REF!</definedName>
    <definedName name="plan10">#REF!</definedName>
    <definedName name="plan11" localSheetId="3">#REF!</definedName>
    <definedName name="plan11" localSheetId="4">#REF!</definedName>
    <definedName name="plan11">#REF!</definedName>
    <definedName name="plan3" localSheetId="3">#REF!</definedName>
    <definedName name="plan3" localSheetId="4">#REF!</definedName>
    <definedName name="plan3">#REF!</definedName>
    <definedName name="plan4" localSheetId="3">#REF!</definedName>
    <definedName name="plan4" localSheetId="4">#REF!</definedName>
    <definedName name="plan4">#REF!</definedName>
    <definedName name="plan5" localSheetId="3">#REF!</definedName>
    <definedName name="plan5" localSheetId="4">#REF!</definedName>
    <definedName name="plan5">#REF!</definedName>
    <definedName name="plan6" localSheetId="3">#REF!</definedName>
    <definedName name="plan6" localSheetId="4">#REF!</definedName>
    <definedName name="plan6">#REF!</definedName>
    <definedName name="plan7" localSheetId="3">#REF!</definedName>
    <definedName name="plan7" localSheetId="4">#REF!</definedName>
    <definedName name="plan7">#REF!</definedName>
    <definedName name="plan8" localSheetId="3">#REF!</definedName>
    <definedName name="plan8" localSheetId="4">#REF!</definedName>
    <definedName name="plan8">#REF!</definedName>
    <definedName name="plan9" localSheetId="3">#REF!</definedName>
    <definedName name="plan9" localSheetId="4">#REF!</definedName>
    <definedName name="plan9">#REF!</definedName>
    <definedName name="planilha" localSheetId="3" hidden="1">{#N/A,#N/A,FALSE,"SS 1";#N/A,#N/A,FALSE,"SS 2";#N/A,#N/A,FALSE,"TER 1 (1)";#N/A,#N/A,FALSE,"TER 1 (2)";#N/A,#N/A,FALSE,"TER 2";#N/A,#N/A,FALSE,"TIPO";#N/A,#N/A,FALSE,"CM  BAR"}</definedName>
    <definedName name="planilha" localSheetId="4" hidden="1">{#N/A,#N/A,FALSE,"SS 1";#N/A,#N/A,FALSE,"SS 2";#N/A,#N/A,FALSE,"TER 1 (1)";#N/A,#N/A,FALSE,"TER 1 (2)";#N/A,#N/A,FALSE,"TER 2";#N/A,#N/A,FALSE,"TIPO";#N/A,#N/A,FALSE,"CM  BAR"}</definedName>
    <definedName name="planilha" hidden="1">{#N/A,#N/A,FALSE,"SS 1";#N/A,#N/A,FALSE,"SS 2";#N/A,#N/A,FALSE,"TER 1 (1)";#N/A,#N/A,FALSE,"TER 1 (2)";#N/A,#N/A,FALSE,"TER 2";#N/A,#N/A,FALSE,"TIPO";#N/A,#N/A,FALSE,"CM  BAR"}</definedName>
    <definedName name="PONTEMADEIRA" localSheetId="3">#REF!</definedName>
    <definedName name="PONTEMADEIRA" localSheetId="4">#REF!</definedName>
    <definedName name="PONTEMADEIRA">#REF!</definedName>
    <definedName name="prazo" localSheetId="3">#REF!</definedName>
    <definedName name="prazo" localSheetId="4">#REF!</definedName>
    <definedName name="prazo">#REF!</definedName>
    <definedName name="PRECO" localSheetId="3">#REF!</definedName>
    <definedName name="PRECO" localSheetId="4">#REF!</definedName>
    <definedName name="PRECO">#REF!</definedName>
    <definedName name="PREÇOSOBRAS">'[23]BD Equip.'!$A$1:$B$263</definedName>
    <definedName name="Print" localSheetId="3">[24]QuQuant!#REF!</definedName>
    <definedName name="Print" localSheetId="4">[24]QuQuant!#REF!</definedName>
    <definedName name="Print">[24]QuQuant!#REF!</definedName>
    <definedName name="Print_Area_MI" localSheetId="3">#REF!</definedName>
    <definedName name="Print_Area_MI" localSheetId="4">#REF!</definedName>
    <definedName name="Print_Area_MI">#REF!</definedName>
    <definedName name="Print_Titles_MI" localSheetId="3">#REF!</definedName>
    <definedName name="Print_Titles_MI" localSheetId="4">#REF!</definedName>
    <definedName name="Print_Titles_MI">#REF!</definedName>
    <definedName name="PU" localSheetId="3">#REF!</definedName>
    <definedName name="PU" localSheetId="4">#REF!</definedName>
    <definedName name="PU">#REF!</definedName>
    <definedName name="QDT" localSheetId="3">#REF!</definedName>
    <definedName name="QDT" localSheetId="4">#REF!</definedName>
    <definedName name="QDT">#REF!</definedName>
    <definedName name="QDT_1" localSheetId="3">#REF!</definedName>
    <definedName name="QDT_1" localSheetId="4">#REF!</definedName>
    <definedName name="QDT_1">#REF!</definedName>
    <definedName name="QDT_10" localSheetId="3">#REF!</definedName>
    <definedName name="QDT_10" localSheetId="4">#REF!</definedName>
    <definedName name="QDT_10">#REF!</definedName>
    <definedName name="QDT_11" localSheetId="3">#REF!</definedName>
    <definedName name="QDT_11" localSheetId="4">#REF!</definedName>
    <definedName name="QDT_11">#REF!</definedName>
    <definedName name="QDT_12" localSheetId="3">#REF!</definedName>
    <definedName name="QDT_12" localSheetId="4">#REF!</definedName>
    <definedName name="QDT_12">#REF!</definedName>
    <definedName name="QDT_13" localSheetId="3">#REF!</definedName>
    <definedName name="QDT_13" localSheetId="4">#REF!</definedName>
    <definedName name="QDT_13">#REF!</definedName>
    <definedName name="QDT_14" localSheetId="3">#REF!</definedName>
    <definedName name="QDT_14" localSheetId="4">#REF!</definedName>
    <definedName name="QDT_14">#REF!</definedName>
    <definedName name="QDT_3" localSheetId="3">#REF!</definedName>
    <definedName name="QDT_3" localSheetId="4">#REF!</definedName>
    <definedName name="QDT_3">#REF!</definedName>
    <definedName name="QDT_4" localSheetId="3">#REF!</definedName>
    <definedName name="QDT_4" localSheetId="4">#REF!</definedName>
    <definedName name="QDT_4">#REF!</definedName>
    <definedName name="QDT_5" localSheetId="3">#REF!</definedName>
    <definedName name="QDT_5" localSheetId="4">#REF!</definedName>
    <definedName name="QDT_5">#REF!</definedName>
    <definedName name="QDT_6" localSheetId="3">#REF!</definedName>
    <definedName name="QDT_6" localSheetId="4">#REF!</definedName>
    <definedName name="QDT_6">#REF!</definedName>
    <definedName name="QDT_7" localSheetId="3">#REF!</definedName>
    <definedName name="QDT_7" localSheetId="4">#REF!</definedName>
    <definedName name="QDT_7">#REF!</definedName>
    <definedName name="QDT_8" localSheetId="3">#REF!</definedName>
    <definedName name="QDT_8" localSheetId="4">#REF!</definedName>
    <definedName name="QDT_8">#REF!</definedName>
    <definedName name="QDT_9" localSheetId="3">#REF!</definedName>
    <definedName name="QDT_9" localSheetId="4">#REF!</definedName>
    <definedName name="QDT_9">#REF!</definedName>
    <definedName name="QF" localSheetId="3">#REF!</definedName>
    <definedName name="QF" localSheetId="4">#REF!</definedName>
    <definedName name="QF">#REF!</definedName>
    <definedName name="QI" localSheetId="3">#REF!</definedName>
    <definedName name="QI" localSheetId="4">#REF!</definedName>
    <definedName name="QI">#REF!</definedName>
    <definedName name="QQ_2">#N/A</definedName>
    <definedName name="QQQQ" localSheetId="3">#REF!</definedName>
    <definedName name="QQQQ" localSheetId="4">#REF!</definedName>
    <definedName name="QQQQ">#REF!</definedName>
    <definedName name="QT">'[25]ORÇ (01)'!$A$1:$L$65535</definedName>
    <definedName name="QTD">'[25]ORÇ (01)'!$F$1:$N$65535</definedName>
    <definedName name="QTS">'[25]ORÇ (01)'!$AF$1:$AO$65535</definedName>
    <definedName name="QUAD1">#N/A</definedName>
    <definedName name="QUAD11">#N/A</definedName>
    <definedName name="QUAD21">#N/A</definedName>
    <definedName name="QUAD211">#N/A</definedName>
    <definedName name="QUAD22">#N/A</definedName>
    <definedName name="QUAD221">#N/A</definedName>
    <definedName name="QUAD23">#N/A</definedName>
    <definedName name="QUANT">#N/A</definedName>
    <definedName name="QUANTIDADES">#N/A</definedName>
    <definedName name="RBV">[26]Teor!$C$3:$C$7</definedName>
    <definedName name="REG" localSheetId="3">#REF!</definedName>
    <definedName name="REG" localSheetId="4">#REF!</definedName>
    <definedName name="REG">#REF!</definedName>
    <definedName name="REGULA" localSheetId="3">#REF!</definedName>
    <definedName name="REGULA" localSheetId="4">#REF!</definedName>
    <definedName name="REGULA">#REF!</definedName>
    <definedName name="RELMOBRA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_1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_1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rf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rf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rf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S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S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S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SUMO">#N/A</definedName>
    <definedName name="Reuniao" localSheetId="3" hidden="1">{#N/A,#N/A,FALSE,"CM BAR";#N/A,#N/A,FALSE,"SUBSOLO";#N/A,#N/A,FALSE,"TERREO";#N/A,#N/A,FALSE,"TIPO";#N/A,#N/A,FALSE,"DUP  INF";#N/A,#N/A,FALSE,"DUP SUP"}</definedName>
    <definedName name="Reuniao" localSheetId="4" hidden="1">{#N/A,#N/A,FALSE,"CM BAR";#N/A,#N/A,FALSE,"SUBSOLO";#N/A,#N/A,FALSE,"TERREO";#N/A,#N/A,FALSE,"TIPO";#N/A,#N/A,FALSE,"DUP  INF";#N/A,#N/A,FALSE,"DUP SUP"}</definedName>
    <definedName name="Reuniao" hidden="1">{#N/A,#N/A,FALSE,"CM BAR";#N/A,#N/A,FALSE,"SUBSOLO";#N/A,#N/A,FALSE,"TERREO";#N/A,#N/A,FALSE,"TIPO";#N/A,#N/A,FALSE,"DUP  INF";#N/A,#N/A,FALSE,"DUP SUP"}</definedName>
    <definedName name="Reuniao_1" localSheetId="3" hidden="1">{#N/A,#N/A,FALSE,"CM BAR";#N/A,#N/A,FALSE,"SUBSOLO";#N/A,#N/A,FALSE,"TERREO";#N/A,#N/A,FALSE,"TIPO";#N/A,#N/A,FALSE,"DUP  INF";#N/A,#N/A,FALSE,"DUP SUP"}</definedName>
    <definedName name="Reuniao_1" localSheetId="4" hidden="1">{#N/A,#N/A,FALSE,"CM BAR";#N/A,#N/A,FALSE,"SUBSOLO";#N/A,#N/A,FALSE,"TERREO";#N/A,#N/A,FALSE,"TIPO";#N/A,#N/A,FALSE,"DUP  INF";#N/A,#N/A,FALSE,"DUP SUP"}</definedName>
    <definedName name="Reuniao_1" hidden="1">{#N/A,#N/A,FALSE,"CM BAR";#N/A,#N/A,FALSE,"SUBSOLO";#N/A,#N/A,FALSE,"TERREO";#N/A,#N/A,FALSE,"TIPO";#N/A,#N/A,FALSE,"DUP  INF";#N/A,#N/A,FALSE,"DUP SUP"}</definedName>
    <definedName name="rev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.PRIMÁRIO" localSheetId="3">#REF!</definedName>
    <definedName name="REV.PRIMÁRIO" localSheetId="4">#REF!</definedName>
    <definedName name="REV.PRIMÁRIO">#REF!</definedName>
    <definedName name="rev_1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_1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IOMACHADO" localSheetId="3">#REF!</definedName>
    <definedName name="RIOMACHADO" localSheetId="4">#REF!</definedName>
    <definedName name="RIOMACHADO">#REF!</definedName>
    <definedName name="RIOMUQUI" localSheetId="3">#REF!</definedName>
    <definedName name="RIOMUQUI" localSheetId="4">#REF!</definedName>
    <definedName name="RIOMUQUI">#REF!</definedName>
    <definedName name="RIONOVE" localSheetId="3">#REF!</definedName>
    <definedName name="RIONOVE" localSheetId="4">#REF!</definedName>
    <definedName name="RIONOVE">#REF!</definedName>
    <definedName name="RIORIACHUELO" localSheetId="3">#REF!</definedName>
    <definedName name="RIORIACHUELO" localSheetId="4">#REF!</definedName>
    <definedName name="RIORIACHUELO">#REF!</definedName>
    <definedName name="RIOSÃOPEDRO" localSheetId="3">#REF!</definedName>
    <definedName name="RIOSÃOPEDRO" localSheetId="4">#REF!</definedName>
    <definedName name="RIOSÃOPEDRO">#REF!</definedName>
    <definedName name="RIOSOLEDADE" localSheetId="3">#REF!</definedName>
    <definedName name="RIOSOLEDADE" localSheetId="4">#REF!</definedName>
    <definedName name="RIOSOLEDADE">#REF!</definedName>
    <definedName name="rm" localSheetId="3">#REF!</definedName>
    <definedName name="rm" localSheetId="4">#REF!</definedName>
    <definedName name="rm">#REF!</definedName>
    <definedName name="RMA" localSheetId="3">'[11]PRO-08'!#REF!</definedName>
    <definedName name="RMA" localSheetId="4">'[11]PRO-08'!#REF!</definedName>
    <definedName name="RMA">'[11]PRO-08'!#REF!</definedName>
    <definedName name="RODOVIA">[16]Croqui!$A$3</definedName>
    <definedName name="rr" localSheetId="3">#REF!</definedName>
    <definedName name="rr" localSheetId="4">#REF!</definedName>
    <definedName name="rr">#REF!</definedName>
    <definedName name="RS" localSheetId="3">#REF!</definedName>
    <definedName name="RS" localSheetId="4">#REF!</definedName>
    <definedName name="RS">#REF!</definedName>
    <definedName name="sbg" localSheetId="3">#REF!</definedName>
    <definedName name="sbg" localSheetId="4">#REF!</definedName>
    <definedName name="sbg">#REF!</definedName>
    <definedName name="SBTC" localSheetId="3">#REF!</definedName>
    <definedName name="SBTC" localSheetId="4">#REF!</definedName>
    <definedName name="SBTC">#REF!</definedName>
    <definedName name="SE" localSheetId="3">#REF!</definedName>
    <definedName name="SE" localSheetId="4">#REF!</definedName>
    <definedName name="SE">#REF!</definedName>
    <definedName name="serv0070" localSheetId="3">#REF!</definedName>
    <definedName name="serv0070" localSheetId="4">#REF!</definedName>
    <definedName name="serv0070">#REF!</definedName>
    <definedName name="servDNER">'[1]1ExecuçServiços'!$A$9:$H$1081</definedName>
    <definedName name="Serviços">[27]Serviços!$A$1:$I$65536</definedName>
    <definedName name="SERVIÇOSCG">[28]CG!$B$3:$B$144</definedName>
    <definedName name="SETA" localSheetId="3">#REF!</definedName>
    <definedName name="SETA" localSheetId="4">#REF!</definedName>
    <definedName name="SETA">#REF!</definedName>
    <definedName name="SRROO">[16]Croqui!$I$4</definedName>
    <definedName name="SUB_TRECHO" localSheetId="3">#REF!</definedName>
    <definedName name="SUB_TRECHO" localSheetId="4">#REF!</definedName>
    <definedName name="SUB_TRECHO">#REF!</definedName>
    <definedName name="SUBTRECHO">[16]Croqui!$A$6</definedName>
    <definedName name="SUBTRECHO1">[16]Croqui!$B$6</definedName>
    <definedName name="sv" localSheetId="3">#REF!</definedName>
    <definedName name="sv" localSheetId="4">#REF!</definedName>
    <definedName name="sv">#REF!</definedName>
    <definedName name="T" localSheetId="3">#REF!</definedName>
    <definedName name="T" localSheetId="4">#REF!</definedName>
    <definedName name="T">#REF!</definedName>
    <definedName name="TABEL.OAE.COMPL." localSheetId="3">#REF!</definedName>
    <definedName name="TABEL.OAE.COMPL." localSheetId="4">#REF!</definedName>
    <definedName name="TABEL.OAE.COMPL.">#REF!</definedName>
    <definedName name="TABEL.PREÇOS" localSheetId="3">#REF!</definedName>
    <definedName name="TABEL.PREÇOS" localSheetId="4">#REF!</definedName>
    <definedName name="TABEL.PREÇOS">#REF!</definedName>
    <definedName name="TABELANOVA" localSheetId="3">#REF!</definedName>
    <definedName name="TABELANOVA" localSheetId="4">#REF!</definedName>
    <definedName name="TABELANOVA">#REF!</definedName>
    <definedName name="TABREC" localSheetId="3">#REF!</definedName>
    <definedName name="TABREC" localSheetId="4">#REF!</definedName>
    <definedName name="TABREC">#REF!</definedName>
    <definedName name="taxa" localSheetId="3">#REF!</definedName>
    <definedName name="taxa" localSheetId="4">#REF!</definedName>
    <definedName name="taxa">#REF!</definedName>
    <definedName name="TB" localSheetId="3">'[25]Tabela basica'!#REF!</definedName>
    <definedName name="TB" localSheetId="4">'[25]Tabela basica'!#REF!</definedName>
    <definedName name="TB">'[25]Tabela basica'!#REF!</definedName>
    <definedName name="TB_13" localSheetId="3">'[25]Tabela basica'!#REF!</definedName>
    <definedName name="TB_13" localSheetId="4">'[25]Tabela basica'!#REF!</definedName>
    <definedName name="TB_13">'[25]Tabela basica'!#REF!</definedName>
    <definedName name="TB_14" localSheetId="3">'[25]Tabela basica'!#REF!</definedName>
    <definedName name="TB_14" localSheetId="4">'[25]Tabela basica'!#REF!</definedName>
    <definedName name="TB_14">'[25]Tabela basica'!#REF!</definedName>
    <definedName name="TB_8" localSheetId="3">'[25]Tabela basica'!#REF!</definedName>
    <definedName name="TB_8" localSheetId="4">'[25]Tabela basica'!#REF!</definedName>
    <definedName name="TB_8">'[25]Tabela basica'!#REF!</definedName>
    <definedName name="TB1_13" localSheetId="3">'[4]Tabela basica'!#REF!</definedName>
    <definedName name="TB1_13" localSheetId="4">'[4]Tabela basica'!#REF!</definedName>
    <definedName name="TB1_13">'[4]Tabela basica'!#REF!</definedName>
    <definedName name="TB1_14" localSheetId="3">'[4]Tabela basica'!#REF!</definedName>
    <definedName name="TB1_14" localSheetId="4">'[4]Tabela basica'!#REF!</definedName>
    <definedName name="TB1_14">'[4]Tabela basica'!#REF!</definedName>
    <definedName name="TB1_8" localSheetId="3">'[4]Tabela basica'!#REF!</definedName>
    <definedName name="TB1_8" localSheetId="4">'[4]Tabela basica'!#REF!</definedName>
    <definedName name="TB1_8">'[4]Tabela basica'!#REF!</definedName>
    <definedName name="TBI" localSheetId="3">#REF!</definedName>
    <definedName name="TBI" localSheetId="4">#REF!</definedName>
    <definedName name="TBI">#REF!</definedName>
    <definedName name="TBM">'[25]Tabela basica'!$E$1:$L$65536</definedName>
    <definedName name="TBO" localSheetId="3">#REF!</definedName>
    <definedName name="TBO" localSheetId="4">#REF!</definedName>
    <definedName name="TBO">#REF!</definedName>
    <definedName name="Teor">[26]Teor!$A$3:$A$7</definedName>
    <definedName name="TERRAPL." localSheetId="3">#REF!</definedName>
    <definedName name="TERRAPL." localSheetId="4">#REF!</definedName>
    <definedName name="TERRAPL.">#REF!</definedName>
    <definedName name="TESTE" localSheetId="3">#REF!</definedName>
    <definedName name="TESTE" localSheetId="4">#REF!</definedName>
    <definedName name="TESTE">#REF!</definedName>
    <definedName name="_xlnm.Print_Titles" localSheetId="9">Equipamentos!$1:$1</definedName>
    <definedName name="_xlnm.Print_Titles" localSheetId="8">'M.O.'!$1:$1</definedName>
    <definedName name="_xlnm.Print_Titles" localSheetId="7">Materiais!$1:$1</definedName>
    <definedName name="_xlnm.Print_Titles" localSheetId="1">ORC_PROPOSTA!$1:$9</definedName>
    <definedName name="_xlnm.Print_Titles" localSheetId="5">Serviços!$1:$2</definedName>
    <definedName name="TOTAL1" localSheetId="3">#REF!</definedName>
    <definedName name="TOTAL1" localSheetId="4">#REF!</definedName>
    <definedName name="TOTAL1">#REF!</definedName>
    <definedName name="TOTAL10" localSheetId="3">#REF!</definedName>
    <definedName name="TOTAL10" localSheetId="4">#REF!</definedName>
    <definedName name="TOTAL10">#REF!</definedName>
    <definedName name="TOTAL11" localSheetId="3">#REF!</definedName>
    <definedName name="TOTAL11" localSheetId="4">#REF!</definedName>
    <definedName name="TOTAL11">#REF!</definedName>
    <definedName name="TOTAL12" localSheetId="3">#REF!</definedName>
    <definedName name="TOTAL12" localSheetId="4">#REF!</definedName>
    <definedName name="TOTAL12">#REF!</definedName>
    <definedName name="TOTAL13" localSheetId="3">#REF!</definedName>
    <definedName name="TOTAL13" localSheetId="4">#REF!</definedName>
    <definedName name="TOTAL13">#REF!</definedName>
    <definedName name="TOTAL14" localSheetId="3">#REF!</definedName>
    <definedName name="TOTAL14" localSheetId="4">#REF!</definedName>
    <definedName name="TOTAL14">#REF!</definedName>
    <definedName name="TOTAL15" localSheetId="3">#REF!</definedName>
    <definedName name="TOTAL15" localSheetId="4">#REF!</definedName>
    <definedName name="TOTAL15">#REF!</definedName>
    <definedName name="TOTAL16" localSheetId="3">#REF!</definedName>
    <definedName name="TOTAL16" localSheetId="4">#REF!</definedName>
    <definedName name="TOTAL16">#REF!</definedName>
    <definedName name="TOTAL17" localSheetId="3">#REF!</definedName>
    <definedName name="TOTAL17" localSheetId="4">#REF!</definedName>
    <definedName name="TOTAL17">#REF!</definedName>
    <definedName name="TOTAL18" localSheetId="3">#REF!</definedName>
    <definedName name="TOTAL18" localSheetId="4">#REF!</definedName>
    <definedName name="TOTAL18">#REF!</definedName>
    <definedName name="TOTAL19" localSheetId="3">#REF!</definedName>
    <definedName name="TOTAL19" localSheetId="4">#REF!</definedName>
    <definedName name="TOTAL19">#REF!</definedName>
    <definedName name="TOTAL1A" localSheetId="3">#REF!</definedName>
    <definedName name="TOTAL1A" localSheetId="4">#REF!</definedName>
    <definedName name="TOTAL1A">#REF!</definedName>
    <definedName name="TOTAL1C" localSheetId="3">#REF!</definedName>
    <definedName name="TOTAL1C" localSheetId="4">#REF!</definedName>
    <definedName name="TOTAL1C">#REF!</definedName>
    <definedName name="TOTAL2" localSheetId="3">#REF!</definedName>
    <definedName name="TOTAL2" localSheetId="4">#REF!</definedName>
    <definedName name="TOTAL2">#REF!</definedName>
    <definedName name="TOTAL2A" localSheetId="3">#REF!</definedName>
    <definedName name="TOTAL2A" localSheetId="4">#REF!</definedName>
    <definedName name="TOTAL2A">#REF!</definedName>
    <definedName name="TOTAL3" localSheetId="3">#REF!</definedName>
    <definedName name="TOTAL3" localSheetId="4">#REF!</definedName>
    <definedName name="TOTAL3">#REF!</definedName>
    <definedName name="TOTAL3A" localSheetId="3">#REF!</definedName>
    <definedName name="TOTAL3A" localSheetId="4">#REF!</definedName>
    <definedName name="TOTAL3A">#REF!</definedName>
    <definedName name="TOTAL4" localSheetId="3">#REF!</definedName>
    <definedName name="TOTAL4" localSheetId="4">#REF!</definedName>
    <definedName name="TOTAL4">#REF!</definedName>
    <definedName name="TOTAL4A" localSheetId="3">#REF!</definedName>
    <definedName name="TOTAL4A" localSheetId="4">#REF!</definedName>
    <definedName name="TOTAL4A">#REF!</definedName>
    <definedName name="TOTAL5" localSheetId="3">#REF!</definedName>
    <definedName name="TOTAL5" localSheetId="4">#REF!</definedName>
    <definedName name="TOTAL5">#REF!</definedName>
    <definedName name="TOTAL5A" localSheetId="3">#REF!</definedName>
    <definedName name="TOTAL5A" localSheetId="4">#REF!</definedName>
    <definedName name="TOTAL5A">#REF!</definedName>
    <definedName name="TOTAL6" localSheetId="3">#REF!</definedName>
    <definedName name="TOTAL6" localSheetId="4">#REF!</definedName>
    <definedName name="TOTAL6">#REF!</definedName>
    <definedName name="TOTAL6A" localSheetId="3">#REF!</definedName>
    <definedName name="TOTAL6A" localSheetId="4">#REF!</definedName>
    <definedName name="TOTAL6A">#REF!</definedName>
    <definedName name="TOTAL7" localSheetId="3">#REF!</definedName>
    <definedName name="TOTAL7" localSheetId="4">#REF!</definedName>
    <definedName name="TOTAL7">#REF!</definedName>
    <definedName name="TOTAL7A" localSheetId="3">#REF!</definedName>
    <definedName name="TOTAL7A" localSheetId="4">#REF!</definedName>
    <definedName name="TOTAL7A">#REF!</definedName>
    <definedName name="TOTAL7B" localSheetId="3">#REF!</definedName>
    <definedName name="TOTAL7B" localSheetId="4">#REF!</definedName>
    <definedName name="TOTAL7B">#REF!</definedName>
    <definedName name="TOTAL7C" localSheetId="3">#REF!</definedName>
    <definedName name="TOTAL7C" localSheetId="4">#REF!</definedName>
    <definedName name="TOTAL7C">#REF!</definedName>
    <definedName name="TOTAL7D" localSheetId="3">#REF!</definedName>
    <definedName name="TOTAL7D" localSheetId="4">#REF!</definedName>
    <definedName name="TOTAL7D">#REF!</definedName>
    <definedName name="TOTAL7E" localSheetId="3">#REF!</definedName>
    <definedName name="TOTAL7E" localSheetId="4">#REF!</definedName>
    <definedName name="TOTAL7E">#REF!</definedName>
    <definedName name="TOTAL7F" localSheetId="3">#REF!</definedName>
    <definedName name="TOTAL7F" localSheetId="4">#REF!</definedName>
    <definedName name="TOTAL7F">#REF!</definedName>
    <definedName name="TOTAL7G" localSheetId="3">#REF!</definedName>
    <definedName name="TOTAL7G" localSheetId="4">#REF!</definedName>
    <definedName name="TOTAL7G">#REF!</definedName>
    <definedName name="TOTAL7H" localSheetId="3">#REF!</definedName>
    <definedName name="TOTAL7H" localSheetId="4">#REF!</definedName>
    <definedName name="TOTAL7H">#REF!</definedName>
    <definedName name="TOTAL7I" localSheetId="3">#REF!</definedName>
    <definedName name="TOTAL7I" localSheetId="4">#REF!</definedName>
    <definedName name="TOTAL7I">#REF!</definedName>
    <definedName name="TOTAL7J" localSheetId="3">#REF!</definedName>
    <definedName name="TOTAL7J" localSheetId="4">#REF!</definedName>
    <definedName name="TOTAL7J">#REF!</definedName>
    <definedName name="TOTAL7K" localSheetId="3">#REF!</definedName>
    <definedName name="TOTAL7K" localSheetId="4">#REF!</definedName>
    <definedName name="TOTAL7K">#REF!</definedName>
    <definedName name="TOTAL7L" localSheetId="3">#REF!</definedName>
    <definedName name="TOTAL7L" localSheetId="4">#REF!</definedName>
    <definedName name="TOTAL7L">#REF!</definedName>
    <definedName name="TOTAL7O" localSheetId="3">#REF!</definedName>
    <definedName name="TOTAL7O" localSheetId="4">#REF!</definedName>
    <definedName name="TOTAL7O">#REF!</definedName>
    <definedName name="TOTAL7P" localSheetId="3">#REF!</definedName>
    <definedName name="TOTAL7P" localSheetId="4">#REF!</definedName>
    <definedName name="TOTAL7P">#REF!</definedName>
    <definedName name="TOTAL7Q" localSheetId="3">#REF!</definedName>
    <definedName name="TOTAL7Q" localSheetId="4">#REF!</definedName>
    <definedName name="TOTAL7Q">#REF!</definedName>
    <definedName name="TOTAL7R" localSheetId="3">#REF!</definedName>
    <definedName name="TOTAL7R" localSheetId="4">#REF!</definedName>
    <definedName name="TOTAL7R">#REF!</definedName>
    <definedName name="TOTAL8" localSheetId="3">#REF!</definedName>
    <definedName name="TOTAL8" localSheetId="4">#REF!</definedName>
    <definedName name="TOTAL8">#REF!</definedName>
    <definedName name="TOTAL8A" localSheetId="3">#REF!</definedName>
    <definedName name="TOTAL8A" localSheetId="4">#REF!</definedName>
    <definedName name="TOTAL8A">#REF!</definedName>
    <definedName name="TOTAL8B" localSheetId="3">#REF!</definedName>
    <definedName name="TOTAL8B" localSheetId="4">#REF!</definedName>
    <definedName name="TOTAL8B">#REF!</definedName>
    <definedName name="TOTAL8C" localSheetId="3">#REF!</definedName>
    <definedName name="TOTAL8C" localSheetId="4">#REF!</definedName>
    <definedName name="TOTAL8C">#REF!</definedName>
    <definedName name="TOTAL8D" localSheetId="3">#REF!</definedName>
    <definedName name="TOTAL8D" localSheetId="4">#REF!</definedName>
    <definedName name="TOTAL8D">#REF!</definedName>
    <definedName name="TOTAL8E" localSheetId="3">#REF!</definedName>
    <definedName name="TOTAL8E" localSheetId="4">#REF!</definedName>
    <definedName name="TOTAL8E">#REF!</definedName>
    <definedName name="TOTAL8F" localSheetId="3">#REF!</definedName>
    <definedName name="TOTAL8F" localSheetId="4">#REF!</definedName>
    <definedName name="TOTAL8F">#REF!</definedName>
    <definedName name="TOTAL8G" localSheetId="3">#REF!</definedName>
    <definedName name="TOTAL8G" localSheetId="4">#REF!</definedName>
    <definedName name="TOTAL8G">#REF!</definedName>
    <definedName name="TOTAL8H" localSheetId="3">#REF!</definedName>
    <definedName name="TOTAL8H" localSheetId="4">#REF!</definedName>
    <definedName name="TOTAL8H">#REF!</definedName>
    <definedName name="TOTAL8I" localSheetId="3">#REF!</definedName>
    <definedName name="TOTAL8I" localSheetId="4">#REF!</definedName>
    <definedName name="TOTAL8I">#REF!</definedName>
    <definedName name="TOTAL8J" localSheetId="3">#REF!</definedName>
    <definedName name="TOTAL8J" localSheetId="4">#REF!</definedName>
    <definedName name="TOTAL8J">#REF!</definedName>
    <definedName name="TOTAL8K" localSheetId="3">#REF!</definedName>
    <definedName name="TOTAL8K" localSheetId="4">#REF!</definedName>
    <definedName name="TOTAL8K">#REF!</definedName>
    <definedName name="TOTAL8L" localSheetId="3">#REF!</definedName>
    <definedName name="TOTAL8L" localSheetId="4">#REF!</definedName>
    <definedName name="TOTAL8L">#REF!</definedName>
    <definedName name="TOTAL8O" localSheetId="3">#REF!</definedName>
    <definedName name="TOTAL8O" localSheetId="4">#REF!</definedName>
    <definedName name="TOTAL8O">#REF!</definedName>
    <definedName name="TOTAL8P" localSheetId="3">#REF!</definedName>
    <definedName name="TOTAL8P" localSheetId="4">#REF!</definedName>
    <definedName name="TOTAL8P">#REF!</definedName>
    <definedName name="TOTAL8Q" localSheetId="3">#REF!</definedName>
    <definedName name="TOTAL8Q" localSheetId="4">#REF!</definedName>
    <definedName name="TOTAL8Q">#REF!</definedName>
    <definedName name="TOTAL8R" localSheetId="3">#REF!</definedName>
    <definedName name="TOTAL8R" localSheetId="4">#REF!</definedName>
    <definedName name="TOTAL8R">#REF!</definedName>
    <definedName name="TOTAL9" localSheetId="3">#REF!</definedName>
    <definedName name="TOTAL9" localSheetId="4">#REF!</definedName>
    <definedName name="TOTAL9">#REF!</definedName>
    <definedName name="TOTALA" localSheetId="3">'[29]PLANILHA ATUALIZADA'!#REF!</definedName>
    <definedName name="TOTALA" localSheetId="4">'[29]PLANILHA ATUALIZADA'!#REF!</definedName>
    <definedName name="TOTALA">'[29]PLANILHA ATUALIZADA'!#REF!</definedName>
    <definedName name="TOTALB" localSheetId="3">'[29]PLANILHA ATUALIZADA'!#REF!</definedName>
    <definedName name="TOTALB" localSheetId="4">'[29]PLANILHA ATUALIZADA'!#REF!</definedName>
    <definedName name="TOTALB">'[29]PLANILHA ATUALIZADA'!#REF!</definedName>
    <definedName name="TOTALC" localSheetId="3">'[29]PLANILHA ATUALIZADA'!#REF!</definedName>
    <definedName name="TOTALC" localSheetId="4">'[29]PLANILHA ATUALIZADA'!#REF!</definedName>
    <definedName name="TOTALC">'[29]PLANILHA ATUALIZADA'!#REF!</definedName>
    <definedName name="TOTALD" localSheetId="3">'[29]PLANILHA ATUALIZADA'!#REF!</definedName>
    <definedName name="TOTALD" localSheetId="4">'[29]PLANILHA ATUALIZADA'!#REF!</definedName>
    <definedName name="TOTALD">'[29]PLANILHA ATUALIZADA'!#REF!</definedName>
    <definedName name="TOTALE" localSheetId="3">'[29]PLANILHA ATUALIZADA'!#REF!</definedName>
    <definedName name="TOTALE" localSheetId="4">'[29]PLANILHA ATUALIZADA'!#REF!</definedName>
    <definedName name="TOTALE">'[29]PLANILHA ATUALIZADA'!#REF!</definedName>
    <definedName name="TOTALF" localSheetId="3">'[29]PLANILHA ATUALIZADA'!#REF!</definedName>
    <definedName name="TOTALF" localSheetId="4">'[29]PLANILHA ATUALIZADA'!#REF!</definedName>
    <definedName name="TOTALF">'[29]PLANILHA ATUALIZADA'!#REF!</definedName>
    <definedName name="TOTALG" localSheetId="3">'[29]PLANILHA ATUALIZADA'!#REF!</definedName>
    <definedName name="TOTALG" localSheetId="4">'[29]PLANILHA ATUALIZADA'!#REF!</definedName>
    <definedName name="TOTALG">'[29]PLANILHA ATUALIZADA'!#REF!</definedName>
    <definedName name="TOTALH" localSheetId="3">'[29]PLANILHA ATUALIZADA'!#REF!</definedName>
    <definedName name="TOTALH" localSheetId="4">'[29]PLANILHA ATUALIZADA'!#REF!</definedName>
    <definedName name="TOTALH">'[29]PLANILHA ATUALIZADA'!#REF!</definedName>
    <definedName name="TOTALI" localSheetId="3">'[29]PLANILHA ATUALIZADA'!#REF!</definedName>
    <definedName name="TOTALI" localSheetId="4">'[29]PLANILHA ATUALIZADA'!#REF!</definedName>
    <definedName name="TOTALI">'[29]PLANILHA ATUALIZADA'!#REF!</definedName>
    <definedName name="TOTALJ" localSheetId="3">'[29]PLANILHA ATUALIZADA'!#REF!</definedName>
    <definedName name="TOTALJ" localSheetId="4">'[29]PLANILHA ATUALIZADA'!#REF!</definedName>
    <definedName name="TOTALJ">'[29]PLANILHA ATUALIZADA'!#REF!</definedName>
    <definedName name="TOTALK" localSheetId="3">'[29]PLANILHA ATUALIZADA'!#REF!</definedName>
    <definedName name="TOTALK" localSheetId="4">'[29]PLANILHA ATUALIZADA'!#REF!</definedName>
    <definedName name="TOTALK">'[29]PLANILHA ATUALIZADA'!#REF!</definedName>
    <definedName name="TOTALL" localSheetId="3">'[29]PLANILHA ATUALIZADA'!#REF!</definedName>
    <definedName name="TOTALL" localSheetId="4">'[29]PLANILHA ATUALIZADA'!#REF!</definedName>
    <definedName name="TOTALL">'[29]PLANILHA ATUALIZADA'!#REF!</definedName>
    <definedName name="TOTALO" localSheetId="3">'[29]PLANILHA ATUALIZADA'!#REF!</definedName>
    <definedName name="TOTALO" localSheetId="4">'[29]PLANILHA ATUALIZADA'!#REF!</definedName>
    <definedName name="TOTALO">'[29]PLANILHA ATUALIZADA'!#REF!</definedName>
    <definedName name="TOTALP" localSheetId="3">'[29]PLANILHA ATUALIZADA'!#REF!</definedName>
    <definedName name="TOTALP" localSheetId="4">'[29]PLANILHA ATUALIZADA'!#REF!</definedName>
    <definedName name="TOTALP">'[29]PLANILHA ATUALIZADA'!#REF!</definedName>
    <definedName name="TOTALQ" localSheetId="3">'[29]PLANILHA ATUALIZADA'!#REF!</definedName>
    <definedName name="TOTALQ" localSheetId="4">'[29]PLANILHA ATUALIZADA'!#REF!</definedName>
    <definedName name="TOTALQ">'[29]PLANILHA ATUALIZADA'!#REF!</definedName>
    <definedName name="TPM" localSheetId="3">#REF!</definedName>
    <definedName name="TPM" localSheetId="4">#REF!</definedName>
    <definedName name="TPM">#REF!</definedName>
    <definedName name="TRANSPORTES" localSheetId="3">#REF!</definedName>
    <definedName name="TRANSPORTES" localSheetId="4">#REF!</definedName>
    <definedName name="TRANSPORTES">#REF!</definedName>
    <definedName name="TRECHO">[16]Croqui!$A$5</definedName>
    <definedName name="TRECHO1">[16]Croqui!$B$5</definedName>
    <definedName name="Vazios">[26]Teor!$B$3:$B$7</definedName>
    <definedName name="verde" localSheetId="3">#REF!</definedName>
    <definedName name="verde" localSheetId="4">#REF!</definedName>
    <definedName name="verde">#REF!</definedName>
    <definedName name="verdepav" localSheetId="3">#REF!</definedName>
    <definedName name="verdepav" localSheetId="4">#REF!</definedName>
    <definedName name="verdepav">#REF!</definedName>
    <definedName name="Volume" localSheetId="3">#REF!</definedName>
    <definedName name="Volume" localSheetId="4">#REF!</definedName>
    <definedName name="Volume">#REF!</definedName>
    <definedName name="vpf" localSheetId="3">#REF!</definedName>
    <definedName name="vpf" localSheetId="4">#REF!</definedName>
    <definedName name="vpf">#REF!</definedName>
    <definedName name="vpi" localSheetId="3">#REF!</definedName>
    <definedName name="vpi" localSheetId="4">#REF!</definedName>
    <definedName name="vpi">#REF!</definedName>
    <definedName name="vr" localSheetId="3">#REF!</definedName>
    <definedName name="vr" localSheetId="4">#REF!</definedName>
    <definedName name="vr">#REF!</definedName>
    <definedName name="vt" localSheetId="3">#REF!</definedName>
    <definedName name="vt" localSheetId="4">#REF!</definedName>
    <definedName name="vt">#REF!</definedName>
    <definedName name="WEWRWR">#N/A</definedName>
    <definedName name="wrn.ACABINT.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localSheetId="3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4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_1" localSheetId="3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_1" localSheetId="4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_1" hidden="1">{#N/A,#N/A,FALSE,"SS 1";#N/A,#N/A,FALSE,"TER 1 (A)";#N/A,#N/A,FALSE,"SS 2";#N/A,#N/A,FALSE,"TER 1 (B)";#N/A,#N/A,FALSE,"TER 1 (C)";#N/A,#N/A,FALSE,"TER 1 (D)";#N/A,#N/A,FALSE,"TER 1 (E)";#N/A,#N/A,FALSE,"TER 2 "}</definedName>
    <definedName name="wrn.ACABINT._1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1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ESQ._.TOT." localSheetId="3" hidden="1">{#N/A,#N/A,FALSE,"SS 1";#N/A,#N/A,FALSE,"SS 2";#N/A,#N/A,FALSE,"TER 1 (1)";#N/A,#N/A,FALSE,"TER 1 (2)";#N/A,#N/A,FALSE,"TER 2";#N/A,#N/A,FALSE,"TIPO";#N/A,#N/A,FALSE,"CM  BAR"}</definedName>
    <definedName name="wrn.ESQ._.TOT." localSheetId="4" hidden="1">{#N/A,#N/A,FALSE,"SS 1";#N/A,#N/A,FALSE,"SS 2";#N/A,#N/A,FALSE,"TER 1 (1)";#N/A,#N/A,FALSE,"TER 1 (2)";#N/A,#N/A,FALSE,"TER 2";#N/A,#N/A,FALSE,"TIPO";#N/A,#N/A,FALSE,"CM  BAR"}</definedName>
    <definedName name="wrn.ESQ._.TOT." hidden="1">{#N/A,#N/A,FALSE,"SS 1";#N/A,#N/A,FALSE,"SS 2";#N/A,#N/A,FALSE,"TER 1 (1)";#N/A,#N/A,FALSE,"TER 1 (2)";#N/A,#N/A,FALSE,"TER 2";#N/A,#N/A,FALSE,"TIPO";#N/A,#N/A,FALSE,"CM  BAR"}</definedName>
    <definedName name="wrn.ESQ._.TOT._1" localSheetId="3" hidden="1">{#N/A,#N/A,FALSE,"SS 1";#N/A,#N/A,FALSE,"SS 2";#N/A,#N/A,FALSE,"TER 1 (1)";#N/A,#N/A,FALSE,"TER 1 (2)";#N/A,#N/A,FALSE,"TER 2";#N/A,#N/A,FALSE,"TIPO";#N/A,#N/A,FALSE,"CM  BAR"}</definedName>
    <definedName name="wrn.ESQ._.TOT._1" localSheetId="4" hidden="1">{#N/A,#N/A,FALSE,"SS 1";#N/A,#N/A,FALSE,"SS 2";#N/A,#N/A,FALSE,"TER 1 (1)";#N/A,#N/A,FALSE,"TER 1 (2)";#N/A,#N/A,FALSE,"TER 2";#N/A,#N/A,FALSE,"TIPO";#N/A,#N/A,FALSE,"CM  BAR"}</definedName>
    <definedName name="wrn.ESQ._.TOT._1" hidden="1">{#N/A,#N/A,FALSE,"SS 1";#N/A,#N/A,FALSE,"SS 2";#N/A,#N/A,FALSE,"TER 1 (1)";#N/A,#N/A,FALSE,"TER 1 (2)";#N/A,#N/A,FALSE,"TER 2";#N/A,#N/A,FALSE,"TIPO";#N/A,#N/A,FALSE,"CM  BAR"}</definedName>
    <definedName name="wrn.FACHADA." localSheetId="3" hidden="1">{#N/A,#N/A,TRUE,"TER  EXT";#N/A,#N/A,TRUE,"TER  EXT";#N/A,#N/A,TRUE,"LAT  ESQ";#N/A,#N/A,TRUE,"FRONTAL";#N/A,#N/A,TRUE,"POST";#N/A,#N/A,TRUE,"LAT  DIR"}</definedName>
    <definedName name="wrn.FACHADA." localSheetId="4" hidden="1">{#N/A,#N/A,TRUE,"TER  EXT";#N/A,#N/A,TRUE,"TER  EXT";#N/A,#N/A,TRUE,"LAT  ESQ";#N/A,#N/A,TRUE,"FRONTAL";#N/A,#N/A,TRUE,"POST";#N/A,#N/A,TRUE,"LAT  DIR"}</definedName>
    <definedName name="wrn.FACHADA." hidden="1">{#N/A,#N/A,TRUE,"TER  EXT";#N/A,#N/A,TRUE,"TER  EXT";#N/A,#N/A,TRUE,"LAT  ESQ";#N/A,#N/A,TRUE,"FRONTAL";#N/A,#N/A,TRUE,"POST";#N/A,#N/A,TRUE,"LAT  DIR"}</definedName>
    <definedName name="wrn.FACHADA._1" localSheetId="3" hidden="1">{#N/A,#N/A,TRUE,"TER  EXT";#N/A,#N/A,TRUE,"TER  EXT";#N/A,#N/A,TRUE,"LAT  ESQ";#N/A,#N/A,TRUE,"FRONTAL";#N/A,#N/A,TRUE,"POST";#N/A,#N/A,TRUE,"LAT  DIR"}</definedName>
    <definedName name="wrn.FACHADA._1" localSheetId="4" hidden="1">{#N/A,#N/A,TRUE,"TER  EXT";#N/A,#N/A,TRUE,"TER  EXT";#N/A,#N/A,TRUE,"LAT  ESQ";#N/A,#N/A,TRUE,"FRONTAL";#N/A,#N/A,TRUE,"POST";#N/A,#N/A,TRUE,"LAT  DIR"}</definedName>
    <definedName name="wrn.FACHADA._1" hidden="1">{#N/A,#N/A,TRUE,"TER  EXT";#N/A,#N/A,TRUE,"TER  EXT";#N/A,#N/A,TRUE,"LAT  ESQ";#N/A,#N/A,TRUE,"FRONTAL";#N/A,#N/A,TRUE,"POST";#N/A,#N/A,TRUE,"LAT  DIR"}</definedName>
    <definedName name="wrn.FERPILAR." localSheetId="3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" localSheetId="4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localSheetId="3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localSheetId="4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hidden="1">{#N/A,#N/A,FALSE,"PR  06";#N/A,#N/A,FALSE,"PR  07";#N/A,#N/A,FALSE,"PR 08";#N/A,#N/A,FALSE,"PR 09";#N/A,#N/A,FALSE,"PR 40";#N/A,#N/A,FALSE,"PR 41";#N/A,#N/A,FALSE,"PR 45";#N/A,#N/A,FALSE,"PR 46";#N/A,#N/A,FALSE,"PR 55"}</definedName>
    <definedName name="wrn.LEVFER." localSheetId="3" hidden="1">{#N/A,#N/A,FALSE,"LEVFER V2 P";#N/A,#N/A,FALSE,"LEVFER V2 P10%"}</definedName>
    <definedName name="wrn.LEVFER." localSheetId="4" hidden="1">{#N/A,#N/A,FALSE,"LEVFER V2 P";#N/A,#N/A,FALSE,"LEVFER V2 P10%"}</definedName>
    <definedName name="wrn.LEVFER." hidden="1">{#N/A,#N/A,FALSE,"LEVFER V2 P";#N/A,#N/A,FALSE,"LEVFER V2 P10%"}</definedName>
    <definedName name="x" localSheetId="3">[26]Equipamentos!#REF!</definedName>
    <definedName name="x" localSheetId="4">[26]Equipamentos!#REF!</definedName>
    <definedName name="x">[26]Equipamentos!#REF!</definedName>
    <definedName name="XXX">#N/A</definedName>
    <definedName name="ZEBRADOS">[30]Resumo!$D$183="S"</definedName>
    <definedName name="ZEBRADOS_1">[31]Resumo!$D$183="S"</definedName>
    <definedName name="ZEBRADOS_10">[32]Resumo!$D$183="S"</definedName>
    <definedName name="ZEBRADOS_11">[32]Resumo!$D$183="S"</definedName>
    <definedName name="ZEBRADOS_12">[32]Resumo!$D$183="S"</definedName>
    <definedName name="ZEBRADOS_13">[32]Resumo!$D$183="S"</definedName>
    <definedName name="ZEBRADOS_14">[32]Resumo!$D$183="S"</definedName>
    <definedName name="ZEBRADOS_3">[32]Resumo!$D$183="S"</definedName>
    <definedName name="ZEBRADOS_4">[32]Resumo!$D$183="S"</definedName>
    <definedName name="ZEBRADOS_5">[32]Resumo!$D$183="S"</definedName>
    <definedName name="ZEBRADOS_6">[32]Resumo!$D$183="S"</definedName>
    <definedName name="ZEBRADOS_7">[32]Resumo!$D$183="S"</definedName>
    <definedName name="ZEBRADOS_8">[32]Resumo!$D$183="S"</definedName>
    <definedName name="ZEBRADOS_9">[32]Resumo!$D$183="S"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49" i="10" l="1"/>
  <c r="J1546" i="10"/>
  <c r="J1545" i="10"/>
  <c r="J1544" i="10"/>
  <c r="J1543" i="10"/>
  <c r="J1542" i="10"/>
  <c r="D1539" i="10"/>
  <c r="J1539" i="10" s="1"/>
  <c r="C1539" i="10"/>
  <c r="A1539" i="10"/>
  <c r="D1538" i="10"/>
  <c r="J1538" i="10" s="1"/>
  <c r="C1538" i="10"/>
  <c r="A1538" i="10"/>
  <c r="D1537" i="10"/>
  <c r="J1537" i="10" s="1"/>
  <c r="C1537" i="10"/>
  <c r="A1537" i="10"/>
  <c r="D1536" i="10"/>
  <c r="J1536" i="10" s="1"/>
  <c r="C1536" i="10"/>
  <c r="A1536" i="10"/>
  <c r="D1535" i="10"/>
  <c r="J1535" i="10" s="1"/>
  <c r="C1535" i="10"/>
  <c r="A1535" i="10"/>
  <c r="D1532" i="10"/>
  <c r="J1532" i="10" s="1"/>
  <c r="C1532" i="10"/>
  <c r="A1532" i="10"/>
  <c r="D1531" i="10"/>
  <c r="J1531" i="10" s="1"/>
  <c r="C1531" i="10"/>
  <c r="A1531" i="10"/>
  <c r="D1530" i="10"/>
  <c r="J1530" i="10" s="1"/>
  <c r="C1530" i="10"/>
  <c r="A1530" i="10"/>
  <c r="D1529" i="10"/>
  <c r="J1529" i="10" s="1"/>
  <c r="C1529" i="10"/>
  <c r="A1529" i="10"/>
  <c r="D1528" i="10"/>
  <c r="J1528" i="10" s="1"/>
  <c r="C1528" i="10"/>
  <c r="A1528" i="10"/>
  <c r="D1527" i="10"/>
  <c r="J1527" i="10" s="1"/>
  <c r="C1527" i="10"/>
  <c r="A1527" i="10"/>
  <c r="D1526" i="10"/>
  <c r="J1526" i="10" s="1"/>
  <c r="C1526" i="10"/>
  <c r="A1526" i="10"/>
  <c r="D1525" i="10"/>
  <c r="J1525" i="10" s="1"/>
  <c r="C1525" i="10"/>
  <c r="A1525" i="10"/>
  <c r="D1524" i="10"/>
  <c r="J1524" i="10" s="1"/>
  <c r="C1524" i="10"/>
  <c r="A1524" i="10"/>
  <c r="D1523" i="10"/>
  <c r="J1523" i="10" s="1"/>
  <c r="C1523" i="10"/>
  <c r="A1523" i="10"/>
  <c r="D1511" i="10"/>
  <c r="J1511" i="10" s="1"/>
  <c r="A1511" i="10"/>
  <c r="D1510" i="10"/>
  <c r="J1510" i="10" s="1"/>
  <c r="A1510" i="10"/>
  <c r="D1509" i="10"/>
  <c r="J1509" i="10" s="1"/>
  <c r="A1509" i="10"/>
  <c r="D1508" i="10"/>
  <c r="J1508" i="10" s="1"/>
  <c r="A1508" i="10"/>
  <c r="D1507" i="10"/>
  <c r="J1507" i="10" s="1"/>
  <c r="A1507" i="10"/>
  <c r="D1506" i="10"/>
  <c r="J1506" i="10" s="1"/>
  <c r="A1506" i="10"/>
  <c r="D1505" i="10"/>
  <c r="J1505" i="10" s="1"/>
  <c r="A1505" i="10"/>
  <c r="D1504" i="10"/>
  <c r="J1504" i="10" s="1"/>
  <c r="A1504" i="10"/>
  <c r="D1503" i="10"/>
  <c r="J1503" i="10" s="1"/>
  <c r="A1503" i="10"/>
  <c r="D1502" i="10"/>
  <c r="J1502" i="10" s="1"/>
  <c r="A1502" i="10"/>
  <c r="G1499" i="10"/>
  <c r="E1499" i="10"/>
  <c r="J1499" i="10" s="1"/>
  <c r="A1499" i="10"/>
  <c r="G1498" i="10"/>
  <c r="E1498" i="10"/>
  <c r="A1498" i="10"/>
  <c r="G1497" i="10"/>
  <c r="E1497" i="10"/>
  <c r="J1497" i="10" s="1"/>
  <c r="A1497" i="10"/>
  <c r="G1496" i="10"/>
  <c r="E1496" i="10"/>
  <c r="J1496" i="10" s="1"/>
  <c r="A1496" i="10"/>
  <c r="G1495" i="10"/>
  <c r="E1495" i="10"/>
  <c r="J1495" i="10" s="1"/>
  <c r="A1495" i="10"/>
  <c r="G1494" i="10"/>
  <c r="E1494" i="10"/>
  <c r="A1494" i="10"/>
  <c r="G1493" i="10"/>
  <c r="E1493" i="10"/>
  <c r="J1493" i="10" s="1"/>
  <c r="A1493" i="10"/>
  <c r="G1492" i="10"/>
  <c r="E1492" i="10"/>
  <c r="J1492" i="10" s="1"/>
  <c r="A1492" i="10"/>
  <c r="G1491" i="10"/>
  <c r="E1491" i="10"/>
  <c r="J1491" i="10" s="1"/>
  <c r="A1491" i="10"/>
  <c r="G1490" i="10"/>
  <c r="E1490" i="10"/>
  <c r="A1490" i="10"/>
  <c r="I1485" i="10"/>
  <c r="J1482" i="10"/>
  <c r="J1481" i="10"/>
  <c r="J1480" i="10"/>
  <c r="J1479" i="10"/>
  <c r="J1478" i="10"/>
  <c r="D1475" i="10"/>
  <c r="J1475" i="10" s="1"/>
  <c r="C1475" i="10"/>
  <c r="A1475" i="10"/>
  <c r="D1474" i="10"/>
  <c r="J1474" i="10" s="1"/>
  <c r="C1474" i="10"/>
  <c r="A1474" i="10"/>
  <c r="D1473" i="10"/>
  <c r="J1473" i="10" s="1"/>
  <c r="C1473" i="10"/>
  <c r="A1473" i="10"/>
  <c r="D1472" i="10"/>
  <c r="J1472" i="10" s="1"/>
  <c r="C1472" i="10"/>
  <c r="A1472" i="10"/>
  <c r="D1471" i="10"/>
  <c r="J1471" i="10" s="1"/>
  <c r="C1471" i="10"/>
  <c r="A1471" i="10"/>
  <c r="D1468" i="10"/>
  <c r="J1468" i="10" s="1"/>
  <c r="C1468" i="10"/>
  <c r="A1468" i="10"/>
  <c r="D1467" i="10"/>
  <c r="J1467" i="10" s="1"/>
  <c r="C1467" i="10"/>
  <c r="A1467" i="10"/>
  <c r="D1466" i="10"/>
  <c r="J1466" i="10" s="1"/>
  <c r="C1466" i="10"/>
  <c r="A1466" i="10"/>
  <c r="D1465" i="10"/>
  <c r="J1465" i="10" s="1"/>
  <c r="C1465" i="10"/>
  <c r="A1465" i="10"/>
  <c r="D1464" i="10"/>
  <c r="J1464" i="10" s="1"/>
  <c r="C1464" i="10"/>
  <c r="A1464" i="10"/>
  <c r="D1463" i="10"/>
  <c r="J1463" i="10" s="1"/>
  <c r="C1463" i="10"/>
  <c r="A1463" i="10"/>
  <c r="D1462" i="10"/>
  <c r="J1462" i="10" s="1"/>
  <c r="C1462" i="10"/>
  <c r="A1462" i="10"/>
  <c r="D1461" i="10"/>
  <c r="J1461" i="10" s="1"/>
  <c r="C1461" i="10"/>
  <c r="A1461" i="10"/>
  <c r="D1460" i="10"/>
  <c r="J1460" i="10" s="1"/>
  <c r="C1460" i="10"/>
  <c r="A1460" i="10"/>
  <c r="D1459" i="10"/>
  <c r="J1459" i="10" s="1"/>
  <c r="C1459" i="10"/>
  <c r="A1459" i="10"/>
  <c r="D1447" i="10"/>
  <c r="J1447" i="10" s="1"/>
  <c r="A1447" i="10"/>
  <c r="D1446" i="10"/>
  <c r="J1446" i="10" s="1"/>
  <c r="A1446" i="10"/>
  <c r="D1445" i="10"/>
  <c r="J1445" i="10" s="1"/>
  <c r="A1445" i="10"/>
  <c r="D1444" i="10"/>
  <c r="J1444" i="10" s="1"/>
  <c r="A1444" i="10"/>
  <c r="D1443" i="10"/>
  <c r="J1443" i="10" s="1"/>
  <c r="A1443" i="10"/>
  <c r="D1442" i="10"/>
  <c r="J1442" i="10" s="1"/>
  <c r="A1442" i="10"/>
  <c r="D1441" i="10"/>
  <c r="J1441" i="10" s="1"/>
  <c r="A1441" i="10"/>
  <c r="D1440" i="10"/>
  <c r="J1440" i="10" s="1"/>
  <c r="A1440" i="10"/>
  <c r="D1439" i="10"/>
  <c r="J1439" i="10" s="1"/>
  <c r="A1439" i="10"/>
  <c r="D1438" i="10"/>
  <c r="J1438" i="10" s="1"/>
  <c r="A1438" i="10"/>
  <c r="G1435" i="10"/>
  <c r="E1435" i="10"/>
  <c r="A1435" i="10"/>
  <c r="G1434" i="10"/>
  <c r="E1434" i="10"/>
  <c r="A1434" i="10"/>
  <c r="G1433" i="10"/>
  <c r="E1433" i="10"/>
  <c r="A1433" i="10"/>
  <c r="G1432" i="10"/>
  <c r="E1432" i="10"/>
  <c r="A1432" i="10"/>
  <c r="G1431" i="10"/>
  <c r="E1431" i="10"/>
  <c r="A1431" i="10"/>
  <c r="G1430" i="10"/>
  <c r="E1430" i="10"/>
  <c r="A1430" i="10"/>
  <c r="G1429" i="10"/>
  <c r="E1429" i="10"/>
  <c r="A1429" i="10"/>
  <c r="G1428" i="10"/>
  <c r="E1428" i="10"/>
  <c r="J1428" i="10" s="1"/>
  <c r="A1428" i="10"/>
  <c r="G1427" i="10"/>
  <c r="E1427" i="10"/>
  <c r="A1427" i="10"/>
  <c r="G1426" i="10"/>
  <c r="E1426" i="10"/>
  <c r="A1426" i="10"/>
  <c r="J1490" i="10" l="1"/>
  <c r="J1494" i="10"/>
  <c r="J1498" i="10"/>
  <c r="J1500" i="10" s="1"/>
  <c r="J1547" i="10"/>
  <c r="J1540" i="10"/>
  <c r="J1512" i="10"/>
  <c r="J1533" i="10"/>
  <c r="J1429" i="10"/>
  <c r="J1433" i="10"/>
  <c r="J1435" i="10"/>
  <c r="J1432" i="10"/>
  <c r="J1427" i="10"/>
  <c r="J1431" i="10"/>
  <c r="J1426" i="10"/>
  <c r="J1430" i="10"/>
  <c r="J1434" i="10"/>
  <c r="J1476" i="10"/>
  <c r="J1483" i="10"/>
  <c r="J1448" i="10"/>
  <c r="J1469" i="10"/>
  <c r="J1436" i="10" l="1"/>
  <c r="J1516" i="10"/>
  <c r="J1515" i="10"/>
  <c r="J1517" i="10"/>
  <c r="J1514" i="10"/>
  <c r="J1452" i="10"/>
  <c r="J1451" i="10"/>
  <c r="J1453" i="10"/>
  <c r="J1450" i="10"/>
  <c r="J1518" i="10" l="1"/>
  <c r="J1519" i="10"/>
  <c r="J1521" i="10" s="1"/>
  <c r="J1548" i="10" s="1"/>
  <c r="J1454" i="10"/>
  <c r="J1455" i="10"/>
  <c r="J1457" i="10" s="1"/>
  <c r="J1484" i="10" s="1"/>
  <c r="J1549" i="10" l="1"/>
  <c r="J1550" i="10" s="1"/>
  <c r="J1485" i="10"/>
  <c r="J1486" i="10" s="1"/>
  <c r="J572" i="10" l="1"/>
  <c r="B15" i="15"/>
  <c r="S13" i="18"/>
  <c r="U13" i="18"/>
  <c r="M13" i="18"/>
  <c r="G13" i="18" l="1"/>
  <c r="O13" i="18"/>
  <c r="W13" i="18"/>
  <c r="I13" i="18"/>
  <c r="Z13" i="18" s="1"/>
  <c r="AA13" i="18" s="1"/>
  <c r="Q13" i="18"/>
  <c r="Y13" i="18"/>
  <c r="K13" i="18"/>
  <c r="A176" i="8" l="1"/>
  <c r="L176" i="8"/>
  <c r="A174" i="8"/>
  <c r="A172" i="8"/>
  <c r="A170" i="8"/>
  <c r="A168" i="8"/>
  <c r="L174" i="8"/>
  <c r="L172" i="8"/>
  <c r="L170" i="8"/>
  <c r="L168" i="8"/>
  <c r="A166" i="8"/>
  <c r="L166" i="8"/>
  <c r="A164" i="8"/>
  <c r="L164" i="8"/>
  <c r="A162" i="8"/>
  <c r="L162" i="8"/>
  <c r="A160" i="8"/>
  <c r="A158" i="8"/>
  <c r="A156" i="8"/>
  <c r="A154" i="8"/>
  <c r="C82" i="10"/>
  <c r="C83" i="10"/>
  <c r="C84" i="10"/>
  <c r="C85" i="10"/>
  <c r="C86" i="10"/>
  <c r="C87" i="10"/>
  <c r="C88" i="10"/>
  <c r="C89" i="10"/>
  <c r="C90" i="10"/>
  <c r="C81" i="10"/>
  <c r="C1119" i="10"/>
  <c r="C1120" i="10"/>
  <c r="C1121" i="10"/>
  <c r="C1122" i="10"/>
  <c r="C1123" i="10"/>
  <c r="C1124" i="10"/>
  <c r="C1125" i="10"/>
  <c r="C1126" i="10"/>
  <c r="C1127" i="10"/>
  <c r="C1118" i="10"/>
  <c r="C1575" i="10"/>
  <c r="C1574" i="10"/>
  <c r="C1573" i="10"/>
  <c r="C1572" i="10"/>
  <c r="C1571" i="10"/>
  <c r="C1570" i="10"/>
  <c r="C1569" i="10"/>
  <c r="C1568" i="10"/>
  <c r="C1567" i="10"/>
  <c r="C1566" i="10"/>
  <c r="C1313" i="10"/>
  <c r="C1312" i="10"/>
  <c r="C1311" i="10"/>
  <c r="C1310" i="10"/>
  <c r="I769" i="10"/>
  <c r="I833" i="10"/>
  <c r="D519" i="10"/>
  <c r="I577" i="10"/>
  <c r="J574" i="10"/>
  <c r="J573" i="10"/>
  <c r="J571" i="10"/>
  <c r="J570" i="10"/>
  <c r="D567" i="10"/>
  <c r="J567" i="10" s="1"/>
  <c r="C567" i="10"/>
  <c r="A567" i="10"/>
  <c r="D566" i="10"/>
  <c r="J566" i="10" s="1"/>
  <c r="C566" i="10"/>
  <c r="A566" i="10"/>
  <c r="D565" i="10"/>
  <c r="J565" i="10" s="1"/>
  <c r="C565" i="10"/>
  <c r="A565" i="10"/>
  <c r="D564" i="10"/>
  <c r="J564" i="10" s="1"/>
  <c r="C564" i="10"/>
  <c r="A564" i="10"/>
  <c r="D563" i="10"/>
  <c r="J563" i="10" s="1"/>
  <c r="C563" i="10"/>
  <c r="A563" i="10"/>
  <c r="D560" i="10"/>
  <c r="J560" i="10" s="1"/>
  <c r="C560" i="10"/>
  <c r="A560" i="10"/>
  <c r="D559" i="10"/>
  <c r="J559" i="10" s="1"/>
  <c r="C559" i="10"/>
  <c r="A559" i="10"/>
  <c r="D558" i="10"/>
  <c r="J558" i="10" s="1"/>
  <c r="C558" i="10"/>
  <c r="A558" i="10"/>
  <c r="D557" i="10"/>
  <c r="J557" i="10" s="1"/>
  <c r="C557" i="10"/>
  <c r="A557" i="10"/>
  <c r="D556" i="10"/>
  <c r="J556" i="10" s="1"/>
  <c r="C556" i="10"/>
  <c r="A556" i="10"/>
  <c r="D555" i="10"/>
  <c r="J555" i="10" s="1"/>
  <c r="C555" i="10"/>
  <c r="A555" i="10"/>
  <c r="D554" i="10"/>
  <c r="J554" i="10" s="1"/>
  <c r="C554" i="10"/>
  <c r="A554" i="10"/>
  <c r="D553" i="10"/>
  <c r="J553" i="10" s="1"/>
  <c r="C553" i="10"/>
  <c r="A553" i="10"/>
  <c r="D552" i="10"/>
  <c r="J552" i="10" s="1"/>
  <c r="C552" i="10"/>
  <c r="A552" i="10"/>
  <c r="D551" i="10"/>
  <c r="J551" i="10" s="1"/>
  <c r="C551" i="10"/>
  <c r="A551" i="10"/>
  <c r="D539" i="10"/>
  <c r="J539" i="10" s="1"/>
  <c r="A539" i="10"/>
  <c r="D538" i="10"/>
  <c r="J538" i="10" s="1"/>
  <c r="A538" i="10"/>
  <c r="D537" i="10"/>
  <c r="J537" i="10" s="1"/>
  <c r="A537" i="10"/>
  <c r="D536" i="10"/>
  <c r="J536" i="10" s="1"/>
  <c r="A536" i="10"/>
  <c r="D535" i="10"/>
  <c r="J535" i="10" s="1"/>
  <c r="A535" i="10"/>
  <c r="D534" i="10"/>
  <c r="J534" i="10" s="1"/>
  <c r="A534" i="10"/>
  <c r="D533" i="10"/>
  <c r="J533" i="10" s="1"/>
  <c r="A533" i="10"/>
  <c r="D532" i="10"/>
  <c r="J532" i="10" s="1"/>
  <c r="A532" i="10"/>
  <c r="D531" i="10"/>
  <c r="J531" i="10" s="1"/>
  <c r="A531" i="10"/>
  <c r="D530" i="10"/>
  <c r="J530" i="10" s="1"/>
  <c r="A530" i="10"/>
  <c r="G527" i="10"/>
  <c r="E527" i="10"/>
  <c r="A527" i="10"/>
  <c r="G526" i="10"/>
  <c r="E526" i="10"/>
  <c r="A526" i="10"/>
  <c r="G525" i="10"/>
  <c r="E525" i="10"/>
  <c r="A525" i="10"/>
  <c r="G524" i="10"/>
  <c r="E524" i="10"/>
  <c r="A524" i="10"/>
  <c r="G523" i="10"/>
  <c r="E523" i="10"/>
  <c r="A523" i="10"/>
  <c r="G522" i="10"/>
  <c r="E522" i="10"/>
  <c r="A522" i="10"/>
  <c r="G521" i="10"/>
  <c r="E521" i="10"/>
  <c r="A521" i="10"/>
  <c r="G520" i="10"/>
  <c r="E520" i="10"/>
  <c r="A520" i="10"/>
  <c r="G519" i="10"/>
  <c r="E519" i="10"/>
  <c r="A519" i="10"/>
  <c r="G518" i="10"/>
  <c r="E518" i="10"/>
  <c r="A518" i="10"/>
  <c r="A5" i="10"/>
  <c r="E5" i="10"/>
  <c r="G5" i="10"/>
  <c r="A6" i="10"/>
  <c r="E6" i="10"/>
  <c r="G6" i="10"/>
  <c r="A7" i="10"/>
  <c r="E7" i="10"/>
  <c r="G7" i="10"/>
  <c r="A8" i="10"/>
  <c r="E8" i="10"/>
  <c r="G8" i="10"/>
  <c r="A9" i="10"/>
  <c r="E9" i="10"/>
  <c r="G9" i="10"/>
  <c r="A10" i="10"/>
  <c r="E10" i="10"/>
  <c r="G10" i="10"/>
  <c r="A11" i="10"/>
  <c r="E11" i="10"/>
  <c r="G11" i="10"/>
  <c r="A12" i="10"/>
  <c r="E12" i="10"/>
  <c r="G12" i="10"/>
  <c r="A13" i="10"/>
  <c r="E13" i="10"/>
  <c r="G13" i="10"/>
  <c r="A14" i="10"/>
  <c r="E14" i="10"/>
  <c r="G14" i="10"/>
  <c r="A17" i="10"/>
  <c r="D17" i="10"/>
  <c r="J17" i="10" s="1"/>
  <c r="A18" i="10"/>
  <c r="D18" i="10"/>
  <c r="J18" i="10" s="1"/>
  <c r="A19" i="10"/>
  <c r="D19" i="10"/>
  <c r="J19" i="10" s="1"/>
  <c r="A20" i="10"/>
  <c r="D20" i="10"/>
  <c r="J20" i="10" s="1"/>
  <c r="A21" i="10"/>
  <c r="D21" i="10"/>
  <c r="J21" i="10" s="1"/>
  <c r="A22" i="10"/>
  <c r="D22" i="10"/>
  <c r="J22" i="10" s="1"/>
  <c r="A23" i="10"/>
  <c r="D23" i="10"/>
  <c r="J23" i="10" s="1"/>
  <c r="A24" i="10"/>
  <c r="D24" i="10"/>
  <c r="J24" i="10" s="1"/>
  <c r="A25" i="10"/>
  <c r="D25" i="10"/>
  <c r="J25" i="10" s="1"/>
  <c r="A26" i="10"/>
  <c r="D26" i="10"/>
  <c r="J26" i="10" s="1"/>
  <c r="A38" i="10"/>
  <c r="C38" i="10"/>
  <c r="D38" i="10"/>
  <c r="J38" i="10" s="1"/>
  <c r="A39" i="10"/>
  <c r="C39" i="10"/>
  <c r="D39" i="10"/>
  <c r="J39" i="10" s="1"/>
  <c r="A40" i="10"/>
  <c r="C40" i="10"/>
  <c r="D40" i="10"/>
  <c r="J40" i="10" s="1"/>
  <c r="A41" i="10"/>
  <c r="C41" i="10"/>
  <c r="D41" i="10"/>
  <c r="J41" i="10" s="1"/>
  <c r="A42" i="10"/>
  <c r="C42" i="10"/>
  <c r="D42" i="10"/>
  <c r="J42" i="10" s="1"/>
  <c r="A43" i="10"/>
  <c r="C43" i="10"/>
  <c r="D43" i="10"/>
  <c r="J43" i="10" s="1"/>
  <c r="A44" i="10"/>
  <c r="C44" i="10"/>
  <c r="D44" i="10"/>
  <c r="J44" i="10" s="1"/>
  <c r="A45" i="10"/>
  <c r="C45" i="10"/>
  <c r="D45" i="10"/>
  <c r="J45" i="10" s="1"/>
  <c r="A46" i="10"/>
  <c r="C46" i="10"/>
  <c r="D46" i="10"/>
  <c r="J46" i="10" s="1"/>
  <c r="A47" i="10"/>
  <c r="C47" i="10"/>
  <c r="D47" i="10"/>
  <c r="J47" i="10" s="1"/>
  <c r="A50" i="10"/>
  <c r="C50" i="10"/>
  <c r="D50" i="10"/>
  <c r="J50" i="10" s="1"/>
  <c r="A51" i="10"/>
  <c r="C51" i="10"/>
  <c r="D51" i="10"/>
  <c r="J51" i="10" s="1"/>
  <c r="A52" i="10"/>
  <c r="C52" i="10"/>
  <c r="D52" i="10"/>
  <c r="J52" i="10" s="1"/>
  <c r="A53" i="10"/>
  <c r="C53" i="10"/>
  <c r="D53" i="10"/>
  <c r="J53" i="10" s="1"/>
  <c r="A54" i="10"/>
  <c r="C54" i="10"/>
  <c r="D54" i="10"/>
  <c r="J54" i="10" s="1"/>
  <c r="J57" i="10"/>
  <c r="J58" i="10"/>
  <c r="J59" i="10"/>
  <c r="J60" i="10"/>
  <c r="J61" i="10"/>
  <c r="I64" i="10"/>
  <c r="J521" i="10" l="1"/>
  <c r="J525" i="10"/>
  <c r="J519" i="10"/>
  <c r="J523" i="10"/>
  <c r="J520" i="10"/>
  <c r="J524" i="10"/>
  <c r="J527" i="10"/>
  <c r="J518" i="10"/>
  <c r="J522" i="10"/>
  <c r="J526" i="10"/>
  <c r="J575" i="10"/>
  <c r="J568" i="10"/>
  <c r="J561" i="10"/>
  <c r="J540" i="10"/>
  <c r="J13" i="10"/>
  <c r="J9" i="10"/>
  <c r="J5" i="10"/>
  <c r="J11" i="10"/>
  <c r="J7" i="10"/>
  <c r="J14" i="10"/>
  <c r="J62" i="10"/>
  <c r="J10" i="10"/>
  <c r="J12" i="10"/>
  <c r="J8" i="10"/>
  <c r="J6" i="10"/>
  <c r="J48" i="10"/>
  <c r="J27" i="10"/>
  <c r="J29" i="10" s="1"/>
  <c r="J55" i="10"/>
  <c r="J528" i="10" l="1"/>
  <c r="J544" i="10"/>
  <c r="J545" i="10"/>
  <c r="J543" i="10"/>
  <c r="J542" i="10"/>
  <c r="J15" i="10"/>
  <c r="J31" i="10"/>
  <c r="J30" i="10"/>
  <c r="J32" i="10"/>
  <c r="J546" i="10" l="1"/>
  <c r="J547" i="10" s="1"/>
  <c r="J549" i="10" s="1"/>
  <c r="J576" i="10" s="1"/>
  <c r="J33" i="10"/>
  <c r="J34" i="10" s="1"/>
  <c r="J36" i="10" s="1"/>
  <c r="J63" i="10" s="1"/>
  <c r="J64" i="10" s="1"/>
  <c r="J65" i="10" s="1"/>
  <c r="J577" i="10" l="1"/>
  <c r="J578" i="10" s="1"/>
  <c r="C133" i="8"/>
  <c r="B133" i="8"/>
  <c r="C128" i="8"/>
  <c r="B128" i="8"/>
  <c r="C105" i="8"/>
  <c r="B105" i="8"/>
  <c r="C100" i="8"/>
  <c r="B100" i="8"/>
  <c r="C99" i="8"/>
  <c r="B99" i="8"/>
  <c r="C98" i="8"/>
  <c r="B98" i="8"/>
  <c r="C93" i="8"/>
  <c r="B93" i="8"/>
  <c r="C92" i="8"/>
  <c r="B92" i="8"/>
  <c r="C91" i="8"/>
  <c r="B91" i="8"/>
  <c r="C86" i="8"/>
  <c r="B86" i="8"/>
  <c r="C85" i="8"/>
  <c r="B85" i="8"/>
  <c r="C84" i="8"/>
  <c r="B84" i="8"/>
  <c r="C78" i="8"/>
  <c r="B78" i="8"/>
  <c r="C77" i="8"/>
  <c r="B77" i="8"/>
  <c r="C76" i="8"/>
  <c r="B76" i="8"/>
  <c r="C70" i="8"/>
  <c r="B70" i="8"/>
  <c r="C69" i="8"/>
  <c r="B69" i="8"/>
  <c r="C68" i="8"/>
  <c r="B68" i="8"/>
  <c r="C63" i="8"/>
  <c r="B63" i="8"/>
  <c r="C62" i="8"/>
  <c r="B62" i="8"/>
  <c r="C61" i="8"/>
  <c r="B61" i="8"/>
  <c r="C21" i="8"/>
  <c r="C20" i="8"/>
  <c r="C19" i="8"/>
  <c r="C14" i="8"/>
  <c r="C13" i="8"/>
  <c r="C12" i="8"/>
  <c r="D20" i="8" l="1"/>
  <c r="D21" i="8"/>
  <c r="D19" i="8"/>
  <c r="D13" i="8"/>
  <c r="D14" i="8"/>
  <c r="D12" i="8"/>
  <c r="B12" i="8"/>
  <c r="B13" i="8"/>
  <c r="B14" i="8"/>
  <c r="B25" i="15"/>
  <c r="L160" i="8"/>
  <c r="L158" i="8"/>
  <c r="L156" i="8"/>
  <c r="L154" i="8"/>
  <c r="L152" i="8"/>
  <c r="L150" i="8"/>
  <c r="L148" i="8"/>
  <c r="L146" i="8"/>
  <c r="L144" i="8"/>
  <c r="L142" i="8"/>
  <c r="L140" i="8"/>
  <c r="J830" i="10"/>
  <c r="J829" i="10"/>
  <c r="J828" i="10"/>
  <c r="J827" i="10"/>
  <c r="J826" i="10"/>
  <c r="C826" i="10"/>
  <c r="A826" i="10"/>
  <c r="D823" i="10"/>
  <c r="J823" i="10" s="1"/>
  <c r="C823" i="10"/>
  <c r="A823" i="10"/>
  <c r="D822" i="10"/>
  <c r="J822" i="10" s="1"/>
  <c r="C822" i="10"/>
  <c r="A822" i="10"/>
  <c r="D821" i="10"/>
  <c r="J821" i="10" s="1"/>
  <c r="C821" i="10"/>
  <c r="A821" i="10"/>
  <c r="D820" i="10"/>
  <c r="J820" i="10" s="1"/>
  <c r="C820" i="10"/>
  <c r="A820" i="10"/>
  <c r="D819" i="10"/>
  <c r="J819" i="10" s="1"/>
  <c r="C819" i="10"/>
  <c r="A819" i="10"/>
  <c r="D816" i="10"/>
  <c r="J816" i="10" s="1"/>
  <c r="C816" i="10"/>
  <c r="A816" i="10"/>
  <c r="D815" i="10"/>
  <c r="J815" i="10" s="1"/>
  <c r="C815" i="10"/>
  <c r="A815" i="10"/>
  <c r="D814" i="10"/>
  <c r="J814" i="10" s="1"/>
  <c r="C814" i="10"/>
  <c r="A814" i="10"/>
  <c r="D813" i="10"/>
  <c r="J813" i="10" s="1"/>
  <c r="C813" i="10"/>
  <c r="A813" i="10"/>
  <c r="D812" i="10"/>
  <c r="J812" i="10" s="1"/>
  <c r="C812" i="10"/>
  <c r="A812" i="10"/>
  <c r="D811" i="10"/>
  <c r="J811" i="10" s="1"/>
  <c r="C811" i="10"/>
  <c r="A811" i="10"/>
  <c r="D810" i="10"/>
  <c r="J810" i="10" s="1"/>
  <c r="C810" i="10"/>
  <c r="A810" i="10"/>
  <c r="D809" i="10"/>
  <c r="J809" i="10" s="1"/>
  <c r="C809" i="10"/>
  <c r="A809" i="10"/>
  <c r="D808" i="10"/>
  <c r="J808" i="10" s="1"/>
  <c r="C808" i="10"/>
  <c r="A808" i="10"/>
  <c r="D807" i="10"/>
  <c r="J807" i="10" s="1"/>
  <c r="C807" i="10"/>
  <c r="A807" i="10"/>
  <c r="D795" i="10"/>
  <c r="J795" i="10" s="1"/>
  <c r="A795" i="10"/>
  <c r="D794" i="10"/>
  <c r="J794" i="10" s="1"/>
  <c r="A794" i="10"/>
  <c r="D793" i="10"/>
  <c r="J793" i="10" s="1"/>
  <c r="A793" i="10"/>
  <c r="D792" i="10"/>
  <c r="J792" i="10" s="1"/>
  <c r="A792" i="10"/>
  <c r="D791" i="10"/>
  <c r="J791" i="10" s="1"/>
  <c r="A791" i="10"/>
  <c r="D790" i="10"/>
  <c r="J790" i="10" s="1"/>
  <c r="A790" i="10"/>
  <c r="D789" i="10"/>
  <c r="J789" i="10" s="1"/>
  <c r="A789" i="10"/>
  <c r="D788" i="10"/>
  <c r="J788" i="10" s="1"/>
  <c r="A788" i="10"/>
  <c r="D787" i="10"/>
  <c r="J787" i="10" s="1"/>
  <c r="A787" i="10"/>
  <c r="D786" i="10"/>
  <c r="J786" i="10" s="1"/>
  <c r="A786" i="10"/>
  <c r="G783" i="10"/>
  <c r="E783" i="10"/>
  <c r="A783" i="10"/>
  <c r="G782" i="10"/>
  <c r="E782" i="10"/>
  <c r="A782" i="10"/>
  <c r="G781" i="10"/>
  <c r="E781" i="10"/>
  <c r="A781" i="10"/>
  <c r="G780" i="10"/>
  <c r="E780" i="10"/>
  <c r="A780" i="10"/>
  <c r="G779" i="10"/>
  <c r="E779" i="10"/>
  <c r="A779" i="10"/>
  <c r="G778" i="10"/>
  <c r="E778" i="10"/>
  <c r="A778" i="10"/>
  <c r="G777" i="10"/>
  <c r="E777" i="10"/>
  <c r="A777" i="10"/>
  <c r="G776" i="10"/>
  <c r="E776" i="10"/>
  <c r="A776" i="10"/>
  <c r="G775" i="10"/>
  <c r="E775" i="10"/>
  <c r="A775" i="10"/>
  <c r="G774" i="10"/>
  <c r="E774" i="10"/>
  <c r="A774" i="10"/>
  <c r="J762" i="10"/>
  <c r="J766" i="10"/>
  <c r="J765" i="10"/>
  <c r="J764" i="10"/>
  <c r="J763" i="10"/>
  <c r="C762" i="10"/>
  <c r="A762" i="10"/>
  <c r="D759" i="10"/>
  <c r="J759" i="10" s="1"/>
  <c r="C759" i="10"/>
  <c r="A759" i="10"/>
  <c r="D758" i="10"/>
  <c r="J758" i="10" s="1"/>
  <c r="C758" i="10"/>
  <c r="A758" i="10"/>
  <c r="D757" i="10"/>
  <c r="J757" i="10" s="1"/>
  <c r="C757" i="10"/>
  <c r="A757" i="10"/>
  <c r="D756" i="10"/>
  <c r="J756" i="10" s="1"/>
  <c r="C756" i="10"/>
  <c r="A756" i="10"/>
  <c r="D755" i="10"/>
  <c r="J755" i="10" s="1"/>
  <c r="C755" i="10"/>
  <c r="A755" i="10"/>
  <c r="D752" i="10"/>
  <c r="J752" i="10" s="1"/>
  <c r="C752" i="10"/>
  <c r="A752" i="10"/>
  <c r="D751" i="10"/>
  <c r="J751" i="10" s="1"/>
  <c r="C751" i="10"/>
  <c r="A751" i="10"/>
  <c r="D750" i="10"/>
  <c r="J750" i="10" s="1"/>
  <c r="C750" i="10"/>
  <c r="A750" i="10"/>
  <c r="D749" i="10"/>
  <c r="J749" i="10" s="1"/>
  <c r="C749" i="10"/>
  <c r="A749" i="10"/>
  <c r="D748" i="10"/>
  <c r="J748" i="10" s="1"/>
  <c r="C748" i="10"/>
  <c r="A748" i="10"/>
  <c r="D747" i="10"/>
  <c r="J747" i="10" s="1"/>
  <c r="C747" i="10"/>
  <c r="A747" i="10"/>
  <c r="D746" i="10"/>
  <c r="J746" i="10" s="1"/>
  <c r="C746" i="10"/>
  <c r="A746" i="10"/>
  <c r="D745" i="10"/>
  <c r="J745" i="10" s="1"/>
  <c r="C745" i="10"/>
  <c r="A745" i="10"/>
  <c r="D744" i="10"/>
  <c r="J744" i="10" s="1"/>
  <c r="C744" i="10"/>
  <c r="A744" i="10"/>
  <c r="D743" i="10"/>
  <c r="J743" i="10" s="1"/>
  <c r="C743" i="10"/>
  <c r="A743" i="10"/>
  <c r="D731" i="10"/>
  <c r="J731" i="10" s="1"/>
  <c r="A731" i="10"/>
  <c r="D730" i="10"/>
  <c r="J730" i="10" s="1"/>
  <c r="A730" i="10"/>
  <c r="D729" i="10"/>
  <c r="J729" i="10" s="1"/>
  <c r="A729" i="10"/>
  <c r="D728" i="10"/>
  <c r="J728" i="10" s="1"/>
  <c r="A728" i="10"/>
  <c r="D727" i="10"/>
  <c r="J727" i="10" s="1"/>
  <c r="A727" i="10"/>
  <c r="D726" i="10"/>
  <c r="J726" i="10" s="1"/>
  <c r="A726" i="10"/>
  <c r="D725" i="10"/>
  <c r="J725" i="10" s="1"/>
  <c r="A725" i="10"/>
  <c r="D724" i="10"/>
  <c r="J724" i="10" s="1"/>
  <c r="A724" i="10"/>
  <c r="D723" i="10"/>
  <c r="J723" i="10" s="1"/>
  <c r="A723" i="10"/>
  <c r="D722" i="10"/>
  <c r="J722" i="10" s="1"/>
  <c r="A722" i="10"/>
  <c r="G719" i="10"/>
  <c r="E719" i="10"/>
  <c r="A719" i="10"/>
  <c r="G718" i="10"/>
  <c r="E718" i="10"/>
  <c r="A718" i="10"/>
  <c r="G717" i="10"/>
  <c r="E717" i="10"/>
  <c r="A717" i="10"/>
  <c r="G716" i="10"/>
  <c r="E716" i="10"/>
  <c r="A716" i="10"/>
  <c r="G715" i="10"/>
  <c r="E715" i="10"/>
  <c r="A715" i="10"/>
  <c r="G714" i="10"/>
  <c r="E714" i="10"/>
  <c r="A714" i="10"/>
  <c r="G713" i="10"/>
  <c r="E713" i="10"/>
  <c r="A713" i="10"/>
  <c r="G712" i="10"/>
  <c r="E712" i="10"/>
  <c r="A712" i="10"/>
  <c r="G711" i="10"/>
  <c r="E711" i="10"/>
  <c r="A711" i="10"/>
  <c r="G710" i="10"/>
  <c r="E710" i="10"/>
  <c r="A710" i="10"/>
  <c r="I705" i="10"/>
  <c r="J702" i="10"/>
  <c r="J701" i="10"/>
  <c r="J700" i="10"/>
  <c r="J699" i="10"/>
  <c r="J698" i="10"/>
  <c r="D695" i="10"/>
  <c r="J695" i="10" s="1"/>
  <c r="C695" i="10"/>
  <c r="A695" i="10"/>
  <c r="D694" i="10"/>
  <c r="J694" i="10" s="1"/>
  <c r="C694" i="10"/>
  <c r="A694" i="10"/>
  <c r="D693" i="10"/>
  <c r="J693" i="10" s="1"/>
  <c r="C693" i="10"/>
  <c r="A693" i="10"/>
  <c r="C692" i="10"/>
  <c r="A692" i="10"/>
  <c r="C691" i="10"/>
  <c r="A691" i="10"/>
  <c r="D688" i="10"/>
  <c r="J688" i="10" s="1"/>
  <c r="C688" i="10"/>
  <c r="A688" i="10"/>
  <c r="D687" i="10"/>
  <c r="J687" i="10" s="1"/>
  <c r="C687" i="10"/>
  <c r="A687" i="10"/>
  <c r="D686" i="10"/>
  <c r="J686" i="10" s="1"/>
  <c r="C686" i="10"/>
  <c r="A686" i="10"/>
  <c r="D685" i="10"/>
  <c r="J685" i="10" s="1"/>
  <c r="C685" i="10"/>
  <c r="A685" i="10"/>
  <c r="D684" i="10"/>
  <c r="J684" i="10" s="1"/>
  <c r="C684" i="10"/>
  <c r="A684" i="10"/>
  <c r="D683" i="10"/>
  <c r="J683" i="10" s="1"/>
  <c r="C683" i="10"/>
  <c r="A683" i="10"/>
  <c r="D682" i="10"/>
  <c r="J682" i="10" s="1"/>
  <c r="C682" i="10"/>
  <c r="A682" i="10"/>
  <c r="D681" i="10"/>
  <c r="J681" i="10" s="1"/>
  <c r="C681" i="10"/>
  <c r="A681" i="10"/>
  <c r="D680" i="10"/>
  <c r="J680" i="10" s="1"/>
  <c r="C680" i="10"/>
  <c r="A680" i="10"/>
  <c r="D679" i="10"/>
  <c r="J679" i="10" s="1"/>
  <c r="C679" i="10"/>
  <c r="A679" i="10"/>
  <c r="D667" i="10"/>
  <c r="J667" i="10" s="1"/>
  <c r="A667" i="10"/>
  <c r="D666" i="10"/>
  <c r="J666" i="10" s="1"/>
  <c r="A666" i="10"/>
  <c r="D665" i="10"/>
  <c r="J665" i="10" s="1"/>
  <c r="A665" i="10"/>
  <c r="D664" i="10"/>
  <c r="J664" i="10" s="1"/>
  <c r="A664" i="10"/>
  <c r="D663" i="10"/>
  <c r="J663" i="10" s="1"/>
  <c r="A663" i="10"/>
  <c r="D662" i="10"/>
  <c r="J662" i="10" s="1"/>
  <c r="A662" i="10"/>
  <c r="D661" i="10"/>
  <c r="J661" i="10" s="1"/>
  <c r="A661" i="10"/>
  <c r="D660" i="10"/>
  <c r="J660" i="10" s="1"/>
  <c r="A660" i="10"/>
  <c r="D659" i="10"/>
  <c r="J659" i="10" s="1"/>
  <c r="A659" i="10"/>
  <c r="D658" i="10"/>
  <c r="J658" i="10" s="1"/>
  <c r="A658" i="10"/>
  <c r="G655" i="10"/>
  <c r="E655" i="10"/>
  <c r="A655" i="10"/>
  <c r="G654" i="10"/>
  <c r="E654" i="10"/>
  <c r="A654" i="10"/>
  <c r="G653" i="10"/>
  <c r="E653" i="10"/>
  <c r="A653" i="10"/>
  <c r="G652" i="10"/>
  <c r="E652" i="10"/>
  <c r="A652" i="10"/>
  <c r="G651" i="10"/>
  <c r="E651" i="10"/>
  <c r="A651" i="10"/>
  <c r="G650" i="10"/>
  <c r="E650" i="10"/>
  <c r="A650" i="10"/>
  <c r="G649" i="10"/>
  <c r="E649" i="10"/>
  <c r="A649" i="10"/>
  <c r="G648" i="10"/>
  <c r="E648" i="10"/>
  <c r="A648" i="10"/>
  <c r="G647" i="10"/>
  <c r="E647" i="10"/>
  <c r="A647" i="10"/>
  <c r="G646" i="10"/>
  <c r="E646" i="10"/>
  <c r="A646" i="10"/>
  <c r="I641" i="10"/>
  <c r="J638" i="10"/>
  <c r="J637" i="10"/>
  <c r="J636" i="10"/>
  <c r="J635" i="10"/>
  <c r="J634" i="10"/>
  <c r="D631" i="10"/>
  <c r="J631" i="10" s="1"/>
  <c r="C631" i="10"/>
  <c r="A631" i="10"/>
  <c r="D630" i="10"/>
  <c r="J630" i="10" s="1"/>
  <c r="C630" i="10"/>
  <c r="A630" i="10"/>
  <c r="D629" i="10"/>
  <c r="J629" i="10" s="1"/>
  <c r="C629" i="10"/>
  <c r="A629" i="10"/>
  <c r="C628" i="10"/>
  <c r="A628" i="10"/>
  <c r="C627" i="10"/>
  <c r="A627" i="10"/>
  <c r="D624" i="10"/>
  <c r="J624" i="10" s="1"/>
  <c r="C624" i="10"/>
  <c r="A624" i="10"/>
  <c r="D623" i="10"/>
  <c r="J623" i="10" s="1"/>
  <c r="C623" i="10"/>
  <c r="A623" i="10"/>
  <c r="D622" i="10"/>
  <c r="J622" i="10" s="1"/>
  <c r="C622" i="10"/>
  <c r="A622" i="10"/>
  <c r="D621" i="10"/>
  <c r="J621" i="10" s="1"/>
  <c r="C621" i="10"/>
  <c r="A621" i="10"/>
  <c r="D620" i="10"/>
  <c r="J620" i="10" s="1"/>
  <c r="C620" i="10"/>
  <c r="A620" i="10"/>
  <c r="D619" i="10"/>
  <c r="J619" i="10" s="1"/>
  <c r="C619" i="10"/>
  <c r="A619" i="10"/>
  <c r="D618" i="10"/>
  <c r="J618" i="10" s="1"/>
  <c r="C618" i="10"/>
  <c r="A618" i="10"/>
  <c r="D617" i="10"/>
  <c r="J617" i="10" s="1"/>
  <c r="C617" i="10"/>
  <c r="A617" i="10"/>
  <c r="D616" i="10"/>
  <c r="J616" i="10" s="1"/>
  <c r="C616" i="10"/>
  <c r="A616" i="10"/>
  <c r="D615" i="10"/>
  <c r="J615" i="10" s="1"/>
  <c r="C615" i="10"/>
  <c r="A615" i="10"/>
  <c r="D603" i="10"/>
  <c r="J603" i="10" s="1"/>
  <c r="A603" i="10"/>
  <c r="D602" i="10"/>
  <c r="J602" i="10" s="1"/>
  <c r="A602" i="10"/>
  <c r="D601" i="10"/>
  <c r="J601" i="10" s="1"/>
  <c r="A601" i="10"/>
  <c r="D600" i="10"/>
  <c r="J600" i="10" s="1"/>
  <c r="A600" i="10"/>
  <c r="D599" i="10"/>
  <c r="J599" i="10" s="1"/>
  <c r="A599" i="10"/>
  <c r="D598" i="10"/>
  <c r="J598" i="10" s="1"/>
  <c r="A598" i="10"/>
  <c r="D597" i="10"/>
  <c r="J597" i="10" s="1"/>
  <c r="A597" i="10"/>
  <c r="D596" i="10"/>
  <c r="J596" i="10" s="1"/>
  <c r="A596" i="10"/>
  <c r="D595" i="10"/>
  <c r="J595" i="10" s="1"/>
  <c r="A595" i="10"/>
  <c r="D594" i="10"/>
  <c r="J594" i="10" s="1"/>
  <c r="A594" i="10"/>
  <c r="G591" i="10"/>
  <c r="E591" i="10"/>
  <c r="A591" i="10"/>
  <c r="G590" i="10"/>
  <c r="E590" i="10"/>
  <c r="A590" i="10"/>
  <c r="G589" i="10"/>
  <c r="E589" i="10"/>
  <c r="A589" i="10"/>
  <c r="G588" i="10"/>
  <c r="E588" i="10"/>
  <c r="A588" i="10"/>
  <c r="G587" i="10"/>
  <c r="E587" i="10"/>
  <c r="A587" i="10"/>
  <c r="G586" i="10"/>
  <c r="E586" i="10"/>
  <c r="A586" i="10"/>
  <c r="G585" i="10"/>
  <c r="E585" i="10"/>
  <c r="A585" i="10"/>
  <c r="G584" i="10"/>
  <c r="E584" i="10"/>
  <c r="D584" i="10"/>
  <c r="A584" i="10"/>
  <c r="G583" i="10"/>
  <c r="E583" i="10"/>
  <c r="A583" i="10"/>
  <c r="G582" i="10"/>
  <c r="E582" i="10"/>
  <c r="A582" i="10"/>
  <c r="I512" i="10"/>
  <c r="J509" i="10"/>
  <c r="J508" i="10"/>
  <c r="J507" i="10"/>
  <c r="J506" i="10"/>
  <c r="J505" i="10"/>
  <c r="C505" i="10"/>
  <c r="A505" i="10"/>
  <c r="D502" i="10"/>
  <c r="J502" i="10" s="1"/>
  <c r="C502" i="10"/>
  <c r="A502" i="10"/>
  <c r="D501" i="10"/>
  <c r="J501" i="10" s="1"/>
  <c r="C501" i="10"/>
  <c r="A501" i="10"/>
  <c r="D500" i="10"/>
  <c r="J500" i="10" s="1"/>
  <c r="C500" i="10"/>
  <c r="A500" i="10"/>
  <c r="D499" i="10"/>
  <c r="J499" i="10" s="1"/>
  <c r="C499" i="10"/>
  <c r="A499" i="10"/>
  <c r="C498" i="10"/>
  <c r="A498" i="10"/>
  <c r="D495" i="10"/>
  <c r="J495" i="10" s="1"/>
  <c r="C495" i="10"/>
  <c r="A495" i="10"/>
  <c r="D494" i="10"/>
  <c r="J494" i="10" s="1"/>
  <c r="C494" i="10"/>
  <c r="A494" i="10"/>
  <c r="D493" i="10"/>
  <c r="J493" i="10" s="1"/>
  <c r="C493" i="10"/>
  <c r="A493" i="10"/>
  <c r="D492" i="10"/>
  <c r="J492" i="10" s="1"/>
  <c r="C492" i="10"/>
  <c r="A492" i="10"/>
  <c r="D491" i="10"/>
  <c r="J491" i="10" s="1"/>
  <c r="C491" i="10"/>
  <c r="A491" i="10"/>
  <c r="D490" i="10"/>
  <c r="J490" i="10" s="1"/>
  <c r="C490" i="10"/>
  <c r="A490" i="10"/>
  <c r="D489" i="10"/>
  <c r="J489" i="10" s="1"/>
  <c r="C489" i="10"/>
  <c r="A489" i="10"/>
  <c r="D488" i="10"/>
  <c r="J488" i="10" s="1"/>
  <c r="C488" i="10"/>
  <c r="A488" i="10"/>
  <c r="D487" i="10"/>
  <c r="J487" i="10" s="1"/>
  <c r="C487" i="10"/>
  <c r="A487" i="10"/>
  <c r="D486" i="10"/>
  <c r="J486" i="10" s="1"/>
  <c r="C486" i="10"/>
  <c r="A486" i="10"/>
  <c r="D474" i="10"/>
  <c r="J474" i="10" s="1"/>
  <c r="A474" i="10"/>
  <c r="D473" i="10"/>
  <c r="J473" i="10" s="1"/>
  <c r="A473" i="10"/>
  <c r="D472" i="10"/>
  <c r="J472" i="10" s="1"/>
  <c r="A472" i="10"/>
  <c r="D471" i="10"/>
  <c r="J471" i="10" s="1"/>
  <c r="A471" i="10"/>
  <c r="D470" i="10"/>
  <c r="J470" i="10" s="1"/>
  <c r="A470" i="10"/>
  <c r="D469" i="10"/>
  <c r="J469" i="10" s="1"/>
  <c r="A469" i="10"/>
  <c r="D468" i="10"/>
  <c r="J468" i="10" s="1"/>
  <c r="A468" i="10"/>
  <c r="D467" i="10"/>
  <c r="J467" i="10" s="1"/>
  <c r="A467" i="10"/>
  <c r="D466" i="10"/>
  <c r="J466" i="10" s="1"/>
  <c r="A466" i="10"/>
  <c r="D465" i="10"/>
  <c r="J465" i="10" s="1"/>
  <c r="A465" i="10"/>
  <c r="G462" i="10"/>
  <c r="E462" i="10"/>
  <c r="A462" i="10"/>
  <c r="G461" i="10"/>
  <c r="E461" i="10"/>
  <c r="A461" i="10"/>
  <c r="G460" i="10"/>
  <c r="E460" i="10"/>
  <c r="A460" i="10"/>
  <c r="G459" i="10"/>
  <c r="E459" i="10"/>
  <c r="A459" i="10"/>
  <c r="G458" i="10"/>
  <c r="E458" i="10"/>
  <c r="A458" i="10"/>
  <c r="G457" i="10"/>
  <c r="E457" i="10"/>
  <c r="A457" i="10"/>
  <c r="G456" i="10"/>
  <c r="E456" i="10"/>
  <c r="A456" i="10"/>
  <c r="G455" i="10"/>
  <c r="E455" i="10"/>
  <c r="A455" i="10"/>
  <c r="G454" i="10"/>
  <c r="E454" i="10"/>
  <c r="A454" i="10"/>
  <c r="G453" i="10"/>
  <c r="E453" i="10"/>
  <c r="A453" i="10"/>
  <c r="D340" i="10"/>
  <c r="D339" i="10"/>
  <c r="D338" i="10"/>
  <c r="D337" i="10"/>
  <c r="C377" i="10"/>
  <c r="H377" i="10"/>
  <c r="A377" i="10"/>
  <c r="F71" i="2"/>
  <c r="A360" i="10"/>
  <c r="A361" i="10"/>
  <c r="J648" i="10" l="1"/>
  <c r="J775" i="10"/>
  <c r="J779" i="10"/>
  <c r="J783" i="10"/>
  <c r="J777" i="10"/>
  <c r="J781" i="10"/>
  <c r="J453" i="10"/>
  <c r="J457" i="10"/>
  <c r="J461" i="10"/>
  <c r="J774" i="10"/>
  <c r="J778" i="10"/>
  <c r="J782" i="10"/>
  <c r="J776" i="10"/>
  <c r="J780" i="10"/>
  <c r="J817" i="10"/>
  <c r="J714" i="10"/>
  <c r="J718" i="10"/>
  <c r="J831" i="10"/>
  <c r="H762" i="10"/>
  <c r="J824" i="10"/>
  <c r="J796" i="10"/>
  <c r="J650" i="10"/>
  <c r="J654" i="10"/>
  <c r="J717" i="10"/>
  <c r="J712" i="10"/>
  <c r="J711" i="10"/>
  <c r="J715" i="10"/>
  <c r="J719" i="10"/>
  <c r="J455" i="10"/>
  <c r="J459" i="10"/>
  <c r="J710" i="10"/>
  <c r="J713" i="10"/>
  <c r="J716" i="10"/>
  <c r="J767" i="10"/>
  <c r="J760" i="10"/>
  <c r="J732" i="10"/>
  <c r="J753" i="10"/>
  <c r="J454" i="10"/>
  <c r="J458" i="10"/>
  <c r="J462" i="10"/>
  <c r="J456" i="10"/>
  <c r="J460" i="10"/>
  <c r="J587" i="10"/>
  <c r="J591" i="10"/>
  <c r="J647" i="10"/>
  <c r="J646" i="10"/>
  <c r="J583" i="10"/>
  <c r="J639" i="10"/>
  <c r="J689" i="10"/>
  <c r="J652" i="10"/>
  <c r="J649" i="10"/>
  <c r="J653" i="10"/>
  <c r="J651" i="10"/>
  <c r="J655" i="10"/>
  <c r="J703" i="10"/>
  <c r="J668" i="10"/>
  <c r="J582" i="10"/>
  <c r="J625" i="10"/>
  <c r="J586" i="10"/>
  <c r="J590" i="10"/>
  <c r="J585" i="10"/>
  <c r="J589" i="10"/>
  <c r="J584" i="10"/>
  <c r="J588" i="10"/>
  <c r="J604" i="10"/>
  <c r="J510" i="10"/>
  <c r="J475" i="10"/>
  <c r="J496" i="10"/>
  <c r="J784" i="10" l="1"/>
  <c r="J463" i="10"/>
  <c r="J800" i="10"/>
  <c r="J799" i="10"/>
  <c r="J801" i="10"/>
  <c r="J798" i="10"/>
  <c r="J720" i="10"/>
  <c r="J736" i="10"/>
  <c r="J735" i="10"/>
  <c r="J734" i="10"/>
  <c r="J737" i="10"/>
  <c r="J592" i="10"/>
  <c r="J656" i="10"/>
  <c r="J671" i="10"/>
  <c r="J670" i="10"/>
  <c r="J673" i="10"/>
  <c r="J672" i="10"/>
  <c r="J607" i="10"/>
  <c r="J609" i="10"/>
  <c r="J608" i="10"/>
  <c r="J606" i="10"/>
  <c r="J479" i="10"/>
  <c r="J478" i="10"/>
  <c r="J480" i="10"/>
  <c r="J477" i="10"/>
  <c r="J802" i="10" l="1"/>
  <c r="J803" i="10" s="1"/>
  <c r="J805" i="10" s="1"/>
  <c r="J832" i="10" s="1"/>
  <c r="E20" i="2" s="1"/>
  <c r="J610" i="10"/>
  <c r="J611" i="10" s="1"/>
  <c r="J613" i="10" s="1"/>
  <c r="J738" i="10"/>
  <c r="J739" i="10" s="1"/>
  <c r="J741" i="10" s="1"/>
  <c r="J768" i="10" s="1"/>
  <c r="E19" i="2" s="1"/>
  <c r="J674" i="10"/>
  <c r="J675" i="10" s="1"/>
  <c r="J677" i="10" s="1"/>
  <c r="J481" i="10"/>
  <c r="J482" i="10" s="1"/>
  <c r="J484" i="10" s="1"/>
  <c r="J833" i="10" l="1"/>
  <c r="J834" i="10" s="1"/>
  <c r="J769" i="10"/>
  <c r="J770" i="10" s="1"/>
  <c r="F107" i="2" l="1"/>
  <c r="I1357" i="10"/>
  <c r="J1354" i="10"/>
  <c r="J1353" i="10"/>
  <c r="J1352" i="10"/>
  <c r="J1351" i="10"/>
  <c r="J1350" i="10"/>
  <c r="D1347" i="10"/>
  <c r="J1347" i="10" s="1"/>
  <c r="C1347" i="10"/>
  <c r="A1347" i="10"/>
  <c r="D1346" i="10"/>
  <c r="J1346" i="10" s="1"/>
  <c r="C1346" i="10"/>
  <c r="A1346" i="10"/>
  <c r="D1345" i="10"/>
  <c r="J1345" i="10" s="1"/>
  <c r="C1345" i="10"/>
  <c r="A1345" i="10"/>
  <c r="D1344" i="10"/>
  <c r="J1344" i="10" s="1"/>
  <c r="C1344" i="10"/>
  <c r="A1344" i="10"/>
  <c r="D1343" i="10"/>
  <c r="J1343" i="10" s="1"/>
  <c r="C1343" i="10"/>
  <c r="A1343" i="10"/>
  <c r="D1340" i="10"/>
  <c r="J1340" i="10" s="1"/>
  <c r="C1340" i="10"/>
  <c r="A1340" i="10"/>
  <c r="D1339" i="10"/>
  <c r="J1339" i="10" s="1"/>
  <c r="C1339" i="10"/>
  <c r="A1339" i="10"/>
  <c r="D1338" i="10"/>
  <c r="J1338" i="10" s="1"/>
  <c r="C1338" i="10"/>
  <c r="A1338" i="10"/>
  <c r="D1337" i="10"/>
  <c r="J1337" i="10" s="1"/>
  <c r="C1337" i="10"/>
  <c r="A1337" i="10"/>
  <c r="D1336" i="10"/>
  <c r="J1336" i="10" s="1"/>
  <c r="C1336" i="10"/>
  <c r="A1336" i="10"/>
  <c r="D1335" i="10"/>
  <c r="J1335" i="10" s="1"/>
  <c r="C1335" i="10"/>
  <c r="A1335" i="10"/>
  <c r="D1334" i="10"/>
  <c r="J1334" i="10" s="1"/>
  <c r="C1334" i="10"/>
  <c r="A1334" i="10"/>
  <c r="D1333" i="10"/>
  <c r="J1333" i="10" s="1"/>
  <c r="C1333" i="10"/>
  <c r="A1333" i="10"/>
  <c r="D1332" i="10"/>
  <c r="J1332" i="10" s="1"/>
  <c r="C1332" i="10"/>
  <c r="A1332" i="10"/>
  <c r="D1331" i="10"/>
  <c r="J1331" i="10" s="1"/>
  <c r="C1331" i="10"/>
  <c r="A1331" i="10"/>
  <c r="D1319" i="10"/>
  <c r="J1319" i="10" s="1"/>
  <c r="A1319" i="10"/>
  <c r="D1318" i="10"/>
  <c r="J1318" i="10" s="1"/>
  <c r="A1318" i="10"/>
  <c r="D1317" i="10"/>
  <c r="J1317" i="10" s="1"/>
  <c r="A1317" i="10"/>
  <c r="D1316" i="10"/>
  <c r="J1316" i="10" s="1"/>
  <c r="A1316" i="10"/>
  <c r="D1315" i="10"/>
  <c r="J1315" i="10" s="1"/>
  <c r="A1315" i="10"/>
  <c r="D1314" i="10"/>
  <c r="J1314" i="10" s="1"/>
  <c r="A1314" i="10"/>
  <c r="D1313" i="10"/>
  <c r="J1313" i="10" s="1"/>
  <c r="A1313" i="10"/>
  <c r="D1312" i="10"/>
  <c r="J1312" i="10" s="1"/>
  <c r="A1312" i="10"/>
  <c r="D1311" i="10"/>
  <c r="J1311" i="10" s="1"/>
  <c r="A1311" i="10"/>
  <c r="D1310" i="10"/>
  <c r="J1310" i="10" s="1"/>
  <c r="A1310" i="10"/>
  <c r="G1307" i="10"/>
  <c r="E1307" i="10"/>
  <c r="A1307" i="10"/>
  <c r="G1306" i="10"/>
  <c r="E1306" i="10"/>
  <c r="A1306" i="10"/>
  <c r="G1305" i="10"/>
  <c r="E1305" i="10"/>
  <c r="A1305" i="10"/>
  <c r="G1304" i="10"/>
  <c r="E1304" i="10"/>
  <c r="A1304" i="10"/>
  <c r="G1303" i="10"/>
  <c r="E1303" i="10"/>
  <c r="A1303" i="10"/>
  <c r="G1302" i="10"/>
  <c r="E1302" i="10"/>
  <c r="A1302" i="10"/>
  <c r="G1301" i="10"/>
  <c r="E1301" i="10"/>
  <c r="A1301" i="10"/>
  <c r="G1300" i="10"/>
  <c r="E1300" i="10"/>
  <c r="A1300" i="10"/>
  <c r="G1299" i="10"/>
  <c r="E1299" i="10"/>
  <c r="A1299" i="10"/>
  <c r="G1298" i="10"/>
  <c r="E1298" i="10"/>
  <c r="A1298" i="10"/>
  <c r="I1293" i="10"/>
  <c r="J1290" i="10"/>
  <c r="J1289" i="10"/>
  <c r="J1288" i="10"/>
  <c r="J1287" i="10"/>
  <c r="J1286" i="10"/>
  <c r="D1283" i="10"/>
  <c r="J1283" i="10" s="1"/>
  <c r="C1283" i="10"/>
  <c r="A1283" i="10"/>
  <c r="D1282" i="10"/>
  <c r="J1282" i="10" s="1"/>
  <c r="C1282" i="10"/>
  <c r="A1282" i="10"/>
  <c r="D1281" i="10"/>
  <c r="J1281" i="10" s="1"/>
  <c r="C1281" i="10"/>
  <c r="A1281" i="10"/>
  <c r="D1280" i="10"/>
  <c r="J1280" i="10" s="1"/>
  <c r="C1280" i="10"/>
  <c r="A1280" i="10"/>
  <c r="D1279" i="10"/>
  <c r="J1279" i="10" s="1"/>
  <c r="C1279" i="10"/>
  <c r="A1279" i="10"/>
  <c r="D1276" i="10"/>
  <c r="J1276" i="10" s="1"/>
  <c r="C1276" i="10"/>
  <c r="A1276" i="10"/>
  <c r="D1275" i="10"/>
  <c r="J1275" i="10" s="1"/>
  <c r="C1275" i="10"/>
  <c r="A1275" i="10"/>
  <c r="D1274" i="10"/>
  <c r="J1274" i="10" s="1"/>
  <c r="C1274" i="10"/>
  <c r="A1274" i="10"/>
  <c r="D1273" i="10"/>
  <c r="J1273" i="10" s="1"/>
  <c r="C1273" i="10"/>
  <c r="A1273" i="10"/>
  <c r="D1272" i="10"/>
  <c r="J1272" i="10" s="1"/>
  <c r="C1272" i="10"/>
  <c r="A1272" i="10"/>
  <c r="D1271" i="10"/>
  <c r="J1271" i="10" s="1"/>
  <c r="C1271" i="10"/>
  <c r="A1271" i="10"/>
  <c r="D1270" i="10"/>
  <c r="J1270" i="10" s="1"/>
  <c r="C1270" i="10"/>
  <c r="A1270" i="10"/>
  <c r="D1269" i="10"/>
  <c r="J1269" i="10" s="1"/>
  <c r="C1269" i="10"/>
  <c r="A1269" i="10"/>
  <c r="D1268" i="10"/>
  <c r="J1268" i="10" s="1"/>
  <c r="C1268" i="10"/>
  <c r="A1268" i="10"/>
  <c r="D1267" i="10"/>
  <c r="J1267" i="10" s="1"/>
  <c r="C1267" i="10"/>
  <c r="A1267" i="10"/>
  <c r="D1255" i="10"/>
  <c r="J1255" i="10" s="1"/>
  <c r="A1255" i="10"/>
  <c r="D1254" i="10"/>
  <c r="J1254" i="10" s="1"/>
  <c r="A1254" i="10"/>
  <c r="D1253" i="10"/>
  <c r="J1253" i="10" s="1"/>
  <c r="A1253" i="10"/>
  <c r="D1252" i="10"/>
  <c r="J1252" i="10" s="1"/>
  <c r="A1252" i="10"/>
  <c r="D1251" i="10"/>
  <c r="J1251" i="10" s="1"/>
  <c r="A1251" i="10"/>
  <c r="D1250" i="10"/>
  <c r="J1250" i="10" s="1"/>
  <c r="A1250" i="10"/>
  <c r="D1249" i="10"/>
  <c r="J1249" i="10" s="1"/>
  <c r="A1249" i="10"/>
  <c r="D1248" i="10"/>
  <c r="J1248" i="10" s="1"/>
  <c r="A1248" i="10"/>
  <c r="D1247" i="10"/>
  <c r="J1247" i="10" s="1"/>
  <c r="A1247" i="10"/>
  <c r="D1246" i="10"/>
  <c r="J1246" i="10" s="1"/>
  <c r="A1246" i="10"/>
  <c r="G1243" i="10"/>
  <c r="E1243" i="10"/>
  <c r="A1243" i="10"/>
  <c r="G1242" i="10"/>
  <c r="E1242" i="10"/>
  <c r="A1242" i="10"/>
  <c r="G1241" i="10"/>
  <c r="E1241" i="10"/>
  <c r="A1241" i="10"/>
  <c r="G1240" i="10"/>
  <c r="E1240" i="10"/>
  <c r="A1240" i="10"/>
  <c r="G1239" i="10"/>
  <c r="E1239" i="10"/>
  <c r="A1239" i="10"/>
  <c r="G1238" i="10"/>
  <c r="E1238" i="10"/>
  <c r="A1238" i="10"/>
  <c r="G1237" i="10"/>
  <c r="E1237" i="10"/>
  <c r="A1237" i="10"/>
  <c r="G1236" i="10"/>
  <c r="E1236" i="10"/>
  <c r="A1236" i="10"/>
  <c r="G1235" i="10"/>
  <c r="E1235" i="10"/>
  <c r="A1235" i="10"/>
  <c r="G1234" i="10"/>
  <c r="E1234" i="10"/>
  <c r="A1234" i="10"/>
  <c r="J1301" i="10" l="1"/>
  <c r="J1305" i="10"/>
  <c r="J1241" i="10"/>
  <c r="J1300" i="10"/>
  <c r="J1304" i="10"/>
  <c r="J1299" i="10"/>
  <c r="J1303" i="10"/>
  <c r="J1307" i="10"/>
  <c r="J1298" i="10"/>
  <c r="J1302" i="10"/>
  <c r="J1306" i="10"/>
  <c r="J1341" i="10"/>
  <c r="J1355" i="10"/>
  <c r="J1348" i="10"/>
  <c r="J1320" i="10"/>
  <c r="J1237" i="10"/>
  <c r="J1236" i="10"/>
  <c r="J1240" i="10"/>
  <c r="J1235" i="10"/>
  <c r="J1239" i="10"/>
  <c r="J1243" i="10"/>
  <c r="J1291" i="10"/>
  <c r="J1234" i="10"/>
  <c r="J1238" i="10"/>
  <c r="J1242" i="10"/>
  <c r="J1284" i="10"/>
  <c r="J1256" i="10"/>
  <c r="J1277" i="10"/>
  <c r="C123" i="8"/>
  <c r="B123" i="8"/>
  <c r="C117" i="8"/>
  <c r="B117" i="8"/>
  <c r="C36" i="8"/>
  <c r="B36" i="8"/>
  <c r="C37" i="8"/>
  <c r="B37" i="8"/>
  <c r="C29" i="8"/>
  <c r="B29" i="8"/>
  <c r="C28" i="8"/>
  <c r="B28" i="8"/>
  <c r="C30" i="8"/>
  <c r="B30" i="8"/>
  <c r="J1308" i="10" l="1"/>
  <c r="J1244" i="10"/>
  <c r="J1324" i="10"/>
  <c r="J1323" i="10"/>
  <c r="J1322" i="10"/>
  <c r="J1325" i="10"/>
  <c r="J1260" i="10"/>
  <c r="J1259" i="10"/>
  <c r="J1258" i="10"/>
  <c r="J1261" i="10"/>
  <c r="K4" i="14"/>
  <c r="A152" i="8"/>
  <c r="A150" i="8"/>
  <c r="A148" i="8"/>
  <c r="A146" i="8"/>
  <c r="A144" i="8"/>
  <c r="A142" i="8"/>
  <c r="A140" i="8"/>
  <c r="C111" i="8"/>
  <c r="B111" i="8"/>
  <c r="C110" i="8"/>
  <c r="B110" i="8"/>
  <c r="C56" i="8"/>
  <c r="B56" i="8"/>
  <c r="C51" i="8"/>
  <c r="B51" i="8"/>
  <c r="C50" i="8"/>
  <c r="B50" i="8"/>
  <c r="C49" i="8"/>
  <c r="B49" i="8"/>
  <c r="C44" i="8"/>
  <c r="B44" i="8"/>
  <c r="C43" i="8"/>
  <c r="B43" i="8"/>
  <c r="C42" i="8"/>
  <c r="B42" i="8"/>
  <c r="F120" i="2"/>
  <c r="F119" i="2"/>
  <c r="J1326" i="10" l="1"/>
  <c r="J1327" i="10" s="1"/>
  <c r="J1329" i="10" s="1"/>
  <c r="J1356" i="10" s="1"/>
  <c r="J1262" i="10"/>
  <c r="J1263" i="10" s="1"/>
  <c r="J1265" i="10" s="1"/>
  <c r="J1292" i="10" s="1"/>
  <c r="J1094" i="10"/>
  <c r="E1083" i="10"/>
  <c r="J1083" i="10" s="1"/>
  <c r="J1082" i="10"/>
  <c r="I256" i="10"/>
  <c r="J253" i="10"/>
  <c r="J252" i="10"/>
  <c r="J251" i="10"/>
  <c r="J250" i="10"/>
  <c r="J249" i="10"/>
  <c r="D246" i="10"/>
  <c r="J246" i="10" s="1"/>
  <c r="C246" i="10"/>
  <c r="A246" i="10"/>
  <c r="D245" i="10"/>
  <c r="J245" i="10" s="1"/>
  <c r="C245" i="10"/>
  <c r="A245" i="10"/>
  <c r="D244" i="10"/>
  <c r="J244" i="10" s="1"/>
  <c r="C244" i="10"/>
  <c r="A244" i="10"/>
  <c r="D243" i="10"/>
  <c r="J243" i="10" s="1"/>
  <c r="C243" i="10"/>
  <c r="A243" i="10"/>
  <c r="D242" i="10"/>
  <c r="J242" i="10" s="1"/>
  <c r="C242" i="10"/>
  <c r="A242" i="10"/>
  <c r="D239" i="10"/>
  <c r="J239" i="10" s="1"/>
  <c r="C239" i="10"/>
  <c r="A239" i="10"/>
  <c r="D238" i="10"/>
  <c r="J238" i="10" s="1"/>
  <c r="C238" i="10"/>
  <c r="A238" i="10"/>
  <c r="D237" i="10"/>
  <c r="J237" i="10" s="1"/>
  <c r="C237" i="10"/>
  <c r="A237" i="10"/>
  <c r="D236" i="10"/>
  <c r="J236" i="10" s="1"/>
  <c r="C236" i="10"/>
  <c r="A236" i="10"/>
  <c r="D235" i="10"/>
  <c r="J235" i="10" s="1"/>
  <c r="C235" i="10"/>
  <c r="A235" i="10"/>
  <c r="D234" i="10"/>
  <c r="J234" i="10" s="1"/>
  <c r="C234" i="10"/>
  <c r="A234" i="10"/>
  <c r="D233" i="10"/>
  <c r="J233" i="10" s="1"/>
  <c r="C233" i="10"/>
  <c r="A233" i="10"/>
  <c r="D232" i="10"/>
  <c r="J232" i="10" s="1"/>
  <c r="C232" i="10"/>
  <c r="A232" i="10"/>
  <c r="D231" i="10"/>
  <c r="J231" i="10" s="1"/>
  <c r="C231" i="10"/>
  <c r="A231" i="10"/>
  <c r="D230" i="10"/>
  <c r="J230" i="10" s="1"/>
  <c r="C230" i="10"/>
  <c r="A230" i="10"/>
  <c r="D218" i="10"/>
  <c r="J218" i="10" s="1"/>
  <c r="A218" i="10"/>
  <c r="D217" i="10"/>
  <c r="J217" i="10" s="1"/>
  <c r="A217" i="10"/>
  <c r="D216" i="10"/>
  <c r="J216" i="10" s="1"/>
  <c r="A216" i="10"/>
  <c r="D215" i="10"/>
  <c r="J215" i="10" s="1"/>
  <c r="A215" i="10"/>
  <c r="D214" i="10"/>
  <c r="J214" i="10" s="1"/>
  <c r="A214" i="10"/>
  <c r="D213" i="10"/>
  <c r="J213" i="10" s="1"/>
  <c r="A213" i="10"/>
  <c r="D212" i="10"/>
  <c r="J212" i="10" s="1"/>
  <c r="A212" i="10"/>
  <c r="D211" i="10"/>
  <c r="J211" i="10" s="1"/>
  <c r="A211" i="10"/>
  <c r="D210" i="10"/>
  <c r="J210" i="10" s="1"/>
  <c r="A210" i="10"/>
  <c r="D209" i="10"/>
  <c r="J209" i="10" s="1"/>
  <c r="A209" i="10"/>
  <c r="G206" i="10"/>
  <c r="E206" i="10"/>
  <c r="A206" i="10"/>
  <c r="G205" i="10"/>
  <c r="E205" i="10"/>
  <c r="A205" i="10"/>
  <c r="G204" i="10"/>
  <c r="E204" i="10"/>
  <c r="A204" i="10"/>
  <c r="G203" i="10"/>
  <c r="E203" i="10"/>
  <c r="A203" i="10"/>
  <c r="G202" i="10"/>
  <c r="E202" i="10"/>
  <c r="A202" i="10"/>
  <c r="G201" i="10"/>
  <c r="E201" i="10"/>
  <c r="A201" i="10"/>
  <c r="G200" i="10"/>
  <c r="E200" i="10"/>
  <c r="A200" i="10"/>
  <c r="G199" i="10"/>
  <c r="E199" i="10"/>
  <c r="A199" i="10"/>
  <c r="G198" i="10"/>
  <c r="E198" i="10"/>
  <c r="A198" i="10"/>
  <c r="G197" i="10"/>
  <c r="E197" i="10"/>
  <c r="A197" i="10"/>
  <c r="I192" i="10"/>
  <c r="J189" i="10"/>
  <c r="J188" i="10"/>
  <c r="J187" i="10"/>
  <c r="J186" i="10"/>
  <c r="J185" i="10"/>
  <c r="D182" i="10"/>
  <c r="J182" i="10" s="1"/>
  <c r="C182" i="10"/>
  <c r="A182" i="10"/>
  <c r="D181" i="10"/>
  <c r="J181" i="10" s="1"/>
  <c r="C181" i="10"/>
  <c r="A181" i="10"/>
  <c r="D180" i="10"/>
  <c r="J180" i="10" s="1"/>
  <c r="C180" i="10"/>
  <c r="A180" i="10"/>
  <c r="D179" i="10"/>
  <c r="J179" i="10" s="1"/>
  <c r="C179" i="10"/>
  <c r="A179" i="10"/>
  <c r="D178" i="10"/>
  <c r="J178" i="10" s="1"/>
  <c r="C178" i="10"/>
  <c r="A178" i="10"/>
  <c r="D175" i="10"/>
  <c r="J175" i="10" s="1"/>
  <c r="C175" i="10"/>
  <c r="A175" i="10"/>
  <c r="D174" i="10"/>
  <c r="J174" i="10" s="1"/>
  <c r="C174" i="10"/>
  <c r="A174" i="10"/>
  <c r="D173" i="10"/>
  <c r="J173" i="10" s="1"/>
  <c r="C173" i="10"/>
  <c r="A173" i="10"/>
  <c r="D172" i="10"/>
  <c r="J172" i="10" s="1"/>
  <c r="C172" i="10"/>
  <c r="A172" i="10"/>
  <c r="D171" i="10"/>
  <c r="J171" i="10" s="1"/>
  <c r="C171" i="10"/>
  <c r="A171" i="10"/>
  <c r="D170" i="10"/>
  <c r="J170" i="10" s="1"/>
  <c r="C170" i="10"/>
  <c r="A170" i="10"/>
  <c r="D169" i="10"/>
  <c r="J169" i="10" s="1"/>
  <c r="C169" i="10"/>
  <c r="A169" i="10"/>
  <c r="D168" i="10"/>
  <c r="J168" i="10" s="1"/>
  <c r="C168" i="10"/>
  <c r="A168" i="10"/>
  <c r="D167" i="10"/>
  <c r="J167" i="10" s="1"/>
  <c r="C167" i="10"/>
  <c r="A167" i="10"/>
  <c r="D166" i="10"/>
  <c r="J166" i="10" s="1"/>
  <c r="C166" i="10"/>
  <c r="A166" i="10"/>
  <c r="D154" i="10"/>
  <c r="J154" i="10" s="1"/>
  <c r="A154" i="10"/>
  <c r="D153" i="10"/>
  <c r="J153" i="10" s="1"/>
  <c r="A153" i="10"/>
  <c r="D152" i="10"/>
  <c r="J152" i="10" s="1"/>
  <c r="A152" i="10"/>
  <c r="D151" i="10"/>
  <c r="J151" i="10" s="1"/>
  <c r="A151" i="10"/>
  <c r="D150" i="10"/>
  <c r="J150" i="10" s="1"/>
  <c r="A150" i="10"/>
  <c r="D149" i="10"/>
  <c r="J149" i="10" s="1"/>
  <c r="A149" i="10"/>
  <c r="D148" i="10"/>
  <c r="J148" i="10" s="1"/>
  <c r="A148" i="10"/>
  <c r="D147" i="10"/>
  <c r="J147" i="10" s="1"/>
  <c r="A147" i="10"/>
  <c r="D146" i="10"/>
  <c r="J146" i="10" s="1"/>
  <c r="A146" i="10"/>
  <c r="D145" i="10"/>
  <c r="J145" i="10" s="1"/>
  <c r="A145" i="10"/>
  <c r="G142" i="10"/>
  <c r="E142" i="10"/>
  <c r="A142" i="10"/>
  <c r="G141" i="10"/>
  <c r="E141" i="10"/>
  <c r="A141" i="10"/>
  <c r="G140" i="10"/>
  <c r="E140" i="10"/>
  <c r="A140" i="10"/>
  <c r="G139" i="10"/>
  <c r="E139" i="10"/>
  <c r="A139" i="10"/>
  <c r="G138" i="10"/>
  <c r="E138" i="10"/>
  <c r="A138" i="10"/>
  <c r="G137" i="10"/>
  <c r="E137" i="10"/>
  <c r="A137" i="10"/>
  <c r="G136" i="10"/>
  <c r="E136" i="10"/>
  <c r="A136" i="10"/>
  <c r="G135" i="10"/>
  <c r="E135" i="10"/>
  <c r="A135" i="10"/>
  <c r="G134" i="10"/>
  <c r="E134" i="10"/>
  <c r="A134" i="10"/>
  <c r="G133" i="10"/>
  <c r="E133" i="10"/>
  <c r="A133" i="10"/>
  <c r="F117" i="2"/>
  <c r="B35" i="8"/>
  <c r="C35" i="8"/>
  <c r="J200" i="10" l="1"/>
  <c r="J1357" i="10"/>
  <c r="J1358" i="10" s="1"/>
  <c r="J136" i="10"/>
  <c r="J1293" i="10"/>
  <c r="J1294" i="10" s="1"/>
  <c r="J133" i="10"/>
  <c r="J137" i="10"/>
  <c r="J135" i="10"/>
  <c r="J134" i="10"/>
  <c r="J138" i="10"/>
  <c r="J201" i="10"/>
  <c r="J205" i="10"/>
  <c r="J198" i="10"/>
  <c r="J197" i="10"/>
  <c r="E1084" i="10"/>
  <c r="J204" i="10"/>
  <c r="J199" i="10"/>
  <c r="J203" i="10"/>
  <c r="J202" i="10"/>
  <c r="J206" i="10"/>
  <c r="J254" i="10"/>
  <c r="J247" i="10"/>
  <c r="J219" i="10"/>
  <c r="J224" i="10" s="1"/>
  <c r="J240" i="10"/>
  <c r="J141" i="10"/>
  <c r="J140" i="10"/>
  <c r="J139" i="10"/>
  <c r="J142" i="10"/>
  <c r="J183" i="10"/>
  <c r="J190" i="10"/>
  <c r="J155" i="10"/>
  <c r="J176" i="10"/>
  <c r="E1085" i="10" l="1"/>
  <c r="J1084" i="10"/>
  <c r="J207" i="10"/>
  <c r="J221" i="10"/>
  <c r="J222" i="10"/>
  <c r="J223" i="10"/>
  <c r="J143" i="10"/>
  <c r="J159" i="10"/>
  <c r="J158" i="10"/>
  <c r="J157" i="10"/>
  <c r="J160" i="10"/>
  <c r="F36" i="2"/>
  <c r="D990" i="10" s="1"/>
  <c r="J990" i="10" s="1"/>
  <c r="B4" i="15"/>
  <c r="B33" i="15" s="1"/>
  <c r="F32" i="2"/>
  <c r="F29" i="2"/>
  <c r="F30" i="2"/>
  <c r="F31" i="2"/>
  <c r="F28" i="2"/>
  <c r="F33" i="2"/>
  <c r="F34" i="2"/>
  <c r="D988" i="10" s="1"/>
  <c r="J988" i="10" s="1"/>
  <c r="F127" i="2"/>
  <c r="F128" i="2"/>
  <c r="F129" i="2"/>
  <c r="F130" i="2"/>
  <c r="F131" i="2"/>
  <c r="F132" i="2"/>
  <c r="F133" i="2"/>
  <c r="F134" i="2"/>
  <c r="F135" i="2"/>
  <c r="F126" i="2"/>
  <c r="F37" i="2"/>
  <c r="F38" i="2"/>
  <c r="F39" i="2"/>
  <c r="F40" i="2"/>
  <c r="D994" i="10" s="1"/>
  <c r="J994" i="10" s="1"/>
  <c r="F41" i="2"/>
  <c r="D995" i="10" s="1"/>
  <c r="J995" i="10" s="1"/>
  <c r="F42" i="2"/>
  <c r="D996" i="10" s="1"/>
  <c r="J996" i="10" s="1"/>
  <c r="F44" i="2"/>
  <c r="D998" i="10" s="1"/>
  <c r="J998" i="10" s="1"/>
  <c r="F45" i="2"/>
  <c r="D999" i="10" s="1"/>
  <c r="J999" i="10" s="1"/>
  <c r="F46" i="2"/>
  <c r="D1000" i="10" s="1"/>
  <c r="J1000" i="10" s="1"/>
  <c r="F47" i="2"/>
  <c r="D1001" i="10" s="1"/>
  <c r="J1001" i="10" s="1"/>
  <c r="F48" i="2"/>
  <c r="D1002" i="10" s="1"/>
  <c r="J1002" i="10" s="1"/>
  <c r="F49" i="2"/>
  <c r="D1003" i="10" s="1"/>
  <c r="J1003" i="10" s="1"/>
  <c r="F50" i="2"/>
  <c r="D1004" i="10" s="1"/>
  <c r="J1004" i="10" s="1"/>
  <c r="F52" i="2"/>
  <c r="D1006" i="10" s="1"/>
  <c r="J1006" i="10" s="1"/>
  <c r="F53" i="2"/>
  <c r="D1007" i="10" s="1"/>
  <c r="J1007" i="10" s="1"/>
  <c r="F54" i="2"/>
  <c r="D1008" i="10" s="1"/>
  <c r="J1008" i="10" s="1"/>
  <c r="F56" i="2"/>
  <c r="D1010" i="10" s="1"/>
  <c r="J1010" i="10" s="1"/>
  <c r="F57" i="2"/>
  <c r="D1011" i="10" s="1"/>
  <c r="J1011" i="10" s="1"/>
  <c r="F58" i="2"/>
  <c r="D1012" i="10" s="1"/>
  <c r="J1012" i="10" s="1"/>
  <c r="F60" i="2"/>
  <c r="D1014" i="10" s="1"/>
  <c r="J1014" i="10" s="1"/>
  <c r="F61" i="2"/>
  <c r="D1015" i="10" s="1"/>
  <c r="J1015" i="10" s="1"/>
  <c r="F62" i="2"/>
  <c r="D1016" i="10" s="1"/>
  <c r="J1016" i="10" s="1"/>
  <c r="F64" i="2"/>
  <c r="D1018" i="10" s="1"/>
  <c r="J1018" i="10" s="1"/>
  <c r="F65" i="2"/>
  <c r="D1019" i="10" s="1"/>
  <c r="J1019" i="10" s="1"/>
  <c r="F66" i="2"/>
  <c r="D1020" i="10" s="1"/>
  <c r="J1020" i="10" s="1"/>
  <c r="F35" i="2"/>
  <c r="F67" i="2"/>
  <c r="C1021" i="10"/>
  <c r="A1021" i="10"/>
  <c r="C1020" i="10"/>
  <c r="A1020" i="10"/>
  <c r="C1019" i="10"/>
  <c r="A1019" i="10"/>
  <c r="C1018" i="10"/>
  <c r="A1018" i="10"/>
  <c r="C1017" i="10"/>
  <c r="A1017" i="10"/>
  <c r="C1016" i="10"/>
  <c r="A1016" i="10"/>
  <c r="C1015" i="10"/>
  <c r="A1015" i="10"/>
  <c r="C1014" i="10"/>
  <c r="A1014" i="10"/>
  <c r="C1013" i="10"/>
  <c r="A1013" i="10"/>
  <c r="C1012" i="10"/>
  <c r="A1012" i="10"/>
  <c r="C1011" i="10"/>
  <c r="A1011" i="10"/>
  <c r="C1010" i="10"/>
  <c r="A1010" i="10"/>
  <c r="C1009" i="10"/>
  <c r="A1009" i="10"/>
  <c r="C1008" i="10"/>
  <c r="A1008" i="10"/>
  <c r="C1007" i="10"/>
  <c r="A1007" i="10"/>
  <c r="C1006" i="10"/>
  <c r="A1006" i="10"/>
  <c r="C1005" i="10"/>
  <c r="A1005" i="10"/>
  <c r="C1004" i="10"/>
  <c r="A1004" i="10"/>
  <c r="C1003" i="10"/>
  <c r="A1003" i="10"/>
  <c r="C1002" i="10"/>
  <c r="A1002" i="10"/>
  <c r="C1001" i="10"/>
  <c r="A1001" i="10"/>
  <c r="C1000" i="10"/>
  <c r="A1000" i="10"/>
  <c r="C999" i="10"/>
  <c r="A999" i="10"/>
  <c r="C998" i="10"/>
  <c r="A998" i="10"/>
  <c r="C997" i="10"/>
  <c r="A997" i="10"/>
  <c r="C996" i="10"/>
  <c r="A996" i="10"/>
  <c r="C995" i="10"/>
  <c r="A995" i="10"/>
  <c r="C994" i="10"/>
  <c r="A994" i="10"/>
  <c r="C990" i="10"/>
  <c r="A990" i="10"/>
  <c r="C989" i="10"/>
  <c r="A989" i="10"/>
  <c r="C988" i="10"/>
  <c r="A988" i="10"/>
  <c r="B32" i="15" l="1"/>
  <c r="B36" i="15" s="1"/>
  <c r="E1086" i="10"/>
  <c r="J1085" i="10"/>
  <c r="J225" i="10"/>
  <c r="J226" i="10" s="1"/>
  <c r="J228" i="10" s="1"/>
  <c r="J255" i="10" s="1"/>
  <c r="J256" i="10" s="1"/>
  <c r="J257" i="10" s="1"/>
  <c r="J161" i="10"/>
  <c r="J162" i="10" s="1"/>
  <c r="J164" i="10" s="1"/>
  <c r="J191" i="10" s="1"/>
  <c r="F63" i="2"/>
  <c r="F59" i="2"/>
  <c r="D1013" i="10" s="1"/>
  <c r="J1013" i="10" s="1"/>
  <c r="F55" i="2"/>
  <c r="F51" i="2"/>
  <c r="F43" i="2"/>
  <c r="D1021" i="10"/>
  <c r="J1021" i="10" s="1"/>
  <c r="D989" i="10"/>
  <c r="J989" i="10" s="1"/>
  <c r="E1087" i="10" l="1"/>
  <c r="J1086" i="10"/>
  <c r="J192" i="10"/>
  <c r="J193" i="10" s="1"/>
  <c r="D997" i="10"/>
  <c r="J997" i="10" s="1"/>
  <c r="D1017" i="10"/>
  <c r="J1017" i="10" s="1"/>
  <c r="D1005" i="10"/>
  <c r="J1005" i="10" s="1"/>
  <c r="D1009" i="10"/>
  <c r="J1009" i="10" s="1"/>
  <c r="E1088" i="10" l="1"/>
  <c r="J1087" i="10"/>
  <c r="A102" i="10"/>
  <c r="D1859" i="10"/>
  <c r="J1859" i="10" s="1"/>
  <c r="D1858" i="10"/>
  <c r="J1858" i="10" s="1"/>
  <c r="D1857" i="10"/>
  <c r="J1857" i="10" s="1"/>
  <c r="D1856" i="10"/>
  <c r="J1856" i="10" s="1"/>
  <c r="D1855" i="10"/>
  <c r="J1855" i="10" s="1"/>
  <c r="D1795" i="10"/>
  <c r="J1795" i="10" s="1"/>
  <c r="D1794" i="10"/>
  <c r="J1794" i="10" s="1"/>
  <c r="D1793" i="10"/>
  <c r="J1793" i="10" s="1"/>
  <c r="D1792" i="10"/>
  <c r="J1792" i="10" s="1"/>
  <c r="D1791" i="10"/>
  <c r="J1791" i="10" s="1"/>
  <c r="D1731" i="10"/>
  <c r="D1730" i="10"/>
  <c r="J1730" i="10" s="1"/>
  <c r="D1729" i="10"/>
  <c r="J1729" i="10" s="1"/>
  <c r="D1728" i="10"/>
  <c r="J1728" i="10" s="1"/>
  <c r="D1727" i="10"/>
  <c r="J1727" i="10" s="1"/>
  <c r="D1667" i="10"/>
  <c r="J1667" i="10" s="1"/>
  <c r="D1666" i="10"/>
  <c r="J1666" i="10" s="1"/>
  <c r="D1665" i="10"/>
  <c r="J1665" i="10" s="1"/>
  <c r="D1664" i="10"/>
  <c r="J1664" i="10" s="1"/>
  <c r="D1663" i="10"/>
  <c r="J1663" i="10" s="1"/>
  <c r="D1603" i="10"/>
  <c r="J1603" i="10" s="1"/>
  <c r="D1602" i="10"/>
  <c r="J1602" i="10" s="1"/>
  <c r="D1601" i="10"/>
  <c r="J1601" i="10" s="1"/>
  <c r="D1600" i="10"/>
  <c r="J1600" i="10" s="1"/>
  <c r="D1599" i="10"/>
  <c r="J1599" i="10" s="1"/>
  <c r="D1411" i="10"/>
  <c r="J1411" i="10" s="1"/>
  <c r="D1410" i="10"/>
  <c r="J1410" i="10" s="1"/>
  <c r="D1409" i="10"/>
  <c r="J1409" i="10" s="1"/>
  <c r="D1408" i="10"/>
  <c r="J1408" i="10" s="1"/>
  <c r="D1407" i="10"/>
  <c r="J1407" i="10" s="1"/>
  <c r="D1219" i="10"/>
  <c r="J1219" i="10" s="1"/>
  <c r="D1218" i="10"/>
  <c r="J1218" i="10" s="1"/>
  <c r="D1217" i="10"/>
  <c r="J1217" i="10" s="1"/>
  <c r="D1216" i="10"/>
  <c r="J1216" i="10" s="1"/>
  <c r="D1215" i="10"/>
  <c r="J1215" i="10" s="1"/>
  <c r="D1155" i="10"/>
  <c r="J1155" i="10" s="1"/>
  <c r="D1154" i="10"/>
  <c r="J1154" i="10" s="1"/>
  <c r="D1153" i="10"/>
  <c r="J1153" i="10" s="1"/>
  <c r="D1152" i="10"/>
  <c r="J1152" i="10" s="1"/>
  <c r="D1022" i="10"/>
  <c r="J1022" i="10" s="1"/>
  <c r="D993" i="10"/>
  <c r="J993" i="10" s="1"/>
  <c r="D992" i="10"/>
  <c r="J992" i="10" s="1"/>
  <c r="D991" i="10"/>
  <c r="J991" i="10" s="1"/>
  <c r="D987" i="10"/>
  <c r="J987" i="10" s="1"/>
  <c r="D951" i="10"/>
  <c r="J951" i="10" s="1"/>
  <c r="D950" i="10"/>
  <c r="J950" i="10" s="1"/>
  <c r="D949" i="10"/>
  <c r="J949" i="10" s="1"/>
  <c r="D948" i="10"/>
  <c r="J948" i="10" s="1"/>
  <c r="D947" i="10"/>
  <c r="J947" i="10" s="1"/>
  <c r="D887" i="10"/>
  <c r="J887" i="10" s="1"/>
  <c r="D886" i="10"/>
  <c r="J886" i="10" s="1"/>
  <c r="D885" i="10"/>
  <c r="J885" i="10" s="1"/>
  <c r="D884" i="10"/>
  <c r="J884" i="10" s="1"/>
  <c r="D883" i="10"/>
  <c r="J883" i="10" s="1"/>
  <c r="D438" i="10"/>
  <c r="J438" i="10" s="1"/>
  <c r="D437" i="10"/>
  <c r="J437" i="10" s="1"/>
  <c r="D436" i="10"/>
  <c r="J436" i="10" s="1"/>
  <c r="D435" i="10"/>
  <c r="J435" i="10" s="1"/>
  <c r="D434" i="10"/>
  <c r="J434" i="10" s="1"/>
  <c r="D374" i="10"/>
  <c r="J374" i="10" s="1"/>
  <c r="D373" i="10"/>
  <c r="J373" i="10" s="1"/>
  <c r="D372" i="10"/>
  <c r="J372" i="10" s="1"/>
  <c r="D371" i="10"/>
  <c r="J371" i="10" s="1"/>
  <c r="D370" i="10"/>
  <c r="J370" i="10" s="1"/>
  <c r="D310" i="10"/>
  <c r="J310" i="10" s="1"/>
  <c r="D309" i="10"/>
  <c r="J309" i="10" s="1"/>
  <c r="D308" i="10"/>
  <c r="J308" i="10" s="1"/>
  <c r="D307" i="10"/>
  <c r="J307" i="10" s="1"/>
  <c r="D306" i="10"/>
  <c r="J306" i="10" s="1"/>
  <c r="D118" i="10"/>
  <c r="J118" i="10" s="1"/>
  <c r="D117" i="10"/>
  <c r="J117" i="10" s="1"/>
  <c r="D116" i="10"/>
  <c r="J116" i="10" s="1"/>
  <c r="D115" i="10"/>
  <c r="J115" i="10" s="1"/>
  <c r="D114" i="10"/>
  <c r="J114" i="10" s="1"/>
  <c r="A1369" i="10"/>
  <c r="I1869" i="10"/>
  <c r="J1866" i="10"/>
  <c r="J1865" i="10"/>
  <c r="J1864" i="10"/>
  <c r="J1863" i="10"/>
  <c r="J1862" i="10"/>
  <c r="C1859" i="10"/>
  <c r="A1859" i="10"/>
  <c r="C1858" i="10"/>
  <c r="A1858" i="10"/>
  <c r="C1857" i="10"/>
  <c r="A1857" i="10"/>
  <c r="C1856" i="10"/>
  <c r="A1856" i="10"/>
  <c r="C1855" i="10"/>
  <c r="A1855" i="10"/>
  <c r="D1852" i="10"/>
  <c r="J1852" i="10" s="1"/>
  <c r="C1852" i="10"/>
  <c r="A1852" i="10"/>
  <c r="D1851" i="10"/>
  <c r="J1851" i="10" s="1"/>
  <c r="C1851" i="10"/>
  <c r="A1851" i="10"/>
  <c r="D1850" i="10"/>
  <c r="J1850" i="10" s="1"/>
  <c r="C1850" i="10"/>
  <c r="A1850" i="10"/>
  <c r="D1849" i="10"/>
  <c r="J1849" i="10" s="1"/>
  <c r="C1849" i="10"/>
  <c r="A1849" i="10"/>
  <c r="D1848" i="10"/>
  <c r="J1848" i="10" s="1"/>
  <c r="C1848" i="10"/>
  <c r="A1848" i="10"/>
  <c r="D1847" i="10"/>
  <c r="J1847" i="10" s="1"/>
  <c r="C1847" i="10"/>
  <c r="A1847" i="10"/>
  <c r="D1846" i="10"/>
  <c r="J1846" i="10" s="1"/>
  <c r="C1846" i="10"/>
  <c r="A1846" i="10"/>
  <c r="D1845" i="10"/>
  <c r="J1845" i="10" s="1"/>
  <c r="C1845" i="10"/>
  <c r="A1845" i="10"/>
  <c r="D1844" i="10"/>
  <c r="J1844" i="10" s="1"/>
  <c r="C1844" i="10"/>
  <c r="A1844" i="10"/>
  <c r="D1843" i="10"/>
  <c r="J1843" i="10" s="1"/>
  <c r="C1843" i="10"/>
  <c r="A1843" i="10"/>
  <c r="D1831" i="10"/>
  <c r="J1831" i="10" s="1"/>
  <c r="A1831" i="10"/>
  <c r="D1830" i="10"/>
  <c r="J1830" i="10" s="1"/>
  <c r="A1830" i="10"/>
  <c r="D1829" i="10"/>
  <c r="J1829" i="10" s="1"/>
  <c r="A1829" i="10"/>
  <c r="D1828" i="10"/>
  <c r="J1828" i="10" s="1"/>
  <c r="A1828" i="10"/>
  <c r="D1827" i="10"/>
  <c r="J1827" i="10" s="1"/>
  <c r="A1827" i="10"/>
  <c r="D1826" i="10"/>
  <c r="J1826" i="10" s="1"/>
  <c r="A1826" i="10"/>
  <c r="D1825" i="10"/>
  <c r="J1825" i="10" s="1"/>
  <c r="A1825" i="10"/>
  <c r="D1824" i="10"/>
  <c r="J1824" i="10" s="1"/>
  <c r="A1824" i="10"/>
  <c r="D1823" i="10"/>
  <c r="J1823" i="10" s="1"/>
  <c r="A1823" i="10"/>
  <c r="D1822" i="10"/>
  <c r="J1822" i="10" s="1"/>
  <c r="A1822" i="10"/>
  <c r="G1819" i="10"/>
  <c r="E1819" i="10"/>
  <c r="A1819" i="10"/>
  <c r="G1818" i="10"/>
  <c r="E1818" i="10"/>
  <c r="A1818" i="10"/>
  <c r="G1817" i="10"/>
  <c r="E1817" i="10"/>
  <c r="A1817" i="10"/>
  <c r="G1816" i="10"/>
  <c r="E1816" i="10"/>
  <c r="A1816" i="10"/>
  <c r="G1815" i="10"/>
  <c r="E1815" i="10"/>
  <c r="A1815" i="10"/>
  <c r="G1814" i="10"/>
  <c r="E1814" i="10"/>
  <c r="A1814" i="10"/>
  <c r="G1813" i="10"/>
  <c r="E1813" i="10"/>
  <c r="A1813" i="10"/>
  <c r="G1812" i="10"/>
  <c r="E1812" i="10"/>
  <c r="A1812" i="10"/>
  <c r="G1811" i="10"/>
  <c r="E1811" i="10"/>
  <c r="A1811" i="10"/>
  <c r="G1810" i="10"/>
  <c r="E1810" i="10"/>
  <c r="A1810" i="10"/>
  <c r="I1805" i="10"/>
  <c r="J1802" i="10"/>
  <c r="J1801" i="10"/>
  <c r="J1800" i="10"/>
  <c r="J1799" i="10"/>
  <c r="J1798" i="10"/>
  <c r="C1795" i="10"/>
  <c r="A1795" i="10"/>
  <c r="C1794" i="10"/>
  <c r="A1794" i="10"/>
  <c r="C1793" i="10"/>
  <c r="A1793" i="10"/>
  <c r="C1792" i="10"/>
  <c r="A1792" i="10"/>
  <c r="C1791" i="10"/>
  <c r="A1791" i="10"/>
  <c r="D1788" i="10"/>
  <c r="J1788" i="10" s="1"/>
  <c r="C1788" i="10"/>
  <c r="A1788" i="10"/>
  <c r="D1787" i="10"/>
  <c r="J1787" i="10" s="1"/>
  <c r="C1787" i="10"/>
  <c r="A1787" i="10"/>
  <c r="D1786" i="10"/>
  <c r="J1786" i="10" s="1"/>
  <c r="C1786" i="10"/>
  <c r="A1786" i="10"/>
  <c r="D1785" i="10"/>
  <c r="J1785" i="10" s="1"/>
  <c r="C1785" i="10"/>
  <c r="A1785" i="10"/>
  <c r="D1784" i="10"/>
  <c r="J1784" i="10" s="1"/>
  <c r="C1784" i="10"/>
  <c r="A1784" i="10"/>
  <c r="D1783" i="10"/>
  <c r="J1783" i="10" s="1"/>
  <c r="C1783" i="10"/>
  <c r="A1783" i="10"/>
  <c r="D1782" i="10"/>
  <c r="J1782" i="10" s="1"/>
  <c r="C1782" i="10"/>
  <c r="A1782" i="10"/>
  <c r="D1781" i="10"/>
  <c r="J1781" i="10" s="1"/>
  <c r="C1781" i="10"/>
  <c r="A1781" i="10"/>
  <c r="D1780" i="10"/>
  <c r="J1780" i="10" s="1"/>
  <c r="C1780" i="10"/>
  <c r="A1780" i="10"/>
  <c r="D1779" i="10"/>
  <c r="J1779" i="10" s="1"/>
  <c r="C1779" i="10"/>
  <c r="A1779" i="10"/>
  <c r="D1767" i="10"/>
  <c r="J1767" i="10" s="1"/>
  <c r="A1767" i="10"/>
  <c r="D1766" i="10"/>
  <c r="J1766" i="10" s="1"/>
  <c r="A1766" i="10"/>
  <c r="D1765" i="10"/>
  <c r="J1765" i="10" s="1"/>
  <c r="A1765" i="10"/>
  <c r="D1764" i="10"/>
  <c r="J1764" i="10" s="1"/>
  <c r="A1764" i="10"/>
  <c r="D1763" i="10"/>
  <c r="J1763" i="10" s="1"/>
  <c r="A1763" i="10"/>
  <c r="D1762" i="10"/>
  <c r="J1762" i="10" s="1"/>
  <c r="A1762" i="10"/>
  <c r="D1761" i="10"/>
  <c r="J1761" i="10" s="1"/>
  <c r="A1761" i="10"/>
  <c r="D1760" i="10"/>
  <c r="J1760" i="10" s="1"/>
  <c r="A1760" i="10"/>
  <c r="D1759" i="10"/>
  <c r="J1759" i="10" s="1"/>
  <c r="A1759" i="10"/>
  <c r="D1758" i="10"/>
  <c r="J1758" i="10" s="1"/>
  <c r="A1758" i="10"/>
  <c r="G1755" i="10"/>
  <c r="E1755" i="10"/>
  <c r="A1755" i="10"/>
  <c r="G1754" i="10"/>
  <c r="E1754" i="10"/>
  <c r="A1754" i="10"/>
  <c r="G1753" i="10"/>
  <c r="E1753" i="10"/>
  <c r="A1753" i="10"/>
  <c r="G1752" i="10"/>
  <c r="E1752" i="10"/>
  <c r="A1752" i="10"/>
  <c r="G1751" i="10"/>
  <c r="E1751" i="10"/>
  <c r="A1751" i="10"/>
  <c r="G1750" i="10"/>
  <c r="E1750" i="10"/>
  <c r="A1750" i="10"/>
  <c r="G1749" i="10"/>
  <c r="E1749" i="10"/>
  <c r="A1749" i="10"/>
  <c r="G1748" i="10"/>
  <c r="E1748" i="10"/>
  <c r="A1748" i="10"/>
  <c r="G1747" i="10"/>
  <c r="E1747" i="10"/>
  <c r="A1747" i="10"/>
  <c r="G1746" i="10"/>
  <c r="E1746" i="10"/>
  <c r="A1746" i="10"/>
  <c r="I1741" i="10"/>
  <c r="J1738" i="10"/>
  <c r="J1737" i="10"/>
  <c r="J1736" i="10"/>
  <c r="J1735" i="10"/>
  <c r="J1734" i="10"/>
  <c r="C1731" i="10"/>
  <c r="A1731" i="10"/>
  <c r="C1730" i="10"/>
  <c r="A1730" i="10"/>
  <c r="C1729" i="10"/>
  <c r="A1729" i="10"/>
  <c r="C1728" i="10"/>
  <c r="A1728" i="10"/>
  <c r="C1727" i="10"/>
  <c r="A1727" i="10"/>
  <c r="D1724" i="10"/>
  <c r="J1724" i="10" s="1"/>
  <c r="C1724" i="10"/>
  <c r="A1724" i="10"/>
  <c r="D1723" i="10"/>
  <c r="J1723" i="10" s="1"/>
  <c r="C1723" i="10"/>
  <c r="A1723" i="10"/>
  <c r="D1722" i="10"/>
  <c r="J1722" i="10" s="1"/>
  <c r="C1722" i="10"/>
  <c r="A1722" i="10"/>
  <c r="D1721" i="10"/>
  <c r="C1721" i="10"/>
  <c r="A1721" i="10"/>
  <c r="D1720" i="10"/>
  <c r="J1720" i="10" s="1"/>
  <c r="C1720" i="10"/>
  <c r="A1720" i="10"/>
  <c r="D1719" i="10"/>
  <c r="J1719" i="10" s="1"/>
  <c r="C1719" i="10"/>
  <c r="A1719" i="10"/>
  <c r="D1718" i="10"/>
  <c r="J1718" i="10" s="1"/>
  <c r="C1718" i="10"/>
  <c r="A1718" i="10"/>
  <c r="D1717" i="10"/>
  <c r="J1717" i="10" s="1"/>
  <c r="C1717" i="10"/>
  <c r="A1717" i="10"/>
  <c r="D1716" i="10"/>
  <c r="J1716" i="10" s="1"/>
  <c r="C1716" i="10"/>
  <c r="A1716" i="10"/>
  <c r="D1715" i="10"/>
  <c r="J1715" i="10" s="1"/>
  <c r="C1715" i="10"/>
  <c r="A1715" i="10"/>
  <c r="D1703" i="10"/>
  <c r="J1703" i="10" s="1"/>
  <c r="A1703" i="10"/>
  <c r="D1702" i="10"/>
  <c r="J1702" i="10" s="1"/>
  <c r="A1702" i="10"/>
  <c r="D1701" i="10"/>
  <c r="J1701" i="10" s="1"/>
  <c r="A1701" i="10"/>
  <c r="D1700" i="10"/>
  <c r="J1700" i="10" s="1"/>
  <c r="A1700" i="10"/>
  <c r="D1699" i="10"/>
  <c r="J1699" i="10" s="1"/>
  <c r="A1699" i="10"/>
  <c r="D1698" i="10"/>
  <c r="J1698" i="10" s="1"/>
  <c r="A1698" i="10"/>
  <c r="D1697" i="10"/>
  <c r="J1697" i="10" s="1"/>
  <c r="A1697" i="10"/>
  <c r="D1696" i="10"/>
  <c r="J1696" i="10" s="1"/>
  <c r="A1696" i="10"/>
  <c r="D1695" i="10"/>
  <c r="J1695" i="10" s="1"/>
  <c r="A1695" i="10"/>
  <c r="D1694" i="10"/>
  <c r="J1694" i="10" s="1"/>
  <c r="A1694" i="10"/>
  <c r="G1691" i="10"/>
  <c r="E1691" i="10"/>
  <c r="A1691" i="10"/>
  <c r="G1690" i="10"/>
  <c r="E1690" i="10"/>
  <c r="A1690" i="10"/>
  <c r="G1689" i="10"/>
  <c r="E1689" i="10"/>
  <c r="A1689" i="10"/>
  <c r="G1688" i="10"/>
  <c r="E1688" i="10"/>
  <c r="A1688" i="10"/>
  <c r="G1687" i="10"/>
  <c r="E1687" i="10"/>
  <c r="A1687" i="10"/>
  <c r="G1686" i="10"/>
  <c r="E1686" i="10"/>
  <c r="A1686" i="10"/>
  <c r="G1685" i="10"/>
  <c r="E1685" i="10"/>
  <c r="A1685" i="10"/>
  <c r="G1684" i="10"/>
  <c r="E1684" i="10"/>
  <c r="A1684" i="10"/>
  <c r="G1683" i="10"/>
  <c r="E1683" i="10"/>
  <c r="A1683" i="10"/>
  <c r="G1682" i="10"/>
  <c r="E1682" i="10"/>
  <c r="A1682" i="10"/>
  <c r="I1677" i="10"/>
  <c r="J1674" i="10"/>
  <c r="J1673" i="10"/>
  <c r="J1672" i="10"/>
  <c r="J1671" i="10"/>
  <c r="J1670" i="10"/>
  <c r="C1667" i="10"/>
  <c r="A1667" i="10"/>
  <c r="C1666" i="10"/>
  <c r="A1666" i="10"/>
  <c r="C1665" i="10"/>
  <c r="A1665" i="10"/>
  <c r="C1664" i="10"/>
  <c r="A1664" i="10"/>
  <c r="C1663" i="10"/>
  <c r="A1663" i="10"/>
  <c r="D1660" i="10"/>
  <c r="J1660" i="10" s="1"/>
  <c r="C1660" i="10"/>
  <c r="A1660" i="10"/>
  <c r="D1659" i="10"/>
  <c r="J1659" i="10" s="1"/>
  <c r="C1659" i="10"/>
  <c r="A1659" i="10"/>
  <c r="D1658" i="10"/>
  <c r="J1658" i="10" s="1"/>
  <c r="C1658" i="10"/>
  <c r="A1658" i="10"/>
  <c r="D1657" i="10"/>
  <c r="J1657" i="10" s="1"/>
  <c r="C1657" i="10"/>
  <c r="A1657" i="10"/>
  <c r="D1656" i="10"/>
  <c r="J1656" i="10" s="1"/>
  <c r="C1656" i="10"/>
  <c r="A1656" i="10"/>
  <c r="D1655" i="10"/>
  <c r="J1655" i="10" s="1"/>
  <c r="C1655" i="10"/>
  <c r="A1655" i="10"/>
  <c r="D1654" i="10"/>
  <c r="J1654" i="10" s="1"/>
  <c r="C1654" i="10"/>
  <c r="A1654" i="10"/>
  <c r="D1653" i="10"/>
  <c r="J1653" i="10" s="1"/>
  <c r="C1653" i="10"/>
  <c r="A1653" i="10"/>
  <c r="D1652" i="10"/>
  <c r="J1652" i="10" s="1"/>
  <c r="C1652" i="10"/>
  <c r="A1652" i="10"/>
  <c r="D1651" i="10"/>
  <c r="J1651" i="10" s="1"/>
  <c r="C1651" i="10"/>
  <c r="A1651" i="10"/>
  <c r="D1639" i="10"/>
  <c r="J1639" i="10" s="1"/>
  <c r="A1639" i="10"/>
  <c r="D1638" i="10"/>
  <c r="J1638" i="10" s="1"/>
  <c r="A1638" i="10"/>
  <c r="D1637" i="10"/>
  <c r="J1637" i="10" s="1"/>
  <c r="A1637" i="10"/>
  <c r="D1636" i="10"/>
  <c r="J1636" i="10" s="1"/>
  <c r="A1636" i="10"/>
  <c r="D1635" i="10"/>
  <c r="J1635" i="10" s="1"/>
  <c r="A1635" i="10"/>
  <c r="D1634" i="10"/>
  <c r="J1634" i="10" s="1"/>
  <c r="A1634" i="10"/>
  <c r="D1633" i="10"/>
  <c r="J1633" i="10" s="1"/>
  <c r="A1633" i="10"/>
  <c r="D1632" i="10"/>
  <c r="J1632" i="10" s="1"/>
  <c r="A1632" i="10"/>
  <c r="D1631" i="10"/>
  <c r="J1631" i="10" s="1"/>
  <c r="A1631" i="10"/>
  <c r="D1630" i="10"/>
  <c r="J1630" i="10" s="1"/>
  <c r="A1630" i="10"/>
  <c r="G1627" i="10"/>
  <c r="E1627" i="10"/>
  <c r="A1627" i="10"/>
  <c r="G1626" i="10"/>
  <c r="E1626" i="10"/>
  <c r="A1626" i="10"/>
  <c r="G1625" i="10"/>
  <c r="E1625" i="10"/>
  <c r="A1625" i="10"/>
  <c r="G1624" i="10"/>
  <c r="E1624" i="10"/>
  <c r="A1624" i="10"/>
  <c r="G1623" i="10"/>
  <c r="E1623" i="10"/>
  <c r="A1623" i="10"/>
  <c r="G1622" i="10"/>
  <c r="E1622" i="10"/>
  <c r="A1622" i="10"/>
  <c r="G1621" i="10"/>
  <c r="E1621" i="10"/>
  <c r="A1621" i="10"/>
  <c r="G1620" i="10"/>
  <c r="E1620" i="10"/>
  <c r="A1620" i="10"/>
  <c r="G1619" i="10"/>
  <c r="E1619" i="10"/>
  <c r="A1619" i="10"/>
  <c r="G1618" i="10"/>
  <c r="E1618" i="10"/>
  <c r="A1618" i="10"/>
  <c r="I1613" i="10"/>
  <c r="J1610" i="10"/>
  <c r="J1609" i="10"/>
  <c r="J1608" i="10"/>
  <c r="J1607" i="10"/>
  <c r="J1606" i="10"/>
  <c r="C1603" i="10"/>
  <c r="A1603" i="10"/>
  <c r="C1602" i="10"/>
  <c r="A1602" i="10"/>
  <c r="C1601" i="10"/>
  <c r="A1601" i="10"/>
  <c r="C1600" i="10"/>
  <c r="A1600" i="10"/>
  <c r="C1599" i="10"/>
  <c r="A1599" i="10"/>
  <c r="D1596" i="10"/>
  <c r="J1596" i="10" s="1"/>
  <c r="C1596" i="10"/>
  <c r="A1596" i="10"/>
  <c r="D1595" i="10"/>
  <c r="J1595" i="10" s="1"/>
  <c r="C1595" i="10"/>
  <c r="A1595" i="10"/>
  <c r="D1594" i="10"/>
  <c r="J1594" i="10" s="1"/>
  <c r="C1594" i="10"/>
  <c r="A1594" i="10"/>
  <c r="D1593" i="10"/>
  <c r="J1593" i="10" s="1"/>
  <c r="C1593" i="10"/>
  <c r="A1593" i="10"/>
  <c r="D1592" i="10"/>
  <c r="J1592" i="10" s="1"/>
  <c r="C1592" i="10"/>
  <c r="A1592" i="10"/>
  <c r="D1591" i="10"/>
  <c r="J1591" i="10" s="1"/>
  <c r="C1591" i="10"/>
  <c r="A1591" i="10"/>
  <c r="D1590" i="10"/>
  <c r="J1590" i="10" s="1"/>
  <c r="C1590" i="10"/>
  <c r="A1590" i="10"/>
  <c r="D1589" i="10"/>
  <c r="J1589" i="10" s="1"/>
  <c r="C1589" i="10"/>
  <c r="A1589" i="10"/>
  <c r="D1588" i="10"/>
  <c r="J1588" i="10" s="1"/>
  <c r="C1588" i="10"/>
  <c r="A1588" i="10"/>
  <c r="D1587" i="10"/>
  <c r="J1587" i="10" s="1"/>
  <c r="C1587" i="10"/>
  <c r="A1587" i="10"/>
  <c r="D1575" i="10"/>
  <c r="J1575" i="10" s="1"/>
  <c r="A1575" i="10"/>
  <c r="D1574" i="10"/>
  <c r="J1574" i="10" s="1"/>
  <c r="A1574" i="10"/>
  <c r="D1573" i="10"/>
  <c r="J1573" i="10" s="1"/>
  <c r="A1573" i="10"/>
  <c r="D1572" i="10"/>
  <c r="J1572" i="10" s="1"/>
  <c r="A1572" i="10"/>
  <c r="D1571" i="10"/>
  <c r="J1571" i="10" s="1"/>
  <c r="A1571" i="10"/>
  <c r="D1570" i="10"/>
  <c r="J1570" i="10" s="1"/>
  <c r="A1570" i="10"/>
  <c r="D1569" i="10"/>
  <c r="J1569" i="10" s="1"/>
  <c r="A1569" i="10"/>
  <c r="D1568" i="10"/>
  <c r="J1568" i="10" s="1"/>
  <c r="A1568" i="10"/>
  <c r="D1567" i="10"/>
  <c r="J1567" i="10" s="1"/>
  <c r="A1567" i="10"/>
  <c r="D1566" i="10"/>
  <c r="J1566" i="10" s="1"/>
  <c r="A1566" i="10"/>
  <c r="G1563" i="10"/>
  <c r="E1563" i="10"/>
  <c r="A1563" i="10"/>
  <c r="G1562" i="10"/>
  <c r="E1562" i="10"/>
  <c r="A1562" i="10"/>
  <c r="G1561" i="10"/>
  <c r="E1561" i="10"/>
  <c r="A1561" i="10"/>
  <c r="G1560" i="10"/>
  <c r="E1560" i="10"/>
  <c r="A1560" i="10"/>
  <c r="G1559" i="10"/>
  <c r="E1559" i="10"/>
  <c r="A1559" i="10"/>
  <c r="G1558" i="10"/>
  <c r="E1558" i="10"/>
  <c r="A1558" i="10"/>
  <c r="G1557" i="10"/>
  <c r="E1557" i="10"/>
  <c r="A1557" i="10"/>
  <c r="G1556" i="10"/>
  <c r="E1556" i="10"/>
  <c r="A1556" i="10"/>
  <c r="G1555" i="10"/>
  <c r="E1555" i="10"/>
  <c r="A1555" i="10"/>
  <c r="G1554" i="10"/>
  <c r="E1554" i="10"/>
  <c r="A1554" i="10"/>
  <c r="I1421" i="10"/>
  <c r="J1418" i="10"/>
  <c r="J1417" i="10"/>
  <c r="J1416" i="10"/>
  <c r="J1415" i="10"/>
  <c r="J1414" i="10"/>
  <c r="C1411" i="10"/>
  <c r="A1411" i="10"/>
  <c r="C1410" i="10"/>
  <c r="A1410" i="10"/>
  <c r="C1409" i="10"/>
  <c r="A1409" i="10"/>
  <c r="C1408" i="10"/>
  <c r="A1408" i="10"/>
  <c r="C1407" i="10"/>
  <c r="A1407" i="10"/>
  <c r="D1404" i="10"/>
  <c r="J1404" i="10" s="1"/>
  <c r="C1404" i="10"/>
  <c r="A1404" i="10"/>
  <c r="D1403" i="10"/>
  <c r="J1403" i="10" s="1"/>
  <c r="C1403" i="10"/>
  <c r="A1403" i="10"/>
  <c r="D1402" i="10"/>
  <c r="J1402" i="10" s="1"/>
  <c r="C1402" i="10"/>
  <c r="A1402" i="10"/>
  <c r="D1401" i="10"/>
  <c r="J1401" i="10" s="1"/>
  <c r="C1401" i="10"/>
  <c r="A1401" i="10"/>
  <c r="D1400" i="10"/>
  <c r="J1400" i="10" s="1"/>
  <c r="C1400" i="10"/>
  <c r="A1400" i="10"/>
  <c r="D1399" i="10"/>
  <c r="J1399" i="10" s="1"/>
  <c r="C1399" i="10"/>
  <c r="A1399" i="10"/>
  <c r="D1398" i="10"/>
  <c r="J1398" i="10" s="1"/>
  <c r="C1398" i="10"/>
  <c r="A1398" i="10"/>
  <c r="D1397" i="10"/>
  <c r="J1397" i="10" s="1"/>
  <c r="C1397" i="10"/>
  <c r="A1397" i="10"/>
  <c r="D1396" i="10"/>
  <c r="J1396" i="10" s="1"/>
  <c r="C1396" i="10"/>
  <c r="A1396" i="10"/>
  <c r="D1395" i="10"/>
  <c r="J1395" i="10" s="1"/>
  <c r="C1395" i="10"/>
  <c r="A1395" i="10"/>
  <c r="D1383" i="10"/>
  <c r="J1383" i="10" s="1"/>
  <c r="A1383" i="10"/>
  <c r="D1382" i="10"/>
  <c r="J1382" i="10" s="1"/>
  <c r="A1382" i="10"/>
  <c r="D1381" i="10"/>
  <c r="J1381" i="10" s="1"/>
  <c r="A1381" i="10"/>
  <c r="D1380" i="10"/>
  <c r="J1380" i="10" s="1"/>
  <c r="A1380" i="10"/>
  <c r="D1379" i="10"/>
  <c r="J1379" i="10" s="1"/>
  <c r="A1379" i="10"/>
  <c r="D1378" i="10"/>
  <c r="J1378" i="10" s="1"/>
  <c r="A1378" i="10"/>
  <c r="D1377" i="10"/>
  <c r="J1377" i="10" s="1"/>
  <c r="A1377" i="10"/>
  <c r="D1376" i="10"/>
  <c r="J1376" i="10" s="1"/>
  <c r="A1376" i="10"/>
  <c r="D1375" i="10"/>
  <c r="J1375" i="10" s="1"/>
  <c r="A1375" i="10"/>
  <c r="D1374" i="10"/>
  <c r="J1374" i="10" s="1"/>
  <c r="A1374" i="10"/>
  <c r="G1371" i="10"/>
  <c r="E1371" i="10"/>
  <c r="A1371" i="10"/>
  <c r="G1370" i="10"/>
  <c r="E1370" i="10"/>
  <c r="A1370" i="10"/>
  <c r="G1369" i="10"/>
  <c r="E1369" i="10"/>
  <c r="G1368" i="10"/>
  <c r="E1368" i="10"/>
  <c r="A1368" i="10"/>
  <c r="G1367" i="10"/>
  <c r="E1367" i="10"/>
  <c r="A1367" i="10"/>
  <c r="G1366" i="10"/>
  <c r="E1366" i="10"/>
  <c r="A1366" i="10"/>
  <c r="G1365" i="10"/>
  <c r="E1365" i="10"/>
  <c r="A1365" i="10"/>
  <c r="G1364" i="10"/>
  <c r="E1364" i="10"/>
  <c r="A1364" i="10"/>
  <c r="G1363" i="10"/>
  <c r="E1363" i="10"/>
  <c r="A1363" i="10"/>
  <c r="G1362" i="10"/>
  <c r="E1362" i="10"/>
  <c r="A1362" i="10"/>
  <c r="I1229" i="10"/>
  <c r="J1226" i="10"/>
  <c r="J1225" i="10"/>
  <c r="J1224" i="10"/>
  <c r="J1223" i="10"/>
  <c r="J1222" i="10"/>
  <c r="C1219" i="10"/>
  <c r="A1219" i="10"/>
  <c r="C1218" i="10"/>
  <c r="A1218" i="10"/>
  <c r="C1217" i="10"/>
  <c r="A1217" i="10"/>
  <c r="C1216" i="10"/>
  <c r="A1216" i="10"/>
  <c r="C1215" i="10"/>
  <c r="A1215" i="10"/>
  <c r="D1212" i="10"/>
  <c r="J1212" i="10" s="1"/>
  <c r="C1212" i="10"/>
  <c r="A1212" i="10"/>
  <c r="D1211" i="10"/>
  <c r="J1211" i="10" s="1"/>
  <c r="C1211" i="10"/>
  <c r="A1211" i="10"/>
  <c r="D1210" i="10"/>
  <c r="J1210" i="10" s="1"/>
  <c r="C1210" i="10"/>
  <c r="A1210" i="10"/>
  <c r="D1209" i="10"/>
  <c r="J1209" i="10" s="1"/>
  <c r="C1209" i="10"/>
  <c r="A1209" i="10"/>
  <c r="D1208" i="10"/>
  <c r="J1208" i="10" s="1"/>
  <c r="C1208" i="10"/>
  <c r="A1208" i="10"/>
  <c r="D1207" i="10"/>
  <c r="J1207" i="10" s="1"/>
  <c r="C1207" i="10"/>
  <c r="A1207" i="10"/>
  <c r="D1206" i="10"/>
  <c r="J1206" i="10" s="1"/>
  <c r="C1206" i="10"/>
  <c r="A1206" i="10"/>
  <c r="D1205" i="10"/>
  <c r="J1205" i="10" s="1"/>
  <c r="C1205" i="10"/>
  <c r="A1205" i="10"/>
  <c r="D1204" i="10"/>
  <c r="J1204" i="10" s="1"/>
  <c r="C1204" i="10"/>
  <c r="A1204" i="10"/>
  <c r="D1203" i="10"/>
  <c r="J1203" i="10" s="1"/>
  <c r="C1203" i="10"/>
  <c r="A1203" i="10"/>
  <c r="D1191" i="10"/>
  <c r="J1191" i="10" s="1"/>
  <c r="A1191" i="10"/>
  <c r="D1190" i="10"/>
  <c r="J1190" i="10" s="1"/>
  <c r="A1190" i="10"/>
  <c r="D1189" i="10"/>
  <c r="J1189" i="10" s="1"/>
  <c r="A1189" i="10"/>
  <c r="D1188" i="10"/>
  <c r="J1188" i="10" s="1"/>
  <c r="A1188" i="10"/>
  <c r="D1187" i="10"/>
  <c r="J1187" i="10" s="1"/>
  <c r="A1187" i="10"/>
  <c r="D1186" i="10"/>
  <c r="J1186" i="10" s="1"/>
  <c r="A1186" i="10"/>
  <c r="D1185" i="10"/>
  <c r="J1185" i="10" s="1"/>
  <c r="A1185" i="10"/>
  <c r="D1184" i="10"/>
  <c r="J1184" i="10" s="1"/>
  <c r="A1184" i="10"/>
  <c r="D1183" i="10"/>
  <c r="J1183" i="10" s="1"/>
  <c r="A1183" i="10"/>
  <c r="D1182" i="10"/>
  <c r="J1182" i="10" s="1"/>
  <c r="A1182" i="10"/>
  <c r="G1179" i="10"/>
  <c r="E1179" i="10"/>
  <c r="A1179" i="10"/>
  <c r="G1178" i="10"/>
  <c r="E1178" i="10"/>
  <c r="A1178" i="10"/>
  <c r="G1177" i="10"/>
  <c r="E1177" i="10"/>
  <c r="A1177" i="10"/>
  <c r="G1176" i="10"/>
  <c r="E1176" i="10"/>
  <c r="A1176" i="10"/>
  <c r="G1175" i="10"/>
  <c r="E1175" i="10"/>
  <c r="A1175" i="10"/>
  <c r="G1174" i="10"/>
  <c r="E1174" i="10"/>
  <c r="A1174" i="10"/>
  <c r="G1173" i="10"/>
  <c r="E1173" i="10"/>
  <c r="A1173" i="10"/>
  <c r="G1172" i="10"/>
  <c r="E1172" i="10"/>
  <c r="A1172" i="10"/>
  <c r="G1171" i="10"/>
  <c r="E1171" i="10"/>
  <c r="A1171" i="10"/>
  <c r="G1170" i="10"/>
  <c r="E1170" i="10"/>
  <c r="A1170" i="10"/>
  <c r="I1165" i="10"/>
  <c r="J1162" i="10"/>
  <c r="J1161" i="10"/>
  <c r="J1160" i="10"/>
  <c r="J1159" i="10"/>
  <c r="J1158" i="10"/>
  <c r="C1155" i="10"/>
  <c r="A1155" i="10"/>
  <c r="C1154" i="10"/>
  <c r="A1154" i="10"/>
  <c r="C1153" i="10"/>
  <c r="A1153" i="10"/>
  <c r="C1152" i="10"/>
  <c r="A1152" i="10"/>
  <c r="C1151" i="10"/>
  <c r="A1151" i="10"/>
  <c r="D1148" i="10"/>
  <c r="C1148" i="10"/>
  <c r="A1148" i="10"/>
  <c r="D1147" i="10"/>
  <c r="J1147" i="10" s="1"/>
  <c r="C1147" i="10"/>
  <c r="A1147" i="10"/>
  <c r="D1146" i="10"/>
  <c r="C1146" i="10"/>
  <c r="A1146" i="10"/>
  <c r="D1145" i="10"/>
  <c r="J1145" i="10" s="1"/>
  <c r="C1145" i="10"/>
  <c r="A1145" i="10"/>
  <c r="D1144" i="10"/>
  <c r="C1144" i="10"/>
  <c r="A1144" i="10"/>
  <c r="D1143" i="10"/>
  <c r="J1143" i="10" s="1"/>
  <c r="C1143" i="10"/>
  <c r="A1143" i="10"/>
  <c r="D1142" i="10"/>
  <c r="C1142" i="10"/>
  <c r="A1142" i="10"/>
  <c r="D1141" i="10"/>
  <c r="J1141" i="10" s="1"/>
  <c r="C1141" i="10"/>
  <c r="A1141" i="10"/>
  <c r="D1140" i="10"/>
  <c r="C1140" i="10"/>
  <c r="A1140" i="10"/>
  <c r="D1139" i="10"/>
  <c r="J1139" i="10" s="1"/>
  <c r="C1139" i="10"/>
  <c r="A1139" i="10"/>
  <c r="D1127" i="10"/>
  <c r="J1127" i="10" s="1"/>
  <c r="A1127" i="10"/>
  <c r="D1126" i="10"/>
  <c r="J1126" i="10" s="1"/>
  <c r="A1126" i="10"/>
  <c r="D1125" i="10"/>
  <c r="J1125" i="10" s="1"/>
  <c r="A1125" i="10"/>
  <c r="D1124" i="10"/>
  <c r="J1124" i="10" s="1"/>
  <c r="A1124" i="10"/>
  <c r="D1123" i="10"/>
  <c r="J1123" i="10" s="1"/>
  <c r="A1123" i="10"/>
  <c r="D1122" i="10"/>
  <c r="J1122" i="10" s="1"/>
  <c r="A1122" i="10"/>
  <c r="D1121" i="10"/>
  <c r="J1121" i="10" s="1"/>
  <c r="A1121" i="10"/>
  <c r="D1120" i="10"/>
  <c r="J1120" i="10" s="1"/>
  <c r="A1120" i="10"/>
  <c r="D1119" i="10"/>
  <c r="J1119" i="10" s="1"/>
  <c r="A1119" i="10"/>
  <c r="D1118" i="10"/>
  <c r="J1118" i="10" s="1"/>
  <c r="A1118" i="10"/>
  <c r="G1115" i="10"/>
  <c r="E1115" i="10"/>
  <c r="A1115" i="10"/>
  <c r="G1114" i="10"/>
  <c r="E1114" i="10"/>
  <c r="A1114" i="10"/>
  <c r="G1113" i="10"/>
  <c r="E1113" i="10"/>
  <c r="A1113" i="10"/>
  <c r="G1112" i="10"/>
  <c r="E1112" i="10"/>
  <c r="A1112" i="10"/>
  <c r="G1111" i="10"/>
  <c r="E1111" i="10"/>
  <c r="A1111" i="10"/>
  <c r="G1110" i="10"/>
  <c r="E1110" i="10"/>
  <c r="A1110" i="10"/>
  <c r="G1109" i="10"/>
  <c r="E1109" i="10"/>
  <c r="A1109" i="10"/>
  <c r="G1108" i="10"/>
  <c r="E1108" i="10"/>
  <c r="A1108" i="10"/>
  <c r="G1107" i="10"/>
  <c r="E1107" i="10"/>
  <c r="A1107" i="10"/>
  <c r="G1106" i="10"/>
  <c r="E1106" i="10"/>
  <c r="A1106" i="10"/>
  <c r="I1101" i="10"/>
  <c r="J1098" i="10"/>
  <c r="J1097" i="10"/>
  <c r="J1096" i="10"/>
  <c r="J1095" i="10"/>
  <c r="D1079" i="10"/>
  <c r="J1079" i="10" s="1"/>
  <c r="C1079" i="10"/>
  <c r="A1079" i="10"/>
  <c r="D1078" i="10"/>
  <c r="J1078" i="10" s="1"/>
  <c r="C1078" i="10"/>
  <c r="A1078" i="10"/>
  <c r="D1077" i="10"/>
  <c r="J1077" i="10" s="1"/>
  <c r="C1077" i="10"/>
  <c r="A1077" i="10"/>
  <c r="D1076" i="10"/>
  <c r="J1076" i="10" s="1"/>
  <c r="C1076" i="10"/>
  <c r="A1076" i="10"/>
  <c r="D1075" i="10"/>
  <c r="J1075" i="10" s="1"/>
  <c r="C1075" i="10"/>
  <c r="A1075" i="10"/>
  <c r="D1074" i="10"/>
  <c r="J1074" i="10" s="1"/>
  <c r="C1074" i="10"/>
  <c r="A1074" i="10"/>
  <c r="D1073" i="10"/>
  <c r="J1073" i="10" s="1"/>
  <c r="C1073" i="10"/>
  <c r="A1073" i="10"/>
  <c r="D1072" i="10"/>
  <c r="J1072" i="10" s="1"/>
  <c r="C1072" i="10"/>
  <c r="A1072" i="10"/>
  <c r="D1071" i="10"/>
  <c r="J1071" i="10" s="1"/>
  <c r="C1071" i="10"/>
  <c r="A1071" i="10"/>
  <c r="D1070" i="10"/>
  <c r="J1070" i="10" s="1"/>
  <c r="C1070" i="10"/>
  <c r="A1070" i="10"/>
  <c r="D1058" i="10"/>
  <c r="J1058" i="10" s="1"/>
  <c r="A1058" i="10"/>
  <c r="D1057" i="10"/>
  <c r="J1057" i="10" s="1"/>
  <c r="A1057" i="10"/>
  <c r="D1056" i="10"/>
  <c r="J1056" i="10" s="1"/>
  <c r="A1056" i="10"/>
  <c r="D1055" i="10"/>
  <c r="J1055" i="10" s="1"/>
  <c r="A1055" i="10"/>
  <c r="D1054" i="10"/>
  <c r="J1054" i="10" s="1"/>
  <c r="A1054" i="10"/>
  <c r="D1053" i="10"/>
  <c r="J1053" i="10" s="1"/>
  <c r="A1053" i="10"/>
  <c r="D1052" i="10"/>
  <c r="J1052" i="10" s="1"/>
  <c r="A1052" i="10"/>
  <c r="D1051" i="10"/>
  <c r="J1051" i="10" s="1"/>
  <c r="A1051" i="10"/>
  <c r="D1050" i="10"/>
  <c r="J1050" i="10" s="1"/>
  <c r="A1050" i="10"/>
  <c r="D1049" i="10"/>
  <c r="J1049" i="10" s="1"/>
  <c r="A1049" i="10"/>
  <c r="G1046" i="10"/>
  <c r="E1046" i="10"/>
  <c r="A1046" i="10"/>
  <c r="G1045" i="10"/>
  <c r="E1045" i="10"/>
  <c r="A1045" i="10"/>
  <c r="G1044" i="10"/>
  <c r="E1044" i="10"/>
  <c r="A1044" i="10"/>
  <c r="G1043" i="10"/>
  <c r="E1043" i="10"/>
  <c r="A1043" i="10"/>
  <c r="G1042" i="10"/>
  <c r="E1042" i="10"/>
  <c r="A1042" i="10"/>
  <c r="G1041" i="10"/>
  <c r="E1041" i="10"/>
  <c r="A1041" i="10"/>
  <c r="G1040" i="10"/>
  <c r="E1040" i="10"/>
  <c r="A1040" i="10"/>
  <c r="G1039" i="10"/>
  <c r="E1039" i="10"/>
  <c r="A1039" i="10"/>
  <c r="G1038" i="10"/>
  <c r="E1038" i="10"/>
  <c r="A1038" i="10"/>
  <c r="G1037" i="10"/>
  <c r="E1037" i="10"/>
  <c r="A1037" i="10"/>
  <c r="I1032" i="10"/>
  <c r="J1029" i="10"/>
  <c r="J1028" i="10"/>
  <c r="J1027" i="10"/>
  <c r="J1026" i="10"/>
  <c r="J1025" i="10"/>
  <c r="C1022" i="10"/>
  <c r="A1022" i="10"/>
  <c r="C993" i="10"/>
  <c r="A993" i="10"/>
  <c r="C992" i="10"/>
  <c r="A992" i="10"/>
  <c r="C991" i="10"/>
  <c r="A991" i="10"/>
  <c r="C987" i="10"/>
  <c r="A987" i="10"/>
  <c r="D984" i="10"/>
  <c r="J984" i="10" s="1"/>
  <c r="C984" i="10"/>
  <c r="A984" i="10"/>
  <c r="D983" i="10"/>
  <c r="J983" i="10" s="1"/>
  <c r="C983" i="10"/>
  <c r="A983" i="10"/>
  <c r="D971" i="10"/>
  <c r="J971" i="10" s="1"/>
  <c r="A971" i="10"/>
  <c r="D970" i="10"/>
  <c r="J970" i="10" s="1"/>
  <c r="A970" i="10"/>
  <c r="G967" i="10"/>
  <c r="E967" i="10"/>
  <c r="A967" i="10"/>
  <c r="G966" i="10"/>
  <c r="E966" i="10"/>
  <c r="A966" i="10"/>
  <c r="I961" i="10"/>
  <c r="J958" i="10"/>
  <c r="J957" i="10"/>
  <c r="J956" i="10"/>
  <c r="J955" i="10"/>
  <c r="J954" i="10"/>
  <c r="C951" i="10"/>
  <c r="A951" i="10"/>
  <c r="C950" i="10"/>
  <c r="A950" i="10"/>
  <c r="C949" i="10"/>
  <c r="A949" i="10"/>
  <c r="C948" i="10"/>
  <c r="A948" i="10"/>
  <c r="C947" i="10"/>
  <c r="A947" i="10"/>
  <c r="D944" i="10"/>
  <c r="J944" i="10" s="1"/>
  <c r="C944" i="10"/>
  <c r="A944" i="10"/>
  <c r="D943" i="10"/>
  <c r="J943" i="10" s="1"/>
  <c r="C943" i="10"/>
  <c r="A943" i="10"/>
  <c r="D942" i="10"/>
  <c r="J942" i="10" s="1"/>
  <c r="C942" i="10"/>
  <c r="A942" i="10"/>
  <c r="D941" i="10"/>
  <c r="J941" i="10" s="1"/>
  <c r="C941" i="10"/>
  <c r="A941" i="10"/>
  <c r="D940" i="10"/>
  <c r="J940" i="10" s="1"/>
  <c r="C940" i="10"/>
  <c r="A940" i="10"/>
  <c r="D939" i="10"/>
  <c r="J939" i="10" s="1"/>
  <c r="C939" i="10"/>
  <c r="A939" i="10"/>
  <c r="D938" i="10"/>
  <c r="J938" i="10" s="1"/>
  <c r="C938" i="10"/>
  <c r="A938" i="10"/>
  <c r="D937" i="10"/>
  <c r="J937" i="10" s="1"/>
  <c r="C937" i="10"/>
  <c r="A937" i="10"/>
  <c r="D936" i="10"/>
  <c r="J936" i="10" s="1"/>
  <c r="C936" i="10"/>
  <c r="A936" i="10"/>
  <c r="D935" i="10"/>
  <c r="J935" i="10" s="1"/>
  <c r="C935" i="10"/>
  <c r="A935" i="10"/>
  <c r="D923" i="10"/>
  <c r="J923" i="10" s="1"/>
  <c r="A923" i="10"/>
  <c r="D922" i="10"/>
  <c r="J922" i="10" s="1"/>
  <c r="A922" i="10"/>
  <c r="D921" i="10"/>
  <c r="J921" i="10" s="1"/>
  <c r="A921" i="10"/>
  <c r="D920" i="10"/>
  <c r="J920" i="10" s="1"/>
  <c r="A920" i="10"/>
  <c r="D919" i="10"/>
  <c r="J919" i="10" s="1"/>
  <c r="A919" i="10"/>
  <c r="D918" i="10"/>
  <c r="J918" i="10" s="1"/>
  <c r="A918" i="10"/>
  <c r="D917" i="10"/>
  <c r="J917" i="10" s="1"/>
  <c r="A917" i="10"/>
  <c r="D916" i="10"/>
  <c r="J916" i="10" s="1"/>
  <c r="A916" i="10"/>
  <c r="D915" i="10"/>
  <c r="J915" i="10" s="1"/>
  <c r="A915" i="10"/>
  <c r="D914" i="10"/>
  <c r="J914" i="10" s="1"/>
  <c r="A914" i="10"/>
  <c r="G911" i="10"/>
  <c r="E911" i="10"/>
  <c r="A911" i="10"/>
  <c r="G910" i="10"/>
  <c r="E910" i="10"/>
  <c r="A910" i="10"/>
  <c r="G909" i="10"/>
  <c r="E909" i="10"/>
  <c r="A909" i="10"/>
  <c r="G908" i="10"/>
  <c r="E908" i="10"/>
  <c r="A908" i="10"/>
  <c r="G907" i="10"/>
  <c r="E907" i="10"/>
  <c r="A907" i="10"/>
  <c r="G906" i="10"/>
  <c r="E906" i="10"/>
  <c r="A906" i="10"/>
  <c r="G905" i="10"/>
  <c r="E905" i="10"/>
  <c r="A905" i="10"/>
  <c r="G904" i="10"/>
  <c r="E904" i="10"/>
  <c r="A904" i="10"/>
  <c r="G903" i="10"/>
  <c r="E903" i="10"/>
  <c r="A903" i="10"/>
  <c r="G902" i="10"/>
  <c r="E902" i="10"/>
  <c r="A902" i="10"/>
  <c r="I897" i="10"/>
  <c r="J894" i="10"/>
  <c r="J893" i="10"/>
  <c r="J892" i="10"/>
  <c r="J891" i="10"/>
  <c r="J890" i="10"/>
  <c r="C887" i="10"/>
  <c r="A887" i="10"/>
  <c r="C886" i="10"/>
  <c r="A886" i="10"/>
  <c r="C885" i="10"/>
  <c r="A885" i="10"/>
  <c r="C884" i="10"/>
  <c r="A884" i="10"/>
  <c r="C883" i="10"/>
  <c r="A883" i="10"/>
  <c r="D880" i="10"/>
  <c r="J880" i="10" s="1"/>
  <c r="C880" i="10"/>
  <c r="A880" i="10"/>
  <c r="D879" i="10"/>
  <c r="J879" i="10" s="1"/>
  <c r="C879" i="10"/>
  <c r="A879" i="10"/>
  <c r="D878" i="10"/>
  <c r="J878" i="10" s="1"/>
  <c r="C878" i="10"/>
  <c r="A878" i="10"/>
  <c r="D877" i="10"/>
  <c r="J877" i="10" s="1"/>
  <c r="C877" i="10"/>
  <c r="A877" i="10"/>
  <c r="D876" i="10"/>
  <c r="J876" i="10" s="1"/>
  <c r="C876" i="10"/>
  <c r="A876" i="10"/>
  <c r="D875" i="10"/>
  <c r="J875" i="10" s="1"/>
  <c r="C875" i="10"/>
  <c r="A875" i="10"/>
  <c r="D874" i="10"/>
  <c r="C874" i="10"/>
  <c r="A874" i="10"/>
  <c r="D873" i="10"/>
  <c r="J873" i="10" s="1"/>
  <c r="C873" i="10"/>
  <c r="A873" i="10"/>
  <c r="D872" i="10"/>
  <c r="C872" i="10"/>
  <c r="A872" i="10"/>
  <c r="D871" i="10"/>
  <c r="J871" i="10" s="1"/>
  <c r="C871" i="10"/>
  <c r="A871" i="10"/>
  <c r="D859" i="10"/>
  <c r="J859" i="10" s="1"/>
  <c r="A859" i="10"/>
  <c r="D858" i="10"/>
  <c r="J858" i="10" s="1"/>
  <c r="A858" i="10"/>
  <c r="D857" i="10"/>
  <c r="J857" i="10" s="1"/>
  <c r="A857" i="10"/>
  <c r="D856" i="10"/>
  <c r="J856" i="10" s="1"/>
  <c r="A856" i="10"/>
  <c r="D855" i="10"/>
  <c r="J855" i="10" s="1"/>
  <c r="A855" i="10"/>
  <c r="D854" i="10"/>
  <c r="J854" i="10" s="1"/>
  <c r="A854" i="10"/>
  <c r="D853" i="10"/>
  <c r="J853" i="10" s="1"/>
  <c r="A853" i="10"/>
  <c r="D852" i="10"/>
  <c r="J852" i="10" s="1"/>
  <c r="A852" i="10"/>
  <c r="D851" i="10"/>
  <c r="J851" i="10" s="1"/>
  <c r="A851" i="10"/>
  <c r="D850" i="10"/>
  <c r="J850" i="10" s="1"/>
  <c r="A850" i="10"/>
  <c r="G847" i="10"/>
  <c r="E847" i="10"/>
  <c r="A847" i="10"/>
  <c r="G846" i="10"/>
  <c r="E846" i="10"/>
  <c r="A846" i="10"/>
  <c r="G845" i="10"/>
  <c r="E845" i="10"/>
  <c r="A845" i="10"/>
  <c r="G844" i="10"/>
  <c r="E844" i="10"/>
  <c r="A844" i="10"/>
  <c r="G843" i="10"/>
  <c r="E843" i="10"/>
  <c r="A843" i="10"/>
  <c r="G842" i="10"/>
  <c r="E842" i="10"/>
  <c r="A842" i="10"/>
  <c r="G841" i="10"/>
  <c r="E841" i="10"/>
  <c r="A841" i="10"/>
  <c r="G840" i="10"/>
  <c r="E840" i="10"/>
  <c r="A840" i="10"/>
  <c r="G839" i="10"/>
  <c r="E839" i="10"/>
  <c r="A839" i="10"/>
  <c r="G838" i="10"/>
  <c r="E838" i="10"/>
  <c r="A838" i="10"/>
  <c r="I448" i="10"/>
  <c r="J445" i="10"/>
  <c r="J444" i="10"/>
  <c r="J443" i="10"/>
  <c r="J442" i="10"/>
  <c r="J441" i="10"/>
  <c r="C438" i="10"/>
  <c r="A438" i="10"/>
  <c r="C437" i="10"/>
  <c r="A437" i="10"/>
  <c r="C436" i="10"/>
  <c r="A436" i="10"/>
  <c r="C435" i="10"/>
  <c r="A435" i="10"/>
  <c r="C434" i="10"/>
  <c r="A434" i="10"/>
  <c r="D431" i="10"/>
  <c r="J431" i="10" s="1"/>
  <c r="C431" i="10"/>
  <c r="A431" i="10"/>
  <c r="D430" i="10"/>
  <c r="J430" i="10" s="1"/>
  <c r="C430" i="10"/>
  <c r="A430" i="10"/>
  <c r="D429" i="10"/>
  <c r="J429" i="10" s="1"/>
  <c r="C429" i="10"/>
  <c r="A429" i="10"/>
  <c r="D428" i="10"/>
  <c r="J428" i="10" s="1"/>
  <c r="C428" i="10"/>
  <c r="A428" i="10"/>
  <c r="D427" i="10"/>
  <c r="J427" i="10" s="1"/>
  <c r="C427" i="10"/>
  <c r="A427" i="10"/>
  <c r="D426" i="10"/>
  <c r="J426" i="10" s="1"/>
  <c r="C426" i="10"/>
  <c r="A426" i="10"/>
  <c r="D425" i="10"/>
  <c r="J425" i="10" s="1"/>
  <c r="C425" i="10"/>
  <c r="A425" i="10"/>
  <c r="D424" i="10"/>
  <c r="J424" i="10" s="1"/>
  <c r="C424" i="10"/>
  <c r="A424" i="10"/>
  <c r="D423" i="10"/>
  <c r="J423" i="10" s="1"/>
  <c r="C423" i="10"/>
  <c r="A423" i="10"/>
  <c r="D422" i="10"/>
  <c r="J422" i="10" s="1"/>
  <c r="C422" i="10"/>
  <c r="A422" i="10"/>
  <c r="D410" i="10"/>
  <c r="J410" i="10" s="1"/>
  <c r="A410" i="10"/>
  <c r="D409" i="10"/>
  <c r="J409" i="10" s="1"/>
  <c r="A409" i="10"/>
  <c r="D408" i="10"/>
  <c r="J408" i="10" s="1"/>
  <c r="A408" i="10"/>
  <c r="D407" i="10"/>
  <c r="J407" i="10" s="1"/>
  <c r="A407" i="10"/>
  <c r="D406" i="10"/>
  <c r="J406" i="10" s="1"/>
  <c r="A406" i="10"/>
  <c r="D405" i="10"/>
  <c r="J405" i="10" s="1"/>
  <c r="A405" i="10"/>
  <c r="D404" i="10"/>
  <c r="J404" i="10" s="1"/>
  <c r="A404" i="10"/>
  <c r="D403" i="10"/>
  <c r="J403" i="10" s="1"/>
  <c r="A403" i="10"/>
  <c r="D402" i="10"/>
  <c r="J402" i="10" s="1"/>
  <c r="A402" i="10"/>
  <c r="D401" i="10"/>
  <c r="J401" i="10" s="1"/>
  <c r="A401" i="10"/>
  <c r="G398" i="10"/>
  <c r="E398" i="10"/>
  <c r="A398" i="10"/>
  <c r="G397" i="10"/>
  <c r="E397" i="10"/>
  <c r="A397" i="10"/>
  <c r="G396" i="10"/>
  <c r="E396" i="10"/>
  <c r="A396" i="10"/>
  <c r="G395" i="10"/>
  <c r="E395" i="10"/>
  <c r="A395" i="10"/>
  <c r="G394" i="10"/>
  <c r="E394" i="10"/>
  <c r="A394" i="10"/>
  <c r="G393" i="10"/>
  <c r="E393" i="10"/>
  <c r="A393" i="10"/>
  <c r="G392" i="10"/>
  <c r="E392" i="10"/>
  <c r="A392" i="10"/>
  <c r="G391" i="10"/>
  <c r="E391" i="10"/>
  <c r="A391" i="10"/>
  <c r="G390" i="10"/>
  <c r="E390" i="10"/>
  <c r="A390" i="10"/>
  <c r="G389" i="10"/>
  <c r="E389" i="10"/>
  <c r="A389" i="10"/>
  <c r="I384" i="10"/>
  <c r="J381" i="10"/>
  <c r="J380" i="10"/>
  <c r="J379" i="10"/>
  <c r="J378" i="10"/>
  <c r="J377" i="10"/>
  <c r="C374" i="10"/>
  <c r="A374" i="10"/>
  <c r="C373" i="10"/>
  <c r="A373" i="10"/>
  <c r="C372" i="10"/>
  <c r="A372" i="10"/>
  <c r="C371" i="10"/>
  <c r="A371" i="10"/>
  <c r="C370" i="10"/>
  <c r="A370" i="10"/>
  <c r="D367" i="10"/>
  <c r="J367" i="10" s="1"/>
  <c r="C367" i="10"/>
  <c r="A367" i="10"/>
  <c r="D366" i="10"/>
  <c r="J366" i="10" s="1"/>
  <c r="C366" i="10"/>
  <c r="A366" i="10"/>
  <c r="D365" i="10"/>
  <c r="J365" i="10" s="1"/>
  <c r="C365" i="10"/>
  <c r="A365" i="10"/>
  <c r="D364" i="10"/>
  <c r="J364" i="10" s="1"/>
  <c r="C364" i="10"/>
  <c r="A364" i="10"/>
  <c r="D363" i="10"/>
  <c r="J363" i="10" s="1"/>
  <c r="C363" i="10"/>
  <c r="A363" i="10"/>
  <c r="D362" i="10"/>
  <c r="J362" i="10" s="1"/>
  <c r="C362" i="10"/>
  <c r="A362" i="10"/>
  <c r="D361" i="10"/>
  <c r="J361" i="10" s="1"/>
  <c r="C361" i="10"/>
  <c r="D360" i="10"/>
  <c r="J360" i="10" s="1"/>
  <c r="C360" i="10"/>
  <c r="D359" i="10"/>
  <c r="J359" i="10" s="1"/>
  <c r="C359" i="10"/>
  <c r="A359" i="10"/>
  <c r="D358" i="10"/>
  <c r="J358" i="10" s="1"/>
  <c r="C358" i="10"/>
  <c r="A358" i="10"/>
  <c r="D346" i="10"/>
  <c r="J346" i="10" s="1"/>
  <c r="A346" i="10"/>
  <c r="D345" i="10"/>
  <c r="J345" i="10" s="1"/>
  <c r="A345" i="10"/>
  <c r="D344" i="10"/>
  <c r="J344" i="10" s="1"/>
  <c r="A344" i="10"/>
  <c r="D343" i="10"/>
  <c r="J343" i="10" s="1"/>
  <c r="A343" i="10"/>
  <c r="D342" i="10"/>
  <c r="J342" i="10" s="1"/>
  <c r="A342" i="10"/>
  <c r="D341" i="10"/>
  <c r="J341" i="10" s="1"/>
  <c r="A341" i="10"/>
  <c r="J340" i="10"/>
  <c r="A340" i="10"/>
  <c r="J339" i="10"/>
  <c r="A339" i="10"/>
  <c r="J338" i="10"/>
  <c r="A338" i="10"/>
  <c r="J337" i="10"/>
  <c r="A337" i="10"/>
  <c r="G334" i="10"/>
  <c r="E334" i="10"/>
  <c r="A334" i="10"/>
  <c r="G333" i="10"/>
  <c r="E333" i="10"/>
  <c r="A333" i="10"/>
  <c r="G332" i="10"/>
  <c r="E332" i="10"/>
  <c r="A332" i="10"/>
  <c r="G331" i="10"/>
  <c r="E331" i="10"/>
  <c r="A331" i="10"/>
  <c r="G330" i="10"/>
  <c r="E330" i="10"/>
  <c r="A330" i="10"/>
  <c r="G329" i="10"/>
  <c r="E329" i="10"/>
  <c r="A329" i="10"/>
  <c r="G328" i="10"/>
  <c r="E328" i="10"/>
  <c r="A328" i="10"/>
  <c r="G327" i="10"/>
  <c r="E327" i="10"/>
  <c r="A327" i="10"/>
  <c r="G326" i="10"/>
  <c r="E326" i="10"/>
  <c r="A326" i="10"/>
  <c r="G325" i="10"/>
  <c r="E325" i="10"/>
  <c r="A325" i="10"/>
  <c r="I320" i="10"/>
  <c r="J317" i="10"/>
  <c r="J316" i="10"/>
  <c r="J315" i="10"/>
  <c r="J314" i="10"/>
  <c r="J313" i="10"/>
  <c r="C310" i="10"/>
  <c r="A310" i="10"/>
  <c r="C309" i="10"/>
  <c r="A309" i="10"/>
  <c r="C308" i="10"/>
  <c r="A308" i="10"/>
  <c r="C307" i="10"/>
  <c r="A307" i="10"/>
  <c r="C306" i="10"/>
  <c r="A306" i="10"/>
  <c r="D303" i="10"/>
  <c r="J303" i="10" s="1"/>
  <c r="C303" i="10"/>
  <c r="A303" i="10"/>
  <c r="D302" i="10"/>
  <c r="C302" i="10"/>
  <c r="A302" i="10"/>
  <c r="D301" i="10"/>
  <c r="J301" i="10" s="1"/>
  <c r="C301" i="10"/>
  <c r="A301" i="10"/>
  <c r="D300" i="10"/>
  <c r="C300" i="10"/>
  <c r="A300" i="10"/>
  <c r="D299" i="10"/>
  <c r="J299" i="10" s="1"/>
  <c r="C299" i="10"/>
  <c r="A299" i="10"/>
  <c r="D298" i="10"/>
  <c r="C298" i="10"/>
  <c r="A298" i="10"/>
  <c r="D297" i="10"/>
  <c r="J297" i="10" s="1"/>
  <c r="C297" i="10"/>
  <c r="A297" i="10"/>
  <c r="D296" i="10"/>
  <c r="C296" i="10"/>
  <c r="A296" i="10"/>
  <c r="D295" i="10"/>
  <c r="J295" i="10" s="1"/>
  <c r="C295" i="10"/>
  <c r="A295" i="10"/>
  <c r="D294" i="10"/>
  <c r="C294" i="10"/>
  <c r="A294" i="10"/>
  <c r="D282" i="10"/>
  <c r="J282" i="10" s="1"/>
  <c r="A282" i="10"/>
  <c r="D281" i="10"/>
  <c r="J281" i="10" s="1"/>
  <c r="A281" i="10"/>
  <c r="D280" i="10"/>
  <c r="J280" i="10" s="1"/>
  <c r="A280" i="10"/>
  <c r="D279" i="10"/>
  <c r="J279" i="10" s="1"/>
  <c r="A279" i="10"/>
  <c r="D278" i="10"/>
  <c r="J278" i="10" s="1"/>
  <c r="A278" i="10"/>
  <c r="D277" i="10"/>
  <c r="J277" i="10" s="1"/>
  <c r="A277" i="10"/>
  <c r="D276" i="10"/>
  <c r="J276" i="10" s="1"/>
  <c r="A276" i="10"/>
  <c r="D275" i="10"/>
  <c r="J275" i="10" s="1"/>
  <c r="A275" i="10"/>
  <c r="D274" i="10"/>
  <c r="J274" i="10" s="1"/>
  <c r="A274" i="10"/>
  <c r="D273" i="10"/>
  <c r="J273" i="10" s="1"/>
  <c r="A273" i="10"/>
  <c r="G270" i="10"/>
  <c r="E270" i="10"/>
  <c r="A270" i="10"/>
  <c r="G269" i="10"/>
  <c r="E269" i="10"/>
  <c r="A269" i="10"/>
  <c r="G268" i="10"/>
  <c r="E268" i="10"/>
  <c r="A268" i="10"/>
  <c r="G267" i="10"/>
  <c r="E267" i="10"/>
  <c r="A267" i="10"/>
  <c r="G266" i="10"/>
  <c r="E266" i="10"/>
  <c r="A266" i="10"/>
  <c r="G265" i="10"/>
  <c r="E265" i="10"/>
  <c r="A265" i="10"/>
  <c r="G264" i="10"/>
  <c r="E264" i="10"/>
  <c r="A264" i="10"/>
  <c r="G263" i="10"/>
  <c r="E263" i="10"/>
  <c r="A263" i="10"/>
  <c r="G262" i="10"/>
  <c r="E262" i="10"/>
  <c r="A262" i="10"/>
  <c r="G261" i="10"/>
  <c r="E261" i="10"/>
  <c r="A261" i="10"/>
  <c r="I128" i="10"/>
  <c r="A115" i="10"/>
  <c r="C115" i="10"/>
  <c r="A116" i="10"/>
  <c r="C116" i="10"/>
  <c r="A117" i="10"/>
  <c r="C117" i="10"/>
  <c r="A118" i="10"/>
  <c r="C118" i="10"/>
  <c r="C114" i="10"/>
  <c r="A114" i="10"/>
  <c r="D103" i="10"/>
  <c r="J103" i="10" s="1"/>
  <c r="D104" i="10"/>
  <c r="J104" i="10" s="1"/>
  <c r="D105" i="10"/>
  <c r="J105" i="10" s="1"/>
  <c r="D106" i="10"/>
  <c r="J106" i="10" s="1"/>
  <c r="D107" i="10"/>
  <c r="J107" i="10" s="1"/>
  <c r="D108" i="10"/>
  <c r="J108" i="10" s="1"/>
  <c r="D109" i="10"/>
  <c r="J109" i="10" s="1"/>
  <c r="D110" i="10"/>
  <c r="J110" i="10" s="1"/>
  <c r="D111" i="10"/>
  <c r="J111" i="10" s="1"/>
  <c r="D102" i="10"/>
  <c r="J102" i="10" s="1"/>
  <c r="C103" i="10"/>
  <c r="C104" i="10"/>
  <c r="C105" i="10"/>
  <c r="C106" i="10"/>
  <c r="C107" i="10"/>
  <c r="C108" i="10"/>
  <c r="C109" i="10"/>
  <c r="C110" i="10"/>
  <c r="C111" i="10"/>
  <c r="C102" i="10"/>
  <c r="A103" i="10"/>
  <c r="A104" i="10"/>
  <c r="A105" i="10"/>
  <c r="A106" i="10"/>
  <c r="A107" i="10"/>
  <c r="A108" i="10"/>
  <c r="A109" i="10"/>
  <c r="A110" i="10"/>
  <c r="A111" i="10"/>
  <c r="D82" i="10"/>
  <c r="J82" i="10" s="1"/>
  <c r="D83" i="10"/>
  <c r="J83" i="10" s="1"/>
  <c r="D84" i="10"/>
  <c r="J84" i="10" s="1"/>
  <c r="D85" i="10"/>
  <c r="J85" i="10" s="1"/>
  <c r="D86" i="10"/>
  <c r="J86" i="10" s="1"/>
  <c r="D87" i="10"/>
  <c r="J87" i="10" s="1"/>
  <c r="D88" i="10"/>
  <c r="J88" i="10" s="1"/>
  <c r="D89" i="10"/>
  <c r="J89" i="10" s="1"/>
  <c r="D90" i="10"/>
  <c r="J90" i="10" s="1"/>
  <c r="D81" i="10"/>
  <c r="J81" i="10" s="1"/>
  <c r="A82" i="10"/>
  <c r="A83" i="10"/>
  <c r="A84" i="10"/>
  <c r="A85" i="10"/>
  <c r="A86" i="10"/>
  <c r="A87" i="10"/>
  <c r="A88" i="10"/>
  <c r="A89" i="10"/>
  <c r="A90" i="10"/>
  <c r="A81" i="10"/>
  <c r="E70" i="10"/>
  <c r="G70" i="10"/>
  <c r="E71" i="10"/>
  <c r="G71" i="10"/>
  <c r="E72" i="10"/>
  <c r="G72" i="10"/>
  <c r="E73" i="10"/>
  <c r="G73" i="10"/>
  <c r="E74" i="10"/>
  <c r="G74" i="10"/>
  <c r="E75" i="10"/>
  <c r="G75" i="10"/>
  <c r="E76" i="10"/>
  <c r="G76" i="10"/>
  <c r="E77" i="10"/>
  <c r="G77" i="10"/>
  <c r="E78" i="10"/>
  <c r="G78" i="10"/>
  <c r="G69" i="10"/>
  <c r="E69" i="10"/>
  <c r="A70" i="10"/>
  <c r="A71" i="10"/>
  <c r="A72" i="10"/>
  <c r="A73" i="10"/>
  <c r="A74" i="10"/>
  <c r="A75" i="10"/>
  <c r="A76" i="10"/>
  <c r="A77" i="10"/>
  <c r="A78" i="10"/>
  <c r="A69" i="10"/>
  <c r="J125" i="10"/>
  <c r="J124" i="10"/>
  <c r="J123" i="10"/>
  <c r="J122" i="10"/>
  <c r="J121" i="10"/>
  <c r="C118" i="8"/>
  <c r="B118" i="8"/>
  <c r="C116" i="8"/>
  <c r="B116" i="8"/>
  <c r="C27" i="8"/>
  <c r="B27" i="8"/>
  <c r="C26" i="8"/>
  <c r="B26" i="8"/>
  <c r="B21" i="8"/>
  <c r="B20" i="8"/>
  <c r="B19" i="8"/>
  <c r="J839" i="10" l="1"/>
  <c r="F20" i="2"/>
  <c r="D692" i="10" s="1"/>
  <c r="J692" i="10" s="1"/>
  <c r="F19" i="2"/>
  <c r="D691" i="10" s="1"/>
  <c r="J691" i="10" s="1"/>
  <c r="J1619" i="10"/>
  <c r="J1618" i="10"/>
  <c r="J1620" i="10"/>
  <c r="J326" i="10"/>
  <c r="J325" i="10"/>
  <c r="E125" i="2"/>
  <c r="F125" i="2" s="1"/>
  <c r="E124" i="2"/>
  <c r="F124" i="2" s="1"/>
  <c r="E70" i="2"/>
  <c r="F70" i="2" s="1"/>
  <c r="E68" i="2"/>
  <c r="F68" i="2" s="1"/>
  <c r="E69" i="2"/>
  <c r="F69" i="2" s="1"/>
  <c r="E16" i="2"/>
  <c r="F16" i="2" s="1"/>
  <c r="E117" i="8" s="1"/>
  <c r="F117" i="8" s="1"/>
  <c r="E12" i="2"/>
  <c r="E17" i="2"/>
  <c r="F17" i="2" s="1"/>
  <c r="E91" i="2"/>
  <c r="E92" i="2"/>
  <c r="F92" i="2" s="1"/>
  <c r="E103" i="2"/>
  <c r="F103" i="2" s="1"/>
  <c r="E87" i="2"/>
  <c r="F87" i="2" s="1"/>
  <c r="E75" i="2"/>
  <c r="F75" i="2" s="1"/>
  <c r="E76" i="2"/>
  <c r="F76" i="2" s="1"/>
  <c r="E73" i="2"/>
  <c r="F73" i="2" s="1"/>
  <c r="E74" i="2"/>
  <c r="F74" i="2" s="1"/>
  <c r="E78" i="2"/>
  <c r="F78" i="2" s="1"/>
  <c r="E96" i="2"/>
  <c r="F96" i="2" s="1"/>
  <c r="E99" i="2"/>
  <c r="F99" i="2" s="1"/>
  <c r="J1088" i="10"/>
  <c r="E1089" i="10"/>
  <c r="J1682" i="10"/>
  <c r="J1686" i="10"/>
  <c r="J1690" i="10"/>
  <c r="J1685" i="10"/>
  <c r="J1689" i="10"/>
  <c r="J1684" i="10"/>
  <c r="J1688" i="10"/>
  <c r="J1623" i="10"/>
  <c r="J1789" i="10"/>
  <c r="J1562" i="10"/>
  <c r="J1419" i="10"/>
  <c r="J1625" i="10"/>
  <c r="J1683" i="10"/>
  <c r="J1687" i="10"/>
  <c r="J1691" i="10"/>
  <c r="J1412" i="10"/>
  <c r="J1604" i="10"/>
  <c r="J1220" i="10"/>
  <c r="J1811" i="10"/>
  <c r="J1813" i="10"/>
  <c r="J1815" i="10"/>
  <c r="J1817" i="10"/>
  <c r="J1819" i="10"/>
  <c r="J1405" i="10"/>
  <c r="J1172" i="10"/>
  <c r="J1176" i="10"/>
  <c r="J1227" i="10"/>
  <c r="J1363" i="10"/>
  <c r="J1365" i="10"/>
  <c r="J1367" i="10"/>
  <c r="J1369" i="10"/>
  <c r="J1371" i="10"/>
  <c r="J1622" i="10"/>
  <c r="J1860" i="10"/>
  <c r="J1611" i="10"/>
  <c r="J1170" i="10"/>
  <c r="J1174" i="10"/>
  <c r="J1178" i="10"/>
  <c r="J1624" i="10"/>
  <c r="J1739" i="10"/>
  <c r="J1597" i="10"/>
  <c r="J1213" i="10"/>
  <c r="J1171" i="10"/>
  <c r="J1173" i="10"/>
  <c r="J1175" i="10"/>
  <c r="J1177" i="10"/>
  <c r="J1179" i="10"/>
  <c r="J1362" i="10"/>
  <c r="J1364" i="10"/>
  <c r="J1366" i="10"/>
  <c r="J1368" i="10"/>
  <c r="J1370" i="10"/>
  <c r="J1554" i="10"/>
  <c r="J1555" i="10"/>
  <c r="J1556" i="10"/>
  <c r="J1557" i="10"/>
  <c r="J1558" i="10"/>
  <c r="J1559" i="10"/>
  <c r="J1560" i="10"/>
  <c r="J1561" i="10"/>
  <c r="J1563" i="10"/>
  <c r="J1626" i="10"/>
  <c r="J1627" i="10"/>
  <c r="J1746" i="10"/>
  <c r="J1747" i="10"/>
  <c r="J1748" i="10"/>
  <c r="J1749" i="10"/>
  <c r="J1750" i="10"/>
  <c r="J1751" i="10"/>
  <c r="J1752" i="10"/>
  <c r="J1753" i="10"/>
  <c r="J1754" i="10"/>
  <c r="J1755" i="10"/>
  <c r="J1803" i="10"/>
  <c r="J1796" i="10"/>
  <c r="J1853" i="10"/>
  <c r="J1867" i="10"/>
  <c r="J1810" i="10"/>
  <c r="J1812" i="10"/>
  <c r="J1814" i="10"/>
  <c r="J1816" i="10"/>
  <c r="J1818" i="10"/>
  <c r="J1768" i="10"/>
  <c r="J1721" i="10"/>
  <c r="J1725" i="10" s="1"/>
  <c r="J1704" i="10"/>
  <c r="J1731" i="10"/>
  <c r="J1732" i="10" s="1"/>
  <c r="J1832" i="10"/>
  <c r="J1640" i="10"/>
  <c r="J1675" i="10"/>
  <c r="J1621" i="10"/>
  <c r="J1661" i="10"/>
  <c r="J1668" i="10"/>
  <c r="J1576" i="10"/>
  <c r="J1384" i="10"/>
  <c r="J1192" i="10"/>
  <c r="J895" i="10"/>
  <c r="J1023" i="10"/>
  <c r="J888" i="10"/>
  <c r="J1163" i="10"/>
  <c r="J1030" i="10"/>
  <c r="J907" i="10"/>
  <c r="J838" i="10"/>
  <c r="J840" i="10"/>
  <c r="J842" i="10"/>
  <c r="J844" i="10"/>
  <c r="J846" i="10"/>
  <c r="J966" i="10"/>
  <c r="J1112" i="10"/>
  <c r="J1114" i="10"/>
  <c r="J1042" i="10"/>
  <c r="J1043" i="10"/>
  <c r="J375" i="10"/>
  <c r="J911" i="10"/>
  <c r="J1039" i="10"/>
  <c r="J439" i="10"/>
  <c r="J903" i="10"/>
  <c r="J1099" i="10"/>
  <c r="J860" i="10"/>
  <c r="J862" i="10" s="1"/>
  <c r="J904" i="10"/>
  <c r="J446" i="10"/>
  <c r="J908" i="10"/>
  <c r="J1038" i="10"/>
  <c r="J1046" i="10"/>
  <c r="J389" i="10"/>
  <c r="J391" i="10"/>
  <c r="J393" i="10"/>
  <c r="J395" i="10"/>
  <c r="J397" i="10"/>
  <c r="J902" i="10"/>
  <c r="J910" i="10"/>
  <c r="J1037" i="10"/>
  <c r="J1040" i="10"/>
  <c r="J1045" i="10"/>
  <c r="J841" i="10"/>
  <c r="J843" i="10"/>
  <c r="J845" i="10"/>
  <c r="J847" i="10"/>
  <c r="J905" i="10"/>
  <c r="J906" i="10"/>
  <c r="J967" i="10"/>
  <c r="J1041" i="10"/>
  <c r="J1044" i="10"/>
  <c r="J1106" i="10"/>
  <c r="J1107" i="10"/>
  <c r="J1108" i="10"/>
  <c r="J1109" i="10"/>
  <c r="J1110" i="10"/>
  <c r="J1111" i="10"/>
  <c r="J1113" i="10"/>
  <c r="J1115" i="10"/>
  <c r="J432" i="10"/>
  <c r="J874" i="10"/>
  <c r="J872" i="10"/>
  <c r="J1140" i="10"/>
  <c r="J1142" i="10"/>
  <c r="J1144" i="10"/>
  <c r="J1146" i="10"/>
  <c r="J1148" i="10"/>
  <c r="J1059" i="10"/>
  <c r="J1128" i="10"/>
  <c r="J1080" i="10"/>
  <c r="J972" i="10"/>
  <c r="J945" i="10"/>
  <c r="J952" i="10"/>
  <c r="J924" i="10"/>
  <c r="J909" i="10"/>
  <c r="J959" i="10"/>
  <c r="J382" i="10"/>
  <c r="J390" i="10"/>
  <c r="J392" i="10"/>
  <c r="J394" i="10"/>
  <c r="J396" i="10"/>
  <c r="J398" i="10"/>
  <c r="J411" i="10"/>
  <c r="J328" i="10"/>
  <c r="J330" i="10"/>
  <c r="J332" i="10"/>
  <c r="J334" i="10"/>
  <c r="J327" i="10"/>
  <c r="J329" i="10"/>
  <c r="J331" i="10"/>
  <c r="J333" i="10"/>
  <c r="J347" i="10"/>
  <c r="J368" i="10"/>
  <c r="J78" i="10"/>
  <c r="J74" i="10"/>
  <c r="J70" i="10"/>
  <c r="J261" i="10"/>
  <c r="J263" i="10"/>
  <c r="J265" i="10"/>
  <c r="J267" i="10"/>
  <c r="J269" i="10"/>
  <c r="J318" i="10"/>
  <c r="J311" i="10"/>
  <c r="J262" i="10"/>
  <c r="J264" i="10"/>
  <c r="J266" i="10"/>
  <c r="J268" i="10"/>
  <c r="J270" i="10"/>
  <c r="J294" i="10"/>
  <c r="J296" i="10"/>
  <c r="J298" i="10"/>
  <c r="J300" i="10"/>
  <c r="J302" i="10"/>
  <c r="J283" i="10"/>
  <c r="J76" i="10"/>
  <c r="J72" i="10"/>
  <c r="J119" i="10"/>
  <c r="J126" i="10"/>
  <c r="J112" i="10"/>
  <c r="J69" i="10"/>
  <c r="J71" i="10"/>
  <c r="J73" i="10"/>
  <c r="J75" i="10"/>
  <c r="J77" i="10"/>
  <c r="J91" i="10"/>
  <c r="J696" i="10" l="1"/>
  <c r="J704" i="10" s="1"/>
  <c r="E14" i="8"/>
  <c r="F14" i="8" s="1"/>
  <c r="E1090" i="10"/>
  <c r="J1089" i="10"/>
  <c r="J1692" i="10"/>
  <c r="J1820" i="10"/>
  <c r="J1564" i="10"/>
  <c r="J1372" i="10"/>
  <c r="J1180" i="10"/>
  <c r="J1756" i="10"/>
  <c r="J1773" i="10"/>
  <c r="J1771" i="10"/>
  <c r="J1772" i="10"/>
  <c r="J1770" i="10"/>
  <c r="J1836" i="10"/>
  <c r="J1834" i="10"/>
  <c r="J1835" i="10"/>
  <c r="J1837" i="10"/>
  <c r="J1708" i="10"/>
  <c r="J1706" i="10"/>
  <c r="J1709" i="10"/>
  <c r="J1707" i="10"/>
  <c r="J1645" i="10"/>
  <c r="J1643" i="10"/>
  <c r="J1644" i="10"/>
  <c r="J1642" i="10"/>
  <c r="J1628" i="10"/>
  <c r="J1580" i="10"/>
  <c r="J1578" i="10"/>
  <c r="J1579" i="10"/>
  <c r="J1581" i="10"/>
  <c r="J1389" i="10"/>
  <c r="J1388" i="10"/>
  <c r="J1386" i="10"/>
  <c r="J1387" i="10"/>
  <c r="J1197" i="10"/>
  <c r="J1196" i="10"/>
  <c r="J1194" i="10"/>
  <c r="J1195" i="10"/>
  <c r="J865" i="10"/>
  <c r="J863" i="10"/>
  <c r="J864" i="10"/>
  <c r="J399" i="10"/>
  <c r="J1116" i="10"/>
  <c r="J848" i="10"/>
  <c r="J1047" i="10"/>
  <c r="J968" i="10"/>
  <c r="J881" i="10"/>
  <c r="J985" i="10"/>
  <c r="J1149" i="10"/>
  <c r="J1132" i="10"/>
  <c r="J1130" i="10"/>
  <c r="J1131" i="10"/>
  <c r="J1133" i="10"/>
  <c r="J1062" i="10"/>
  <c r="J1061" i="10"/>
  <c r="J1064" i="10"/>
  <c r="J1063" i="10"/>
  <c r="J929" i="10"/>
  <c r="J927" i="10"/>
  <c r="J926" i="10"/>
  <c r="J928" i="10"/>
  <c r="J912" i="10"/>
  <c r="J976" i="10"/>
  <c r="J974" i="10"/>
  <c r="J977" i="10"/>
  <c r="J975" i="10"/>
  <c r="J415" i="10"/>
  <c r="J413" i="10"/>
  <c r="J414" i="10"/>
  <c r="J416" i="10"/>
  <c r="J335" i="10"/>
  <c r="J350" i="10"/>
  <c r="J351" i="10"/>
  <c r="J349" i="10"/>
  <c r="J352" i="10"/>
  <c r="J304" i="10"/>
  <c r="J271" i="10"/>
  <c r="J287" i="10"/>
  <c r="J285" i="10"/>
  <c r="J286" i="10"/>
  <c r="J288" i="10"/>
  <c r="J79" i="10"/>
  <c r="J96" i="10"/>
  <c r="J94" i="10"/>
  <c r="J95" i="10"/>
  <c r="J93" i="10"/>
  <c r="J705" i="10" l="1"/>
  <c r="J706" i="10" s="1"/>
  <c r="E24" i="2"/>
  <c r="E1091" i="10"/>
  <c r="J1091" i="10" s="1"/>
  <c r="J1090" i="10"/>
  <c r="J1710" i="10"/>
  <c r="J1711" i="10" s="1"/>
  <c r="J1713" i="10" s="1"/>
  <c r="J1740" i="10" s="1"/>
  <c r="J1838" i="10"/>
  <c r="J1839" i="10" s="1"/>
  <c r="J1841" i="10" s="1"/>
  <c r="J1868" i="10" s="1"/>
  <c r="J1774" i="10"/>
  <c r="J1775" i="10" s="1"/>
  <c r="J1777" i="10" s="1"/>
  <c r="J1804" i="10" s="1"/>
  <c r="J1646" i="10"/>
  <c r="J1647" i="10" s="1"/>
  <c r="J1649" i="10" s="1"/>
  <c r="J1676" i="10" s="1"/>
  <c r="J1582" i="10"/>
  <c r="J1583" i="10" s="1"/>
  <c r="J1585" i="10" s="1"/>
  <c r="J1612" i="10" s="1"/>
  <c r="J1390" i="10"/>
  <c r="J1391" i="10" s="1"/>
  <c r="J1393" i="10" s="1"/>
  <c r="J1420" i="10" s="1"/>
  <c r="J1198" i="10"/>
  <c r="J1199" i="10" s="1"/>
  <c r="J1201" i="10" s="1"/>
  <c r="J1228" i="10" s="1"/>
  <c r="J866" i="10"/>
  <c r="J867" i="10" s="1"/>
  <c r="J869" i="10" s="1"/>
  <c r="J896" i="10" s="1"/>
  <c r="J1065" i="10"/>
  <c r="J1066" i="10" s="1"/>
  <c r="J1068" i="10" s="1"/>
  <c r="J1134" i="10"/>
  <c r="J1135" i="10" s="1"/>
  <c r="J1137" i="10" s="1"/>
  <c r="J978" i="10"/>
  <c r="J979" i="10" s="1"/>
  <c r="J981" i="10" s="1"/>
  <c r="J1031" i="10" s="1"/>
  <c r="J1032" i="10" s="1"/>
  <c r="J930" i="10"/>
  <c r="J931" i="10" s="1"/>
  <c r="J933" i="10" s="1"/>
  <c r="J960" i="10" s="1"/>
  <c r="J961" i="10" s="1"/>
  <c r="J417" i="10"/>
  <c r="J418" i="10" s="1"/>
  <c r="J420" i="10" s="1"/>
  <c r="J447" i="10" s="1"/>
  <c r="J353" i="10"/>
  <c r="J354" i="10" s="1"/>
  <c r="J356" i="10" s="1"/>
  <c r="J383" i="10" s="1"/>
  <c r="J384" i="10" s="1"/>
  <c r="J289" i="10"/>
  <c r="J290" i="10" s="1"/>
  <c r="J292" i="10" s="1"/>
  <c r="J319" i="10" s="1"/>
  <c r="J97" i="10"/>
  <c r="J98" i="10" s="1"/>
  <c r="J100" i="10" s="1"/>
  <c r="J127" i="10" s="1"/>
  <c r="E18" i="2" s="1"/>
  <c r="J897" i="10" l="1"/>
  <c r="J898" i="10" s="1"/>
  <c r="E26" i="2"/>
  <c r="F24" i="2"/>
  <c r="D627" i="10" s="1"/>
  <c r="J627" i="10" s="1"/>
  <c r="J1092" i="10"/>
  <c r="J1100" i="10" s="1"/>
  <c r="J1805" i="10"/>
  <c r="J1741" i="10"/>
  <c r="J1869" i="10"/>
  <c r="J1677" i="10"/>
  <c r="J1613" i="10"/>
  <c r="J1421" i="10"/>
  <c r="J1229" i="10"/>
  <c r="J448" i="10"/>
  <c r="J449" i="10" s="1"/>
  <c r="J320" i="10"/>
  <c r="J128" i="10"/>
  <c r="F26" i="2" l="1"/>
  <c r="D628" i="10" s="1"/>
  <c r="J628" i="10" s="1"/>
  <c r="J1101" i="10"/>
  <c r="J1102" i="10" s="1"/>
  <c r="E83" i="2" s="1"/>
  <c r="F83" i="2" s="1"/>
  <c r="E133" i="8" s="1"/>
  <c r="F133" i="8" s="1"/>
  <c r="F134" i="8" s="1"/>
  <c r="J1033" i="10"/>
  <c r="E82" i="2" s="1"/>
  <c r="E97" i="2"/>
  <c r="J1678" i="10"/>
  <c r="J1422" i="10"/>
  <c r="E9" i="2" s="1"/>
  <c r="J1230" i="10"/>
  <c r="J1806" i="10"/>
  <c r="J1742" i="10"/>
  <c r="J1870" i="10"/>
  <c r="E6" i="2" s="1"/>
  <c r="F6" i="2" s="1"/>
  <c r="E105" i="2"/>
  <c r="F105" i="2" s="1"/>
  <c r="F100" i="2"/>
  <c r="F98" i="2"/>
  <c r="F12" i="2"/>
  <c r="E94" i="2"/>
  <c r="J1614" i="10"/>
  <c r="E88" i="2"/>
  <c r="F111" i="2"/>
  <c r="F84" i="2"/>
  <c r="J962" i="10"/>
  <c r="E27" i="2" s="1"/>
  <c r="F113" i="2"/>
  <c r="J385" i="10"/>
  <c r="J321" i="10"/>
  <c r="J129" i="10"/>
  <c r="E176" i="8" l="1"/>
  <c r="F176" i="8" s="1"/>
  <c r="E18" i="18"/>
  <c r="E86" i="2"/>
  <c r="F86" i="2" s="1"/>
  <c r="F18" i="2"/>
  <c r="D498" i="10" s="1"/>
  <c r="J498" i="10" s="1"/>
  <c r="J632" i="10"/>
  <c r="J640" i="10" s="1"/>
  <c r="J641" i="10" s="1"/>
  <c r="J642" i="10" s="1"/>
  <c r="E25" i="2" s="1"/>
  <c r="F25" i="2" s="1"/>
  <c r="E123" i="2"/>
  <c r="F123" i="2" s="1"/>
  <c r="E5" i="2"/>
  <c r="F5" i="2" s="1"/>
  <c r="E13" i="8" s="1"/>
  <c r="F13" i="8" s="1"/>
  <c r="E76" i="8"/>
  <c r="F76" i="8" s="1"/>
  <c r="E98" i="8"/>
  <c r="F98" i="8" s="1"/>
  <c r="E68" i="8"/>
  <c r="F68" i="8" s="1"/>
  <c r="E91" i="8"/>
  <c r="F91" i="8" s="1"/>
  <c r="E61" i="8"/>
  <c r="F61" i="8" s="1"/>
  <c r="E84" i="8"/>
  <c r="F84" i="8" s="1"/>
  <c r="F104" i="2"/>
  <c r="E106" i="2"/>
  <c r="F106" i="2" s="1"/>
  <c r="E79" i="2"/>
  <c r="F79" i="2" s="1"/>
  <c r="E102" i="2"/>
  <c r="F102" i="2" s="1"/>
  <c r="E77" i="2"/>
  <c r="F77" i="2" s="1"/>
  <c r="E122" i="2"/>
  <c r="F122" i="2" s="1"/>
  <c r="E8" i="2"/>
  <c r="F8" i="2" s="1"/>
  <c r="E35" i="8" s="1"/>
  <c r="F35" i="8" s="1"/>
  <c r="E10" i="2"/>
  <c r="F10" i="2" s="1"/>
  <c r="E42" i="8" s="1"/>
  <c r="F42" i="8" s="1"/>
  <c r="E80" i="2"/>
  <c r="F80" i="2" s="1"/>
  <c r="E111" i="8" s="1"/>
  <c r="F111" i="8" s="1"/>
  <c r="E13" i="2"/>
  <c r="F13" i="2" s="1"/>
  <c r="F91" i="2"/>
  <c r="E114" i="2"/>
  <c r="F114" i="2" s="1"/>
  <c r="F112" i="2"/>
  <c r="E121" i="2"/>
  <c r="F121" i="2" s="1"/>
  <c r="E81" i="2"/>
  <c r="F81" i="2" s="1"/>
  <c r="E72" i="2"/>
  <c r="F72" i="2" s="1"/>
  <c r="E4" i="2"/>
  <c r="F4" i="2" s="1"/>
  <c r="F101" i="2"/>
  <c r="E14" i="2"/>
  <c r="F14" i="2" s="1"/>
  <c r="E116" i="8" s="1"/>
  <c r="F116" i="8" s="1"/>
  <c r="E14" i="18" s="1"/>
  <c r="E11" i="2"/>
  <c r="F11" i="2" s="1"/>
  <c r="E105" i="8" s="1"/>
  <c r="F105" i="8" s="1"/>
  <c r="F106" i="8" s="1"/>
  <c r="E166" i="8" s="1"/>
  <c r="E93" i="2"/>
  <c r="F93" i="2" s="1"/>
  <c r="F109" i="2"/>
  <c r="E15" i="2"/>
  <c r="F15" i="2" s="1"/>
  <c r="E89" i="2"/>
  <c r="F89" i="2" s="1"/>
  <c r="E95" i="2"/>
  <c r="F95" i="2" s="1"/>
  <c r="E90" i="2"/>
  <c r="F90" i="2" s="1"/>
  <c r="F97" i="2"/>
  <c r="F94" i="2"/>
  <c r="F9" i="2"/>
  <c r="E36" i="8" s="1"/>
  <c r="F36" i="8" s="1"/>
  <c r="F27" i="2"/>
  <c r="E123" i="8" s="1"/>
  <c r="F82" i="2"/>
  <c r="F110" i="2"/>
  <c r="F88" i="2"/>
  <c r="D176" i="8" l="1"/>
  <c r="Q14" i="18"/>
  <c r="S14" i="18"/>
  <c r="U14" i="18"/>
  <c r="M14" i="18"/>
  <c r="K14" i="18"/>
  <c r="O14" i="18"/>
  <c r="G14" i="18"/>
  <c r="I14" i="18"/>
  <c r="W14" i="18"/>
  <c r="Y14" i="18"/>
  <c r="S18" i="18"/>
  <c r="M18" i="18"/>
  <c r="W18" i="18"/>
  <c r="K18" i="18"/>
  <c r="U18" i="18"/>
  <c r="Y18" i="18"/>
  <c r="O18" i="18"/>
  <c r="G18" i="18"/>
  <c r="I18" i="18"/>
  <c r="Q18" i="18"/>
  <c r="F166" i="8"/>
  <c r="D166" i="8"/>
  <c r="F123" i="8"/>
  <c r="D1151" i="10"/>
  <c r="J1151" i="10" s="1"/>
  <c r="J503" i="10"/>
  <c r="J511" i="10" s="1"/>
  <c r="J512" i="10" s="1"/>
  <c r="J513" i="10" s="1"/>
  <c r="E23" i="2" s="1"/>
  <c r="F23" i="2" s="1"/>
  <c r="E28" i="8" s="1"/>
  <c r="F28" i="8" s="1"/>
  <c r="E110" i="8"/>
  <c r="F110" i="8" s="1"/>
  <c r="F112" i="8" s="1"/>
  <c r="E168" i="8" s="1"/>
  <c r="E30" i="8"/>
  <c r="F30" i="8" s="1"/>
  <c r="E49" i="8"/>
  <c r="F49" i="8" s="1"/>
  <c r="E93" i="8"/>
  <c r="F93" i="8" s="1"/>
  <c r="E63" i="8"/>
  <c r="F63" i="8" s="1"/>
  <c r="E86" i="8"/>
  <c r="F86" i="8" s="1"/>
  <c r="E78" i="8"/>
  <c r="F78" i="8" s="1"/>
  <c r="E100" i="8"/>
  <c r="F100" i="8" s="1"/>
  <c r="E70" i="8"/>
  <c r="F70" i="8" s="1"/>
  <c r="E51" i="8"/>
  <c r="F51" i="8" s="1"/>
  <c r="E56" i="8"/>
  <c r="F56" i="8" s="1"/>
  <c r="E128" i="8"/>
  <c r="E85" i="8"/>
  <c r="F85" i="8" s="1"/>
  <c r="E77" i="8"/>
  <c r="F77" i="8" s="1"/>
  <c r="E99" i="8"/>
  <c r="F99" i="8" s="1"/>
  <c r="E69" i="8"/>
  <c r="F69" i="8" s="1"/>
  <c r="E92" i="8"/>
  <c r="F92" i="8" s="1"/>
  <c r="E62" i="8"/>
  <c r="F62" i="8" s="1"/>
  <c r="E12" i="8"/>
  <c r="F12" i="8" s="1"/>
  <c r="E19" i="8"/>
  <c r="F19" i="8" s="1"/>
  <c r="E37" i="8"/>
  <c r="F37" i="8" s="1"/>
  <c r="E44" i="8"/>
  <c r="F44" i="8" s="1"/>
  <c r="E29" i="8"/>
  <c r="F29" i="8" s="1"/>
  <c r="E20" i="8"/>
  <c r="F20" i="8" s="1"/>
  <c r="E50" i="8"/>
  <c r="F50" i="8" s="1"/>
  <c r="E43" i="8"/>
  <c r="F43" i="8" s="1"/>
  <c r="E21" i="8"/>
  <c r="F21" i="8" s="1"/>
  <c r="J1156" i="10"/>
  <c r="J1164" i="10" s="1"/>
  <c r="F79" i="8" l="1"/>
  <c r="E158" i="8" s="1"/>
  <c r="F158" i="8" s="1"/>
  <c r="Z14" i="18"/>
  <c r="AA14" i="18" s="1"/>
  <c r="Z18" i="18"/>
  <c r="AA18" i="18" s="1"/>
  <c r="F168" i="8"/>
  <c r="D168" i="8"/>
  <c r="F128" i="8"/>
  <c r="F129" i="8" s="1"/>
  <c r="F71" i="8"/>
  <c r="E156" i="8" s="1"/>
  <c r="F156" i="8" s="1"/>
  <c r="F101" i="8"/>
  <c r="E164" i="8" s="1"/>
  <c r="F87" i="8"/>
  <c r="E160" i="8" s="1"/>
  <c r="F160" i="8" s="1"/>
  <c r="F94" i="8"/>
  <c r="E162" i="8" s="1"/>
  <c r="F52" i="8"/>
  <c r="E150" i="8" s="1"/>
  <c r="F150" i="8" s="1"/>
  <c r="F64" i="8"/>
  <c r="F124" i="8"/>
  <c r="F22" i="8"/>
  <c r="J1165" i="10"/>
  <c r="F115" i="2"/>
  <c r="D158" i="8" l="1"/>
  <c r="E154" i="8"/>
  <c r="E12" i="18"/>
  <c r="E174" i="8"/>
  <c r="F174" i="8" s="1"/>
  <c r="E17" i="18"/>
  <c r="E172" i="8"/>
  <c r="F172" i="8" s="1"/>
  <c r="E16" i="18"/>
  <c r="F162" i="8"/>
  <c r="D162" i="8"/>
  <c r="F164" i="8"/>
  <c r="D164" i="8"/>
  <c r="D150" i="8"/>
  <c r="D160" i="8"/>
  <c r="E142" i="8"/>
  <c r="F142" i="8" s="1"/>
  <c r="J1166" i="10"/>
  <c r="D172" i="8" l="1"/>
  <c r="D174" i="8"/>
  <c r="U17" i="18"/>
  <c r="W17" i="18"/>
  <c r="K17" i="18"/>
  <c r="M17" i="18"/>
  <c r="Q17" i="18"/>
  <c r="I17" i="18"/>
  <c r="Y17" i="18"/>
  <c r="O17" i="18"/>
  <c r="G17" i="18"/>
  <c r="S17" i="18"/>
  <c r="F154" i="8"/>
  <c r="D154" i="8"/>
  <c r="W16" i="18"/>
  <c r="Q16" i="18"/>
  <c r="U16" i="18"/>
  <c r="Y16" i="18"/>
  <c r="M16" i="18"/>
  <c r="K16" i="18"/>
  <c r="I16" i="18"/>
  <c r="S16" i="18"/>
  <c r="G16" i="18"/>
  <c r="O16" i="18"/>
  <c r="Q12" i="18"/>
  <c r="I12" i="18"/>
  <c r="W12" i="18"/>
  <c r="S12" i="18"/>
  <c r="M12" i="18"/>
  <c r="Y12" i="18"/>
  <c r="U12" i="18"/>
  <c r="O12" i="18"/>
  <c r="K12" i="18"/>
  <c r="G12" i="18"/>
  <c r="E108" i="2"/>
  <c r="F108" i="2" s="1"/>
  <c r="E7" i="2"/>
  <c r="F7" i="2" s="1"/>
  <c r="E118" i="8" s="1"/>
  <c r="F118" i="8" s="1"/>
  <c r="D142" i="8"/>
  <c r="F45" i="8"/>
  <c r="F38" i="8"/>
  <c r="E85" i="2"/>
  <c r="F85" i="2" s="1"/>
  <c r="E22" i="2"/>
  <c r="F22" i="2" s="1"/>
  <c r="E26" i="8" s="1"/>
  <c r="F26" i="8" s="1"/>
  <c r="E21" i="2"/>
  <c r="F21" i="2" s="1"/>
  <c r="E27" i="8" s="1"/>
  <c r="F27" i="8" s="1"/>
  <c r="F118" i="2"/>
  <c r="Z16" i="18" l="1"/>
  <c r="AA16" i="18" s="1"/>
  <c r="Z17" i="18"/>
  <c r="AA17" i="18" s="1"/>
  <c r="E148" i="8"/>
  <c r="F148" i="8" s="1"/>
  <c r="Z12" i="18"/>
  <c r="AA12" i="18" s="1"/>
  <c r="F119" i="8"/>
  <c r="E170" i="8" s="1"/>
  <c r="F170" i="8" s="1"/>
  <c r="E15" i="18"/>
  <c r="E146" i="8"/>
  <c r="F146" i="8" s="1"/>
  <c r="F57" i="8"/>
  <c r="E152" i="8" s="1"/>
  <c r="F152" i="8" s="1"/>
  <c r="F15" i="8"/>
  <c r="E9" i="18" s="1"/>
  <c r="D170" i="8" l="1"/>
  <c r="Y15" i="18"/>
  <c r="K15" i="18"/>
  <c r="S15" i="18"/>
  <c r="M15" i="18"/>
  <c r="G15" i="18"/>
  <c r="W15" i="18"/>
  <c r="U15" i="18"/>
  <c r="I15" i="18"/>
  <c r="Q15" i="18"/>
  <c r="O15" i="18"/>
  <c r="S9" i="18"/>
  <c r="U9" i="18"/>
  <c r="M9" i="18"/>
  <c r="G9" i="18"/>
  <c r="Q9" i="18"/>
  <c r="I9" i="18"/>
  <c r="O9" i="18"/>
  <c r="Y9" i="18"/>
  <c r="W9" i="18"/>
  <c r="K9" i="18"/>
  <c r="D148" i="8"/>
  <c r="E11" i="18"/>
  <c r="D156" i="8"/>
  <c r="D146" i="8"/>
  <c r="D152" i="8"/>
  <c r="E140" i="8"/>
  <c r="K11" i="18" l="1"/>
  <c r="S11" i="18"/>
  <c r="W11" i="18"/>
  <c r="I11" i="18"/>
  <c r="Q11" i="18"/>
  <c r="G11" i="18"/>
  <c r="Y11" i="18"/>
  <c r="O11" i="18"/>
  <c r="M11" i="18"/>
  <c r="U11" i="18"/>
  <c r="Z9" i="18"/>
  <c r="AA9" i="18" s="1"/>
  <c r="Z15" i="18"/>
  <c r="AA15" i="18" s="1"/>
  <c r="F140" i="8"/>
  <c r="D140" i="8"/>
  <c r="Z11" i="18" l="1"/>
  <c r="AA11" i="18" s="1"/>
  <c r="F116" i="2"/>
  <c r="F31" i="8" l="1"/>
  <c r="E10" i="18" s="1"/>
  <c r="S10" i="18" l="1"/>
  <c r="S20" i="18" s="1"/>
  <c r="G10" i="18"/>
  <c r="I10" i="18"/>
  <c r="I20" i="18" s="1"/>
  <c r="M10" i="18"/>
  <c r="M20" i="18" s="1"/>
  <c r="W10" i="18"/>
  <c r="W20" i="18" s="1"/>
  <c r="Q10" i="18"/>
  <c r="Q20" i="18" s="1"/>
  <c r="O10" i="18"/>
  <c r="O20" i="18" s="1"/>
  <c r="Y10" i="18"/>
  <c r="Y20" i="18" s="1"/>
  <c r="U10" i="18"/>
  <c r="U20" i="18" s="1"/>
  <c r="K10" i="18"/>
  <c r="K20" i="18" s="1"/>
  <c r="E20" i="18"/>
  <c r="E144" i="8"/>
  <c r="F136" i="8"/>
  <c r="T20" i="18" l="1"/>
  <c r="V20" i="18"/>
  <c r="R20" i="18"/>
  <c r="X20" i="18"/>
  <c r="L20" i="18"/>
  <c r="Z23" i="18"/>
  <c r="E21" i="18"/>
  <c r="N20" i="18"/>
  <c r="H20" i="18"/>
  <c r="J20" i="18"/>
  <c r="P20" i="18"/>
  <c r="Z10" i="18"/>
  <c r="AA10" i="18" s="1"/>
  <c r="G20" i="18"/>
  <c r="F144" i="8"/>
  <c r="F178" i="8" s="1"/>
  <c r="E178" i="8"/>
  <c r="D144" i="8"/>
  <c r="D178" i="8" s="1"/>
  <c r="G21" i="18" l="1"/>
  <c r="I21" i="18" s="1"/>
  <c r="K21" i="18" s="1"/>
  <c r="M21" i="18" s="1"/>
  <c r="O21" i="18" s="1"/>
  <c r="Q21" i="18" s="1"/>
  <c r="S21" i="18" s="1"/>
  <c r="U21" i="18" s="1"/>
  <c r="W21" i="18" s="1"/>
  <c r="Y21" i="18" s="1"/>
  <c r="Z24" i="18" s="1"/>
  <c r="F20" i="18"/>
  <c r="F21" i="18" s="1"/>
  <c r="H21" i="18" s="1"/>
  <c r="J21" i="18" s="1"/>
  <c r="L21" i="18" s="1"/>
  <c r="N21" i="18" s="1"/>
  <c r="P21" i="18" s="1"/>
  <c r="R21" i="18" s="1"/>
  <c r="T21" i="18" s="1"/>
  <c r="V21" i="18" s="1"/>
  <c r="X21" i="18" s="1"/>
</calcChain>
</file>

<file path=xl/sharedStrings.xml><?xml version="1.0" encoding="utf-8"?>
<sst xmlns="http://schemas.openxmlformats.org/spreadsheetml/2006/main" count="3690" uniqueCount="801">
  <si>
    <t>Setor</t>
  </si>
  <si>
    <t>Orçamento</t>
  </si>
  <si>
    <t>Descrição</t>
  </si>
  <si>
    <t>Versão</t>
  </si>
  <si>
    <t>Trecho</t>
  </si>
  <si>
    <t>Nat. Serviço</t>
  </si>
  <si>
    <t>: Obra Rodoviária</t>
  </si>
  <si>
    <t>Subtrecho</t>
  </si>
  <si>
    <t>:</t>
  </si>
  <si>
    <t>Extensão</t>
  </si>
  <si>
    <t>BDI</t>
  </si>
  <si>
    <t>Cód. Auxiliar</t>
  </si>
  <si>
    <t>Serviço</t>
  </si>
  <si>
    <t>Unid.</t>
  </si>
  <si>
    <t>Quantidade</t>
  </si>
  <si>
    <t>Preço Unitário</t>
  </si>
  <si>
    <t>Total</t>
  </si>
  <si>
    <t>INFRA-ESTRUTURA</t>
  </si>
  <si>
    <t>DESMATAMENTO, DESTOCAMENTO E LIMPEZA - ÁRVORES COM DIÂMETROS MENORES DE 15 CM</t>
  </si>
  <si>
    <t>m2</t>
  </si>
  <si>
    <t>DEMOLIÇÃO DE CONCRETO ARMADO</t>
  </si>
  <si>
    <t>m3</t>
  </si>
  <si>
    <t>m</t>
  </si>
  <si>
    <t>2306249DN</t>
  </si>
  <si>
    <t>ARRASAMENTO DE ESTACAS DE CONCRETO COM DIÂMETRO OU LARGURA = 40 CM</t>
  </si>
  <si>
    <t>un</t>
  </si>
  <si>
    <t>1107888DN</t>
  </si>
  <si>
    <t>CONCRETO FCK = 15 MPA - CONFECÇÃO EM BETONEIRA E LANÇAMENTO MANUAL - AREIA E BRITA COMERCIAIS (LASTRO)</t>
  </si>
  <si>
    <t>FORMA CHAPA COMPENSADA RESINADA 12 MM (INCLUSO DESFORMA)</t>
  </si>
  <si>
    <t>AÇO CA50/60 AQUISIÇÃO, ARMAÇÃO E COLOCAÇÃO (INCLUSO PERDAS) - INFRAESTRUTURA</t>
  </si>
  <si>
    <t>Kg</t>
  </si>
  <si>
    <t>1106128DN</t>
  </si>
  <si>
    <t>LANÇAMENTO MECÂNICO DE CONCRETO COM BOMBA REBÓCAVEL COM CAPACIDADE DE 41 M3/H - CONFECÇÃO EM CENTRAL DOSADORA DE 40 M3/H</t>
  </si>
  <si>
    <t>ESCAVAÇÃO MECÂNIZADA</t>
  </si>
  <si>
    <t>ENSECADEIRA</t>
  </si>
  <si>
    <t>ENCHIMENTO COM ARGILA</t>
  </si>
  <si>
    <t>ENROCAMENTO DE PEDRA ARGAMASSADA (AC/BC)</t>
  </si>
  <si>
    <t>ESCORAMENTO PARA PONTE</t>
  </si>
  <si>
    <t>Total do Grupo :</t>
  </si>
  <si>
    <t>Total do Grupo Reajustado :</t>
  </si>
  <si>
    <t>MESO-ESTRUTURA</t>
  </si>
  <si>
    <t>AÇO CA50/60 AQUISIÇÃO, ARMAÇÃO E COLOCAÇÃO (INCLUSO PERDAS) - MESOESTRUTURA</t>
  </si>
  <si>
    <t>0307731DN</t>
  </si>
  <si>
    <t>APARELHO DE APOIO DE NEOPRENE FRETADO PARA ESTRUTURAS MOLDADAS NO LOCAL - FORNECIMENTO E INSTALAÇÃO</t>
  </si>
  <si>
    <t>dm3</t>
  </si>
  <si>
    <t>SUPER-ESTRUTURA</t>
  </si>
  <si>
    <t>AÇO CA50/60 AQUISIÇÃO, ARMAÇÃO E COLOCAÇÃO (INCLUSO PERDAS) - SUPERESTRUTURA</t>
  </si>
  <si>
    <t>CONCRETO FCK=35 MPA COM ADITIVO (AC/BC)</t>
  </si>
  <si>
    <t>3713828DN</t>
  </si>
  <si>
    <t>BARREIRA DUPLA DE CONCRETO, ARMADA, PRÉ- MOLDADA (PERFIL NEW JERSEY) - L &gt; 3,00 M E H = 810 MM</t>
  </si>
  <si>
    <t>4915644DN</t>
  </si>
  <si>
    <t>RECOMPOSIÇÃO DE DRENO EM TUBO DE AÇO GALVANIZADO D=100 MM E L = 50 CM EM OAE - FORNECIMENTO E INSTALAÇÃO EM OAE</t>
  </si>
  <si>
    <t>PAVIMENTAÇÃO-CONCRETO  FCK=20 MPA (AC/BC)</t>
  </si>
  <si>
    <t>TRANSPORTE LOCAL DE MATERIAL BÁSICO</t>
  </si>
  <si>
    <t>tkm</t>
  </si>
  <si>
    <t>TRANSPORTE COMERCIAL DE MATERIAL BÁSICO</t>
  </si>
  <si>
    <t>TRANSPORTE COMERCIAL DE AGREGADOS - OAE</t>
  </si>
  <si>
    <t>ADMINISTRAÇÃO LOCAL</t>
  </si>
  <si>
    <t>ADMINISTRAÇÃO LOCAL - TIPO F</t>
  </si>
  <si>
    <t>CANTEIRO DE OBRA</t>
  </si>
  <si>
    <t>CANTEIRO DE OBRA - TIPO F</t>
  </si>
  <si>
    <t>MOBILIZAÇÃO</t>
  </si>
  <si>
    <t>Total do Orçamento :</t>
  </si>
  <si>
    <t>(A)Equipamento</t>
  </si>
  <si>
    <t>Código auxiliar</t>
  </si>
  <si>
    <t>Ut. Pr</t>
  </si>
  <si>
    <t>Ut. Impr</t>
  </si>
  <si>
    <t>Vl. Hr. Prod</t>
  </si>
  <si>
    <t>Vl. Hr. Imp</t>
  </si>
  <si>
    <t>Consumo</t>
  </si>
  <si>
    <t>Custo Horário</t>
  </si>
  <si>
    <t>(A)Total:</t>
  </si>
  <si>
    <t>(B)Mão-de-Obra</t>
  </si>
  <si>
    <t>Eq. Salarial</t>
  </si>
  <si>
    <t>Sal/Hora</t>
  </si>
  <si>
    <t>(B)Total:</t>
  </si>
  <si>
    <t>(C)Itens de Incidência</t>
  </si>
  <si>
    <t>%</t>
  </si>
  <si>
    <t>M. O.</t>
  </si>
  <si>
    <t>Equip.</t>
  </si>
  <si>
    <t>Mat.</t>
  </si>
  <si>
    <t>Custo</t>
  </si>
  <si>
    <t>(C)Total:</t>
  </si>
  <si>
    <t>(D) Produção da Equipe</t>
  </si>
  <si>
    <t>(E) Custo Unitário da Execução [(A) + (B) + (C)] / (D)</t>
  </si>
  <si>
    <t>(F)Materiais</t>
  </si>
  <si>
    <t>Custo Unitário</t>
  </si>
  <si>
    <t>(G)Serviços</t>
  </si>
  <si>
    <t>(G)Total:</t>
  </si>
  <si>
    <t>(H)Itens de Transporte</t>
  </si>
  <si>
    <t>Fórmula</t>
  </si>
  <si>
    <t>X1</t>
  </si>
  <si>
    <t>X2</t>
  </si>
  <si>
    <t>X3</t>
  </si>
  <si>
    <t>Custo Unit.</t>
  </si>
  <si>
    <t>(H)Total:</t>
  </si>
  <si>
    <t>Preço Unitário Total</t>
  </si>
  <si>
    <t>PEDREIRO</t>
  </si>
  <si>
    <t>X</t>
  </si>
  <si>
    <t>EPI</t>
  </si>
  <si>
    <t>ALIMENTAÇÃO</t>
  </si>
  <si>
    <t>TRANSP. DE PESSOAL</t>
  </si>
  <si>
    <t>APOIO DE NEOPRENE FRETADO</t>
  </si>
  <si>
    <t>M0798</t>
  </si>
  <si>
    <t>PLACA DE POLIESTIRENO EXPANDIDO (EPS)</t>
  </si>
  <si>
    <t>M0786</t>
  </si>
  <si>
    <t>Custo Direto Total (E) + (F) + (G) + (H)</t>
  </si>
  <si>
    <t>E9086</t>
  </si>
  <si>
    <t>SERVENTE</t>
  </si>
  <si>
    <t>CARRINHO DE MÃO 80L</t>
  </si>
  <si>
    <t>GRUPO GERADOR 2,5 / 3,0 KVA</t>
  </si>
  <si>
    <t>E9064</t>
  </si>
  <si>
    <t>E9010</t>
  </si>
  <si>
    <t>E9519</t>
  </si>
  <si>
    <t>CIMENTO PORTLAND CP II - 32</t>
  </si>
  <si>
    <t>AREIA - COMERCIAL (AC)</t>
  </si>
  <si>
    <t>BRITA - COMERCIAL (BC)</t>
  </si>
  <si>
    <t>ADITIVO PLASTIFICANTE E RETARDADOR</t>
  </si>
  <si>
    <t>E9788</t>
  </si>
  <si>
    <t>M0083</t>
  </si>
  <si>
    <t>CAMINHÃO TANQUE 6.000L</t>
  </si>
  <si>
    <t>E9702</t>
  </si>
  <si>
    <t>E9649</t>
  </si>
  <si>
    <t>GRUPO GERADOR - 100/110 KVA</t>
  </si>
  <si>
    <t>E9779</t>
  </si>
  <si>
    <t>E9694</t>
  </si>
  <si>
    <t>E9642</t>
  </si>
  <si>
    <t>M2321</t>
  </si>
  <si>
    <t>E9652</t>
  </si>
  <si>
    <t>BIT DE BOTÃO ESFÉRICO - D = 9 7/8"</t>
  </si>
  <si>
    <t>M1644</t>
  </si>
  <si>
    <t>MARTELO DE FUNDO DTH - D = 8"</t>
  </si>
  <si>
    <t>M0669</t>
  </si>
  <si>
    <t>AJUDANTE</t>
  </si>
  <si>
    <t>DESMOLDANTE P/ FORMA</t>
  </si>
  <si>
    <t>l</t>
  </si>
  <si>
    <t>CARPINTEIRO</t>
  </si>
  <si>
    <t>COMPENSADO RESINADO - 10 mm</t>
  </si>
  <si>
    <t>PREGO</t>
  </si>
  <si>
    <t>CAIBROS DE 7,5 CM X 7,5 CM</t>
  </si>
  <si>
    <t>MONTADOR</t>
  </si>
  <si>
    <t>TRATOR ESTEIRAS COM LAMINA - CAT D6 OU EQUIVALENTE</t>
  </si>
  <si>
    <t>ENCARREGADO DE SERVIÇO</t>
  </si>
  <si>
    <t>CAMINHÃO CARROCERIA MADEIRA - 15 T</t>
  </si>
  <si>
    <t>COMPRESSOR DE AR 340 PCM</t>
  </si>
  <si>
    <t>MARTELETE PERFURADOR / ROMPEDOR - AR COMPRIMIDO (25kg)</t>
  </si>
  <si>
    <t>CAMINHÃO BASCULANTE 10 M3 - 15 T</t>
  </si>
  <si>
    <t>PEDRA DE MÃO / MARROADA</t>
  </si>
  <si>
    <t>RETRO ESCAVADEIRA DE PNEUS - CATERPILLAR 416E  OU EQUIVALENTE</t>
  </si>
  <si>
    <t>SERRA CIRCULAR 12" COM BANCADA</t>
  </si>
  <si>
    <t>ARMADOR</t>
  </si>
  <si>
    <t>SARRAFO</t>
  </si>
  <si>
    <t>AÇO CA - 50</t>
  </si>
  <si>
    <t>ARAME GALVANIZADO Nº 10</t>
  </si>
  <si>
    <t>CHAPA COMPENSADA RESINADO 12 MM</t>
  </si>
  <si>
    <t>ARAME RECOZIDO</t>
  </si>
  <si>
    <t>BETONEIRA DE 320L - ELÉTRICA</t>
  </si>
  <si>
    <t>VIBRADOR DE IMERSÃO - D = 35 mm</t>
  </si>
  <si>
    <t>GRUPO GERADOR 36 / 40 KVA</t>
  </si>
  <si>
    <t>OPERADOR DE BETONEIRA</t>
  </si>
  <si>
    <t>PARAFUSO</t>
  </si>
  <si>
    <t>PRANCHÃO - 5,0 CM X 30,0 CM</t>
  </si>
  <si>
    <t>PRANCHÃO 6 X 16</t>
  </si>
  <si>
    <t>MOTOSSERRA</t>
  </si>
  <si>
    <t>MADEIRA ROLIÇA 10 A 12 CM</t>
  </si>
  <si>
    <t>CHAPA COMPENSADA PLAST. 17 MM</t>
  </si>
  <si>
    <t>BETONEIRA DE 320L - DIESEL</t>
  </si>
  <si>
    <t>1109680DN</t>
  </si>
  <si>
    <t>AQUECEDOR DE FLUÍDO TÉRMICO C/ CALDEIRA</t>
  </si>
  <si>
    <t>BATE ESTACAS HIDRÁULICO MONTADO EM CAMINHÃO PARA DEFENSA</t>
  </si>
  <si>
    <t>CAMINHÃO APLICADOR DE MATERIAL TERMOPLÁSTICO</t>
  </si>
  <si>
    <t>CAMINHÃO BASCULANTE 6 M3 - 10,5 T</t>
  </si>
  <si>
    <t>CAMINHÃO DISTRIBUIDOR DE CIMENTO</t>
  </si>
  <si>
    <t>CAMINHÃO MUNCK</t>
  </si>
  <si>
    <t>CAMINHÃO PARA HIDROSSEMEADURA</t>
  </si>
  <si>
    <t>CAMINHÃO PARA PINTURA A FRIO COM DEMARCADOR DE FAIXAS</t>
  </si>
  <si>
    <t>CAMINHÃO PRANCHA</t>
  </si>
  <si>
    <t>CAMINHÃO TANQUE 10.000L</t>
  </si>
  <si>
    <t>CAMINHÃO TANQUE DISTRIBUIDOR DE ASFALTO</t>
  </si>
  <si>
    <t>CAMPANULA AR COMPRIMIDO C/ ACESS.</t>
  </si>
  <si>
    <t>CARREGADEIRA DE PNEUS CAT - 924 H OU EQUIVALENTE</t>
  </si>
  <si>
    <t>CARREGADEIRA DE PNEUS CAT - 950 H OU EQUIVALENTE</t>
  </si>
  <si>
    <t>COMPACTADOR DE PLACA VIBRATÓRIA</t>
  </si>
  <si>
    <t>COMPACTADOR MANUAL COM SOQUETE VIBRATÓRIO</t>
  </si>
  <si>
    <t>COMPRESSOR DE AR 295 PCM</t>
  </si>
  <si>
    <t>DISTRIBUIDOR DE AGREGADOS REBOCÁVEL</t>
  </si>
  <si>
    <t>ESCAVADEIRA HIDRÁULICA - 320DL OU EQUIVALENTE</t>
  </si>
  <si>
    <t>ESCAVADEIRA HIDRÁULICA - CAT 323DL OU EQUIVALENTE</t>
  </si>
  <si>
    <t>EXTRUSORA PARA MEIO FIO DE CONCRETO</t>
  </si>
  <si>
    <t>FÁBRICA DE PRÉ-MOLDADO DE CONCRETO - GUARDA-CORPO</t>
  </si>
  <si>
    <t>FRESADORA A FRIO - W 200 OU EQUIVALENTE</t>
  </si>
  <si>
    <t>GRADE DE DISCO - 24X24</t>
  </si>
  <si>
    <t>GRUPO GERADOR 145 / 160 KVA</t>
  </si>
  <si>
    <t>GUINCHO / TALHA MANUAL - 3 T</t>
  </si>
  <si>
    <t>MARTELETE PERFURADOR / ROMPEDOR - ELÉTRICO</t>
  </si>
  <si>
    <t>MINI-CARREGADEIRA DE PNEUS - COM VASSOURA DE 1,8 m</t>
  </si>
  <si>
    <t>MOTONIVELADORA - CAT 120K OU EQUIVALENTE</t>
  </si>
  <si>
    <t>PERFURATRIZ SOBRE ESTEIRAS - CRAWLER DRILL OU EQUIVALENTE</t>
  </si>
  <si>
    <t>RECICLADORA DE PAVIMENTO À FRIO - CATERPILLAR RM-500 OU EQUIVALENTE</t>
  </si>
  <si>
    <t>ROLO COMPACTADOR DE PNEUS AUTOPROPELIDO - 27 T</t>
  </si>
  <si>
    <t>ROLO LISO TANDEN - 6/8 T - CA-150 OU EQUIVALENTE</t>
  </si>
  <si>
    <t>ROLO LISO VIBRATÓRIO AUTOPROPELIDO - CS533 E OU EQUIVALENTE</t>
  </si>
  <si>
    <t>ROLO PÉ DE CARNEIRO AUTOPROPELIDO - CA 250 OU EQUIVALENTE</t>
  </si>
  <si>
    <t>SONDA ROTATIVA COM ACESSÓRIOS (INCLUI MOTOBOMBA)</t>
  </si>
  <si>
    <t>TANQUE DE ESTOCAGEM ASFALTO (30. 000L)</t>
  </si>
  <si>
    <t>TRATOR DE PNEUS AGRÍCOLA - MF 4292 OU EQUIVALENTE</t>
  </si>
  <si>
    <t>TRATOR DE PNEUS COM ROÇADEIRA</t>
  </si>
  <si>
    <t>TRATOR ESTEIRA COM LÂMINA - CAT D8 OU EQUIVALENTE</t>
  </si>
  <si>
    <t>TRATOR ESTEIRAS COM ESCARIFICADOR - CAT D8 OU EQUIVALENTE</t>
  </si>
  <si>
    <t>TRATOR ESTEIRAS COM LAMINA - Komatsu: D41E-6 OU EQUIVALENTE</t>
  </si>
  <si>
    <t>USINA DE ASFALTO A QUENTE : DMC-2 - 40/60 T/H</t>
  </si>
  <si>
    <t>USINA MISTURADORA DE SOLO 300 t/h</t>
  </si>
  <si>
    <t>USINA MÓVEL DE LAMA ASFÁLTICA</t>
  </si>
  <si>
    <t>USINA MÓVEL PARA MICRO REVESTIMENTO</t>
  </si>
  <si>
    <t>USINA PRÉ-MISTURADO A FRIO 60 t/h</t>
  </si>
  <si>
    <t>VASSOURA MECÂNICA REBOCÁVEL</t>
  </si>
  <si>
    <t>VIBROACABADORA DE ASFALTO SOBRE ESTEIRAS</t>
  </si>
  <si>
    <t>Equipamento</t>
  </si>
  <si>
    <t>Hora Prod.</t>
  </si>
  <si>
    <t>Hora Impr</t>
  </si>
  <si>
    <t>h</t>
  </si>
  <si>
    <t>Mão-de-obra</t>
  </si>
  <si>
    <t>Unidade</t>
  </si>
  <si>
    <t>Valor sem encargos</t>
  </si>
  <si>
    <t>Valor com encargos</t>
  </si>
  <si>
    <t>BLASTER</t>
  </si>
  <si>
    <t>CAVOUQUEIRO</t>
  </si>
  <si>
    <t>FURADOR AC</t>
  </si>
  <si>
    <t>GREDISTA</t>
  </si>
  <si>
    <t>MARTELEIRO</t>
  </si>
  <si>
    <t>MOTORISTA DE CAMINHÃO</t>
  </si>
  <si>
    <t>MOTORISTA DE VEÍCULO ESPECIAL</t>
  </si>
  <si>
    <t>MOTORISTA DE VEÍCULO LEVE</t>
  </si>
  <si>
    <t>OPERADOR DE COMPRESSOR DE AR</t>
  </si>
  <si>
    <t>OPERADOR DE EQUIPAMENTO ESPECIAL</t>
  </si>
  <si>
    <t>OPERADOR DE EQUIPAMENTO LEVE</t>
  </si>
  <si>
    <t>OPERADOR DE EQUIPAMENTO PESADO</t>
  </si>
  <si>
    <t>OPERADOR DE USINA DE ASFALTO</t>
  </si>
  <si>
    <t>PINTOR</t>
  </si>
  <si>
    <t>POCEIRO</t>
  </si>
  <si>
    <t>POCEIRO OPERADOR DE GUINCHO PARA TCA</t>
  </si>
  <si>
    <t>RASTELEIRO</t>
  </si>
  <si>
    <t>SONDADOR</t>
  </si>
  <si>
    <t>Material</t>
  </si>
  <si>
    <t>ADESIVO FIXADOR PARA HIDROSSEMEADURA - GOMA XANTANA</t>
  </si>
  <si>
    <t>ADUBO FÓSFORO (30%)</t>
  </si>
  <si>
    <t>ADUBO NPK</t>
  </si>
  <si>
    <t>ADUBO ORGÂNICO</t>
  </si>
  <si>
    <t>ADUBO POTÁSSIO</t>
  </si>
  <si>
    <t>ANCORAGEM P/ CABO 12V D=1/2" - MAC (CONJUNTO)</t>
  </si>
  <si>
    <t>ANCORAGEM P/ CABO 12V D=5/8" - MAC (CONJUNTO)</t>
  </si>
  <si>
    <t>ANCORAGEM P/ CABO 6V D=1/2" - MAC (CONJUNTO)</t>
  </si>
  <si>
    <t>ANCORAGEM P/ CABO 6V D=5/8" - MAC (CONJUNTO)</t>
  </si>
  <si>
    <t>APARELHO DE NEOPRENE FRETADO</t>
  </si>
  <si>
    <t>APOIO DO PORTA BIT FRESADORA W 200</t>
  </si>
  <si>
    <t>ARAME LISO</t>
  </si>
  <si>
    <t>ASFALTO DILUÍDO DE PETRÓLEO CM-30</t>
  </si>
  <si>
    <t>t</t>
  </si>
  <si>
    <t>BAINHA METÁLICA D=55,0mm - MAC</t>
  </si>
  <si>
    <t>BAINHA METÁLICA D=60,0mm - MAC</t>
  </si>
  <si>
    <t>BAINHA METÁLICA D=70,0mm - MAC</t>
  </si>
  <si>
    <t>BAINHA METÁLICA D=80,0mm - MAC</t>
  </si>
  <si>
    <t>BIT P/ FRESADORA W 200</t>
  </si>
  <si>
    <t>BITS P/ RECICLADORA</t>
  </si>
  <si>
    <t>BLOCOS DE DESGASTE P/ RECICLADORA</t>
  </si>
  <si>
    <t>BLOKRET 8CM FCK 22 MPA</t>
  </si>
  <si>
    <t>BOMBA ELETR P/INJEÇÃO DE NATA - MAC</t>
  </si>
  <si>
    <t>BOMBA HIDRÁULICA ALTA PRESSÃO - MAC</t>
  </si>
  <si>
    <t>BRITA PÓ DE PEDRA (BC)</t>
  </si>
  <si>
    <t>CABO DE AÇO D = 6,3 mm</t>
  </si>
  <si>
    <t>CAL HIDRATADA</t>
  </si>
  <si>
    <t>CIMENTO ASFÁLTICO DE PETRÓLEO CAP-50/70</t>
  </si>
  <si>
    <t>CIMENTO ASFÁLTICO DE PETRÓLEO CAP-60/85 COM POLÍMERO SBS</t>
  </si>
  <si>
    <t>COLA POLIESTER</t>
  </si>
  <si>
    <t>CORDEL DETONANTE NP 10</t>
  </si>
  <si>
    <t>CORDOALHA CP-190 RB</t>
  </si>
  <si>
    <t>COROA DIAMANTADA</t>
  </si>
  <si>
    <t>COROA PARA PERFURATRIZ DE ESTEIRA</t>
  </si>
  <si>
    <t>DEFENSA METÁLICA</t>
  </si>
  <si>
    <t>EMULSÃO ASFÁLTICA RC-1C C/ POLIMERO</t>
  </si>
  <si>
    <t>EMULSÃO ASFÁLTICA RL-1C</t>
  </si>
  <si>
    <t>EMULSÃO ASFÁLTICA RM-1C</t>
  </si>
  <si>
    <t>EMULSÃO ASFÁLTICA RR-1C</t>
  </si>
  <si>
    <t>EMULSÃO ASFÁLTICA RR-2C</t>
  </si>
  <si>
    <t>ENXOFRE</t>
  </si>
  <si>
    <t>ESPOLETA COMUM Nº 8</t>
  </si>
  <si>
    <t>ESTOPIM</t>
  </si>
  <si>
    <t>FILLER</t>
  </si>
  <si>
    <t>FIXADOR DE PINTURA A CAL</t>
  </si>
  <si>
    <t>GEOTÊXTIL NÃO-TECIDO AGULHADO (GRAMATURA 240 G/M2)</t>
  </si>
  <si>
    <t>GEOTEXTIL NÃO-TECIDO AGULHADO (GRAMATURA 300 G/M2)</t>
  </si>
  <si>
    <t>GRAMA EM PLACAS</t>
  </si>
  <si>
    <t>GUINDASTE 120 T - MÍNIMO 10H/DIA</t>
  </si>
  <si>
    <t>GUINDASTE 30 T - MÍNIMO 10H/DIA</t>
  </si>
  <si>
    <t>GUINDASTE 60 T - MÍNIMO 10H/DIA</t>
  </si>
  <si>
    <t>GUINDASTE 90 T - MÍNIMO 10H/DIA</t>
  </si>
  <si>
    <t>HASTE PARA PERFURATRIZ DE ESTEIRA</t>
  </si>
  <si>
    <t>INDENIZAÇÃO DE JAZIDA - CASCALHO</t>
  </si>
  <si>
    <t>INTERPLAST N OU EQUIVALENTE</t>
  </si>
  <si>
    <t>ISOPOR 5CM DE ESPESSURA</t>
  </si>
  <si>
    <t>LUVA PARA PERFURATRIZ DE ESTEIRA</t>
  </si>
  <si>
    <t>MACACO P/PROTENÇÃO - MAC 7</t>
  </si>
  <si>
    <t>MATERIAL FORMADOR DE CAMADA PROTETORA DE HIDROSSEMEADURA</t>
  </si>
  <si>
    <t>MATUPIM (ESPOLETA + ESTOPIM)</t>
  </si>
  <si>
    <t>MICROESFERAS DROP-ON</t>
  </si>
  <si>
    <t>MOURÃO DE MADEIRA DE 2,10 M D= 10CM</t>
  </si>
  <si>
    <t>MOURÃO DE MADEIRA DE 2,80 M D= 15 CM</t>
  </si>
  <si>
    <t>MUDA DE ÁRVORE H=1,0m</t>
  </si>
  <si>
    <t>ÓLEO COMBUSTÍVEL BPF (1A) - DENSIDADE 1,024kg/l</t>
  </si>
  <si>
    <t>PARALELEPIPEDO</t>
  </si>
  <si>
    <t>PEDRISCO</t>
  </si>
  <si>
    <t>PELICULA REFLETIVA GT 7ANOS</t>
  </si>
  <si>
    <t>PERFIL METÁLICO RIGIDO EM C</t>
  </si>
  <si>
    <t>PLACA EM CHAPA DE ALUMÍNIO 2MM</t>
  </si>
  <si>
    <t>PLACA EM CHAPA N°16 C/ PINT. ELETR.</t>
  </si>
  <si>
    <t>PLACA SINAL.(CHAPA Nº16)SEMI-ACABADA</t>
  </si>
  <si>
    <t>PÓ CALCÁRIO</t>
  </si>
  <si>
    <t>PONTALETE EM MAD. LEI (8,0X8,0CM)TRATADO</t>
  </si>
  <si>
    <t>PONTALETE P/ BALIZADOR</t>
  </si>
  <si>
    <t>PONTALETES D= 20 CM (TRONCO P/ ESCORAMENTO)</t>
  </si>
  <si>
    <t>PONTALETES D=15 cm</t>
  </si>
  <si>
    <t>PORTA BIT P/ FRESADORA W 200</t>
  </si>
  <si>
    <t>PORTA BIT P/ RECICLADORA</t>
  </si>
  <si>
    <t>PRANCHA (TÁBUA) 2,5 X 15</t>
  </si>
  <si>
    <t>PUNHO PARA PERFURATRIZ DE ESTEIRA</t>
  </si>
  <si>
    <t>PURGADOR</t>
  </si>
  <si>
    <t>RETARDADOR DE CORDEL</t>
  </si>
  <si>
    <t>RIPAS DE 2,5CM X 5,0CM</t>
  </si>
  <si>
    <t>SACO DE POLIPROPILENO 50kg - SACO RAFIA</t>
  </si>
  <si>
    <t>SEMENTES PARA HIDROSSEMEADURA</t>
  </si>
  <si>
    <t>SÉRIE DE BROCAS S-12 D=22mm</t>
  </si>
  <si>
    <t>SOLVENTE</t>
  </si>
  <si>
    <t>TÁBUA 1 X 6</t>
  </si>
  <si>
    <t>TABUA DE 30</t>
  </si>
  <si>
    <t>TACHA REFLETIVA BIDIRECIONAL</t>
  </si>
  <si>
    <t>TACHA REFLETIVA MONODIRECIONAL</t>
  </si>
  <si>
    <t>TACHÃO REFLETIVO BIDIRECIONAL</t>
  </si>
  <si>
    <t>TACHÃO REFLETIVO MONODIRECIONAL</t>
  </si>
  <si>
    <t>TAMBOR DE 200 L</t>
  </si>
  <si>
    <t>TELA DE AÇO REVEST. PVC P/ GABIÕES (0,30M) - TIPO COLCHÃO</t>
  </si>
  <si>
    <t>TELA DE AÇO REVEST. PVC P/ GABIÕES (0,50M) - TIPO CAIXÃO</t>
  </si>
  <si>
    <t>TELA DE AÇO REVEST. PVC P/ GABIÕES (1,00M) - TIPO CAIXÃO</t>
  </si>
  <si>
    <t>TELA SOLDADA NERVURADA Nº 246</t>
  </si>
  <si>
    <t>TERMOPLÁSTICO (BRANCO OU AMARELO)</t>
  </si>
  <si>
    <t>TIJOLO COMUM</t>
  </si>
  <si>
    <t>TINTA ESMALTE SINTÉTICO</t>
  </si>
  <si>
    <t>TINTA PARA PRE-MARCAÇÃO</t>
  </si>
  <si>
    <t>TINTA REFLETIVA ACRÍLICA</t>
  </si>
  <si>
    <t>TRANSPORTE DE GUINDASTE 120 T - KM RODADO</t>
  </si>
  <si>
    <t>Km</t>
  </si>
  <si>
    <t>TRANSPORTE DE GUINDASTE 30 T - KM RODADO</t>
  </si>
  <si>
    <t>TRANSPORTE DE GUINDASTE 60 T - KM RODADO</t>
  </si>
  <si>
    <t>TRANSPORTE DE GUINDASTE 90 T - KM RODADO</t>
  </si>
  <si>
    <t>TUBO DE CONCRETO ARMADO D= 0,40 M - PA1</t>
  </si>
  <si>
    <t>TUBO DE CONCRETO ARMADO D= 0,60 M - PA1</t>
  </si>
  <si>
    <t>TUBO DE CONCRETO ARMADO D= 0,80 M - PA1</t>
  </si>
  <si>
    <t>TUBO DE CONCRETO ARMADO D= 1,00 M - PA1</t>
  </si>
  <si>
    <t>TUBO DE CONCRETO ARMADO D= 1,20 M - PA1</t>
  </si>
  <si>
    <t>TUBO DE CONCRETO ARMADO D= 1,50 M - PA1</t>
  </si>
  <si>
    <t>TUBO DRENO PEAD CORRUGADO PERFURADO D=100mm</t>
  </si>
  <si>
    <t>TUBO PERFURADO PVC 100 MM</t>
  </si>
  <si>
    <t>TUBO PLÁSTICO PARA PURGADORES</t>
  </si>
  <si>
    <t>TUBO PVC 100 MM</t>
  </si>
  <si>
    <t>VIGOTA 6 X 16</t>
  </si>
  <si>
    <t>FORMA CHAPA COMPENSADA PLASTIFICADA 17 MM (INCLUSO DESFORMA)</t>
  </si>
  <si>
    <t>ESTACA RAIZ PERFURADA NO SOLO COM D = 40 CM - CONFECÇÃO</t>
  </si>
  <si>
    <t>ESTACA RAIZ PERFURADA NA ROCHA COM D = 31 CM - CONFECÇÃO</t>
  </si>
  <si>
    <t>BDI:</t>
  </si>
  <si>
    <t>Encargos(%)</t>
  </si>
  <si>
    <t>Ferramentas Manuais</t>
  </si>
  <si>
    <t xml:space="preserve">Custo Horário da Execução (A) + (B) + (C) </t>
  </si>
  <si>
    <t>(F)Total</t>
  </si>
  <si>
    <t>Código Serviço</t>
  </si>
  <si>
    <t>BOMBA DE CONCRETO REBOCÁVEL COM CAPACIDADE DE 41 M3/H - 74KW</t>
  </si>
  <si>
    <t>TRANSPORTADOR MANUAL DE GERICA COM CAPACIDADE DE 180L</t>
  </si>
  <si>
    <t>BALANÇA PLATAFORMA DIGITAL COM MESA DE 75 X 75 CM COM CAPACIDADE DE 500 KG</t>
  </si>
  <si>
    <t>BETONEIRA COM MOTOR A GASOLINA COM CAPACIDADE DE 600 L - 10kW</t>
  </si>
  <si>
    <t>MISTURADOR DE ARGAMASSA COM CAPACIDADE DE 250 L - 3,7 KW</t>
  </si>
  <si>
    <t>ARGAMASSA PRÉ-DOSADA PARA GRAUTEAMENTO</t>
  </si>
  <si>
    <t>kg</t>
  </si>
  <si>
    <t>BOMBA DE INJEÇÃO DE ARGAMASSA COM CAPACIDADE DE 340 L / MIN</t>
  </si>
  <si>
    <t>COMPRESSOR DE AR PORTÁTIL DE 197 PCM - 55 KW</t>
  </si>
  <si>
    <t>MISTURADOR DE ARGAMASSA DE ALTA TUBURLÊNCIA COM CAPACIDADE DE 220 L</t>
  </si>
  <si>
    <t>COMPRESSOR DE AR PORTÁTIL DE 1146 PCM - 369 KW</t>
  </si>
  <si>
    <t>E9066</t>
  </si>
  <si>
    <t>E9547</t>
  </si>
  <si>
    <t>GRUPO GERADOR - 13/14 KVA</t>
  </si>
  <si>
    <t>MÁQUINA PARA SOLDA ELÉTRICA- 9,2 KW E</t>
  </si>
  <si>
    <t>P9823</t>
  </si>
  <si>
    <t>P9825</t>
  </si>
  <si>
    <t>SERRALHEIRO</t>
  </si>
  <si>
    <t>M0310</t>
  </si>
  <si>
    <t>PEÇA DE MADEIRA DE 2,5 X 7,5 CM</t>
  </si>
  <si>
    <t>M0290</t>
  </si>
  <si>
    <t>TÁBUA 2,5 X 10 CM</t>
  </si>
  <si>
    <t>TÁBUA PARA FORMA (30CM)</t>
  </si>
  <si>
    <t>E9052</t>
  </si>
  <si>
    <t>EMPILHADEIRA A DIESEL COM CAPACIDADE DE 10 T - 100 KW</t>
  </si>
  <si>
    <t>E9144</t>
  </si>
  <si>
    <t>PÓRTICO METÁLICO ROLANTE COM TALHA COM CAPACIDADE DE 5T - 10 KW</t>
  </si>
  <si>
    <t>CONCRETO FCK=25 MPA (AC/BC)</t>
  </si>
  <si>
    <t>SOLDADOR</t>
  </si>
  <si>
    <t>CHAPA DE AÇO ASTM A36</t>
  </si>
  <si>
    <t>ELETRODO E60XX</t>
  </si>
  <si>
    <t>M1378</t>
  </si>
  <si>
    <t>M1397</t>
  </si>
  <si>
    <t>E9535</t>
  </si>
  <si>
    <t>SERRA CIRCULAR COM BANCADA D = 30 CM - 4 KW</t>
  </si>
  <si>
    <t>E9041</t>
  </si>
  <si>
    <t>CAMINHÃO CARROCERIA COM GUINDAUTO COM CAPACIDADE DE 45 T.M - 188 KW</t>
  </si>
  <si>
    <t>3713824DN</t>
  </si>
  <si>
    <t>CONFECÇÃO DE BARREIRA DUPLA DE CONCRETO, ARMADA, PRÉ-MOLDADA ( PERFIL NEW JERSEY) - L &gt; 3,00 M E H = 810 MM</t>
  </si>
  <si>
    <t>Serviço: 42290 CANTEIRO DE OBRA - TIPO F</t>
  </si>
  <si>
    <t>ARGAMASSA DE CIMENTO E AREIA 1:4 (AC)</t>
  </si>
  <si>
    <t>Serviço: 45045 AÇO CA50/60 AQUISIÇÃO, ARMAÇÃO E COLOCAÇÃO (INCLUSO PERDAS) - INFRAESTRUTURA</t>
  </si>
  <si>
    <t>Serviço: 45120 AÇO CA50/60 AQUISIÇÃO, ARMAÇÃO E COLOCAÇÃO (INCLUSO PERDAS) - MESOESTRUTURA</t>
  </si>
  <si>
    <t>Serviço: 45135 ESCORAMENTO PARA PONTE</t>
  </si>
  <si>
    <t>Serviço: 45155 AÇO CA50/60 AQUISIÇÃO, ARMAÇÃO E COLOCAÇÃO (INCLUSO PERDAS) - SUPERESTRUTURA</t>
  </si>
  <si>
    <t>Serviço: 45205 TRANSPORTE COMERCIAL DE AGREGADOS - OAE</t>
  </si>
  <si>
    <t>M1131</t>
  </si>
  <si>
    <t>CORDÃO DE POLIETILENO EXPANDIDO</t>
  </si>
  <si>
    <t>M1618</t>
  </si>
  <si>
    <t>TUBO DE AÇO GALVANIZADO BSP CLASSE LEVE D = 100 MM</t>
  </si>
  <si>
    <t>ARGAMASSA PARA REPAROS E GRAUTEAMENTO - CONFECÇÃO EM MISTURADOR E LANÇAMENTO MANUAL</t>
  </si>
  <si>
    <t>Preço Unitário
COMPOSIÇÃO</t>
  </si>
  <si>
    <t>Preço Unitário
CONSIDERADO</t>
  </si>
  <si>
    <t>GASOLINA</t>
  </si>
  <si>
    <t>L</t>
  </si>
  <si>
    <t>COMPACTADOR DE PLACA VIBRATÓRIA A GASOLINA POTÊNCIA 3HP (MANUTENÇÃO E DEPRECIAÇÃO DO EQUIPAMENTO) - PREÇO DO EQUIPAMENTO NOVO DIVIDIDO POR 1.000</t>
  </si>
  <si>
    <t>UN</t>
  </si>
  <si>
    <t>PERFURATRIZ HIDRÁULICA SOBRE ESTEIRAS PARA ESTACA RAIZ - 56 KW</t>
  </si>
  <si>
    <t>Engenheiro de Produção/ Civil</t>
  </si>
  <si>
    <t>mês</t>
  </si>
  <si>
    <t>Topógrafo</t>
  </si>
  <si>
    <t>Auxiliar de Topografia</t>
  </si>
  <si>
    <t>Motorista</t>
  </si>
  <si>
    <t>Vigia</t>
  </si>
  <si>
    <t>A0001</t>
  </si>
  <si>
    <t>A0002</t>
  </si>
  <si>
    <t>A0003</t>
  </si>
  <si>
    <t>A0004</t>
  </si>
  <si>
    <t>A0005</t>
  </si>
  <si>
    <t>A0006</t>
  </si>
  <si>
    <t>Material de Expediente / Cópias / Impressões</t>
  </si>
  <si>
    <t>Medicamentos</t>
  </si>
  <si>
    <t>Veículos Leves (incluso combustível)</t>
  </si>
  <si>
    <t>PCMSO ( NR-7 )</t>
  </si>
  <si>
    <t>PCMAT ( NR-18 )</t>
  </si>
  <si>
    <t>Exames Admissionais/Demissionais</t>
  </si>
  <si>
    <t>Anotação de Responsabilidade Técnica</t>
  </si>
  <si>
    <t>Ensaios Tecnológicos</t>
  </si>
  <si>
    <t>RETRO ESCAVADEIRA DE PNEUS - MF 86HS OU EQUIVALENTE</t>
  </si>
  <si>
    <t>ROLO PÉ DE CARNEIRO AUTOPROP. CA-25 OU EQUIVALENTE</t>
  </si>
  <si>
    <t>TRATOR DE PNEUS AGRÍCOLA – MF4292 OU EQUIVALENTE</t>
  </si>
  <si>
    <t>TRATOR ESTEIRAS COM LAMINA - CAT D-6 OU EQUIVALENTE</t>
  </si>
  <si>
    <t>M0001</t>
  </si>
  <si>
    <t>M0002</t>
  </si>
  <si>
    <t>M0003</t>
  </si>
  <si>
    <t>M0004</t>
  </si>
  <si>
    <t>M0005</t>
  </si>
  <si>
    <t>M0006</t>
  </si>
  <si>
    <t>M0007</t>
  </si>
  <si>
    <t>M0008</t>
  </si>
  <si>
    <t>M0009</t>
  </si>
  <si>
    <t>M0010</t>
  </si>
  <si>
    <t>Desmatamento, destocamento e limpeza - árvores com diâmetros menores de 15 cm</t>
  </si>
  <si>
    <t>m²</t>
  </si>
  <si>
    <t>Escav., carga e transp. 1ª categ. c/ carregadeira p/
pequenos movimentos de terra - (dt: 201 a 400m)</t>
  </si>
  <si>
    <t>Compactação mecânica sem controle de laboratório</t>
  </si>
  <si>
    <t>m³</t>
  </si>
  <si>
    <t>Escritório de campo</t>
  </si>
  <si>
    <t>Alojamento (pessoal operacional)</t>
  </si>
  <si>
    <t>Alojamento (pessoal técnico administrativo)</t>
  </si>
  <si>
    <t>Alojamento (engenheiros)</t>
  </si>
  <si>
    <t>Mobiliário de Escritório (inclusive equipamentos de informática)</t>
  </si>
  <si>
    <t>Mobiliário de Alojamento (engenheiros)</t>
  </si>
  <si>
    <t>Galpões para Carpintaria e Armação (COBERTURA)</t>
  </si>
  <si>
    <t>Fiscalização</t>
  </si>
  <si>
    <t>Vestiários</t>
  </si>
  <si>
    <t>Sanitários</t>
  </si>
  <si>
    <t>Refeitório (para os administrativos)</t>
  </si>
  <si>
    <t>Tenda 6x6 m (REFEITÓRIO)</t>
  </si>
  <si>
    <t>Mesa com 4 cadeiras (refeitório – tendas)</t>
  </si>
  <si>
    <t>cj</t>
  </si>
  <si>
    <t>Cercas</t>
  </si>
  <si>
    <t>Guaritas</t>
  </si>
  <si>
    <t>Placa de Obra</t>
  </si>
  <si>
    <t>Obelisco de Inauguração (COM PLACA)</t>
  </si>
  <si>
    <t>Instalações Provisórias de Água/Esgoto</t>
  </si>
  <si>
    <t>Instalações Provisórias de Energia Elétrica</t>
  </si>
  <si>
    <t>Consumo de Energia (CANTEIRO/ ALOJAMENTO)</t>
  </si>
  <si>
    <t>KWH</t>
  </si>
  <si>
    <t>Consumo de Telefone/Internet (CANTEIRO)</t>
  </si>
  <si>
    <t>Materiais de Limpeza (ALOJAMENTO ENGENHEIRO /ESCRITORIO URBANO)</t>
  </si>
  <si>
    <t>Faxineira (ALOJAMENTO ENGENHEIRO /ESCRITORIO URBANO) – mensalista</t>
  </si>
  <si>
    <t>Sinalização - placas da obra (caminhos de serviço)</t>
  </si>
  <si>
    <t>Sinalização - placas da obra (desvio / pare siga)</t>
  </si>
  <si>
    <t>Cone de sinalização (desvio)</t>
  </si>
  <si>
    <t>Tambor de 200L (desvio)</t>
  </si>
  <si>
    <t>Servente para sinalização (desvio)</t>
  </si>
  <si>
    <t>Licença de Instalação de Canteiro (fixo)</t>
  </si>
  <si>
    <t>Licença de Instalação de Canteiro (área)</t>
  </si>
  <si>
    <t>Licença de Outorga de Uso da Água</t>
  </si>
  <si>
    <t>C0001</t>
  </si>
  <si>
    <t>c0002</t>
  </si>
  <si>
    <t>C0003</t>
  </si>
  <si>
    <t>C0004</t>
  </si>
  <si>
    <t>C0005</t>
  </si>
  <si>
    <t>C0006</t>
  </si>
  <si>
    <t>C0007</t>
  </si>
  <si>
    <t>C0008</t>
  </si>
  <si>
    <t>C0009</t>
  </si>
  <si>
    <t>C0010</t>
  </si>
  <si>
    <t>C0011</t>
  </si>
  <si>
    <t>C0012</t>
  </si>
  <si>
    <t>C0013</t>
  </si>
  <si>
    <t>C0014</t>
  </si>
  <si>
    <t>C0015</t>
  </si>
  <si>
    <t>C0016</t>
  </si>
  <si>
    <t>C0017</t>
  </si>
  <si>
    <t>C0018</t>
  </si>
  <si>
    <t>C0019</t>
  </si>
  <si>
    <t>C0020</t>
  </si>
  <si>
    <t>C0021</t>
  </si>
  <si>
    <t>C0022</t>
  </si>
  <si>
    <t>C0023</t>
  </si>
  <si>
    <t>C0024</t>
  </si>
  <si>
    <t>C0025</t>
  </si>
  <si>
    <t>C0026</t>
  </si>
  <si>
    <t>C0027</t>
  </si>
  <si>
    <t>C0028</t>
  </si>
  <si>
    <t>C0029</t>
  </si>
  <si>
    <t>C0030</t>
  </si>
  <si>
    <t>C0031</t>
  </si>
  <si>
    <t>C0032</t>
  </si>
  <si>
    <t>C0033</t>
  </si>
  <si>
    <t>C0034</t>
  </si>
  <si>
    <t>C0035</t>
  </si>
  <si>
    <t>C0002</t>
  </si>
  <si>
    <t>Administração Central
(AC)</t>
  </si>
  <si>
    <t>Lucro
(L)</t>
  </si>
  <si>
    <t>Despesas Financeiras
(DF)</t>
  </si>
  <si>
    <t>Seguro + Garantias
(S)</t>
  </si>
  <si>
    <t>Riscos
(R)</t>
  </si>
  <si>
    <t>ISS</t>
  </si>
  <si>
    <t>PIS</t>
  </si>
  <si>
    <t>COFINS</t>
  </si>
  <si>
    <t>CPRB</t>
  </si>
  <si>
    <t>Resultado</t>
  </si>
  <si>
    <t>(I)</t>
  </si>
  <si>
    <t>DESCRIÇÃO</t>
  </si>
  <si>
    <t>PERCENTUAL</t>
  </si>
  <si>
    <t>Grupo A - Encargos Sociáis Básicos</t>
  </si>
  <si>
    <t>INSS</t>
  </si>
  <si>
    <t>FGTS</t>
  </si>
  <si>
    <t>SESI</t>
  </si>
  <si>
    <t>INCRA</t>
  </si>
  <si>
    <t>Salário Educação</t>
  </si>
  <si>
    <t>Seguro contr acidente de trabalho INSS</t>
  </si>
  <si>
    <t>SEBRAE</t>
  </si>
  <si>
    <t>SECONCI</t>
  </si>
  <si>
    <t>Grupo B - Encargos Trabalhistas</t>
  </si>
  <si>
    <t>Repouso semanal remunerado</t>
  </si>
  <si>
    <t>Feriados</t>
  </si>
  <si>
    <t>Férias e 1/3 de férias</t>
  </si>
  <si>
    <t>Auxíçio Efermidade</t>
  </si>
  <si>
    <t>Auxílio Acidente</t>
  </si>
  <si>
    <t>13° Salario%</t>
  </si>
  <si>
    <t>Licença Paternidade</t>
  </si>
  <si>
    <t>Faltas Justificadas</t>
  </si>
  <si>
    <t>Grupo C - Encargos Idenizatórios</t>
  </si>
  <si>
    <t>Aviso Prévio Indenizado</t>
  </si>
  <si>
    <t>Aviso Prévio Trabalhado</t>
  </si>
  <si>
    <t>Multa por Recisão do Contrato de Trabalho sem Justa Causa</t>
  </si>
  <si>
    <t>Indenização Adicional</t>
  </si>
  <si>
    <t>Grupo D - Incidência Cumulaticas</t>
  </si>
  <si>
    <t>Incidência do Gurpo A sobre B</t>
  </si>
  <si>
    <t>Percentual Total de Encargos Sociais</t>
  </si>
  <si>
    <t>SENAI</t>
  </si>
  <si>
    <t>Preço Unitário
REFERENCIA</t>
  </si>
  <si>
    <t>CONCRETO FCK=15 MPA (AC/BC)</t>
  </si>
  <si>
    <t>NEOPRENE</t>
  </si>
  <si>
    <t>Serviço: 45131 CONCRETO FCK=30 MPA COM ADITIVO</t>
  </si>
  <si>
    <t>CONCRETO FCK=30 MPA COM ADITIVO</t>
  </si>
  <si>
    <t>E9750</t>
  </si>
  <si>
    <t>BOMBA DE INJEÇÃO DE ARGAMASSA COM CAPACIDADE DE 50 L / MIN</t>
  </si>
  <si>
    <t>TUBO DE REVESTIMENTO PARA ESTACA RAIZ SCH 80 - D EXTERNO = 323,8 MM - 132,04 KG/M</t>
  </si>
  <si>
    <t>M1977</t>
  </si>
  <si>
    <t>TERMINAL DE ANCORAGEM DE DEFENSA METÁLICA EM BARREIRA RÍGIDA (TIPO D)</t>
  </si>
  <si>
    <t>3807864DN</t>
  </si>
  <si>
    <t>CHUMBADOR DE EXPANSÃO CONTROLADA POR TORQUE PARA CONCRETO D=16 MM - FORNECIMENTO E INSTALAÇÃO</t>
  </si>
  <si>
    <t>um</t>
  </si>
  <si>
    <t>E9675</t>
  </si>
  <si>
    <t>MARTELETE PERFURADOR/ROMPEDOR ELÉTRICO 1,5 KW</t>
  </si>
  <si>
    <t>M2388</t>
  </si>
  <si>
    <t>M0412</t>
  </si>
  <si>
    <t>BROCA DE WIDIA - D= 16 MM E C= 150 MM</t>
  </si>
  <si>
    <t>CHUMBADOR DE EXPANSÃO CONTROLADA POR TORQUE EM AÇO ZINCADO PARA CONCRETO - D= 16 MM</t>
  </si>
  <si>
    <t>DT</t>
  </si>
  <si>
    <t>EFETIVO PESSOAL A SER MOBILIZADO</t>
  </si>
  <si>
    <t>Serviço: 45230 DRENOS 100 MM Unidade: un</t>
  </si>
  <si>
    <t>Serviço: 45235 NEOPRENE Unidade: Kg</t>
  </si>
  <si>
    <t>E9076</t>
  </si>
  <si>
    <t>EQUIPAMENTO PARA PINTURA ELETROSTÁTICA COM CABINE DUPLA DE 7,0 KW E ESTUFA DE 80.000 KCAL</t>
  </si>
  <si>
    <t>M3153</t>
  </si>
  <si>
    <t>TINTA EM PÓ A BASE DE RESINA POLIÉSTER</t>
  </si>
  <si>
    <t>5212552DN</t>
  </si>
  <si>
    <t>E9568</t>
  </si>
  <si>
    <t>E9623</t>
  </si>
  <si>
    <t>E9622</t>
  </si>
  <si>
    <t>E9507</t>
  </si>
  <si>
    <t>FURADEIRA DE IMPACTO DE 12.5 MM - 0,80 KW</t>
  </si>
  <si>
    <t>MÁQUINA DE BANCADA GUILHOTINA - 4,00 KW</t>
  </si>
  <si>
    <t>MÁQUINA DE BANCADA UNIVERSAL PARA CORTE DE CHAPA - 1,50 KW</t>
  </si>
  <si>
    <t>PLOTADORA DE RECORTE COM COMPUTADOR E PROGRAMA COMPUTACIONAL</t>
  </si>
  <si>
    <t>M1367</t>
  </si>
  <si>
    <t>M3235</t>
  </si>
  <si>
    <t>M3237</t>
  </si>
  <si>
    <t>CHAPA FINA EM AÇO GALVANIZADO</t>
  </si>
  <si>
    <t>PELÍCULA RETRORREFLETIVA TIPO I</t>
  </si>
  <si>
    <t>PELÍCULA RETRORREFLETIVA TIPO III</t>
  </si>
  <si>
    <t>PINTURA ELETROSTÁTICA À PÓ COM TINTA POLIÉSTER EM CHAPA DE AÇO</t>
  </si>
  <si>
    <t>5213417DN</t>
  </si>
  <si>
    <t>E9687</t>
  </si>
  <si>
    <t>CAMINHÃO CARROCERIA COM CAPACIDADE DE 5T - 115 KW</t>
  </si>
  <si>
    <t>PLACA EM AÇO Nº 16 GALVANIZADO COM PELÍCULA RETRORREFLETIVA I + III - CONFECÇÃO</t>
  </si>
  <si>
    <t>5213571DN</t>
  </si>
  <si>
    <t>DRENOS 100 MM</t>
  </si>
  <si>
    <t>REGULARIZAÇÃO E COMPACTAÇÃO DO SUBLEITO</t>
  </si>
  <si>
    <t>ESCAV. E CARGA 1ª CATEG. - SEM TRANSPORTE</t>
  </si>
  <si>
    <t>ESCAVAÇÃO, CARGA E TRANSPORTE DE
MATERIAL DE 1ª CATEGORIA ATÉ 50M</t>
  </si>
  <si>
    <t>ESCAV., CARGA E TRANSPORTE DE MAT. 1ª
CATEG. - C/ ESCAVADEIRA - (DT: 51 A 200M)</t>
  </si>
  <si>
    <t>ESCAV., CARGA E TRANSPORTE DE MAT. 1ª
CATEG. - C/ ESCAVADEIRA - (DT: 201 A 400M)</t>
  </si>
  <si>
    <t>COMPACTAÇÃO A 95% DO PROCTOR NORMAL</t>
  </si>
  <si>
    <t>COMPACTAÇÃO A 100% DO PROCTOR NORMAL</t>
  </si>
  <si>
    <t>SEMEADURA MANUAL</t>
  </si>
  <si>
    <t>PLACA EM AÇO - PELÍCULA I + III -
FORNECIMENTO E IMPLANTAÇÃO</t>
  </si>
  <si>
    <t>DEFENSA METÁLICA SEMI-MALEÁVEL SIMPLES</t>
  </si>
  <si>
    <t>3713690DN</t>
  </si>
  <si>
    <t>TERMINAL DE ANCORAGEM DE DEFENSA
METÁLICA EM BARREIRA NEW JERSEY -
FORNECIMENTO E IMPLANTAÇÃO</t>
  </si>
  <si>
    <t>MOBILIZAÇÃO / DESMOBILIZAÇÃO - CONFORME DEMONSTRATIVO</t>
  </si>
  <si>
    <t>Preço</t>
  </si>
  <si>
    <t>Preço/m</t>
  </si>
  <si>
    <t>Total Geral</t>
  </si>
  <si>
    <t>GOINFRA - Agência Goiana de Infraestrutura e Transportes</t>
  </si>
  <si>
    <t>Orçamento Sintético</t>
  </si>
  <si>
    <t>: PL-GECOB - GERENCIA DE CUSTOS E ORÇAMENTOS DE OBRAS RODOVIARIAS</t>
  </si>
  <si>
    <t xml:space="preserve">: </t>
  </si>
  <si>
    <t>ESCAVAÇÃO MANUAL MAT. 1ª CAT.</t>
  </si>
  <si>
    <t xml:space="preserve">m3    </t>
  </si>
  <si>
    <t>ESCAVAÇÃO MANUAL MAT. 3ª CAT.</t>
  </si>
  <si>
    <t>ESCORAMENTO CONTÍNUO EM VALAS(ESP. 2,00M)</t>
  </si>
  <si>
    <t xml:space="preserve">m2    </t>
  </si>
  <si>
    <t>REATERRO APILOADO DE VALAS</t>
  </si>
  <si>
    <t xml:space="preserve">Total do Grupo : </t>
  </si>
  <si>
    <t xml:space="preserve">Kg    </t>
  </si>
  <si>
    <t>PINTURA MANUAL COM NATA DE CIMENTO - 3 DEMÃOS</t>
  </si>
  <si>
    <t xml:space="preserve">tkm   </t>
  </si>
  <si>
    <t xml:space="preserve">un    </t>
  </si>
  <si>
    <t>LIMPEZA GERAL</t>
  </si>
  <si>
    <t>TUBO DE PVC PARA DRENA TIPO BASBACÃ - D= 75MM - FORNECIMENTO E INSTALAÇÃO</t>
  </si>
  <si>
    <t xml:space="preserve">m     </t>
  </si>
  <si>
    <t>COT01</t>
  </si>
  <si>
    <t>GABIÃO (1,00M) - REVESTIDO COM POLÍMERO RESISTENTE A ABRASÃO (&lt;9%) - IMPLANTAÇÃO</t>
  </si>
  <si>
    <t>COT02</t>
  </si>
  <si>
    <t>GABIÃO TIPO CAIXA SOLO REFORÇADO, MALHA HEXAGONAL 8 X 10 CM (ZN/AL REVESTIDO COM POLÍMERO), FIO 2,7MM, DIMENSÕES 2,0X1,0X1,0CM, COM CAUDA DE 7,0M</t>
  </si>
  <si>
    <t>COT03</t>
  </si>
  <si>
    <t>COT04</t>
  </si>
  <si>
    <t>GABIÃO TIPO CAIXA MALHA HEXAGONAL 8X10X CM (H=1,0M)- REVESTIDO COM POLÍMERO RESISTENTE A ABRASÃO (&lt; 9%)</t>
  </si>
  <si>
    <t>GEOTEXTIL - BIDIM RT-16 OU EQUIVALENTE</t>
  </si>
  <si>
    <t>ESTABILIZAÇÃO DE SOLO COM BAIXA CAPACIDADE DE SUPORTE COM RACHÃO</t>
  </si>
  <si>
    <t>TRANSPORTE COMERCIAL DE AGREGADOS</t>
  </si>
  <si>
    <t xml:space="preserve">Total do Orçamento : </t>
  </si>
  <si>
    <t>Discriminação</t>
  </si>
  <si>
    <t xml:space="preserve">Preço/m     </t>
  </si>
  <si>
    <t>Total geral</t>
  </si>
  <si>
    <t>SCO - Sistema de Custos e Orçamentos</t>
  </si>
  <si>
    <t>EMULSÃO EXPLOSIVA ENCARTUCHADA</t>
  </si>
  <si>
    <t>NONEL DE COLUNA - C = 6,0 m</t>
  </si>
  <si>
    <t>NONEL DE LIGAÇÃO - C = 6,0 m</t>
  </si>
  <si>
    <t>NONEL INICIADOR - C = 150,0 m</t>
  </si>
  <si>
    <t>Serviço: 45430   REATERRO APILOADO DE VALAS</t>
  </si>
  <si>
    <t>Serviço: 45040   FORMA CHAPA COMPENSADA PLASTIFICADA 17 MM (INCLUSO DESFORMA)</t>
  </si>
  <si>
    <t>Serviço: 45115   FORMA CHAPA COMPENSADA PLASTIFICADA 17 MM (INCLUSO DESFORMA)</t>
  </si>
  <si>
    <t>Serviço: 45150   FORMA CHAPA COMPENSADA PLASTIFICADA 17 MM (INCLUSO DESFORMA)</t>
  </si>
  <si>
    <t>Serviço: 45245   LIMPEZA GERAL</t>
  </si>
  <si>
    <t>GABIÃO TIPO CAIXA MALHA HEXAGONAL 8 x 10 CM (H=0,50M) - REVESTIDO COM POLÍMERO RESISTENTE A ABRASÃO (&lt; 9%)</t>
  </si>
  <si>
    <t>C001</t>
  </si>
  <si>
    <t>C002</t>
  </si>
  <si>
    <t>ARAME PROTEGIDO COM POLIMERO PARA GABIAO, DIAMETRO 3,2 MM</t>
  </si>
  <si>
    <t>ESCAVAÇÃO MANUAL</t>
  </si>
  <si>
    <t>TRANSPORTE LOCAL DE PEDRA MARROADA</t>
  </si>
  <si>
    <t>m3.Km</t>
  </si>
  <si>
    <t>ARAME PROTEGIDO COM POLÍMERO PARA
GABIÃO, DIÂMETRO 3,2MM</t>
  </si>
  <si>
    <t>GABIÃO (H=0,50M), REVESTIMENTO COM POLÍMERO RESISTENTE A ABRASÃO (&lt;9%) - IMPLANTAÇÃO</t>
  </si>
  <si>
    <t>GABIÃO TIPO CAIXA MALHA HEXAGONAL 8X10X CM (H=0,5M)- REVESTIDO COM POLÍMERO RESISTENTE A ABRASÃO (&lt; 9%)</t>
  </si>
  <si>
    <t>MURO DE SOLO REFORÇADO, PARA MUROS COM ALTURA MAIOR QUE 4M E MENOR OU IGUAL A 12M (H=0,5M) - IMPLANTAÇÃO</t>
  </si>
  <si>
    <t>MURO DE SOLO REFORÇADO, PARA MUROS COM ALTURA MAIOR QUE 4M E MENOR OU IGUAL A 12M ( H=1,0M) - IMPLANTAÇÃO</t>
  </si>
  <si>
    <t>m3Km</t>
  </si>
  <si>
    <t>Serviço: 40451   TRANSPORTE COMERCIAL DE MATERIAL BÁSICO</t>
  </si>
  <si>
    <t>: 202300036003293-1/2023</t>
  </si>
  <si>
    <t>Data Orçamento : 04/04/2023</t>
  </si>
  <si>
    <t>: ORÇAMENTO DA OBRA DE ARTE ESPECIAL SOBRE O RIO CRIXÁS MIRIM</t>
  </si>
  <si>
    <t>: ORÇAMENTO REALIZADO NA TABELA DE TERRAPLENAGEM, PAVIMENTAÇÃO E OBRAS DE ARTE ESPECIAIS - MAR/23 - SEM DESONERAÇÃO - T199</t>
  </si>
  <si>
    <t xml:space="preserve">: 60 m     </t>
  </si>
  <si>
    <t>: 20,48%</t>
  </si>
  <si>
    <t>Data Base : 01/03/2023</t>
  </si>
  <si>
    <t>TERRAPLENAGEM</t>
  </si>
  <si>
    <t>05/04/2023 - 09:07</t>
  </si>
  <si>
    <t xml:space="preserve">: 60,00 m     </t>
  </si>
  <si>
    <t>ESCAV., CARGA E TRANSPORTE DE MAT. 1ª CATEG. - C/ ESCAVADEIRA - (DT: 51 A 200M)</t>
  </si>
  <si>
    <t>INFRA-ESTRUTURA - BLOCO</t>
  </si>
  <si>
    <t>INFRA-ESTRUTURA - ESTACA</t>
  </si>
  <si>
    <t>2306070 DN</t>
  </si>
  <si>
    <t>ESTACA RAIZ PERFURADA NA ROCHA COM D=31 CM - CONFECÇÃO</t>
  </si>
  <si>
    <t>2306066 DN</t>
  </si>
  <si>
    <t>ESTACA RAIZ PERFURADA NO SOLO D=40 CM - CONFECÇÃO</t>
  </si>
  <si>
    <t>2306248 DN</t>
  </si>
  <si>
    <t>ARRASAMENTO DE ESTACAS DE CONCRETO COM SEÇÃO SUPERIOR À 900 CM2</t>
  </si>
  <si>
    <t>2306733 DN</t>
  </si>
  <si>
    <t>CAMISA METÁLICA COM ESPESSURA DE 6.3 MM D=400 MM - PARA PASSAGEM DE LÂMINA DÁGUA - POSICIONAMENTO</t>
  </si>
  <si>
    <t>INFRA-ESTRUTURA - TRAVESSA BLOCOS</t>
  </si>
  <si>
    <t>MESO-ESTRUTURA - PILARES</t>
  </si>
  <si>
    <t>MESO-ESTRUTURA - VIGA DE TRAVAMENTO</t>
  </si>
  <si>
    <t>MESO-ESTRUTURA - APARELHO DE APOIO FRETADO</t>
  </si>
  <si>
    <t>SUPER-ESTRUTURA - LAJE + LONGARINA</t>
  </si>
  <si>
    <t>SUPER-ESTRUTURA - TRANSVERSINA</t>
  </si>
  <si>
    <t>SUPER-ESTRUTURA - VIGAS DE FECHAMENTO</t>
  </si>
  <si>
    <t>SUPER-ESTRUTURA - ALAS</t>
  </si>
  <si>
    <t>SUPER-ESTRUTURA - LAJE DE APROXIMAÇÃO</t>
  </si>
  <si>
    <t>SUPER-ESTRUTURA - GUARDA-RODAS</t>
  </si>
  <si>
    <t>SUPER-ESTRUTURA - ESCORAMENTO</t>
  </si>
  <si>
    <t>SUPER-ESTRUTURA - TRANSPORTE</t>
  </si>
  <si>
    <t>SERVIÇOS COMPLEMENTARES</t>
  </si>
  <si>
    <t>GABIÕES (1,00 M)</t>
  </si>
  <si>
    <t>42190A</t>
  </si>
  <si>
    <t>ADMINISTRAÇÃO LOCAL - TIPO F - ADAPTADA</t>
  </si>
  <si>
    <t>Serviço: 40001 DESMATAMENTO, DESTOCAMENTO E LIMPEZA - ÁRVORES COM DIÂMETROS MENORES DE 15 CM</t>
  </si>
  <si>
    <t>Serviço: 40015 ESCAV., CARGA E TRANSPORTE DE MAT. 1ª CATEG. - C/ ESCAVADEIRA - (DT: 51 A 200M) Unidade: m3</t>
  </si>
  <si>
    <t>Serviço: 2306070 DN ESTACA RAIZ PERFURADA NA ROCHA COM D=31 CM - CONFECÇÃO Unidade: m</t>
  </si>
  <si>
    <t>Serviço: 2306248 DN ARRASAMENTO DE ESTACAS DE CONCRETO COM SEÇÃO SUPERIOR À 900 CM2 Unidade: m3</t>
  </si>
  <si>
    <t>E9640</t>
  </si>
  <si>
    <t>E9706</t>
  </si>
  <si>
    <t>COMPRESSOR DE AR PORTÁTIL DE 33,51 L/S (71 PCM) - 14 KW</t>
  </si>
  <si>
    <t>MARTELETE PERFURADOR/ROMPEDOR A
AR COMPRIMIDO DE 28 KG PARA
CONCRETO COM CAPACIDADE DE 1230 GPM</t>
  </si>
  <si>
    <t>M0601</t>
  </si>
  <si>
    <t>PONTEIRO PARA MARTELETE - D=32 MM E C= 1,00 M</t>
  </si>
  <si>
    <t>Serviço: 2306066 DN ESTACA RAIZ PERFURADA NO SOLO D=40 CM - CONFECÇÃO Unidade: m</t>
  </si>
  <si>
    <t>Serviço: 2306733 DN CAMISA METÁLICA COM ESPESSURA DE 6.3 MM D=400 MM - PARA PASSAGEM DE LÂMINA DÁGUA - POSICIONAMENTO</t>
  </si>
  <si>
    <t>E9660</t>
  </si>
  <si>
    <t>GUINDASTE MÓVEL SOBRE ESTEIRAS COM CAPACIDADE DE 40 T - 186 KW</t>
  </si>
  <si>
    <t>2306604 DN</t>
  </si>
  <si>
    <t>2408058 DN</t>
  </si>
  <si>
    <t>CONFECÇÃO DE CAMISA METÁLICA EM AÇO ASTM A36 COM ESPESSURA DE 6.3 MM - D=400 MM</t>
  </si>
  <si>
    <t>Serviço: 2306604 DN CONFECÇÃO DE CAMISA METÁLICA EM AÇO ASTM A36 COM ESPESSURA DE 6.3 MM - D=400 MM Unidade: m</t>
  </si>
  <si>
    <t>E9756</t>
  </si>
  <si>
    <t>E9070</t>
  </si>
  <si>
    <t>CALANDRA PARA CHAPAS DE AÇO DE 25 MM - 22KW</t>
  </si>
  <si>
    <t>PONTE ROLANTE COM CAPACIDADE DE 5 T E VÃO DE ATÉ 15 M - 10 KW</t>
  </si>
  <si>
    <t>M1387</t>
  </si>
  <si>
    <t>CHAPA GROSSA EM AÇO ASTM A36</t>
  </si>
  <si>
    <t>1416139 DN</t>
  </si>
  <si>
    <t>1416254 DN</t>
  </si>
  <si>
    <t>CORTE DE CHAPAS DE AÇO COM ESPESSURA DE 6.3 MM COM MAÇARICO OXIACETILENO</t>
  </si>
  <si>
    <t>Serviço: 1416139 DN CORTE DE CHAPAS DE AÇO COM ESPESSURA DE 6.3 MM COM MAÇARICO OXIACETILENO Unidade: m</t>
  </si>
  <si>
    <t>E9662</t>
  </si>
  <si>
    <t>EQUIPAMENTO PARA SOLDA E CORTE COM OXIACETILENO</t>
  </si>
  <si>
    <t>M1796</t>
  </si>
  <si>
    <t>M1795</t>
  </si>
  <si>
    <t>GÁS ACETILENO</t>
  </si>
  <si>
    <t>GÁS OXIGÊNIO</t>
  </si>
  <si>
    <t>Serviço: 1416254 DN SOLDA COM MAÇARICO OXIACETILENO DE CHAPAS DE AÇO DE 6.3 MM Unidade: m</t>
  </si>
  <si>
    <t>SOLDA COM MAÇARICO OXIACETILENO DE CHAPAS DE AÇO DE 6.3 MM</t>
  </si>
  <si>
    <t>M1398</t>
  </si>
  <si>
    <t>VARETA EM AÇO-CARBONO PARA SOLDA OXIACETILENTO AWS A 5.2 R45</t>
  </si>
  <si>
    <t>Serviço: 2408058 DN SOLDA ELÉTRICA DE PERFIS METÁLICOS E CHAPAS DE AÇO COM ELETRODO E70XX Unidade: Kg</t>
  </si>
  <si>
    <t>SOLDA ELÉTRICA DE PERFIS METÁLICOS E CHAPAS DE AÇO COM ELETRODO E70XX</t>
  </si>
  <si>
    <t>M2130</t>
  </si>
  <si>
    <t>ELETRODO REVESTIDO E70XX</t>
  </si>
  <si>
    <t>Serviço: 42800 GABIÕES (1,00 M) Unidade: m3</t>
  </si>
  <si>
    <t>Serviço: 47027 ESCAVAÇÃO MANUAL Unidade: m3</t>
  </si>
  <si>
    <t xml:space="preserve">Serviço: 42190A ADMINISTRAÇÃO LOCAL - TIPO F </t>
  </si>
  <si>
    <t>Almoxarife / Apontador / Comprador</t>
  </si>
  <si>
    <t>Almoxarifado</t>
  </si>
  <si>
    <t>Serviço: 42301 MOBILIZAÇÃO / DESMOBILIZAÇÃO - CONFORME DEMONSTRATIVO</t>
  </si>
  <si>
    <t>CRONOGRAMA FÍSICO FINANCEIRO PONTE CRIXÁS MIRIM</t>
  </si>
  <si>
    <t>Mês</t>
  </si>
  <si>
    <r>
      <rPr>
        <b/>
        <sz val="10"/>
        <color theme="2"/>
        <rFont val="Arial"/>
        <family val="2"/>
      </rPr>
      <t>MÊS</t>
    </r>
    <r>
      <rPr>
        <b/>
        <sz val="10"/>
        <color indexed="8"/>
        <rFont val="Arial"/>
        <family val="2"/>
      </rPr>
      <t xml:space="preserve"> 1</t>
    </r>
  </si>
  <si>
    <r>
      <rPr>
        <b/>
        <sz val="10"/>
        <color theme="2"/>
        <rFont val="Arial"/>
        <family val="2"/>
      </rPr>
      <t>MÊS</t>
    </r>
    <r>
      <rPr>
        <b/>
        <sz val="10"/>
        <color indexed="8"/>
        <rFont val="Arial"/>
        <family val="2"/>
      </rPr>
      <t xml:space="preserve"> 2</t>
    </r>
    <r>
      <rPr>
        <sz val="10"/>
        <color rgb="FF000000"/>
        <rFont val="Times New Roman"/>
        <charset val="204"/>
      </rPr>
      <t/>
    </r>
  </si>
  <si>
    <r>
      <rPr>
        <b/>
        <sz val="10"/>
        <color theme="2"/>
        <rFont val="Arial"/>
        <family val="2"/>
      </rPr>
      <t>MÊS</t>
    </r>
    <r>
      <rPr>
        <b/>
        <sz val="10"/>
        <color indexed="8"/>
        <rFont val="Arial"/>
        <family val="2"/>
      </rPr>
      <t xml:space="preserve"> 3</t>
    </r>
  </si>
  <si>
    <r>
      <rPr>
        <b/>
        <sz val="10"/>
        <color theme="2"/>
        <rFont val="Arial"/>
        <family val="2"/>
      </rPr>
      <t>MÊS</t>
    </r>
    <r>
      <rPr>
        <b/>
        <sz val="10"/>
        <color indexed="8"/>
        <rFont val="Arial"/>
        <family val="2"/>
      </rPr>
      <t xml:space="preserve"> 4</t>
    </r>
  </si>
  <si>
    <t>R$</t>
  </si>
  <si>
    <t>ESCAVAÇÕES / ATERRO/REATERRO</t>
  </si>
  <si>
    <t>TRANSPORTE</t>
  </si>
  <si>
    <t>GABIÃO</t>
  </si>
  <si>
    <t>CANTEIRO DE OBRAS</t>
  </si>
  <si>
    <t>MOBILIZAÇÃO / DESMOB</t>
  </si>
  <si>
    <t>Total geral (Simples) - R$</t>
  </si>
  <si>
    <t>Total geral (Acumulado)</t>
  </si>
  <si>
    <t>Férias Indenizadas</t>
  </si>
  <si>
    <t>Inicidência de FGTS sobre aviso prévio + Incidência de multa do FGTS sobre aviso prévio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</si>
</sst>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0000"/>
    <numFmt numFmtId="165" formatCode="0.0000"/>
    <numFmt numFmtId="166" formatCode="0000"/>
    <numFmt numFmtId="167" formatCode="#,##0.0000"/>
    <numFmt numFmtId="168" formatCode="_-&quot;R$&quot;\ * #,##0.0000_-;\-&quot;R$&quot;\ * #,##0.0000_-;_-&quot;R$&quot;\ * &quot;-&quot;????_-;_-@_-"/>
    <numFmt numFmtId="169" formatCode="000000"/>
    <numFmt numFmtId="170" formatCode="##0.000"/>
    <numFmt numFmtId="171" formatCode="#0.00"/>
    <numFmt numFmtId="172" formatCode="#0.000"/>
    <numFmt numFmtId="173" formatCode="##0.00"/>
    <numFmt numFmtId="174" formatCode="##,##0.00"/>
    <numFmt numFmtId="175" formatCode="###,##0.00"/>
    <numFmt numFmtId="176" formatCode="#,##0.000"/>
    <numFmt numFmtId="177" formatCode="0.000"/>
    <numFmt numFmtId="178" formatCode="00"/>
    <numFmt numFmtId="179" formatCode="##,##0.000"/>
    <numFmt numFmtId="180" formatCode="#,###,##0.00"/>
    <numFmt numFmtId="181" formatCode="###,##0.000"/>
  </numFmts>
  <fonts count="42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Times New Roman"/>
      <family val="1"/>
    </font>
    <font>
      <sz val="8"/>
      <name val="Times New Roman"/>
      <family val="1"/>
    </font>
    <font>
      <sz val="12"/>
      <name val="Arial MT"/>
      <family val="2"/>
    </font>
    <font>
      <b/>
      <sz val="11"/>
      <name val="Calibri Light"/>
      <family val="2"/>
    </font>
    <font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sz val="12"/>
      <name val="Arial MT"/>
    </font>
    <font>
      <sz val="9"/>
      <name val="Calibri Light"/>
      <family val="2"/>
    </font>
    <font>
      <sz val="11"/>
      <name val="Calibri Light"/>
      <family val="2"/>
    </font>
    <font>
      <b/>
      <sz val="11"/>
      <color theme="1"/>
      <name val="Calibri Light"/>
      <family val="2"/>
    </font>
    <font>
      <sz val="10"/>
      <name val="Arial"/>
      <family val="2"/>
    </font>
    <font>
      <sz val="10"/>
      <name val="Times New Roman"/>
      <family val="1"/>
    </font>
    <font>
      <sz val="7"/>
      <color indexed="8"/>
      <name val="Arial"/>
      <family val="2"/>
    </font>
    <font>
      <sz val="8"/>
      <color indexed="8"/>
      <name val="Arial"/>
      <family val="2"/>
    </font>
    <font>
      <sz val="7"/>
      <color indexed="63"/>
      <name val="Arial"/>
      <family val="2"/>
    </font>
    <font>
      <b/>
      <sz val="7"/>
      <color indexed="8"/>
      <name val="Arial"/>
      <family val="2"/>
    </font>
    <font>
      <sz val="4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2"/>
      <color theme="4"/>
      <name val="Calibri"/>
      <family val="2"/>
      <scheme val="minor"/>
    </font>
    <font>
      <sz val="10"/>
      <color theme="4"/>
      <name val="Calibri"/>
      <family val="2"/>
      <scheme val="minor"/>
    </font>
    <font>
      <sz val="10"/>
      <color theme="4"/>
      <name val="Times New Roman"/>
      <family val="1"/>
    </font>
    <font>
      <b/>
      <sz val="10"/>
      <color indexed="8"/>
      <name val="Arial"/>
      <family val="2"/>
    </font>
    <font>
      <b/>
      <sz val="10"/>
      <color theme="2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E6E6E6"/>
      </patternFill>
    </fill>
    <fill>
      <patternFill patternType="solid">
        <fgColor rgb="FFE5E5E5"/>
      </patternFill>
    </fill>
    <fill>
      <patternFill patternType="solid">
        <fgColor theme="6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26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thin">
        <color theme="6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/>
      <right/>
      <top style="hair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43" fontId="2" fillId="0" borderId="0" applyFont="0" applyFill="0" applyBorder="0" applyAlignment="0" applyProtection="0"/>
    <xf numFmtId="0" fontId="7" fillId="0" borderId="0"/>
    <xf numFmtId="0" fontId="8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3" fillId="5" borderId="0"/>
    <xf numFmtId="0" fontId="15" fillId="0" borderId="0"/>
    <xf numFmtId="43" fontId="17" fillId="0" borderId="0" applyFont="0" applyFill="0" applyBorder="0" applyAlignment="0" applyProtection="0"/>
    <xf numFmtId="0" fontId="17" fillId="7" borderId="0"/>
    <xf numFmtId="0" fontId="21" fillId="0" borderId="0"/>
    <xf numFmtId="0" fontId="8" fillId="0" borderId="0" applyNumberFormat="0" applyFont="0" applyFill="0" applyBorder="0" applyAlignment="0" applyProtection="0"/>
    <xf numFmtId="9" fontId="1" fillId="0" borderId="0" applyFont="0" applyFill="0" applyBorder="0" applyAlignment="0" applyProtection="0"/>
  </cellStyleXfs>
  <cellXfs count="385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43" fontId="3" fillId="0" borderId="0" xfId="1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43" fontId="4" fillId="0" borderId="0" xfId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0" borderId="0" xfId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43" fontId="5" fillId="0" borderId="3" xfId="1" applyFont="1" applyFill="1" applyBorder="1" applyAlignment="1">
      <alignment vertical="center"/>
    </xf>
    <xf numFmtId="43" fontId="3" fillId="0" borderId="3" xfId="1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43" fontId="3" fillId="0" borderId="1" xfId="1" applyFont="1" applyFill="1" applyBorder="1" applyAlignment="1">
      <alignment horizontal="right" vertical="center" shrinkToFi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/>
    </xf>
    <xf numFmtId="0" fontId="4" fillId="0" borderId="1" xfId="2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43" fontId="5" fillId="2" borderId="1" xfId="1" applyFont="1" applyFill="1" applyBorder="1" applyAlignment="1">
      <alignment horizontal="center" vertical="center"/>
    </xf>
    <xf numFmtId="0" fontId="9" fillId="3" borderId="6" xfId="3" applyFont="1" applyFill="1" applyBorder="1" applyAlignment="1">
      <alignment horizontal="left" vertical="center"/>
    </xf>
    <xf numFmtId="2" fontId="9" fillId="3" borderId="6" xfId="3" applyNumberFormat="1" applyFont="1" applyFill="1" applyBorder="1" applyAlignment="1">
      <alignment horizontal="left" vertical="center"/>
    </xf>
    <xf numFmtId="0" fontId="9" fillId="3" borderId="6" xfId="3" applyFont="1" applyFill="1" applyBorder="1" applyAlignment="1" applyProtection="1">
      <alignment horizontal="left" vertical="center"/>
      <protection locked="0"/>
    </xf>
    <xf numFmtId="2" fontId="9" fillId="3" borderId="6" xfId="3" applyNumberFormat="1" applyFont="1" applyFill="1" applyBorder="1" applyAlignment="1" applyProtection="1">
      <alignment horizontal="center" vertical="center"/>
      <protection locked="0"/>
    </xf>
    <xf numFmtId="0" fontId="9" fillId="0" borderId="0" xfId="3" applyFont="1" applyAlignment="1">
      <alignment vertical="center"/>
    </xf>
    <xf numFmtId="167" fontId="10" fillId="0" borderId="6" xfId="3" applyNumberFormat="1" applyFont="1" applyBorder="1" applyAlignment="1" applyProtection="1">
      <alignment vertical="top"/>
      <protection locked="0"/>
    </xf>
    <xf numFmtId="44" fontId="10" fillId="0" borderId="6" xfId="5" applyFont="1" applyFill="1" applyBorder="1" applyAlignment="1" applyProtection="1">
      <alignment vertical="top"/>
      <protection locked="0"/>
    </xf>
    <xf numFmtId="0" fontId="10" fillId="0" borderId="0" xfId="3" applyFont="1" applyAlignment="1">
      <alignment vertical="top"/>
    </xf>
    <xf numFmtId="0" fontId="9" fillId="0" borderId="10" xfId="3" applyFont="1" applyBorder="1" applyAlignment="1" applyProtection="1">
      <alignment vertical="top"/>
      <protection locked="0"/>
    </xf>
    <xf numFmtId="2" fontId="9" fillId="0" borderId="10" xfId="3" applyNumberFormat="1" applyFont="1" applyBorder="1" applyAlignment="1" applyProtection="1">
      <alignment vertical="top"/>
      <protection locked="0"/>
    </xf>
    <xf numFmtId="167" fontId="9" fillId="0" borderId="10" xfId="3" applyNumberFormat="1" applyFont="1" applyBorder="1" applyAlignment="1" applyProtection="1">
      <alignment horizontal="right" vertical="top"/>
      <protection locked="0"/>
    </xf>
    <xf numFmtId="0" fontId="9" fillId="3" borderId="11" xfId="3" applyFont="1" applyFill="1" applyBorder="1" applyAlignment="1" applyProtection="1">
      <alignment horizontal="center" vertical="center"/>
      <protection locked="0"/>
    </xf>
    <xf numFmtId="0" fontId="10" fillId="0" borderId="6" xfId="3" applyFont="1" applyBorder="1" applyAlignment="1" applyProtection="1">
      <alignment vertical="top"/>
      <protection locked="0"/>
    </xf>
    <xf numFmtId="0" fontId="9" fillId="0" borderId="0" xfId="3" applyFont="1" applyAlignment="1">
      <alignment vertical="top"/>
    </xf>
    <xf numFmtId="0" fontId="10" fillId="0" borderId="6" xfId="3" applyFont="1" applyBorder="1" applyAlignment="1" applyProtection="1">
      <alignment horizontal="left" vertical="top"/>
      <protection locked="0"/>
    </xf>
    <xf numFmtId="2" fontId="10" fillId="0" borderId="6" xfId="3" applyNumberFormat="1" applyFont="1" applyBorder="1" applyAlignment="1" applyProtection="1">
      <alignment horizontal="center" vertical="top"/>
      <protection locked="0"/>
    </xf>
    <xf numFmtId="0" fontId="10" fillId="0" borderId="6" xfId="3" applyFont="1" applyBorder="1" applyAlignment="1" applyProtection="1">
      <alignment horizontal="center" vertical="top"/>
      <protection locked="0"/>
    </xf>
    <xf numFmtId="0" fontId="9" fillId="0" borderId="7" xfId="3" applyFont="1" applyBorder="1" applyAlignment="1" applyProtection="1">
      <alignment vertical="top"/>
      <protection locked="0"/>
    </xf>
    <xf numFmtId="2" fontId="9" fillId="0" borderId="7" xfId="3" applyNumberFormat="1" applyFont="1" applyBorder="1" applyAlignment="1" applyProtection="1">
      <alignment vertical="top"/>
      <protection locked="0"/>
    </xf>
    <xf numFmtId="167" fontId="9" fillId="0" borderId="8" xfId="3" applyNumberFormat="1" applyFont="1" applyBorder="1" applyAlignment="1" applyProtection="1">
      <alignment horizontal="right" vertical="top"/>
      <protection locked="0"/>
    </xf>
    <xf numFmtId="44" fontId="5" fillId="0" borderId="0" xfId="5" applyFont="1" applyFill="1" applyBorder="1" applyAlignment="1">
      <alignment horizontal="right" vertical="top"/>
    </xf>
    <xf numFmtId="0" fontId="9" fillId="3" borderId="11" xfId="3" applyFont="1" applyFill="1" applyBorder="1" applyAlignment="1" applyProtection="1">
      <alignment horizontal="left" vertical="center"/>
      <protection locked="0"/>
    </xf>
    <xf numFmtId="0" fontId="9" fillId="3" borderId="11" xfId="3" applyFont="1" applyFill="1" applyBorder="1" applyAlignment="1" applyProtection="1">
      <alignment horizontal="center" vertical="center" wrapText="1"/>
      <protection locked="0"/>
    </xf>
    <xf numFmtId="2" fontId="9" fillId="3" borderId="11" xfId="3" applyNumberFormat="1" applyFont="1" applyFill="1" applyBorder="1" applyAlignment="1" applyProtection="1">
      <alignment horizontal="center" vertical="center"/>
      <protection locked="0"/>
    </xf>
    <xf numFmtId="167" fontId="9" fillId="3" borderId="11" xfId="3" applyNumberFormat="1" applyFont="1" applyFill="1" applyBorder="1" applyAlignment="1" applyProtection="1">
      <alignment horizontal="center" vertical="center"/>
      <protection locked="0"/>
    </xf>
    <xf numFmtId="167" fontId="9" fillId="0" borderId="12" xfId="3" applyNumberFormat="1" applyFont="1" applyBorder="1" applyAlignment="1" applyProtection="1">
      <alignment horizontal="right" vertical="top"/>
      <protection locked="0"/>
    </xf>
    <xf numFmtId="44" fontId="10" fillId="3" borderId="13" xfId="5" applyFont="1" applyFill="1" applyBorder="1" applyAlignment="1" applyProtection="1">
      <alignment vertical="top"/>
      <protection locked="0"/>
    </xf>
    <xf numFmtId="0" fontId="9" fillId="3" borderId="6" xfId="3" applyFont="1" applyFill="1" applyBorder="1" applyAlignment="1" applyProtection="1">
      <alignment horizontal="center" vertical="center" wrapText="1"/>
      <protection locked="0"/>
    </xf>
    <xf numFmtId="0" fontId="9" fillId="0" borderId="7" xfId="3" applyFont="1" applyBorder="1" applyAlignment="1" applyProtection="1">
      <alignment horizontal="center" vertical="center"/>
      <protection locked="0"/>
    </xf>
    <xf numFmtId="0" fontId="9" fillId="0" borderId="6" xfId="3" applyFont="1" applyBorder="1" applyAlignment="1" applyProtection="1">
      <alignment horizontal="center" vertical="center"/>
      <protection locked="0"/>
    </xf>
    <xf numFmtId="2" fontId="10" fillId="0" borderId="6" xfId="3" applyNumberFormat="1" applyFont="1" applyBorder="1" applyAlignment="1">
      <alignment vertical="top"/>
    </xf>
    <xf numFmtId="167" fontId="10" fillId="0" borderId="6" xfId="3" applyNumberFormat="1" applyFont="1" applyBorder="1" applyAlignment="1">
      <alignment vertical="top"/>
    </xf>
    <xf numFmtId="44" fontId="10" fillId="0" borderId="6" xfId="5" applyFont="1" applyFill="1" applyBorder="1" applyAlignment="1" applyProtection="1">
      <alignment horizontal="right" vertical="top"/>
    </xf>
    <xf numFmtId="44" fontId="10" fillId="0" borderId="6" xfId="5" applyFont="1" applyFill="1" applyBorder="1" applyAlignment="1" applyProtection="1">
      <alignment vertical="top"/>
    </xf>
    <xf numFmtId="2" fontId="10" fillId="0" borderId="6" xfId="3" applyNumberFormat="1" applyFont="1" applyBorder="1" applyAlignment="1">
      <alignment horizontal="center" vertical="top"/>
    </xf>
    <xf numFmtId="44" fontId="10" fillId="0" borderId="9" xfId="5" applyFont="1" applyFill="1" applyBorder="1" applyAlignment="1" applyProtection="1">
      <alignment vertical="top"/>
    </xf>
    <xf numFmtId="44" fontId="10" fillId="3" borderId="6" xfId="5" applyFont="1" applyFill="1" applyBorder="1" applyAlignment="1" applyProtection="1">
      <alignment vertical="top"/>
    </xf>
    <xf numFmtId="0" fontId="9" fillId="3" borderId="11" xfId="3" applyFont="1" applyFill="1" applyBorder="1" applyAlignment="1">
      <alignment horizontal="center" vertical="center"/>
    </xf>
    <xf numFmtId="165" fontId="10" fillId="3" borderId="6" xfId="3" applyNumberFormat="1" applyFont="1" applyFill="1" applyBorder="1" applyAlignment="1">
      <alignment vertical="top"/>
    </xf>
    <xf numFmtId="44" fontId="10" fillId="3" borderId="6" xfId="3" applyNumberFormat="1" applyFont="1" applyFill="1" applyBorder="1" applyAlignment="1">
      <alignment vertical="top"/>
    </xf>
    <xf numFmtId="0" fontId="9" fillId="0" borderId="10" xfId="3" applyFont="1" applyBorder="1" applyAlignment="1">
      <alignment vertical="top"/>
    </xf>
    <xf numFmtId="2" fontId="9" fillId="0" borderId="10" xfId="3" applyNumberFormat="1" applyFont="1" applyBorder="1" applyAlignment="1">
      <alignment vertical="top"/>
    </xf>
    <xf numFmtId="167" fontId="9" fillId="0" borderId="12" xfId="3" applyNumberFormat="1" applyFont="1" applyBorder="1" applyAlignment="1">
      <alignment horizontal="right" vertical="top"/>
    </xf>
    <xf numFmtId="44" fontId="10" fillId="3" borderId="13" xfId="5" applyFont="1" applyFill="1" applyBorder="1" applyAlignment="1" applyProtection="1">
      <alignment vertical="top"/>
    </xf>
    <xf numFmtId="0" fontId="9" fillId="3" borderId="6" xfId="3" applyFont="1" applyFill="1" applyBorder="1" applyAlignment="1">
      <alignment horizontal="center" vertical="center" wrapText="1"/>
    </xf>
    <xf numFmtId="2" fontId="9" fillId="3" borderId="6" xfId="3" applyNumberFormat="1" applyFont="1" applyFill="1" applyBorder="1" applyAlignment="1">
      <alignment horizontal="center" vertical="center"/>
    </xf>
    <xf numFmtId="0" fontId="9" fillId="3" borderId="6" xfId="3" applyFont="1" applyFill="1" applyBorder="1" applyAlignment="1">
      <alignment horizontal="center" vertical="center"/>
    </xf>
    <xf numFmtId="167" fontId="9" fillId="3" borderId="6" xfId="3" applyNumberFormat="1" applyFont="1" applyFill="1" applyBorder="1" applyAlignment="1">
      <alignment horizontal="center" vertical="center"/>
    </xf>
    <xf numFmtId="0" fontId="10" fillId="0" borderId="6" xfId="3" applyFont="1" applyBorder="1" applyAlignment="1">
      <alignment vertical="top"/>
    </xf>
    <xf numFmtId="167" fontId="9" fillId="0" borderId="8" xfId="3" applyNumberFormat="1" applyFont="1" applyBorder="1" applyAlignment="1">
      <alignment horizontal="right" vertical="top"/>
    </xf>
    <xf numFmtId="44" fontId="9" fillId="3" borderId="6" xfId="5" applyFont="1" applyFill="1" applyBorder="1" applyAlignment="1" applyProtection="1">
      <alignment vertical="top"/>
    </xf>
    <xf numFmtId="43" fontId="5" fillId="0" borderId="0" xfId="1" applyFont="1" applyFill="1" applyBorder="1" applyAlignment="1">
      <alignment horizontal="right" vertical="center"/>
    </xf>
    <xf numFmtId="43" fontId="6" fillId="2" borderId="1" xfId="1" applyFont="1" applyFill="1" applyBorder="1" applyAlignment="1">
      <alignment horizontal="left" vertical="center" shrinkToFi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43" fontId="5" fillId="0" borderId="0" xfId="1" applyFont="1" applyFill="1" applyBorder="1" applyAlignment="1">
      <alignment vertical="center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/>
    </xf>
    <xf numFmtId="0" fontId="5" fillId="3" borderId="1" xfId="2" applyFont="1" applyFill="1" applyBorder="1" applyAlignment="1">
      <alignment horizontal="left" vertical="center"/>
    </xf>
    <xf numFmtId="0" fontId="5" fillId="3" borderId="1" xfId="2" applyFont="1" applyFill="1" applyBorder="1" applyAlignment="1">
      <alignment horizontal="center" vertical="center" wrapText="1"/>
    </xf>
    <xf numFmtId="4" fontId="5" fillId="3" borderId="1" xfId="2" applyNumberFormat="1" applyFont="1" applyFill="1" applyBorder="1" applyAlignment="1">
      <alignment horizontal="right" vertical="center"/>
    </xf>
    <xf numFmtId="0" fontId="4" fillId="0" borderId="1" xfId="2" applyFont="1" applyBorder="1" applyAlignment="1">
      <alignment horizontal="center" vertical="center" wrapText="1"/>
    </xf>
    <xf numFmtId="4" fontId="4" fillId="0" borderId="1" xfId="2" applyNumberFormat="1" applyFont="1" applyBorder="1" applyAlignment="1">
      <alignment horizontal="right" vertical="center"/>
    </xf>
    <xf numFmtId="0" fontId="5" fillId="3" borderId="2" xfId="2" applyFont="1" applyFill="1" applyBorder="1" applyAlignment="1">
      <alignment horizontal="left" vertical="center"/>
    </xf>
    <xf numFmtId="4" fontId="4" fillId="0" borderId="2" xfId="2" applyNumberFormat="1" applyFont="1" applyBorder="1" applyAlignment="1">
      <alignment vertical="center"/>
    </xf>
    <xf numFmtId="0" fontId="5" fillId="3" borderId="1" xfId="2" applyFont="1" applyFill="1" applyBorder="1" applyAlignment="1">
      <alignment horizontal="center" vertical="center"/>
    </xf>
    <xf numFmtId="0" fontId="4" fillId="0" borderId="2" xfId="2" applyFont="1" applyBorder="1" applyAlignment="1">
      <alignment horizontal="left" vertical="center"/>
    </xf>
    <xf numFmtId="0" fontId="4" fillId="0" borderId="1" xfId="2" applyFont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/>
    </xf>
    <xf numFmtId="43" fontId="3" fillId="0" borderId="19" xfId="1" applyFont="1" applyFill="1" applyBorder="1" applyAlignment="1">
      <alignment horizontal="left" vertical="center"/>
    </xf>
    <xf numFmtId="0" fontId="4" fillId="0" borderId="19" xfId="0" applyFont="1" applyBorder="1" applyAlignment="1">
      <alignment horizontal="right" vertical="center"/>
    </xf>
    <xf numFmtId="0" fontId="4" fillId="0" borderId="19" xfId="0" applyFont="1" applyBorder="1" applyAlignment="1">
      <alignment horizontal="left" vertical="center"/>
    </xf>
    <xf numFmtId="0" fontId="4" fillId="0" borderId="19" xfId="0" applyFont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43" fontId="3" fillId="0" borderId="19" xfId="1" applyFont="1" applyFill="1" applyBorder="1" applyAlignment="1">
      <alignment vertical="center"/>
    </xf>
    <xf numFmtId="0" fontId="14" fillId="6" borderId="22" xfId="8" applyFont="1" applyFill="1" applyBorder="1" applyAlignment="1" applyProtection="1">
      <alignment horizontal="center" wrapText="1"/>
      <protection locked="0"/>
    </xf>
    <xf numFmtId="0" fontId="16" fillId="0" borderId="0" xfId="9" applyFont="1" applyProtection="1">
      <protection locked="0"/>
    </xf>
    <xf numFmtId="43" fontId="18" fillId="0" borderId="26" xfId="10" applyFont="1" applyFill="1" applyBorder="1" applyAlignment="1" applyProtection="1">
      <alignment horizontal="center" vertical="center"/>
      <protection locked="0"/>
    </xf>
    <xf numFmtId="0" fontId="19" fillId="0" borderId="26" xfId="11" applyFont="1" applyFill="1" applyBorder="1" applyAlignment="1" applyProtection="1">
      <alignment horizontal="center" vertical="center" wrapText="1"/>
      <protection locked="0"/>
    </xf>
    <xf numFmtId="10" fontId="14" fillId="0" borderId="26" xfId="4" applyNumberFormat="1" applyFont="1" applyFill="1" applyBorder="1" applyAlignment="1" applyProtection="1">
      <alignment horizontal="left" vertical="center"/>
      <protection locked="0"/>
    </xf>
    <xf numFmtId="10" fontId="19" fillId="0" borderId="26" xfId="4" applyNumberFormat="1" applyFont="1" applyFill="1" applyBorder="1" applyAlignment="1" applyProtection="1">
      <alignment horizontal="center" vertical="center" wrapText="1"/>
      <protection locked="0"/>
    </xf>
    <xf numFmtId="10" fontId="14" fillId="0" borderId="26" xfId="4" applyNumberFormat="1" applyFont="1" applyFill="1" applyBorder="1" applyAlignment="1" applyProtection="1">
      <alignment horizontal="center" vertical="center" wrapText="1"/>
      <protection locked="0"/>
    </xf>
    <xf numFmtId="10" fontId="16" fillId="0" borderId="0" xfId="4" applyNumberFormat="1" applyFont="1" applyProtection="1">
      <protection locked="0"/>
    </xf>
    <xf numFmtId="10" fontId="19" fillId="0" borderId="26" xfId="4" applyNumberFormat="1" applyFont="1" applyFill="1" applyBorder="1" applyAlignment="1" applyProtection="1">
      <alignment horizontal="left" vertical="center" indent="1"/>
      <protection locked="0"/>
    </xf>
    <xf numFmtId="10" fontId="20" fillId="0" borderId="0" xfId="4" applyNumberFormat="1" applyFont="1" applyProtection="1">
      <protection locked="0"/>
    </xf>
    <xf numFmtId="0" fontId="9" fillId="4" borderId="27" xfId="3" applyFont="1" applyFill="1" applyBorder="1" applyAlignment="1">
      <alignment horizontal="center" vertical="center"/>
    </xf>
    <xf numFmtId="167" fontId="9" fillId="0" borderId="0" xfId="3" applyNumberFormat="1" applyFont="1" applyAlignment="1">
      <alignment horizontal="center" vertical="center"/>
    </xf>
    <xf numFmtId="44" fontId="5" fillId="0" borderId="0" xfId="5" applyFont="1" applyFill="1" applyBorder="1" applyAlignment="1">
      <alignment horizontal="center" vertical="center"/>
    </xf>
    <xf numFmtId="167" fontId="10" fillId="0" borderId="0" xfId="3" applyNumberFormat="1" applyFont="1" applyAlignment="1">
      <alignment vertical="top"/>
    </xf>
    <xf numFmtId="44" fontId="4" fillId="0" borderId="0" xfId="5" applyFont="1" applyFill="1" applyBorder="1" applyAlignment="1">
      <alignment vertical="top"/>
    </xf>
    <xf numFmtId="167" fontId="9" fillId="0" borderId="0" xfId="3" applyNumberFormat="1" applyFont="1" applyAlignment="1">
      <alignment horizontal="right" vertical="top"/>
    </xf>
    <xf numFmtId="1" fontId="4" fillId="0" borderId="1" xfId="2" applyNumberFormat="1" applyFont="1" applyBorder="1" applyAlignment="1">
      <alignment horizontal="left" vertical="center" shrinkToFit="1"/>
    </xf>
    <xf numFmtId="43" fontId="5" fillId="3" borderId="1" xfId="1" applyFont="1" applyFill="1" applyBorder="1" applyAlignment="1">
      <alignment horizontal="right" vertical="center"/>
    </xf>
    <xf numFmtId="43" fontId="4" fillId="0" borderId="1" xfId="1" applyFont="1" applyFill="1" applyBorder="1" applyAlignment="1">
      <alignment horizontal="right" vertical="center"/>
    </xf>
    <xf numFmtId="43" fontId="4" fillId="0" borderId="1" xfId="1" applyFont="1" applyBorder="1" applyAlignment="1">
      <alignment horizontal="right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43" fontId="3" fillId="0" borderId="0" xfId="0" applyNumberFormat="1" applyFont="1" applyAlignment="1">
      <alignment horizontal="left" vertical="top"/>
    </xf>
    <xf numFmtId="43" fontId="3" fillId="0" borderId="0" xfId="1" applyFont="1" applyFill="1" applyBorder="1" applyAlignment="1">
      <alignment horizontal="left" vertical="top"/>
    </xf>
    <xf numFmtId="43" fontId="6" fillId="0" borderId="0" xfId="1" applyFont="1" applyFill="1" applyBorder="1" applyAlignment="1">
      <alignment horizontal="left" vertical="top"/>
    </xf>
    <xf numFmtId="0" fontId="4" fillId="0" borderId="14" xfId="2" applyFont="1" applyBorder="1" applyAlignment="1">
      <alignment horizontal="left" vertical="center"/>
    </xf>
    <xf numFmtId="0" fontId="4" fillId="0" borderId="14" xfId="2" applyFont="1" applyBorder="1" applyAlignment="1">
      <alignment horizontal="center" vertical="center"/>
    </xf>
    <xf numFmtId="43" fontId="5" fillId="2" borderId="32" xfId="1" applyFont="1" applyFill="1" applyBorder="1" applyAlignment="1">
      <alignment horizontal="center" vertical="center"/>
    </xf>
    <xf numFmtId="43" fontId="3" fillId="0" borderId="33" xfId="1" applyFont="1" applyFill="1" applyBorder="1" applyAlignment="1">
      <alignment horizontal="left" vertical="center"/>
    </xf>
    <xf numFmtId="43" fontId="4" fillId="2" borderId="34" xfId="1" applyFont="1" applyFill="1" applyBorder="1" applyAlignment="1">
      <alignment horizontal="center" vertical="center"/>
    </xf>
    <xf numFmtId="0" fontId="3" fillId="0" borderId="37" xfId="0" applyFont="1" applyBorder="1" applyAlignment="1">
      <alignment horizontal="left" vertical="center"/>
    </xf>
    <xf numFmtId="0" fontId="3" fillId="0" borderId="38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167" fontId="9" fillId="3" borderId="6" xfId="3" applyNumberFormat="1" applyFont="1" applyFill="1" applyBorder="1" applyAlignment="1" applyProtection="1">
      <alignment horizontal="center" vertical="center"/>
      <protection locked="0"/>
    </xf>
    <xf numFmtId="0" fontId="9" fillId="3" borderId="6" xfId="3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>
      <alignment horizontal="left" vertical="center" wrapText="1"/>
    </xf>
    <xf numFmtId="1" fontId="6" fillId="0" borderId="2" xfId="0" applyNumberFormat="1" applyFont="1" applyBorder="1" applyAlignment="1">
      <alignment horizontal="left" vertical="center" shrinkToFit="1"/>
    </xf>
    <xf numFmtId="0" fontId="4" fillId="0" borderId="2" xfId="0" applyFont="1" applyBorder="1" applyAlignment="1">
      <alignment horizontal="left" vertical="center"/>
    </xf>
    <xf numFmtId="1" fontId="3" fillId="0" borderId="2" xfId="0" applyNumberFormat="1" applyFont="1" applyBorder="1" applyAlignment="1">
      <alignment horizontal="left" vertical="center" shrinkToFit="1"/>
    </xf>
    <xf numFmtId="0" fontId="3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top"/>
    </xf>
    <xf numFmtId="164" fontId="4" fillId="0" borderId="30" xfId="0" applyNumberFormat="1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43" fontId="4" fillId="0" borderId="4" xfId="1" applyFont="1" applyFill="1" applyBorder="1" applyAlignment="1">
      <alignment horizontal="right" vertical="center" shrinkToFit="1"/>
    </xf>
    <xf numFmtId="43" fontId="4" fillId="0" borderId="14" xfId="1" applyFont="1" applyFill="1" applyBorder="1" applyAlignment="1">
      <alignment horizontal="right" vertical="center" shrinkToFit="1"/>
    </xf>
    <xf numFmtId="1" fontId="4" fillId="0" borderId="14" xfId="0" applyNumberFormat="1" applyFont="1" applyBorder="1" applyAlignment="1">
      <alignment horizontal="left" vertical="center" shrinkToFit="1"/>
    </xf>
    <xf numFmtId="1" fontId="4" fillId="0" borderId="14" xfId="2" applyNumberFormat="1" applyFont="1" applyBorder="1" applyAlignment="1">
      <alignment horizontal="left" vertical="center" shrinkToFit="1"/>
    </xf>
    <xf numFmtId="43" fontId="4" fillId="0" borderId="0" xfId="1" applyFont="1" applyFill="1" applyBorder="1" applyAlignment="1">
      <alignment horizontal="left" vertical="center"/>
    </xf>
    <xf numFmtId="1" fontId="4" fillId="0" borderId="2" xfId="2" applyNumberFormat="1" applyFont="1" applyBorder="1" applyAlignment="1">
      <alignment horizontal="left" vertical="center" shrinkToFit="1"/>
    </xf>
    <xf numFmtId="164" fontId="4" fillId="0" borderId="2" xfId="2" applyNumberFormat="1" applyFont="1" applyBorder="1" applyAlignment="1">
      <alignment horizontal="left" vertical="center" shrinkToFit="1"/>
    </xf>
    <xf numFmtId="0" fontId="4" fillId="0" borderId="0" xfId="3" applyFont="1" applyAlignment="1">
      <alignment horizontal="left" vertical="top"/>
    </xf>
    <xf numFmtId="10" fontId="9" fillId="4" borderId="28" xfId="4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left" vertical="top"/>
    </xf>
    <xf numFmtId="2" fontId="4" fillId="0" borderId="0" xfId="3" applyNumberFormat="1" applyFont="1" applyAlignment="1">
      <alignment horizontal="left" vertical="top"/>
    </xf>
    <xf numFmtId="167" fontId="4" fillId="0" borderId="0" xfId="3" applyNumberFormat="1" applyFont="1" applyAlignment="1">
      <alignment horizontal="left" vertical="top"/>
    </xf>
    <xf numFmtId="44" fontId="4" fillId="0" borderId="0" xfId="5" applyFont="1" applyFill="1" applyBorder="1" applyAlignment="1">
      <alignment horizontal="left" vertical="top"/>
    </xf>
    <xf numFmtId="0" fontId="10" fillId="0" borderId="0" xfId="3" applyFont="1" applyAlignment="1">
      <alignment horizontal="left" vertical="center"/>
    </xf>
    <xf numFmtId="0" fontId="10" fillId="0" borderId="6" xfId="3" applyFont="1" applyBorder="1" applyAlignment="1">
      <alignment horizontal="left" vertical="top"/>
    </xf>
    <xf numFmtId="1" fontId="10" fillId="0" borderId="6" xfId="3" applyNumberFormat="1" applyFont="1" applyBorder="1" applyAlignment="1">
      <alignment horizontal="left" vertical="top" shrinkToFit="1"/>
    </xf>
    <xf numFmtId="0" fontId="10" fillId="0" borderId="0" xfId="3" applyFont="1" applyAlignment="1">
      <alignment horizontal="left" vertical="top"/>
    </xf>
    <xf numFmtId="0" fontId="10" fillId="3" borderId="6" xfId="3" applyFont="1" applyFill="1" applyBorder="1" applyAlignment="1" applyProtection="1">
      <alignment horizontal="center" vertical="center"/>
      <protection locked="0"/>
    </xf>
    <xf numFmtId="166" fontId="10" fillId="0" borderId="6" xfId="3" applyNumberFormat="1" applyFont="1" applyBorder="1" applyAlignment="1" applyProtection="1">
      <alignment horizontal="left" vertical="top" shrinkToFit="1"/>
      <protection locked="0"/>
    </xf>
    <xf numFmtId="167" fontId="10" fillId="0" borderId="6" xfId="3" applyNumberFormat="1" applyFont="1" applyBorder="1" applyAlignment="1" applyProtection="1">
      <alignment vertical="center"/>
      <protection locked="0"/>
    </xf>
    <xf numFmtId="167" fontId="10" fillId="0" borderId="0" xfId="3" applyNumberFormat="1" applyFont="1" applyAlignment="1">
      <alignment vertical="center"/>
    </xf>
    <xf numFmtId="44" fontId="4" fillId="0" borderId="0" xfId="5" applyFont="1" applyFill="1" applyBorder="1" applyAlignment="1">
      <alignment vertical="center"/>
    </xf>
    <xf numFmtId="0" fontId="10" fillId="0" borderId="6" xfId="3" applyFont="1" applyBorder="1" applyAlignment="1" applyProtection="1">
      <alignment vertical="center"/>
      <protection locked="0"/>
    </xf>
    <xf numFmtId="0" fontId="10" fillId="0" borderId="6" xfId="3" applyFont="1" applyBorder="1" applyAlignment="1">
      <alignment vertical="center"/>
    </xf>
    <xf numFmtId="10" fontId="9" fillId="0" borderId="8" xfId="4" applyNumberFormat="1" applyFont="1" applyFill="1" applyBorder="1" applyAlignment="1" applyProtection="1">
      <alignment horizontal="center" vertical="center"/>
    </xf>
    <xf numFmtId="2" fontId="10" fillId="0" borderId="6" xfId="3" applyNumberFormat="1" applyFont="1" applyBorder="1" applyAlignment="1">
      <alignment vertical="center"/>
    </xf>
    <xf numFmtId="168" fontId="10" fillId="0" borderId="0" xfId="3" applyNumberFormat="1" applyFont="1" applyAlignment="1">
      <alignment horizontal="left" vertical="top"/>
    </xf>
    <xf numFmtId="0" fontId="22" fillId="0" borderId="0" xfId="0" applyFont="1" applyAlignment="1">
      <alignment horizontal="left" vertical="center"/>
    </xf>
    <xf numFmtId="4" fontId="4" fillId="0" borderId="1" xfId="2" applyNumberFormat="1" applyFont="1" applyBorder="1" applyAlignment="1" applyProtection="1">
      <alignment horizontal="right" vertical="center"/>
      <protection locked="0"/>
    </xf>
    <xf numFmtId="43" fontId="4" fillId="0" borderId="1" xfId="1" applyFont="1" applyFill="1" applyBorder="1" applyAlignment="1" applyProtection="1">
      <alignment horizontal="right" vertical="center"/>
      <protection locked="0"/>
    </xf>
    <xf numFmtId="43" fontId="4" fillId="0" borderId="1" xfId="1" applyFont="1" applyBorder="1" applyAlignment="1" applyProtection="1">
      <alignment horizontal="right" vertical="center"/>
      <protection locked="0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43" fontId="4" fillId="0" borderId="1" xfId="1" applyFont="1" applyFill="1" applyBorder="1" applyAlignment="1">
      <alignment horizontal="left" vertical="center"/>
    </xf>
    <xf numFmtId="43" fontId="22" fillId="0" borderId="0" xfId="1" applyFont="1" applyFill="1" applyBorder="1" applyAlignment="1">
      <alignment horizontal="left" vertical="center"/>
    </xf>
    <xf numFmtId="44" fontId="10" fillId="0" borderId="0" xfId="3" applyNumberFormat="1" applyFont="1" applyAlignment="1">
      <alignment horizontal="left" vertical="top"/>
    </xf>
    <xf numFmtId="0" fontId="4" fillId="8" borderId="0" xfId="0" applyFont="1" applyFill="1" applyAlignment="1">
      <alignment horizontal="left" vertical="top"/>
    </xf>
    <xf numFmtId="164" fontId="4" fillId="0" borderId="14" xfId="0" applyNumberFormat="1" applyFont="1" applyBorder="1" applyAlignment="1">
      <alignment horizontal="left" vertical="center" shrinkToFit="1"/>
    </xf>
    <xf numFmtId="0" fontId="4" fillId="0" borderId="2" xfId="2" applyFont="1" applyBorder="1" applyAlignment="1">
      <alignment horizontal="left" vertical="center" wrapText="1"/>
    </xf>
    <xf numFmtId="0" fontId="8" fillId="0" borderId="0" xfId="13" applyNumberFormat="1" applyFont="1" applyFill="1" applyBorder="1" applyAlignment="1"/>
    <xf numFmtId="0" fontId="24" fillId="0" borderId="0" xfId="13" applyNumberFormat="1" applyFont="1" applyFill="1" applyBorder="1" applyAlignment="1">
      <alignment horizontal="right" vertical="top" wrapText="1"/>
    </xf>
    <xf numFmtId="0" fontId="24" fillId="0" borderId="39" xfId="13" applyNumberFormat="1" applyFont="1" applyFill="1" applyBorder="1" applyAlignment="1">
      <alignment horizontal="right" vertical="top" wrapText="1"/>
    </xf>
    <xf numFmtId="0" fontId="24" fillId="0" borderId="0" xfId="13" applyNumberFormat="1" applyFont="1" applyFill="1" applyBorder="1" applyAlignment="1">
      <alignment horizontal="left" vertical="top" wrapText="1"/>
    </xf>
    <xf numFmtId="0" fontId="26" fillId="0" borderId="43" xfId="13" applyNumberFormat="1" applyFont="1" applyFill="1" applyBorder="1" applyAlignment="1">
      <alignment horizontal="right" vertical="top" wrapText="1"/>
    </xf>
    <xf numFmtId="173" fontId="23" fillId="0" borderId="43" xfId="13" applyNumberFormat="1" applyFont="1" applyFill="1" applyBorder="1" applyAlignment="1">
      <alignment horizontal="right" vertical="top" wrapText="1"/>
    </xf>
    <xf numFmtId="4" fontId="23" fillId="0" borderId="43" xfId="13" applyNumberFormat="1" applyFont="1" applyFill="1" applyBorder="1" applyAlignment="1">
      <alignment horizontal="right" vertical="top" wrapText="1"/>
    </xf>
    <xf numFmtId="174" fontId="23" fillId="0" borderId="43" xfId="13" applyNumberFormat="1" applyFont="1" applyFill="1" applyBorder="1" applyAlignment="1">
      <alignment horizontal="right" vertical="top" wrapText="1"/>
    </xf>
    <xf numFmtId="175" fontId="23" fillId="0" borderId="43" xfId="13" applyNumberFormat="1" applyFont="1" applyFill="1" applyBorder="1" applyAlignment="1">
      <alignment horizontal="right" vertical="top" wrapText="1"/>
    </xf>
    <xf numFmtId="180" fontId="23" fillId="0" borderId="43" xfId="13" applyNumberFormat="1" applyFont="1" applyFill="1" applyBorder="1" applyAlignment="1">
      <alignment horizontal="right" vertical="top" wrapText="1"/>
    </xf>
    <xf numFmtId="0" fontId="23" fillId="0" borderId="45" xfId="13" applyNumberFormat="1" applyFont="1" applyFill="1" applyBorder="1" applyAlignment="1">
      <alignment horizontal="right" vertical="center" wrapText="1"/>
    </xf>
    <xf numFmtId="0" fontId="24" fillId="0" borderId="39" xfId="13" applyNumberFormat="1" applyFont="1" applyFill="1" applyBorder="1" applyAlignment="1">
      <alignment horizontal="left" vertical="top" wrapText="1"/>
    </xf>
    <xf numFmtId="0" fontId="23" fillId="0" borderId="0" xfId="13" applyNumberFormat="1" applyFont="1" applyFill="1" applyBorder="1" applyAlignment="1">
      <alignment horizontal="left" vertical="top" wrapText="1"/>
    </xf>
    <xf numFmtId="0" fontId="26" fillId="0" borderId="40" xfId="13" applyFont="1" applyFill="1" applyBorder="1" applyAlignment="1">
      <alignment horizontal="left" vertical="top" wrapText="1"/>
    </xf>
    <xf numFmtId="169" fontId="26" fillId="0" borderId="40" xfId="13" applyNumberFormat="1" applyFont="1" applyFill="1" applyBorder="1" applyAlignment="1">
      <alignment horizontal="left" vertical="top" wrapText="1"/>
    </xf>
    <xf numFmtId="164" fontId="23" fillId="0" borderId="40" xfId="13" applyNumberFormat="1" applyFont="1" applyFill="1" applyBorder="1" applyAlignment="1">
      <alignment horizontal="left" vertical="top" wrapText="1"/>
    </xf>
    <xf numFmtId="0" fontId="23" fillId="0" borderId="40" xfId="13" applyFont="1" applyFill="1" applyBorder="1" applyAlignment="1">
      <alignment horizontal="left" vertical="top" wrapText="1"/>
    </xf>
    <xf numFmtId="178" fontId="26" fillId="0" borderId="40" xfId="13" applyNumberFormat="1" applyFont="1" applyFill="1" applyBorder="1" applyAlignment="1">
      <alignment horizontal="left" vertical="top" wrapText="1"/>
    </xf>
    <xf numFmtId="0" fontId="23" fillId="0" borderId="44" xfId="13" applyFont="1" applyFill="1" applyBorder="1" applyAlignment="1">
      <alignment horizontal="left" vertical="center" wrapText="1"/>
    </xf>
    <xf numFmtId="0" fontId="27" fillId="0" borderId="0" xfId="13" applyNumberFormat="1" applyFont="1" applyFill="1" applyBorder="1" applyAlignment="1">
      <alignment horizontal="left" vertical="top" wrapText="1"/>
    </xf>
    <xf numFmtId="0" fontId="24" fillId="0" borderId="46" xfId="13" applyFont="1" applyFill="1" applyBorder="1" applyAlignment="1">
      <alignment horizontal="left" vertical="top" wrapText="1"/>
    </xf>
    <xf numFmtId="0" fontId="27" fillId="0" borderId="0" xfId="13" applyNumberFormat="1" applyFont="1" applyFill="1" applyBorder="1" applyAlignment="1">
      <alignment vertical="top" wrapText="1"/>
    </xf>
    <xf numFmtId="0" fontId="24" fillId="0" borderId="46" xfId="13" applyFont="1" applyFill="1" applyBorder="1" applyAlignment="1">
      <alignment vertical="top" wrapText="1"/>
    </xf>
    <xf numFmtId="0" fontId="23" fillId="0" borderId="44" xfId="13" applyFont="1" applyFill="1" applyBorder="1" applyAlignment="1">
      <alignment vertical="center" wrapText="1"/>
    </xf>
    <xf numFmtId="0" fontId="23" fillId="0" borderId="0" xfId="13" applyFont="1" applyFill="1" applyBorder="1" applyAlignment="1">
      <alignment vertical="center" wrapText="1"/>
    </xf>
    <xf numFmtId="174" fontId="23" fillId="0" borderId="44" xfId="13" applyNumberFormat="1" applyFont="1" applyFill="1" applyBorder="1" applyAlignment="1">
      <alignment vertical="center" wrapText="1"/>
    </xf>
    <xf numFmtId="173" fontId="23" fillId="0" borderId="45" xfId="13" applyNumberFormat="1" applyFont="1" applyFill="1" applyBorder="1" applyAlignment="1">
      <alignment vertical="center" wrapText="1"/>
    </xf>
    <xf numFmtId="0" fontId="23" fillId="0" borderId="40" xfId="13" applyFont="1" applyFill="1" applyBorder="1" applyAlignment="1">
      <alignment vertical="top" wrapText="1"/>
    </xf>
    <xf numFmtId="0" fontId="23" fillId="0" borderId="41" xfId="13" applyFont="1" applyFill="1" applyBorder="1" applyAlignment="1">
      <alignment vertical="top" wrapText="1"/>
    </xf>
    <xf numFmtId="180" fontId="23" fillId="0" borderId="40" xfId="13" applyNumberFormat="1" applyFont="1" applyFill="1" applyBorder="1" applyAlignment="1">
      <alignment vertical="top" wrapText="1"/>
    </xf>
    <xf numFmtId="175" fontId="23" fillId="0" borderId="44" xfId="13" applyNumberFormat="1" applyFont="1" applyFill="1" applyBorder="1" applyAlignment="1">
      <alignment vertical="center" wrapText="1"/>
    </xf>
    <xf numFmtId="4" fontId="23" fillId="0" borderId="45" xfId="13" applyNumberFormat="1" applyFont="1" applyFill="1" applyBorder="1" applyAlignment="1">
      <alignment vertical="center" wrapText="1"/>
    </xf>
    <xf numFmtId="180" fontId="23" fillId="0" borderId="44" xfId="13" applyNumberFormat="1" applyFont="1" applyFill="1" applyBorder="1" applyAlignment="1">
      <alignment vertical="center" wrapText="1"/>
    </xf>
    <xf numFmtId="174" fontId="23" fillId="0" borderId="45" xfId="13" applyNumberFormat="1" applyFont="1" applyFill="1" applyBorder="1" applyAlignment="1">
      <alignment vertical="center" wrapText="1"/>
    </xf>
    <xf numFmtId="4" fontId="23" fillId="0" borderId="44" xfId="13" applyNumberFormat="1" applyFont="1" applyFill="1" applyBorder="1" applyAlignment="1">
      <alignment vertical="center" wrapText="1"/>
    </xf>
    <xf numFmtId="171" fontId="23" fillId="0" borderId="45" xfId="13" applyNumberFormat="1" applyFont="1" applyFill="1" applyBorder="1" applyAlignment="1">
      <alignment vertical="center" wrapText="1"/>
    </xf>
    <xf numFmtId="0" fontId="26" fillId="0" borderId="40" xfId="13" applyFont="1" applyFill="1" applyBorder="1" applyAlignment="1">
      <alignment vertical="top" wrapText="1"/>
    </xf>
    <xf numFmtId="0" fontId="26" fillId="0" borderId="41" xfId="13" applyFont="1" applyFill="1" applyBorder="1" applyAlignment="1">
      <alignment vertical="top" wrapText="1"/>
    </xf>
    <xf numFmtId="0" fontId="26" fillId="0" borderId="42" xfId="13" applyFont="1" applyFill="1" applyBorder="1" applyAlignment="1">
      <alignment vertical="top" wrapText="1"/>
    </xf>
    <xf numFmtId="0" fontId="23" fillId="0" borderId="0" xfId="13" applyNumberFormat="1" applyFont="1" applyFill="1" applyBorder="1" applyAlignment="1">
      <alignment vertical="top" wrapText="1"/>
    </xf>
    <xf numFmtId="0" fontId="25" fillId="0" borderId="39" xfId="13" applyFont="1" applyFill="1" applyBorder="1" applyAlignment="1">
      <alignment vertical="top" wrapText="1"/>
    </xf>
    <xf numFmtId="0" fontId="24" fillId="0" borderId="0" xfId="13" applyNumberFormat="1" applyFont="1" applyFill="1" applyBorder="1" applyAlignment="1">
      <alignment vertical="top" wrapText="1"/>
    </xf>
    <xf numFmtId="177" fontId="23" fillId="0" borderId="40" xfId="13" applyNumberFormat="1" applyFont="1" applyFill="1" applyBorder="1" applyAlignment="1">
      <alignment vertical="top" wrapText="1"/>
    </xf>
    <xf numFmtId="174" fontId="23" fillId="0" borderId="40" xfId="13" applyNumberFormat="1" applyFont="1" applyFill="1" applyBorder="1" applyAlignment="1">
      <alignment vertical="top" wrapText="1"/>
    </xf>
    <xf numFmtId="175" fontId="23" fillId="0" borderId="40" xfId="13" applyNumberFormat="1" applyFont="1" applyFill="1" applyBorder="1" applyAlignment="1">
      <alignment vertical="top" wrapText="1"/>
    </xf>
    <xf numFmtId="176" fontId="23" fillId="0" borderId="40" xfId="13" applyNumberFormat="1" applyFont="1" applyFill="1" applyBorder="1" applyAlignment="1">
      <alignment vertical="top" wrapText="1"/>
    </xf>
    <xf numFmtId="2" fontId="23" fillId="0" borderId="40" xfId="13" applyNumberFormat="1" applyFont="1" applyFill="1" applyBorder="1" applyAlignment="1">
      <alignment vertical="top" wrapText="1"/>
    </xf>
    <xf numFmtId="170" fontId="23" fillId="0" borderId="40" xfId="13" applyNumberFormat="1" applyFont="1" applyFill="1" applyBorder="1" applyAlignment="1">
      <alignment vertical="top" wrapText="1"/>
    </xf>
    <xf numFmtId="173" fontId="23" fillId="0" borderId="40" xfId="13" applyNumberFormat="1" applyFont="1" applyFill="1" applyBorder="1" applyAlignment="1">
      <alignment vertical="top" wrapText="1"/>
    </xf>
    <xf numFmtId="172" fontId="23" fillId="0" borderId="40" xfId="13" applyNumberFormat="1" applyFont="1" applyFill="1" applyBorder="1" applyAlignment="1">
      <alignment vertical="top" wrapText="1"/>
    </xf>
    <xf numFmtId="181" fontId="23" fillId="0" borderId="40" xfId="13" applyNumberFormat="1" applyFont="1" applyFill="1" applyBorder="1" applyAlignment="1">
      <alignment vertical="top" wrapText="1"/>
    </xf>
    <xf numFmtId="179" fontId="23" fillId="0" borderId="40" xfId="13" applyNumberFormat="1" applyFont="1" applyFill="1" applyBorder="1" applyAlignment="1">
      <alignment vertical="top" wrapText="1"/>
    </xf>
    <xf numFmtId="171" fontId="23" fillId="0" borderId="40" xfId="13" applyNumberFormat="1" applyFont="1" applyFill="1" applyBorder="1" applyAlignment="1">
      <alignment vertical="top" wrapText="1"/>
    </xf>
    <xf numFmtId="4" fontId="23" fillId="0" borderId="40" xfId="13" applyNumberFormat="1" applyFont="1" applyFill="1" applyBorder="1" applyAlignment="1">
      <alignment vertical="top" wrapText="1"/>
    </xf>
    <xf numFmtId="0" fontId="24" fillId="0" borderId="39" xfId="13" applyFont="1" applyFill="1" applyBorder="1" applyAlignment="1">
      <alignment vertical="top" wrapText="1"/>
    </xf>
    <xf numFmtId="0" fontId="25" fillId="0" borderId="39" xfId="13" applyFont="1" applyFill="1" applyBorder="1" applyAlignment="1">
      <alignment horizontal="left" vertical="top" wrapText="1"/>
    </xf>
    <xf numFmtId="0" fontId="8" fillId="0" borderId="0" xfId="13" applyNumberFormat="1" applyFont="1" applyFill="1" applyBorder="1" applyAlignment="1">
      <alignment horizontal="left"/>
    </xf>
    <xf numFmtId="0" fontId="29" fillId="0" borderId="0" xfId="3" applyFont="1" applyAlignment="1">
      <alignment horizontal="left" vertical="center"/>
    </xf>
    <xf numFmtId="0" fontId="29" fillId="0" borderId="6" xfId="3" applyFont="1" applyBorder="1" applyAlignment="1">
      <alignment horizontal="left" vertical="top"/>
    </xf>
    <xf numFmtId="1" fontId="29" fillId="0" borderId="6" xfId="3" applyNumberFormat="1" applyFont="1" applyBorder="1" applyAlignment="1">
      <alignment horizontal="left" vertical="top" shrinkToFit="1"/>
    </xf>
    <xf numFmtId="0" fontId="29" fillId="0" borderId="0" xfId="3" applyFont="1" applyAlignment="1">
      <alignment horizontal="left" vertical="top"/>
    </xf>
    <xf numFmtId="0" fontId="29" fillId="3" borderId="6" xfId="3" applyFont="1" applyFill="1" applyBorder="1" applyAlignment="1" applyProtection="1">
      <alignment horizontal="center" vertical="center"/>
      <protection locked="0"/>
    </xf>
    <xf numFmtId="166" fontId="29" fillId="0" borderId="6" xfId="3" applyNumberFormat="1" applyFont="1" applyBorder="1" applyAlignment="1" applyProtection="1">
      <alignment horizontal="left" vertical="top" shrinkToFit="1"/>
      <protection locked="0"/>
    </xf>
    <xf numFmtId="167" fontId="29" fillId="0" borderId="6" xfId="3" applyNumberFormat="1" applyFont="1" applyBorder="1" applyAlignment="1" applyProtection="1">
      <alignment vertical="center"/>
      <protection locked="0"/>
    </xf>
    <xf numFmtId="167" fontId="29" fillId="0" borderId="0" xfId="3" applyNumberFormat="1" applyFont="1" applyAlignment="1">
      <alignment vertical="center"/>
    </xf>
    <xf numFmtId="44" fontId="3" fillId="0" borderId="0" xfId="5" applyFont="1" applyFill="1" applyBorder="1" applyAlignment="1">
      <alignment vertical="center"/>
    </xf>
    <xf numFmtId="0" fontId="29" fillId="0" borderId="6" xfId="3" applyFont="1" applyBorder="1" applyAlignment="1" applyProtection="1">
      <alignment vertical="center"/>
      <protection locked="0"/>
    </xf>
    <xf numFmtId="0" fontId="29" fillId="0" borderId="0" xfId="3" applyFont="1" applyAlignment="1">
      <alignment vertical="top"/>
    </xf>
    <xf numFmtId="0" fontId="29" fillId="0" borderId="6" xfId="3" applyFont="1" applyBorder="1" applyAlignment="1">
      <alignment vertical="center"/>
    </xf>
    <xf numFmtId="0" fontId="29" fillId="0" borderId="6" xfId="3" applyFont="1" applyBorder="1" applyAlignment="1" applyProtection="1">
      <alignment horizontal="left" vertical="top"/>
      <protection locked="0"/>
    </xf>
    <xf numFmtId="44" fontId="3" fillId="0" borderId="0" xfId="5" applyFont="1" applyFill="1" applyBorder="1" applyAlignment="1">
      <alignment horizontal="left" vertical="top"/>
    </xf>
    <xf numFmtId="0" fontId="28" fillId="0" borderId="7" xfId="3" applyFont="1" applyBorder="1" applyAlignment="1" applyProtection="1">
      <alignment vertical="top"/>
      <protection locked="0"/>
    </xf>
    <xf numFmtId="10" fontId="30" fillId="0" borderId="8" xfId="4" applyNumberFormat="1" applyFont="1" applyFill="1" applyBorder="1" applyAlignment="1" applyProtection="1">
      <alignment horizontal="center" vertical="center"/>
    </xf>
    <xf numFmtId="0" fontId="31" fillId="0" borderId="0" xfId="3" applyFont="1" applyAlignment="1" applyProtection="1">
      <alignment horizontal="left" vertical="top"/>
      <protection locked="0"/>
    </xf>
    <xf numFmtId="0" fontId="32" fillId="0" borderId="0" xfId="3" applyFont="1" applyAlignment="1" applyProtection="1">
      <alignment horizontal="left" vertical="top"/>
      <protection locked="0"/>
    </xf>
    <xf numFmtId="2" fontId="32" fillId="0" borderId="0" xfId="3" applyNumberFormat="1" applyFont="1" applyAlignment="1" applyProtection="1">
      <alignment horizontal="left" vertical="top"/>
      <protection locked="0"/>
    </xf>
    <xf numFmtId="167" fontId="32" fillId="0" borderId="0" xfId="3" applyNumberFormat="1" applyFont="1" applyAlignment="1" applyProtection="1">
      <alignment horizontal="left" vertical="top"/>
      <protection locked="0"/>
    </xf>
    <xf numFmtId="0" fontId="32" fillId="0" borderId="0" xfId="3" applyFont="1" applyAlignment="1">
      <alignment horizontal="left" vertical="top"/>
    </xf>
    <xf numFmtId="44" fontId="33" fillId="0" borderId="0" xfId="5" applyFont="1" applyFill="1" applyBorder="1" applyAlignment="1">
      <alignment horizontal="left" vertical="top"/>
    </xf>
    <xf numFmtId="0" fontId="34" fillId="0" borderId="0" xfId="0" applyFont="1" applyAlignment="1">
      <alignment horizontal="left" vertical="top"/>
    </xf>
    <xf numFmtId="1" fontId="33" fillId="0" borderId="1" xfId="2" applyNumberFormat="1" applyFont="1" applyBorder="1" applyAlignment="1">
      <alignment horizontal="left" vertical="center" shrinkToFit="1"/>
    </xf>
    <xf numFmtId="0" fontId="33" fillId="0" borderId="1" xfId="2" applyFont="1" applyBorder="1" applyAlignment="1">
      <alignment horizontal="left" vertical="center"/>
    </xf>
    <xf numFmtId="0" fontId="33" fillId="0" borderId="1" xfId="2" applyFont="1" applyBorder="1" applyAlignment="1">
      <alignment horizontal="center" vertical="center" wrapText="1"/>
    </xf>
    <xf numFmtId="4" fontId="33" fillId="0" borderId="1" xfId="2" applyNumberFormat="1" applyFont="1" applyBorder="1" applyAlignment="1" applyProtection="1">
      <alignment horizontal="right" vertical="center"/>
      <protection locked="0"/>
    </xf>
    <xf numFmtId="0" fontId="34" fillId="0" borderId="0" xfId="0" applyFont="1" applyAlignment="1">
      <alignment horizontal="left" vertical="center"/>
    </xf>
    <xf numFmtId="164" fontId="33" fillId="0" borderId="2" xfId="2" applyNumberFormat="1" applyFont="1" applyBorder="1" applyAlignment="1">
      <alignment horizontal="left" vertical="center" shrinkToFit="1"/>
    </xf>
    <xf numFmtId="0" fontId="33" fillId="0" borderId="1" xfId="2" applyFont="1" applyBorder="1" applyAlignment="1">
      <alignment horizontal="center" vertical="center"/>
    </xf>
    <xf numFmtId="4" fontId="33" fillId="0" borderId="2" xfId="2" applyNumberFormat="1" applyFont="1" applyBorder="1" applyAlignment="1">
      <alignment vertical="center"/>
    </xf>
    <xf numFmtId="4" fontId="33" fillId="0" borderId="1" xfId="2" applyNumberFormat="1" applyFont="1" applyBorder="1" applyAlignment="1">
      <alignment horizontal="right" vertical="center"/>
    </xf>
    <xf numFmtId="0" fontId="33" fillId="0" borderId="0" xfId="0" applyFont="1" applyAlignment="1">
      <alignment horizontal="left" vertical="center"/>
    </xf>
    <xf numFmtId="1" fontId="33" fillId="0" borderId="14" xfId="0" applyNumberFormat="1" applyFont="1" applyBorder="1" applyAlignment="1">
      <alignment horizontal="left" vertical="center" shrinkToFit="1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center" vertical="center"/>
    </xf>
    <xf numFmtId="43" fontId="33" fillId="0" borderId="14" xfId="1" applyFont="1" applyFill="1" applyBorder="1" applyAlignment="1">
      <alignment horizontal="right" vertical="center" shrinkToFit="1"/>
    </xf>
    <xf numFmtId="0" fontId="33" fillId="0" borderId="0" xfId="0" applyFont="1" applyAlignment="1">
      <alignment horizontal="left" vertical="top"/>
    </xf>
    <xf numFmtId="44" fontId="32" fillId="0" borderId="0" xfId="3" applyNumberFormat="1" applyFont="1" applyAlignment="1" applyProtection="1">
      <alignment horizontal="left" vertical="top"/>
      <protection locked="0"/>
    </xf>
    <xf numFmtId="0" fontId="33" fillId="0" borderId="2" xfId="2" applyFont="1" applyBorder="1" applyAlignment="1">
      <alignment horizontal="left" vertical="center"/>
    </xf>
    <xf numFmtId="43" fontId="33" fillId="0" borderId="1" xfId="1" applyFont="1" applyFill="1" applyBorder="1" applyAlignment="1" applyProtection="1">
      <alignment horizontal="right" vertical="center"/>
      <protection locked="0"/>
    </xf>
    <xf numFmtId="43" fontId="33" fillId="0" borderId="1" xfId="1" applyFont="1" applyFill="1" applyBorder="1" applyAlignment="1">
      <alignment horizontal="right" vertical="center"/>
    </xf>
    <xf numFmtId="0" fontId="33" fillId="0" borderId="1" xfId="2" applyFont="1" applyBorder="1" applyAlignment="1">
      <alignment horizontal="left" vertical="center" wrapText="1"/>
    </xf>
    <xf numFmtId="0" fontId="33" fillId="0" borderId="2" xfId="2" applyFont="1" applyBorder="1" applyAlignment="1">
      <alignment horizontal="left" vertical="center" wrapText="1"/>
    </xf>
    <xf numFmtId="43" fontId="33" fillId="0" borderId="1" xfId="1" applyFont="1" applyBorder="1" applyAlignment="1">
      <alignment horizontal="right" vertical="center"/>
    </xf>
    <xf numFmtId="0" fontId="33" fillId="0" borderId="14" xfId="0" applyFont="1" applyBorder="1" applyAlignment="1">
      <alignment horizontal="left" vertical="center"/>
    </xf>
    <xf numFmtId="0" fontId="31" fillId="0" borderId="0" xfId="3" applyFont="1" applyAlignment="1" applyProtection="1">
      <alignment horizontal="left" vertical="top" wrapText="1"/>
      <protection locked="0"/>
    </xf>
    <xf numFmtId="1" fontId="33" fillId="0" borderId="14" xfId="2" applyNumberFormat="1" applyFont="1" applyBorder="1" applyAlignment="1">
      <alignment horizontal="left" vertical="center" shrinkToFit="1"/>
    </xf>
    <xf numFmtId="164" fontId="33" fillId="0" borderId="14" xfId="0" applyNumberFormat="1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14" fillId="0" borderId="22" xfId="8" applyFont="1" applyFill="1" applyBorder="1" applyAlignment="1" applyProtection="1">
      <alignment horizontal="center" vertical="center" wrapText="1"/>
      <protection locked="0"/>
    </xf>
    <xf numFmtId="0" fontId="14" fillId="0" borderId="23" xfId="8" applyFont="1" applyFill="1" applyBorder="1" applyAlignment="1" applyProtection="1">
      <alignment horizontal="center" vertical="center" wrapText="1"/>
      <protection locked="0"/>
    </xf>
    <xf numFmtId="0" fontId="14" fillId="6" borderId="24" xfId="8" applyFont="1" applyFill="1" applyBorder="1" applyAlignment="1" applyProtection="1">
      <alignment horizontal="center" vertical="center" wrapText="1"/>
      <protection locked="0"/>
    </xf>
    <xf numFmtId="0" fontId="14" fillId="6" borderId="19" xfId="8" applyFont="1" applyFill="1" applyBorder="1" applyAlignment="1" applyProtection="1">
      <alignment horizontal="center" vertical="center" wrapText="1"/>
      <protection locked="0"/>
    </xf>
    <xf numFmtId="0" fontId="14" fillId="6" borderId="25" xfId="8" applyFont="1" applyFill="1" applyBorder="1" applyAlignment="1" applyProtection="1">
      <alignment horizontal="center" vertical="center" wrapText="1"/>
      <protection locked="0"/>
    </xf>
    <xf numFmtId="0" fontId="14" fillId="6" borderId="22" xfId="8" applyFont="1" applyFill="1" applyBorder="1" applyAlignment="1" applyProtection="1">
      <alignment horizontal="center" vertical="center"/>
      <protection locked="0"/>
    </xf>
    <xf numFmtId="0" fontId="14" fillId="6" borderId="23" xfId="8" applyFont="1" applyFill="1" applyBorder="1" applyAlignment="1" applyProtection="1">
      <alignment horizontal="center" vertical="center"/>
      <protection locked="0"/>
    </xf>
    <xf numFmtId="0" fontId="14" fillId="6" borderId="22" xfId="8" applyFont="1" applyFill="1" applyBorder="1" applyAlignment="1" applyProtection="1">
      <alignment horizontal="center" vertical="center" wrapText="1"/>
      <protection locked="0"/>
    </xf>
    <xf numFmtId="0" fontId="14" fillId="6" borderId="23" xfId="8" applyFont="1" applyFill="1" applyBorder="1" applyAlignment="1" applyProtection="1">
      <alignment horizontal="center" vertical="center" wrapText="1"/>
      <protection locked="0"/>
    </xf>
    <xf numFmtId="43" fontId="5" fillId="2" borderId="16" xfId="1" applyFont="1" applyFill="1" applyBorder="1" applyAlignment="1">
      <alignment horizontal="center" vertical="top" wrapText="1"/>
    </xf>
    <xf numFmtId="43" fontId="5" fillId="2" borderId="5" xfId="1" applyFont="1" applyFill="1" applyBorder="1" applyAlignment="1">
      <alignment horizontal="center" vertical="top"/>
    </xf>
    <xf numFmtId="0" fontId="5" fillId="2" borderId="15" xfId="0" applyFont="1" applyFill="1" applyBorder="1" applyAlignment="1">
      <alignment horizontal="left" vertical="top" wrapText="1"/>
    </xf>
    <xf numFmtId="0" fontId="5" fillId="2" borderId="17" xfId="0" applyFont="1" applyFill="1" applyBorder="1" applyAlignment="1">
      <alignment horizontal="left" vertical="top" wrapText="1"/>
    </xf>
    <xf numFmtId="0" fontId="5" fillId="2" borderId="16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/>
    </xf>
    <xf numFmtId="0" fontId="5" fillId="2" borderId="16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29" fillId="0" borderId="6" xfId="3" applyFont="1" applyBorder="1" applyAlignment="1" applyProtection="1">
      <alignment horizontal="center" vertical="center"/>
      <protection locked="0"/>
    </xf>
    <xf numFmtId="2" fontId="10" fillId="0" borderId="6" xfId="5" applyNumberFormat="1" applyFont="1" applyFill="1" applyBorder="1" applyAlignment="1" applyProtection="1">
      <alignment horizontal="center" vertical="top"/>
    </xf>
    <xf numFmtId="0" fontId="9" fillId="3" borderId="6" xfId="3" applyFont="1" applyFill="1" applyBorder="1" applyAlignment="1" applyProtection="1">
      <alignment horizontal="center" vertical="center"/>
      <protection locked="0"/>
    </xf>
    <xf numFmtId="0" fontId="29" fillId="3" borderId="6" xfId="3" applyFont="1" applyFill="1" applyBorder="1" applyAlignment="1" applyProtection="1">
      <alignment horizontal="center" vertical="center"/>
      <protection locked="0"/>
    </xf>
    <xf numFmtId="2" fontId="10" fillId="0" borderId="6" xfId="5" applyNumberFormat="1" applyFont="1" applyFill="1" applyBorder="1" applyAlignment="1" applyProtection="1">
      <alignment horizontal="center" vertical="top"/>
      <protection locked="0"/>
    </xf>
    <xf numFmtId="167" fontId="9" fillId="3" borderId="6" xfId="3" applyNumberFormat="1" applyFont="1" applyFill="1" applyBorder="1" applyAlignment="1" applyProtection="1">
      <alignment horizontal="center" vertical="center"/>
      <protection locked="0"/>
    </xf>
    <xf numFmtId="0" fontId="10" fillId="0" borderId="6" xfId="3" applyFont="1" applyBorder="1" applyAlignment="1" applyProtection="1">
      <alignment horizontal="center" vertical="center"/>
      <protection locked="0"/>
    </xf>
    <xf numFmtId="0" fontId="10" fillId="3" borderId="6" xfId="3" applyFont="1" applyFill="1" applyBorder="1" applyAlignment="1" applyProtection="1">
      <alignment horizontal="center" vertical="center"/>
      <protection locked="0"/>
    </xf>
    <xf numFmtId="0" fontId="31" fillId="0" borderId="29" xfId="3" applyFont="1" applyBorder="1" applyAlignment="1" applyProtection="1">
      <alignment vertical="top" wrapText="1"/>
      <protection locked="0"/>
    </xf>
    <xf numFmtId="0" fontId="35" fillId="9" borderId="35" xfId="13" applyNumberFormat="1" applyFont="1" applyFill="1" applyBorder="1" applyAlignment="1">
      <alignment vertical="center" wrapText="1"/>
    </xf>
    <xf numFmtId="0" fontId="35" fillId="9" borderId="31" xfId="13" applyNumberFormat="1" applyFont="1" applyFill="1" applyBorder="1" applyAlignment="1">
      <alignment vertical="center" wrapText="1"/>
    </xf>
    <xf numFmtId="0" fontId="24" fillId="9" borderId="31" xfId="13" applyNumberFormat="1" applyFont="1" applyFill="1" applyBorder="1" applyAlignment="1">
      <alignment horizontal="center" vertical="center"/>
    </xf>
    <xf numFmtId="0" fontId="35" fillId="9" borderId="37" xfId="13" applyNumberFormat="1" applyFont="1" applyFill="1" applyBorder="1" applyAlignment="1">
      <alignment vertical="center" wrapText="1"/>
    </xf>
    <xf numFmtId="0" fontId="35" fillId="9" borderId="0" xfId="13" applyNumberFormat="1" applyFont="1" applyFill="1" applyBorder="1" applyAlignment="1">
      <alignment vertical="center" wrapText="1"/>
    </xf>
    <xf numFmtId="0" fontId="24" fillId="9" borderId="0" xfId="13" applyNumberFormat="1" applyFont="1" applyFill="1" applyBorder="1" applyAlignment="1">
      <alignment horizontal="center" vertical="center"/>
    </xf>
    <xf numFmtId="0" fontId="35" fillId="9" borderId="24" xfId="13" applyNumberFormat="1" applyFont="1" applyFill="1" applyBorder="1" applyAlignment="1">
      <alignment vertical="center" wrapText="1"/>
    </xf>
    <xf numFmtId="0" fontId="35" fillId="9" borderId="19" xfId="13" applyNumberFormat="1" applyFont="1" applyFill="1" applyBorder="1" applyAlignment="1">
      <alignment vertical="center" wrapText="1"/>
    </xf>
    <xf numFmtId="0" fontId="24" fillId="9" borderId="19" xfId="13" applyNumberFormat="1" applyFont="1" applyFill="1" applyBorder="1" applyAlignment="1">
      <alignment horizontal="center" vertical="center"/>
    </xf>
    <xf numFmtId="0" fontId="35" fillId="10" borderId="14" xfId="13" applyNumberFormat="1" applyFont="1" applyFill="1" applyBorder="1" applyAlignment="1">
      <alignment horizontal="center" vertical="center" wrapText="1"/>
    </xf>
    <xf numFmtId="0" fontId="35" fillId="10" borderId="20" xfId="13" applyNumberFormat="1" applyFont="1" applyFill="1" applyBorder="1" applyAlignment="1">
      <alignment horizontal="center" vertical="center" wrapText="1"/>
    </xf>
    <xf numFmtId="0" fontId="35" fillId="10" borderId="47" xfId="13" applyNumberFormat="1" applyFont="1" applyFill="1" applyBorder="1" applyAlignment="1">
      <alignment horizontal="center" vertical="center" wrapText="1"/>
    </xf>
    <xf numFmtId="0" fontId="35" fillId="10" borderId="21" xfId="13" applyNumberFormat="1" applyFont="1" applyFill="1" applyBorder="1" applyAlignment="1">
      <alignment horizontal="center" vertical="center" wrapText="1"/>
    </xf>
    <xf numFmtId="0" fontId="35" fillId="10" borderId="14" xfId="13" applyNumberFormat="1" applyFont="1" applyFill="1" applyBorder="1" applyAlignment="1">
      <alignment horizontal="center" vertical="center" wrapText="1"/>
    </xf>
    <xf numFmtId="4" fontId="35" fillId="10" borderId="14" xfId="13" applyNumberFormat="1" applyFont="1" applyFill="1" applyBorder="1" applyAlignment="1">
      <alignment horizontal="center" vertical="center" wrapText="1"/>
    </xf>
    <xf numFmtId="0" fontId="35" fillId="11" borderId="20" xfId="13" applyNumberFormat="1" applyFont="1" applyFill="1" applyBorder="1" applyAlignment="1">
      <alignment horizontal="left" vertical="center" wrapText="1"/>
    </xf>
    <xf numFmtId="0" fontId="35" fillId="11" borderId="47" xfId="13" applyNumberFormat="1" applyFont="1" applyFill="1" applyBorder="1" applyAlignment="1">
      <alignment horizontal="left" vertical="center" wrapText="1"/>
    </xf>
    <xf numFmtId="4" fontId="37" fillId="9" borderId="47" xfId="13" applyNumberFormat="1" applyFont="1" applyFill="1" applyBorder="1" applyAlignment="1">
      <alignment horizontal="center" vertical="center" wrapText="1"/>
    </xf>
    <xf numFmtId="10" fontId="8" fillId="9" borderId="47" xfId="14" applyNumberFormat="1" applyFont="1" applyFill="1" applyBorder="1" applyAlignment="1">
      <alignment horizontal="center"/>
    </xf>
    <xf numFmtId="4" fontId="8" fillId="9" borderId="47" xfId="13" applyNumberFormat="1" applyFont="1" applyFill="1" applyBorder="1" applyAlignment="1">
      <alignment horizontal="center"/>
    </xf>
    <xf numFmtId="10" fontId="8" fillId="9" borderId="31" xfId="14" applyNumberFormat="1" applyFont="1" applyFill="1" applyBorder="1" applyAlignment="1">
      <alignment horizontal="center"/>
    </xf>
    <xf numFmtId="4" fontId="8" fillId="9" borderId="21" xfId="13" applyNumberFormat="1" applyFont="1" applyFill="1" applyBorder="1" applyAlignment="1">
      <alignment horizontal="center"/>
    </xf>
    <xf numFmtId="0" fontId="37" fillId="11" borderId="14" xfId="13" applyNumberFormat="1" applyFont="1" applyFill="1" applyBorder="1" applyAlignment="1">
      <alignment horizontal="left" vertical="center" wrapText="1"/>
    </xf>
    <xf numFmtId="4" fontId="37" fillId="11" borderId="14" xfId="13" applyNumberFormat="1" applyFont="1" applyFill="1" applyBorder="1" applyAlignment="1">
      <alignment horizontal="center" vertical="center" wrapText="1"/>
    </xf>
    <xf numFmtId="10" fontId="8" fillId="0" borderId="14" xfId="14" applyNumberFormat="1" applyFont="1" applyFill="1" applyBorder="1" applyAlignment="1">
      <alignment horizontal="center" vertical="center"/>
    </xf>
    <xf numFmtId="4" fontId="8" fillId="0" borderId="14" xfId="13" applyNumberFormat="1" applyFont="1" applyFill="1" applyBorder="1" applyAlignment="1">
      <alignment horizontal="center" vertical="center"/>
    </xf>
    <xf numFmtId="4" fontId="8" fillId="0" borderId="0" xfId="13" applyNumberFormat="1" applyFont="1" applyFill="1" applyBorder="1" applyAlignment="1"/>
    <xf numFmtId="10" fontId="37" fillId="11" borderId="14" xfId="13" applyNumberFormat="1" applyFont="1" applyFill="1" applyBorder="1" applyAlignment="1">
      <alignment vertical="center" wrapText="1"/>
    </xf>
    <xf numFmtId="0" fontId="37" fillId="9" borderId="20" xfId="13" applyNumberFormat="1" applyFont="1" applyFill="1" applyBorder="1" applyAlignment="1">
      <alignment horizontal="left" vertical="center" wrapText="1"/>
    </xf>
    <xf numFmtId="0" fontId="37" fillId="9" borderId="47" xfId="13" applyNumberFormat="1" applyFont="1" applyFill="1" applyBorder="1" applyAlignment="1">
      <alignment horizontal="left" vertical="center" wrapText="1"/>
    </xf>
    <xf numFmtId="10" fontId="8" fillId="9" borderId="47" xfId="14" applyNumberFormat="1" applyFont="1" applyFill="1" applyBorder="1" applyAlignment="1">
      <alignment horizontal="center" vertical="center"/>
    </xf>
    <xf numFmtId="4" fontId="8" fillId="9" borderId="47" xfId="13" applyNumberFormat="1" applyFont="1" applyFill="1" applyBorder="1" applyAlignment="1">
      <alignment horizontal="center" vertical="center"/>
    </xf>
    <xf numFmtId="4" fontId="8" fillId="9" borderId="21" xfId="13" applyNumberFormat="1" applyFont="1" applyFill="1" applyBorder="1" applyAlignment="1">
      <alignment horizontal="center" vertical="center"/>
    </xf>
    <xf numFmtId="4" fontId="37" fillId="10" borderId="14" xfId="13" applyNumberFormat="1" applyFont="1" applyFill="1" applyBorder="1" applyAlignment="1">
      <alignment horizontal="center" vertical="center" wrapText="1"/>
    </xf>
    <xf numFmtId="10" fontId="8" fillId="10" borderId="47" xfId="14" applyNumberFormat="1" applyFont="1" applyFill="1" applyBorder="1" applyAlignment="1">
      <alignment horizontal="center" vertical="center"/>
    </xf>
    <xf numFmtId="10" fontId="8" fillId="10" borderId="14" xfId="14" applyNumberFormat="1" applyFont="1" applyFill="1" applyBorder="1" applyAlignment="1">
      <alignment horizontal="center" vertical="center"/>
    </xf>
    <xf numFmtId="4" fontId="8" fillId="10" borderId="14" xfId="13" applyNumberFormat="1" applyFont="1" applyFill="1" applyBorder="1" applyAlignment="1">
      <alignment horizontal="center" vertical="center"/>
    </xf>
    <xf numFmtId="0" fontId="35" fillId="11" borderId="33" xfId="13" applyNumberFormat="1" applyFont="1" applyFill="1" applyBorder="1" applyAlignment="1">
      <alignment horizontal="left" vertical="center" wrapText="1"/>
    </xf>
    <xf numFmtId="4" fontId="38" fillId="0" borderId="0" xfId="13" applyNumberFormat="1" applyFont="1" applyFill="1" applyBorder="1" applyAlignment="1"/>
    <xf numFmtId="10" fontId="8" fillId="9" borderId="0" xfId="14" applyNumberFormat="1" applyFont="1" applyFill="1" applyBorder="1" applyAlignment="1">
      <alignment horizontal="center"/>
    </xf>
    <xf numFmtId="4" fontId="8" fillId="9" borderId="0" xfId="13" applyNumberFormat="1" applyFont="1" applyFill="1" applyBorder="1" applyAlignment="1">
      <alignment horizontal="center"/>
    </xf>
    <xf numFmtId="0" fontId="39" fillId="0" borderId="0" xfId="13" applyNumberFormat="1" applyFont="1" applyFill="1" applyBorder="1" applyAlignment="1">
      <alignment horizontal="center"/>
    </xf>
    <xf numFmtId="4" fontId="39" fillId="0" borderId="0" xfId="13" applyNumberFormat="1" applyFont="1" applyFill="1" applyBorder="1" applyAlignment="1">
      <alignment horizontal="center"/>
    </xf>
    <xf numFmtId="0" fontId="39" fillId="0" borderId="0" xfId="13" applyNumberFormat="1" applyFont="1" applyFill="1" applyBorder="1" applyAlignment="1">
      <alignment horizontal="center" vertical="center"/>
    </xf>
    <xf numFmtId="4" fontId="39" fillId="0" borderId="0" xfId="13" applyNumberFormat="1" applyFont="1" applyFill="1" applyBorder="1" applyAlignment="1">
      <alignment horizontal="center" vertical="center"/>
    </xf>
    <xf numFmtId="0" fontId="41" fillId="9" borderId="31" xfId="13" applyNumberFormat="1" applyFont="1" applyFill="1" applyBorder="1" applyAlignment="1">
      <alignment horizontal="center" vertical="center" wrapText="1"/>
    </xf>
    <xf numFmtId="0" fontId="41" fillId="9" borderId="36" xfId="13" applyNumberFormat="1" applyFont="1" applyFill="1" applyBorder="1" applyAlignment="1">
      <alignment horizontal="center" vertical="center" wrapText="1"/>
    </xf>
    <xf numFmtId="0" fontId="41" fillId="9" borderId="0" xfId="13" applyNumberFormat="1" applyFont="1" applyFill="1" applyBorder="1" applyAlignment="1">
      <alignment horizontal="center" vertical="center" wrapText="1"/>
    </xf>
    <xf numFmtId="0" fontId="41" fillId="9" borderId="38" xfId="13" applyNumberFormat="1" applyFont="1" applyFill="1" applyBorder="1" applyAlignment="1">
      <alignment horizontal="center" vertical="center" wrapText="1"/>
    </xf>
    <xf numFmtId="0" fontId="40" fillId="10" borderId="35" xfId="13" applyNumberFormat="1" applyFont="1" applyFill="1" applyBorder="1" applyAlignment="1">
      <alignment horizontal="center" vertical="center" wrapText="1"/>
    </xf>
    <xf numFmtId="0" fontId="40" fillId="10" borderId="31" xfId="13" applyNumberFormat="1" applyFont="1" applyFill="1" applyBorder="1" applyAlignment="1">
      <alignment horizontal="center" vertical="center" wrapText="1"/>
    </xf>
    <xf numFmtId="0" fontId="40" fillId="10" borderId="14" xfId="13" applyNumberFormat="1" applyFont="1" applyFill="1" applyBorder="1" applyAlignment="1">
      <alignment horizontal="center" vertical="center" wrapText="1"/>
    </xf>
    <xf numFmtId="0" fontId="40" fillId="10" borderId="37" xfId="13" applyNumberFormat="1" applyFont="1" applyFill="1" applyBorder="1" applyAlignment="1">
      <alignment horizontal="center" vertical="center" wrapText="1"/>
    </xf>
    <xf numFmtId="0" fontId="40" fillId="10" borderId="0" xfId="13" applyNumberFormat="1" applyFont="1" applyFill="1" applyBorder="1" applyAlignment="1">
      <alignment horizontal="center" vertical="center" wrapText="1"/>
    </xf>
    <xf numFmtId="0" fontId="40" fillId="10" borderId="24" xfId="13" applyNumberFormat="1" applyFont="1" applyFill="1" applyBorder="1" applyAlignment="1">
      <alignment horizontal="center" vertical="center" wrapText="1"/>
    </xf>
    <xf numFmtId="0" fontId="40" fillId="10" borderId="19" xfId="13" applyNumberFormat="1" applyFont="1" applyFill="1" applyBorder="1" applyAlignment="1">
      <alignment horizontal="center" vertical="center" wrapText="1"/>
    </xf>
    <xf numFmtId="10" fontId="19" fillId="0" borderId="26" xfId="4" applyNumberFormat="1" applyFont="1" applyFill="1" applyBorder="1" applyAlignment="1" applyProtection="1">
      <alignment horizontal="left" vertical="center" wrapText="1" indent="1"/>
      <protection locked="0"/>
    </xf>
  </cellXfs>
  <cellStyles count="15">
    <cellStyle name="Excel Built-in Normal" xfId="8" xr:uid="{DCDD5ECA-B02E-47FF-8928-D0EAE14CD5E2}"/>
    <cellStyle name="Moeda 2" xfId="5" xr:uid="{24F626BF-6321-40B0-8447-ADB3740E9CAE}"/>
    <cellStyle name="Normal" xfId="0" builtinId="0"/>
    <cellStyle name="Normal 14" xfId="9" xr:uid="{EC37A867-0F65-45E4-A2FE-A43937ADE6AA}"/>
    <cellStyle name="Normal 2" xfId="2" xr:uid="{176C4EC1-3952-4E80-A449-AD820D365F85}"/>
    <cellStyle name="Normal 2 2" xfId="3" xr:uid="{48FA738F-79AD-4840-A08F-6180F4DEFBB9}"/>
    <cellStyle name="Normal 3" xfId="12" xr:uid="{FE92664D-9142-4FD3-B213-B3AD7AEF3AA3}"/>
    <cellStyle name="Normal 3 2" xfId="11" xr:uid="{FDD04273-5785-4B80-827F-22AF286C458D}"/>
    <cellStyle name="Normal 4" xfId="13" xr:uid="{804BEA93-3B73-4190-A026-B4C7D06F1296}"/>
    <cellStyle name="Porcentagem 2" xfId="4" xr:uid="{AA01DD3C-79C0-4F4F-88E1-E987A9A8CDE4}"/>
    <cellStyle name="Porcentagem 3" xfId="7" xr:uid="{064C6164-A1FA-428D-8A09-C4C9229CE06A}"/>
    <cellStyle name="Porcentagem 4" xfId="14" xr:uid="{A8131C54-95FB-4AE6-B653-C0157B6F83FE}"/>
    <cellStyle name="Separador de milhares 2 4" xfId="10" xr:uid="{0BDA5143-7E4A-4D70-BEC8-5EC806A33C17}"/>
    <cellStyle name="Vírgula" xfId="1" builtinId="3"/>
    <cellStyle name="Vírgula 2" xfId="6" xr:uid="{CC10996D-34C5-4347-A4B1-95EEE5EE598F}"/>
  </cellStyles>
  <dxfs count="33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ont>
        <color rgb="FF4F81BD"/>
      </font>
    </dxf>
    <dxf>
      <font>
        <color rgb="FF4F81BD"/>
      </font>
    </dxf>
    <dxf>
      <font>
        <color rgb="FF4F81BD"/>
      </font>
    </dxf>
    <dxf>
      <font>
        <color rgb="FF4F81BD"/>
      </font>
    </dxf>
    <dxf>
      <font>
        <color rgb="FF4F81BD"/>
      </font>
    </dxf>
    <dxf>
      <font>
        <color rgb="FF4F81BD"/>
      </font>
    </dxf>
    <dxf>
      <font>
        <color rgb="FF4F81BD"/>
      </font>
    </dxf>
    <dxf>
      <font>
        <color rgb="FF4F81BD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29.xml"/><Relationship Id="rId21" Type="http://schemas.openxmlformats.org/officeDocument/2006/relationships/externalLink" Target="externalLinks/externalLink11.xml"/><Relationship Id="rId34" Type="http://schemas.openxmlformats.org/officeDocument/2006/relationships/externalLink" Target="externalLinks/externalLink24.xml"/><Relationship Id="rId42" Type="http://schemas.openxmlformats.org/officeDocument/2006/relationships/externalLink" Target="externalLinks/externalLink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9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32" Type="http://schemas.openxmlformats.org/officeDocument/2006/relationships/externalLink" Target="externalLinks/externalLink22.xml"/><Relationship Id="rId37" Type="http://schemas.openxmlformats.org/officeDocument/2006/relationships/externalLink" Target="externalLinks/externalLink27.xml"/><Relationship Id="rId40" Type="http://schemas.openxmlformats.org/officeDocument/2006/relationships/externalLink" Target="externalLinks/externalLink3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externalLink" Target="externalLinks/externalLink26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31" Type="http://schemas.openxmlformats.org/officeDocument/2006/relationships/externalLink" Target="externalLinks/externalLink2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46" Type="http://schemas.openxmlformats.org/officeDocument/2006/relationships/calcChain" Target="calcChain.xml"/><Relationship Id="rId20" Type="http://schemas.openxmlformats.org/officeDocument/2006/relationships/externalLink" Target="externalLinks/externalLink10.xml"/><Relationship Id="rId41" Type="http://schemas.openxmlformats.org/officeDocument/2006/relationships/externalLink" Target="externalLinks/externalLink3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0</xdr:col>
      <xdr:colOff>317500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9E48EE-F618-48F3-ACC8-2656C4808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76199</xdr:rowOff>
    </xdr:from>
    <xdr:to>
      <xdr:col>1</xdr:col>
      <xdr:colOff>247650</xdr:colOff>
      <xdr:row>3</xdr:row>
      <xdr:rowOff>141960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6E0336E-332E-4F65-A36D-563E323D3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76199"/>
          <a:ext cx="809625" cy="46581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314326</xdr:colOff>
      <xdr:row>5</xdr:row>
      <xdr:rowOff>152399</xdr:rowOff>
    </xdr:from>
    <xdr:ext cx="4606622" cy="45634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30538623-4418-4777-ADED-367722CDCA2F}"/>
                </a:ext>
              </a:extLst>
            </xdr:cNvPr>
            <xdr:cNvSpPr txBox="1"/>
          </xdr:nvSpPr>
          <xdr:spPr>
            <a:xfrm>
              <a:off x="2362201" y="1466849"/>
              <a:ext cx="4606622" cy="4563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BR" sz="1400" b="0" i="1">
                        <a:latin typeface="Cambria Math" panose="02040503050406030204" pitchFamily="18" charset="0"/>
                      </a:rPr>
                      <m:t>𝐵𝐷𝐼</m:t>
                    </m:r>
                    <m:r>
                      <a:rPr lang="pt-BR" sz="14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pt-BR" sz="14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pt-BR" sz="14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dPr>
                          <m:e>
                            <m:r>
                              <a:rPr lang="pt-BR" sz="14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1+</m:t>
                            </m:r>
                            <m:r>
                              <a:rPr lang="pt-BR" sz="14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𝐴𝐶</m:t>
                            </m:r>
                            <m:r>
                              <a:rPr lang="pt-BR" sz="14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+</m:t>
                            </m:r>
                            <m:r>
                              <a:rPr lang="pt-BR" sz="14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𝑆</m:t>
                            </m:r>
                            <m:r>
                              <a:rPr lang="pt-BR" sz="14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+</m:t>
                            </m:r>
                            <m:r>
                              <a:rPr lang="pt-BR" sz="14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𝑅</m:t>
                            </m:r>
                            <m:r>
                              <a:rPr lang="pt-BR" sz="14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+</m:t>
                            </m:r>
                            <m:r>
                              <a:rPr lang="pt-BR" sz="14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𝑆</m:t>
                            </m:r>
                          </m:e>
                        </m:d>
                        <m:r>
                          <a:rPr lang="pt-BR" sz="14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×(1+</m:t>
                        </m:r>
                        <m:r>
                          <a:rPr lang="pt-BR" sz="14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𝐷𝐹</m:t>
                        </m:r>
                        <m:r>
                          <a:rPr lang="pt-BR" sz="14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)×(1+</m:t>
                        </m:r>
                        <m:r>
                          <a:rPr lang="pt-BR" sz="14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𝐿</m:t>
                        </m:r>
                        <m:r>
                          <a:rPr lang="pt-BR" sz="14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)</m:t>
                        </m:r>
                      </m:num>
                      <m:den>
                        <m:r>
                          <a:rPr lang="pt-BR" sz="1400" b="0" i="1">
                            <a:latin typeface="Cambria Math" panose="02040503050406030204" pitchFamily="18" charset="0"/>
                          </a:rPr>
                          <m:t>(1−</m:t>
                        </m:r>
                        <m:r>
                          <a:rPr lang="pt-BR" sz="1400" b="0" i="1">
                            <a:latin typeface="Cambria Math" panose="02040503050406030204" pitchFamily="18" charset="0"/>
                          </a:rPr>
                          <m:t>𝐼</m:t>
                        </m:r>
                        <m:r>
                          <a:rPr lang="pt-BR" sz="1400" b="0" i="1">
                            <a:latin typeface="Cambria Math" panose="02040503050406030204" pitchFamily="18" charset="0"/>
                          </a:rPr>
                          <m:t>)</m:t>
                        </m:r>
                      </m:den>
                    </m:f>
                    <m:r>
                      <a:rPr lang="pt-BR" sz="1400" b="0" i="1">
                        <a:latin typeface="Cambria Math" panose="02040503050406030204" pitchFamily="18" charset="0"/>
                      </a:rPr>
                      <m:t>−1</m:t>
                    </m:r>
                  </m:oMath>
                </m:oMathPara>
              </a14:m>
              <a:endParaRPr lang="pt-BR" sz="1400">
                <a:latin typeface="+mn-lt"/>
              </a:endParaRPr>
            </a:p>
          </xdr:txBody>
        </xdr:sp>
      </mc:Choice>
      <mc:Fallback xmlns="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30538623-4418-4777-ADED-367722CDCA2F}"/>
                </a:ext>
              </a:extLst>
            </xdr:cNvPr>
            <xdr:cNvSpPr txBox="1"/>
          </xdr:nvSpPr>
          <xdr:spPr>
            <a:xfrm>
              <a:off x="2362201" y="1466849"/>
              <a:ext cx="4606622" cy="4563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pt-BR" sz="1400" b="0" i="0">
                  <a:latin typeface="Cambria Math" panose="02040503050406030204" pitchFamily="18" charset="0"/>
                </a:rPr>
                <a:t>𝐵𝐷𝐼=(</a:t>
              </a:r>
              <a:r>
                <a:rPr lang="pt-B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(1+𝐴𝐶+𝑆+𝑅+𝑆)×(1+𝐷𝐹)×(1+𝐿))/(</a:t>
              </a:r>
              <a:r>
                <a:rPr lang="pt-BR" sz="1400" b="0" i="0">
                  <a:latin typeface="Cambria Math" panose="02040503050406030204" pitchFamily="18" charset="0"/>
                </a:rPr>
                <a:t>(1−𝐼))−1</a:t>
              </a:r>
              <a:endParaRPr lang="pt-BR" sz="1400">
                <a:latin typeface="+mn-lt"/>
              </a:endParaRPr>
            </a:p>
          </xdr:txBody>
        </xdr:sp>
      </mc:Fallback>
    </mc:AlternateContent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razao\rudra\Concorrencia\LICITA&#199;&#195;O\DNIT\BR-101%20-%20SC%20EDITAL%200003-02\LOTE%2028%20apresenta&#231;&#227;o\cd\Lote%2028%20SC\gelson\XLS\CUSTOS\DNER398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_PROSUL2\APPL\USR\GELSON\XLS\CONSAPPE\SISNORTE\REORDENA\11BR28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20.1.206\or&#231;amentos\Documents%20and%20Settings\Tesouraria\Meus%20documentos\cynthia\levantamentos%20versailles-R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2_bdc\ENGENHARIA\129_20_Pav_Gyn_Dermu\129_21_SUDOESTE\Madre%20Germana\Medicao%20Madre%20German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INF\Meus%20documentos\Terral\Vie%20en%20Rose\La%20Vie%20en%20Rose%20Residence_Levtos%20Fi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839\Servidor-Arquivos%20da%20Obra\Meus%20Documentos%202003\Catalogos%20EMOP\dado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4\e\Concorrencia\LICITA&#199;&#195;O\DNIT\BR-101%20-%20SC%20EDITAL%200003-02\LOTE%2028%20apresenta&#231;&#227;o\cd\Lote%2028%20SC\gelson\XLS\CUSTOS\DNER398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c\AAA\OPUS\ALAMEDA\ALAMEDA_Levtos%20R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20.1.206\or&#231;amentos\d\TERRAL\NOROESTE\T23_or&#231;amento_R02%20200110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20.1.206\or&#231;amentos\or&#231;amentos\Documents%20and%20Settings\Tesouraria\Meus%20documentos\cynthia\levantamentos%20versailles-R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BM\SYS\ARQUIVOS\DPL\AREA_EQU\AEQ_CONC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razao\RUDRA\DNER\Aguas%20lindas\Dados%20Gerais\FV-DNER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strada\DNER\Aguas%20lindas\Sicro\FV-DNER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razao\RUDRA\0798\TECNICO\TEACOMP\LOTE06\P09\P10\RELAT61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Literatura\NORMAS%20E%20MANUAIS\02%20-%20DNER_DNIT\Editais%20Constru&#231;&#227;o\Edital_220_BR364mt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cuments%20and%20Settings\C%20arlos%20%20Machado\My%20Documents\Disco%201\BR-262-MS(3)\Anexos%20PGQ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b\OPUS\AREIAO\CLARICE\Levantamento%20-%20Dom%20Victori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HELVEC~1\CONFIG~1\Temp\SZ4003\Levto%2016&#186;%20TIP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839\servidor-arquivos%20da%20obra\C.C.%201503%20-%20Canaliza&#231;&#227;o%20Cascavel\MEDI&#199;&#195;O%20AMOB\1&#170;%20Adequa&#231;&#227;o%20de%20Projeto%20em%20Fase%20de%20Obras\1&#170;%20Adequa&#231;&#227;o%20de%20Projeto%20em%20Fase%20de%20Obras%20Rev%207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DM-MTZ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Arquivos\MARCILIO-Projetos\Conserva\BR-365-MG-LOTE1-EXECUTIVO\ALTERNATIVASESTUDADAS\OR960887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razao\rudra\Concorrencia\PLANEJAMENTO\PL%202004\Amap&#225;\BR-156-AP%20SUL\PL%20BR-156%20AP%20SUL%20atu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c_03\ceng01\Meus%20documentos\EGESA\Br-482mg\Volume1\CANA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2_bdc\ENGENHARIA\129_20_Pav_Gyn_Dermu\129_22_OESTE\Jardim%20Leblon\Medicao%20Jardim%20Leblon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RIVELTON\C.C.%201503%20-%20Canaliza&#231;&#227;o%20Cascavel\Documents%20and%20Settings\C%20arlos%20%20Machado\My%20Documents\Disco%201\BR-262-MS(3)\Anexos%20PGQ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ROLINE\C.C.%201503%20-%20Canaliza&#231;&#227;o%20Cascavel\BR-364%20MT_2_Executivo_Definitivo_10_07_2002\Vol04_Or&#231;amento\Lote_08\Documents%20and%20Settings\bruno\Meus%20documentos\Servi&#231;o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.1%20-%20Pavimentacao%202005%20ORCELINO%20UNI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ilha%20comp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rri\meus%20documentos\DOCUME~1\samantha\CONFIG~1\Temp\Diret&#243;rio%20tempor&#225;rio%202%20para%20Valdenilson.zip\Valdenilson\Memorial%20de%20C&#225;lculo%20de%20Pavimenta&#231;&#227;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_pdc\ENGENHARIA\DOCUME~1\samantha\CONFIG~1\Temp\Diret&#243;rio%20tempor&#225;rio%202%20para%20Valdenilson.zip\Valdenilson\Memorial%20de%20C&#225;lculo%20de%20Pavimenta&#231;&#227;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latecnica\meus%20documentos%20-%20sala%20t&#233;cnica\DOCUME~1\samantha\CONFIG~1\Temp\Diret&#243;rio%20tempor&#225;rio%202%20para%20Valdenilson.zip\Valdenilson\Memorial%20de%20C&#225;lculo%20de%20Pavimenta&#231;&#227;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xecuçServiços"/>
      <sheetName val="Quadro de Quant"/>
      <sheetName val="ORÇLote28 "/>
      <sheetName val="ResBR101"/>
      <sheetName val="Gráfico2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2"/>
      <sheetName val="09.517.03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4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0.00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Plan18"/>
    </sheetNames>
    <sheetDataSet>
      <sheetData sheetId="0">
        <row r="9">
          <cell r="A9" t="str">
            <v>01.000.00</v>
          </cell>
          <cell r="B9" t="str">
            <v>Desmatamento,destocamento e limpeza de área com árvore até 0,15m</v>
          </cell>
          <cell r="C9" t="str">
            <v>DNER-ES278/97</v>
          </cell>
          <cell r="D9" t="str">
            <v xml:space="preserve"> </v>
          </cell>
          <cell r="E9" t="str">
            <v>m2</v>
          </cell>
          <cell r="F9">
            <v>0.05</v>
          </cell>
          <cell r="G9">
            <v>0.02</v>
          </cell>
          <cell r="H9">
            <v>7.0000000000000007E-2</v>
          </cell>
        </row>
        <row r="10">
          <cell r="A10" t="str">
            <v>01.010.00</v>
          </cell>
          <cell r="B10" t="str">
            <v>Desmatamento e destocamento árvores de 0,15m a 0,30m</v>
          </cell>
          <cell r="C10" t="str">
            <v>DNER-ES278/97</v>
          </cell>
          <cell r="D10" t="str">
            <v xml:space="preserve"> </v>
          </cell>
          <cell r="E10" t="str">
            <v>un</v>
          </cell>
          <cell r="F10">
            <v>6.57</v>
          </cell>
          <cell r="G10">
            <v>2.35</v>
          </cell>
          <cell r="H10">
            <v>8.92</v>
          </cell>
        </row>
        <row r="11">
          <cell r="A11" t="str">
            <v>01.011.00</v>
          </cell>
          <cell r="B11" t="str">
            <v>Desmatamento e destocamento árvores superior a 0,30m</v>
          </cell>
          <cell r="C11" t="str">
            <v>DNER-ES278/97</v>
          </cell>
          <cell r="D11" t="str">
            <v xml:space="preserve"> </v>
          </cell>
          <cell r="E11" t="str">
            <v>un</v>
          </cell>
          <cell r="F11">
            <v>19.7</v>
          </cell>
          <cell r="G11">
            <v>7.05</v>
          </cell>
          <cell r="H11">
            <v>26.75</v>
          </cell>
        </row>
        <row r="12">
          <cell r="A12" t="str">
            <v>01.100.01</v>
          </cell>
          <cell r="B12" t="str">
            <v>Escavação,carga e transportes de material de 1a  categoria DMT &lt;= 50m</v>
          </cell>
          <cell r="C12" t="str">
            <v>DNER-ES280/97</v>
          </cell>
          <cell r="D12" t="str">
            <v xml:space="preserve"> </v>
          </cell>
          <cell r="E12" t="str">
            <v>m3</v>
          </cell>
          <cell r="F12">
            <v>0.46</v>
          </cell>
          <cell r="G12">
            <v>0.16</v>
          </cell>
          <cell r="H12">
            <v>0.62</v>
          </cell>
        </row>
        <row r="13">
          <cell r="A13" t="str">
            <v>01.100.02</v>
          </cell>
          <cell r="B13" t="str">
            <v>Escavação,carga e transportes de material de 1a  categoria da DMT= 50m a 200m</v>
          </cell>
          <cell r="C13" t="str">
            <v>DNER-ES280/97</v>
          </cell>
          <cell r="D13" t="str">
            <v xml:space="preserve"> </v>
          </cell>
          <cell r="E13" t="str">
            <v>m3</v>
          </cell>
          <cell r="F13">
            <v>0.86</v>
          </cell>
          <cell r="G13">
            <v>0.31</v>
          </cell>
          <cell r="H13">
            <v>1.17</v>
          </cell>
        </row>
        <row r="14">
          <cell r="A14" t="str">
            <v>01.100.03</v>
          </cell>
          <cell r="B14" t="str">
            <v>Escavação,carga e transportes de material de 1a categoria DMT= 200 a 400m</v>
          </cell>
          <cell r="C14" t="str">
            <v>DNER-ES280/97</v>
          </cell>
          <cell r="D14" t="str">
            <v xml:space="preserve"> </v>
          </cell>
          <cell r="E14" t="str">
            <v>m3</v>
          </cell>
          <cell r="F14">
            <v>1.01</v>
          </cell>
          <cell r="G14">
            <v>0.36</v>
          </cell>
          <cell r="H14">
            <v>1.37</v>
          </cell>
        </row>
        <row r="15">
          <cell r="A15" t="str">
            <v>01.100.04</v>
          </cell>
          <cell r="B15" t="str">
            <v>Escavação,carga e transportes de material de 1a categoria DMT= 400 a 600m</v>
          </cell>
          <cell r="C15" t="str">
            <v>DNER-ES280/97</v>
          </cell>
          <cell r="D15" t="str">
            <v xml:space="preserve"> </v>
          </cell>
          <cell r="E15" t="str">
            <v>m3</v>
          </cell>
          <cell r="F15">
            <v>1.18</v>
          </cell>
          <cell r="G15">
            <v>0.42</v>
          </cell>
          <cell r="H15">
            <v>1.5999999999999999</v>
          </cell>
        </row>
        <row r="16">
          <cell r="A16" t="str">
            <v>01.100.05</v>
          </cell>
          <cell r="B16" t="str">
            <v>Escavação,carga e transportes de material de 1a categoria DMT= 600 a 800m</v>
          </cell>
          <cell r="C16" t="str">
            <v>DNER-ES280/97</v>
          </cell>
          <cell r="D16" t="str">
            <v xml:space="preserve"> </v>
          </cell>
          <cell r="E16" t="str">
            <v>m3</v>
          </cell>
          <cell r="F16">
            <v>1.39</v>
          </cell>
          <cell r="G16">
            <v>0.5</v>
          </cell>
          <cell r="H16">
            <v>1.89</v>
          </cell>
        </row>
        <row r="17">
          <cell r="A17" t="str">
            <v>01.100.06</v>
          </cell>
          <cell r="B17" t="str">
            <v>Escavação,carga e transportes de material de 1a categoria DMT= 800 a  1000m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1.54</v>
          </cell>
          <cell r="G17">
            <v>0.55000000000000004</v>
          </cell>
          <cell r="H17">
            <v>2.09</v>
          </cell>
        </row>
        <row r="18">
          <cell r="A18" t="str">
            <v>01.100.07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1.74</v>
          </cell>
          <cell r="G18">
            <v>0.62</v>
          </cell>
          <cell r="H18">
            <v>2.36</v>
          </cell>
        </row>
        <row r="19">
          <cell r="A19" t="str">
            <v>01.100.08</v>
          </cell>
          <cell r="B19" t="str">
            <v>Escavação,carga e transportes de material de 1a categoria DMT= 1200 a 1400m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1.94</v>
          </cell>
          <cell r="G19">
            <v>0.69</v>
          </cell>
          <cell r="H19">
            <v>2.63</v>
          </cell>
        </row>
        <row r="20">
          <cell r="A20" t="str">
            <v>01.100.09</v>
          </cell>
          <cell r="B20" t="str">
            <v>Escavação,carga e transportes de material de 1a categoria DMT= 50 a 200m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1.39</v>
          </cell>
          <cell r="G20">
            <v>0.5</v>
          </cell>
          <cell r="H20">
            <v>1.89</v>
          </cell>
        </row>
        <row r="21">
          <cell r="A21" t="str">
            <v>01.100.10</v>
          </cell>
          <cell r="B21" t="str">
            <v>Escavação,carga e transportes de material de 1a categoria DMT= 200 a 400m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1.46</v>
          </cell>
          <cell r="G21">
            <v>0.52</v>
          </cell>
          <cell r="H21">
            <v>1.98</v>
          </cell>
        </row>
        <row r="22">
          <cell r="A22" t="str">
            <v>01.100.11</v>
          </cell>
          <cell r="B22" t="str">
            <v>Escavação,carga e transportes de material de 1a categoria DMT= 400 a 600m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1.56</v>
          </cell>
          <cell r="G22">
            <v>0.56000000000000005</v>
          </cell>
          <cell r="H22">
            <v>2.12</v>
          </cell>
        </row>
        <row r="23">
          <cell r="A23" t="str">
            <v>01.100.12</v>
          </cell>
          <cell r="B23" t="str">
            <v>Escavação,carga e transportes de material de 1a categoria DMT=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1.61</v>
          </cell>
          <cell r="G23">
            <v>0.57999999999999996</v>
          </cell>
          <cell r="H23">
            <v>2.19</v>
          </cell>
        </row>
        <row r="24">
          <cell r="A24" t="str">
            <v>01.100.13</v>
          </cell>
          <cell r="B24" t="str">
            <v>Escavação,carga e transportes de material de 1a categoria DMT= 800 a 1000m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1.74</v>
          </cell>
          <cell r="G24">
            <v>0.62</v>
          </cell>
          <cell r="H24">
            <v>2.36</v>
          </cell>
        </row>
        <row r="25">
          <cell r="A25" t="str">
            <v>01.100.14</v>
          </cell>
          <cell r="B25" t="str">
            <v>Escavação,carga e transportes de material de 1a categoria DMT= 1000 a 1200m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1.77</v>
          </cell>
          <cell r="G25">
            <v>0.63</v>
          </cell>
          <cell r="H25">
            <v>2.4</v>
          </cell>
        </row>
        <row r="26">
          <cell r="A26" t="str">
            <v>01.100.15</v>
          </cell>
          <cell r="B26" t="str">
            <v>Escavação,carga e transportes de material de 1a categoria DMT= 1200 a 1400m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1.93</v>
          </cell>
          <cell r="G26">
            <v>0.69</v>
          </cell>
          <cell r="H26">
            <v>2.62</v>
          </cell>
        </row>
        <row r="27">
          <cell r="A27" t="str">
            <v>01.100.16</v>
          </cell>
          <cell r="B27" t="str">
            <v>Escavação,carga e transportes de material de 1a  categoria DMT 1400 a 1600m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2.0099999999999998</v>
          </cell>
          <cell r="G27">
            <v>0.72</v>
          </cell>
          <cell r="H27">
            <v>2.7299999999999995</v>
          </cell>
        </row>
        <row r="28">
          <cell r="A28" t="str">
            <v>01.100.17</v>
          </cell>
          <cell r="B28" t="str">
            <v>Escavação,carga e transportes de material de 1a categoria DMT= 1600 a 1800m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2.09</v>
          </cell>
          <cell r="G28">
            <v>0.75</v>
          </cell>
          <cell r="H28">
            <v>2.84</v>
          </cell>
        </row>
        <row r="29">
          <cell r="A29" t="str">
            <v>01.100.18</v>
          </cell>
          <cell r="B29" t="str">
            <v>Escavação,carga e transportes de material de 1a categoria DMT= 1800 a 2000m</v>
          </cell>
          <cell r="C29" t="str">
            <v>DNER-ES280/97</v>
          </cell>
          <cell r="D29" t="str">
            <v xml:space="preserve"> </v>
          </cell>
          <cell r="E29" t="str">
            <v>m3</v>
          </cell>
          <cell r="F29">
            <v>2.15</v>
          </cell>
          <cell r="G29">
            <v>0.77</v>
          </cell>
          <cell r="H29">
            <v>2.92</v>
          </cell>
        </row>
        <row r="30">
          <cell r="A30" t="str">
            <v>01.100.19</v>
          </cell>
          <cell r="B30" t="str">
            <v>Escavação,carga e transportes de material de 1a categoria DMT= 2000 a 3000m</v>
          </cell>
          <cell r="C30" t="str">
            <v>DNER-ES280/97</v>
          </cell>
          <cell r="D30" t="str">
            <v xml:space="preserve"> </v>
          </cell>
          <cell r="E30" t="str">
            <v>m3</v>
          </cell>
          <cell r="F30">
            <v>2.4</v>
          </cell>
          <cell r="G30">
            <v>0.86</v>
          </cell>
          <cell r="H30">
            <v>3.26</v>
          </cell>
        </row>
        <row r="31">
          <cell r="A31" t="str">
            <v>01.100.20</v>
          </cell>
          <cell r="B31" t="str">
            <v>Escavação,carga e transportes de material de 1a categoria DMT= 3000 a 5000m</v>
          </cell>
          <cell r="C31" t="str">
            <v>DNER-ES280/97</v>
          </cell>
          <cell r="D31" t="str">
            <v xml:space="preserve"> </v>
          </cell>
          <cell r="E31" t="str">
            <v>m3</v>
          </cell>
          <cell r="F31">
            <v>3.03</v>
          </cell>
          <cell r="G31">
            <v>1.08</v>
          </cell>
          <cell r="H31">
            <v>4.1099999999999994</v>
          </cell>
        </row>
        <row r="32">
          <cell r="A32" t="str">
            <v>01.100.21</v>
          </cell>
          <cell r="B32" t="str">
            <v>Escavação,carga e transportes manual de material de 1a  categoria  DT=20m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5.17</v>
          </cell>
          <cell r="G32">
            <v>1.85</v>
          </cell>
          <cell r="H32">
            <v>7.02</v>
          </cell>
        </row>
        <row r="33">
          <cell r="A33" t="str">
            <v>01.101.01</v>
          </cell>
          <cell r="B33" t="str">
            <v>Escavação,carga e transportes de material de 2a  categoria DMT até 50m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0.94</v>
          </cell>
          <cell r="G33">
            <v>0.34</v>
          </cell>
          <cell r="H33">
            <v>1.28</v>
          </cell>
        </row>
        <row r="34">
          <cell r="A34" t="str">
            <v>01.101.02</v>
          </cell>
          <cell r="B34" t="str">
            <v>Escavação,carga e transportes de material de 2a categoria DMT 50 a 200m c/ME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1.2</v>
          </cell>
          <cell r="G34">
            <v>0.43</v>
          </cell>
          <cell r="H34">
            <v>1.63</v>
          </cell>
        </row>
        <row r="35">
          <cell r="A35" t="str">
            <v>01.101.03</v>
          </cell>
          <cell r="B35" t="str">
            <v>Escavação,carga e transportes de material de 2a categoria DMT 200 a 400m c/ME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1.33</v>
          </cell>
          <cell r="G35">
            <v>0.48</v>
          </cell>
          <cell r="H35">
            <v>1.81</v>
          </cell>
        </row>
        <row r="36">
          <cell r="A36" t="str">
            <v>01.101.04</v>
          </cell>
          <cell r="B36" t="str">
            <v>Escavação,carga e transportes de material de 2a categoria DMT 400 a 600m c/ME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1.56</v>
          </cell>
          <cell r="G36">
            <v>0.56000000000000005</v>
          </cell>
          <cell r="H36">
            <v>2.12</v>
          </cell>
        </row>
        <row r="37">
          <cell r="A37" t="str">
            <v>01.101.05</v>
          </cell>
          <cell r="B37" t="str">
            <v>Escavação,carga e transportes de material de 2a categoria DMT 600 a 800m c/ME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1.73</v>
          </cell>
          <cell r="G37">
            <v>0.62</v>
          </cell>
          <cell r="H37">
            <v>2.35</v>
          </cell>
        </row>
        <row r="38">
          <cell r="A38" t="str">
            <v>01.101.06</v>
          </cell>
          <cell r="B38" t="str">
            <v>Escavação,carga e transportes de material de 2a categoria DMT 800 a 1000m c/ME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1.91</v>
          </cell>
          <cell r="G38">
            <v>0.68</v>
          </cell>
          <cell r="H38">
            <v>2.59</v>
          </cell>
        </row>
        <row r="39">
          <cell r="A39" t="str">
            <v>01.101.07</v>
          </cell>
          <cell r="B39" t="str">
            <v>Escavação,carga e transportes de material de 2a categoria DMT 1000 a 1200m c/ME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2.12</v>
          </cell>
          <cell r="G39">
            <v>0.76</v>
          </cell>
          <cell r="H39">
            <v>2.88</v>
          </cell>
        </row>
        <row r="40">
          <cell r="A40" t="str">
            <v>01.101.08</v>
          </cell>
          <cell r="B40" t="str">
            <v>Escavação,carga e transportes de material de 2a categoria DMT 1200 a 1400m c/ME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2.38</v>
          </cell>
          <cell r="G40">
            <v>0.85</v>
          </cell>
          <cell r="H40">
            <v>3.23</v>
          </cell>
        </row>
        <row r="41">
          <cell r="A41" t="str">
            <v>01.101.09</v>
          </cell>
          <cell r="B41" t="str">
            <v>Escavação,carga e transportes de material de 2a categoria,c/CB, DMT 50 a 200m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2.1</v>
          </cell>
          <cell r="G41">
            <v>0.75</v>
          </cell>
          <cell r="H41">
            <v>2.85</v>
          </cell>
        </row>
        <row r="42">
          <cell r="A42" t="str">
            <v>01.101.10</v>
          </cell>
          <cell r="B42" t="str">
            <v>Escavação,carga e transportes de material de 2a categoria,c/CB,  DMT 200 a 400m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2.19</v>
          </cell>
          <cell r="G42">
            <v>0.78</v>
          </cell>
          <cell r="H42">
            <v>2.9699999999999998</v>
          </cell>
        </row>
        <row r="43">
          <cell r="A43" t="str">
            <v>01.101.11</v>
          </cell>
          <cell r="B43" t="str">
            <v>Escavação,carga e transportes de material de 2a categoria,c/CB,  DMT 400 a 600m</v>
          </cell>
          <cell r="C43" t="str">
            <v>DNER-ES280/97</v>
          </cell>
          <cell r="D43" t="str">
            <v xml:space="preserve"> </v>
          </cell>
          <cell r="E43" t="str">
            <v>m3</v>
          </cell>
          <cell r="F43">
            <v>2.3199999999999998</v>
          </cell>
          <cell r="G43">
            <v>0.83</v>
          </cell>
          <cell r="H43">
            <v>3.15</v>
          </cell>
        </row>
        <row r="44">
          <cell r="A44" t="str">
            <v>01.101.12</v>
          </cell>
          <cell r="B44" t="str">
            <v>Escavação,carga e transportes de material de 2a categoria,c/CB,  DMT 600 a 800m</v>
          </cell>
          <cell r="C44" t="str">
            <v>DNER-ES280/97</v>
          </cell>
          <cell r="D44" t="str">
            <v xml:space="preserve"> </v>
          </cell>
          <cell r="E44" t="str">
            <v>m3</v>
          </cell>
          <cell r="F44">
            <v>2.38</v>
          </cell>
          <cell r="G44">
            <v>0.85</v>
          </cell>
          <cell r="H44">
            <v>3.23</v>
          </cell>
        </row>
        <row r="45">
          <cell r="A45" t="str">
            <v>01.101.13</v>
          </cell>
          <cell r="B45" t="str">
            <v>Escavação,carga e transportes de material de 2a categoria,c/CB,  DMT 800 a 1 000m</v>
          </cell>
          <cell r="C45" t="str">
            <v>DNER-ES280/97</v>
          </cell>
          <cell r="D45" t="str">
            <v xml:space="preserve"> </v>
          </cell>
          <cell r="E45" t="str">
            <v>m3</v>
          </cell>
          <cell r="F45">
            <v>2.52</v>
          </cell>
          <cell r="G45">
            <v>0.9</v>
          </cell>
          <cell r="H45">
            <v>3.42</v>
          </cell>
        </row>
        <row r="46">
          <cell r="A46" t="str">
            <v>01.101.14</v>
          </cell>
          <cell r="B46" t="str">
            <v>Escavação,carga e transportes de material de 2a categoria,c/CB,  DMT 1000 a 1200m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2.57</v>
          </cell>
          <cell r="G46">
            <v>0.92</v>
          </cell>
          <cell r="H46">
            <v>3.4899999999999998</v>
          </cell>
        </row>
        <row r="47">
          <cell r="A47" t="str">
            <v>01.101.15</v>
          </cell>
          <cell r="B47" t="str">
            <v>Escavação,carga e transportes de material de 2a categoria,c/CB,  DMT 1200 a 1400m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2.75</v>
          </cell>
          <cell r="G47">
            <v>0.98</v>
          </cell>
          <cell r="H47">
            <v>3.73</v>
          </cell>
        </row>
        <row r="48">
          <cell r="A48" t="str">
            <v>01.101.16</v>
          </cell>
          <cell r="B48" t="str">
            <v>Escavação,carga e transportes de material de 2a categoria,c/CB,  DMT 1400 a 1600m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2.85</v>
          </cell>
          <cell r="G48">
            <v>1.02</v>
          </cell>
          <cell r="H48">
            <v>3.87</v>
          </cell>
        </row>
        <row r="49">
          <cell r="A49" t="str">
            <v>01.101.17</v>
          </cell>
          <cell r="B49" t="str">
            <v>Escavação,carga e transportes de material de 2a categoria,c/CB,  DMT 1600 a 1800m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2.94</v>
          </cell>
          <cell r="G49">
            <v>1.05</v>
          </cell>
          <cell r="H49">
            <v>3.99</v>
          </cell>
        </row>
        <row r="50">
          <cell r="A50" t="str">
            <v>01.101.18</v>
          </cell>
          <cell r="B50" t="str">
            <v>Escavação,carga e transportes de material de 2a categoria,c/CB,  DMT 1800 a 2000m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3.05</v>
          </cell>
          <cell r="G50">
            <v>1.0900000000000001</v>
          </cell>
          <cell r="H50">
            <v>4.1399999999999997</v>
          </cell>
        </row>
        <row r="51">
          <cell r="A51" t="str">
            <v>01.101.19</v>
          </cell>
          <cell r="B51" t="str">
            <v>Escavação,carga e transportes de material de 2a categoria,c/CB,  DMT 2000 a 3000m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3.32</v>
          </cell>
          <cell r="G51">
            <v>1.19</v>
          </cell>
          <cell r="H51">
            <v>4.51</v>
          </cell>
        </row>
        <row r="52">
          <cell r="A52" t="str">
            <v>01.101.20</v>
          </cell>
          <cell r="B52" t="str">
            <v>Escavação,carga e transportes de material de 2a categoria,c/CB,  DMT 3000 a 5000m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4.08</v>
          </cell>
          <cell r="G52">
            <v>1.46</v>
          </cell>
          <cell r="H52">
            <v>5.54</v>
          </cell>
        </row>
        <row r="53">
          <cell r="A53" t="str">
            <v>DER51225</v>
          </cell>
          <cell r="B53" t="str">
            <v>Escavação,carga e transportes de material de 2a categoria DMT 3000 a 4000m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3.36</v>
          </cell>
          <cell r="G53">
            <v>1.2</v>
          </cell>
          <cell r="H53">
            <v>4.5599999999999996</v>
          </cell>
        </row>
        <row r="54">
          <cell r="A54" t="str">
            <v>DER51235</v>
          </cell>
          <cell r="B54" t="str">
            <v>Escavação,carga e transportes de material de 2a categoria DMT 4000 a 5000m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3.79</v>
          </cell>
          <cell r="G54">
            <v>1.36</v>
          </cell>
          <cell r="H54">
            <v>5.15</v>
          </cell>
        </row>
        <row r="55">
          <cell r="A55" t="str">
            <v>DER51250</v>
          </cell>
          <cell r="B55" t="str">
            <v>Escavação,carga e transportes de material de 2a categoria DMT 5000 a 6000m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4.2</v>
          </cell>
          <cell r="G55">
            <v>1.5</v>
          </cell>
          <cell r="H55">
            <v>5.7</v>
          </cell>
        </row>
        <row r="56">
          <cell r="A56" t="str">
            <v>DER51260</v>
          </cell>
          <cell r="B56" t="str">
            <v>Escavação,carga e transportes de material de 2a categoria DMT 6000 a 7000m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4.67</v>
          </cell>
          <cell r="G56">
            <v>1.67</v>
          </cell>
          <cell r="H56">
            <v>6.34</v>
          </cell>
        </row>
        <row r="57">
          <cell r="A57" t="str">
            <v>DER51270</v>
          </cell>
          <cell r="B57" t="str">
            <v>Escavação,carga e transportes de material de 2a categoria DMT 7000 a 8000m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5.0999999999999996</v>
          </cell>
          <cell r="G57">
            <v>1.83</v>
          </cell>
          <cell r="H57">
            <v>6.93</v>
          </cell>
        </row>
        <row r="58">
          <cell r="A58" t="str">
            <v>DER51280</v>
          </cell>
          <cell r="B58" t="str">
            <v>Escavação,carga e transportes de material de 2a categoria DMT 8000 a 9000m</v>
          </cell>
          <cell r="C58" t="str">
            <v>DNER-ES280/97</v>
          </cell>
          <cell r="D58" t="str">
            <v xml:space="preserve"> </v>
          </cell>
          <cell r="E58" t="str">
            <v>m3</v>
          </cell>
          <cell r="F58">
            <v>5.51</v>
          </cell>
          <cell r="G58">
            <v>1.97</v>
          </cell>
          <cell r="H58">
            <v>7.4799999999999995</v>
          </cell>
        </row>
        <row r="59">
          <cell r="A59" t="str">
            <v>DER51290</v>
          </cell>
          <cell r="B59" t="str">
            <v>Escavação,carga e transportes de material de 2a categoria DMT 9000 a 10000m</v>
          </cell>
          <cell r="C59" t="str">
            <v>DNER-ES280/97</v>
          </cell>
          <cell r="D59" t="str">
            <v xml:space="preserve"> </v>
          </cell>
          <cell r="E59" t="str">
            <v>m3</v>
          </cell>
          <cell r="F59">
            <v>5.97</v>
          </cell>
          <cell r="G59">
            <v>2.14</v>
          </cell>
          <cell r="H59">
            <v>8.11</v>
          </cell>
        </row>
        <row r="60">
          <cell r="A60" t="str">
            <v>DER51300</v>
          </cell>
          <cell r="B60" t="str">
            <v>Escavação,carga e transportes de material de 2a categoria DMT 10000 a 12000m</v>
          </cell>
          <cell r="C60" t="str">
            <v>DNER-ES280/97</v>
          </cell>
          <cell r="D60" t="str">
            <v xml:space="preserve"> </v>
          </cell>
          <cell r="E60" t="str">
            <v>m3</v>
          </cell>
          <cell r="F60">
            <v>6.57</v>
          </cell>
          <cell r="G60">
            <v>2.35</v>
          </cell>
          <cell r="H60">
            <v>8.92</v>
          </cell>
        </row>
        <row r="61">
          <cell r="A61" t="str">
            <v>DER51310</v>
          </cell>
          <cell r="B61" t="str">
            <v>Escavação,carga e transportes de material de 2a categoria DMT 12000 a 14000m</v>
          </cell>
          <cell r="C61" t="str">
            <v>DNER-ES280/97</v>
          </cell>
          <cell r="D61" t="str">
            <v xml:space="preserve"> </v>
          </cell>
          <cell r="E61" t="str">
            <v>m3</v>
          </cell>
          <cell r="F61">
            <v>7.47</v>
          </cell>
          <cell r="G61">
            <v>2.67</v>
          </cell>
          <cell r="H61">
            <v>10.14</v>
          </cell>
        </row>
        <row r="62">
          <cell r="A62" t="str">
            <v>DER51320</v>
          </cell>
          <cell r="B62" t="str">
            <v>Escavação,carga e transportes de material de 2a categoria DMT 14000 a 16000m</v>
          </cell>
          <cell r="C62" t="str">
            <v>DNER-ES280/97</v>
          </cell>
          <cell r="D62" t="str">
            <v xml:space="preserve"> </v>
          </cell>
          <cell r="E62" t="str">
            <v>m3</v>
          </cell>
          <cell r="F62">
            <v>8.33</v>
          </cell>
          <cell r="G62">
            <v>2.98</v>
          </cell>
          <cell r="H62">
            <v>11.31</v>
          </cell>
        </row>
        <row r="63">
          <cell r="A63" t="str">
            <v>DER51330</v>
          </cell>
          <cell r="B63" t="str">
            <v>Escavação,carga e transportes de material de 2a categoria DMT 16000 a 18000m</v>
          </cell>
          <cell r="C63" t="str">
            <v>DNER-ES280/97</v>
          </cell>
          <cell r="E63" t="str">
            <v>m3</v>
          </cell>
          <cell r="F63">
            <v>9.23</v>
          </cell>
          <cell r="G63">
            <v>3.3</v>
          </cell>
          <cell r="H63">
            <v>12.530000000000001</v>
          </cell>
        </row>
        <row r="64">
          <cell r="A64" t="str">
            <v>DER51340</v>
          </cell>
          <cell r="B64" t="str">
            <v>Escavação,carga e transportes de material de 2a categoria DMT 18000 a 20000m</v>
          </cell>
          <cell r="C64" t="str">
            <v>DNER-ES280/97</v>
          </cell>
          <cell r="E64" t="str">
            <v>m3</v>
          </cell>
          <cell r="F64">
            <v>10.050000000000001</v>
          </cell>
          <cell r="G64">
            <v>3.6</v>
          </cell>
          <cell r="H64">
            <v>13.65</v>
          </cell>
        </row>
        <row r="65">
          <cell r="A65" t="str">
            <v>DER51350</v>
          </cell>
          <cell r="B65" t="str">
            <v>Escavação,carga e transportes de material de 2a categoria DMT 20000 a 22000m</v>
          </cell>
          <cell r="C65" t="str">
            <v>DNER-ES280/97</v>
          </cell>
          <cell r="E65" t="str">
            <v>m3</v>
          </cell>
          <cell r="F65">
            <v>10.9</v>
          </cell>
          <cell r="G65">
            <v>3.9</v>
          </cell>
          <cell r="H65">
            <v>14.8</v>
          </cell>
        </row>
        <row r="66">
          <cell r="A66" t="str">
            <v>DER51360</v>
          </cell>
          <cell r="B66" t="str">
            <v>Escavação,carga e transportes de material de 2a categoria DMT 22000 a 24000m</v>
          </cell>
          <cell r="C66" t="str">
            <v>DNER-ES280/97</v>
          </cell>
          <cell r="E66" t="str">
            <v>m3</v>
          </cell>
          <cell r="F66">
            <v>11.81</v>
          </cell>
          <cell r="G66">
            <v>4.2300000000000004</v>
          </cell>
          <cell r="H66">
            <v>16.04</v>
          </cell>
        </row>
        <row r="67">
          <cell r="A67" t="str">
            <v>01.102.01</v>
          </cell>
          <cell r="B67" t="str">
            <v>Escavação,carga e transportes de material de 3a  categoria DMT até 50m</v>
          </cell>
          <cell r="C67" t="str">
            <v>DNER-ES280/97</v>
          </cell>
          <cell r="D67" t="str">
            <v xml:space="preserve"> </v>
          </cell>
          <cell r="E67" t="str">
            <v>m3</v>
          </cell>
          <cell r="F67">
            <v>3.42</v>
          </cell>
          <cell r="G67">
            <v>1.22</v>
          </cell>
          <cell r="H67">
            <v>4.6399999999999997</v>
          </cell>
        </row>
        <row r="68">
          <cell r="A68" t="str">
            <v>01.102.02</v>
          </cell>
          <cell r="B68" t="str">
            <v xml:space="preserve">Escavação,carga e transportes de material de 3a categoria  DMT 50 a 200m </v>
          </cell>
          <cell r="C68" t="str">
            <v>DNER-ES280/97</v>
          </cell>
          <cell r="D68" t="str">
            <v xml:space="preserve"> </v>
          </cell>
          <cell r="E68" t="str">
            <v>m3</v>
          </cell>
          <cell r="F68">
            <v>7.28</v>
          </cell>
          <cell r="G68">
            <v>2.61</v>
          </cell>
          <cell r="H68">
            <v>9.89</v>
          </cell>
        </row>
        <row r="69">
          <cell r="A69" t="str">
            <v>01.102.03</v>
          </cell>
          <cell r="B69" t="str">
            <v>Escavação,carga e transportes de material de 3a categoria  DMT 200 a 400m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7.57</v>
          </cell>
          <cell r="G69">
            <v>2.71</v>
          </cell>
          <cell r="H69">
            <v>10.280000000000001</v>
          </cell>
        </row>
        <row r="70">
          <cell r="A70" t="str">
            <v>01.102.04</v>
          </cell>
          <cell r="B70" t="str">
            <v xml:space="preserve">Escavação,carga e transportes de material de 3a categoria DMT 400 a 600m </v>
          </cell>
          <cell r="C70" t="str">
            <v>DNER-ES280/97</v>
          </cell>
          <cell r="D70" t="str">
            <v xml:space="preserve"> </v>
          </cell>
          <cell r="E70" t="str">
            <v>m3</v>
          </cell>
          <cell r="F70">
            <v>7.67</v>
          </cell>
          <cell r="G70">
            <v>2.75</v>
          </cell>
          <cell r="H70">
            <v>10.42</v>
          </cell>
        </row>
        <row r="71">
          <cell r="A71" t="str">
            <v>01.102.05</v>
          </cell>
          <cell r="B71" t="str">
            <v xml:space="preserve">Escavação,carga e transportes de material de 3a categoria DMT 600 a 800m </v>
          </cell>
          <cell r="C71" t="str">
            <v>DNER-ES280/97</v>
          </cell>
          <cell r="D71" t="str">
            <v xml:space="preserve"> </v>
          </cell>
          <cell r="E71" t="str">
            <v>m3</v>
          </cell>
          <cell r="F71">
            <v>7.73</v>
          </cell>
          <cell r="G71">
            <v>2.77</v>
          </cell>
          <cell r="H71">
            <v>10.5</v>
          </cell>
        </row>
        <row r="72">
          <cell r="A72" t="str">
            <v>01.102.06</v>
          </cell>
          <cell r="B72" t="str">
            <v xml:space="preserve">Escavação,carga e transportes de material de 3a categoria DMT 800 a 1000m </v>
          </cell>
          <cell r="C72" t="str">
            <v>DNER-ES280/97</v>
          </cell>
          <cell r="D72" t="str">
            <v xml:space="preserve"> </v>
          </cell>
          <cell r="E72" t="str">
            <v>m3</v>
          </cell>
          <cell r="F72">
            <v>7.77</v>
          </cell>
          <cell r="G72">
            <v>2.78</v>
          </cell>
          <cell r="H72">
            <v>10.549999999999999</v>
          </cell>
        </row>
        <row r="73">
          <cell r="A73" t="str">
            <v>01.102.07</v>
          </cell>
          <cell r="B73" t="str">
            <v xml:space="preserve">Escavação,carga e transportes de material de 3a categoria DMT 1000 a 1200m </v>
          </cell>
          <cell r="C73" t="str">
            <v>DNER-ES280/97</v>
          </cell>
          <cell r="D73" t="str">
            <v xml:space="preserve"> </v>
          </cell>
          <cell r="E73" t="str">
            <v>m3</v>
          </cell>
          <cell r="F73">
            <v>10.44</v>
          </cell>
          <cell r="G73">
            <v>3.74</v>
          </cell>
          <cell r="H73">
            <v>14.18</v>
          </cell>
        </row>
        <row r="74">
          <cell r="A74" t="str">
            <v>01.200.01</v>
          </cell>
          <cell r="B74" t="str">
            <v>Escavação e carga de material de jazida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0.68</v>
          </cell>
          <cell r="G74">
            <v>0.24</v>
          </cell>
          <cell r="H74">
            <v>0.92</v>
          </cell>
        </row>
        <row r="75">
          <cell r="A75" t="str">
            <v>01.300.00</v>
          </cell>
          <cell r="B75" t="str">
            <v>Escavação e carga de solos moles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3.29</v>
          </cell>
          <cell r="G75">
            <v>1.18</v>
          </cell>
          <cell r="H75">
            <v>4.47</v>
          </cell>
        </row>
        <row r="76">
          <cell r="A76" t="str">
            <v>01.510.00</v>
          </cell>
          <cell r="B76" t="str">
            <v>Compactação de aterros a 95% Proctor Normal</v>
          </cell>
          <cell r="C76" t="str">
            <v>DNER-ES282/97</v>
          </cell>
          <cell r="D76" t="str">
            <v xml:space="preserve"> </v>
          </cell>
          <cell r="E76" t="str">
            <v>m3</v>
          </cell>
          <cell r="F76">
            <v>0.57999999999999996</v>
          </cell>
          <cell r="G76">
            <v>0.21</v>
          </cell>
          <cell r="H76">
            <v>0.78999999999999992</v>
          </cell>
        </row>
        <row r="77">
          <cell r="A77" t="str">
            <v>01.511.00</v>
          </cell>
          <cell r="B77" t="str">
            <v>Compactação de aterros a 100% Proctor Normal</v>
          </cell>
          <cell r="C77" t="str">
            <v>DNER-ES282/97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0.36</v>
          </cell>
          <cell r="H77">
            <v>1.3599999999999999</v>
          </cell>
        </row>
        <row r="78">
          <cell r="A78" t="str">
            <v>01.999.01</v>
          </cell>
          <cell r="B78" t="str">
            <v>Limpeza superficial de camada vegetal</v>
          </cell>
          <cell r="C78" t="str">
            <v xml:space="preserve"> </v>
          </cell>
          <cell r="D78" t="str">
            <v xml:space="preserve"> </v>
          </cell>
          <cell r="E78" t="str">
            <v>m2</v>
          </cell>
          <cell r="F78">
            <v>0.06</v>
          </cell>
          <cell r="G78">
            <v>0.02</v>
          </cell>
          <cell r="H78">
            <v>0.08</v>
          </cell>
        </row>
        <row r="79">
          <cell r="A79" t="str">
            <v>01.999.02</v>
          </cell>
          <cell r="B79" t="str">
            <v>Expurgo de jazida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0.48</v>
          </cell>
          <cell r="G79">
            <v>0.17</v>
          </cell>
          <cell r="H79">
            <v>0.65</v>
          </cell>
        </row>
        <row r="80">
          <cell r="A80" t="str">
            <v>01.999.03</v>
          </cell>
          <cell r="B80" t="str">
            <v>Desmatamento de jazida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0.04</v>
          </cell>
          <cell r="G80">
            <v>0.01</v>
          </cell>
          <cell r="H80">
            <v>0.05</v>
          </cell>
        </row>
        <row r="81">
          <cell r="A81" t="str">
            <v>P01.401.00</v>
          </cell>
          <cell r="B81" t="str">
            <v>Revestimento Primário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8.65</v>
          </cell>
          <cell r="G81">
            <v>3.1</v>
          </cell>
          <cell r="H81">
            <v>11.75</v>
          </cell>
        </row>
        <row r="82">
          <cell r="A82" t="str">
            <v>DER50255</v>
          </cell>
          <cell r="B82" t="str">
            <v>Esc.  Carga e Transp. de mat. 1a cat. c/ CB 3000&lt;DMT&lt;4000m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2.4300000000000002</v>
          </cell>
          <cell r="G82">
            <v>0.87</v>
          </cell>
          <cell r="H82">
            <v>3.3000000000000003</v>
          </cell>
        </row>
        <row r="83">
          <cell r="A83" t="str">
            <v>DER50260</v>
          </cell>
          <cell r="B83" t="str">
            <v>Esc.  Carga e Transp. de mat. 1a cat. c/ CB 5000&lt;DMT&lt;6000m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3.16</v>
          </cell>
          <cell r="G83">
            <v>1.1299999999999999</v>
          </cell>
          <cell r="H83">
            <v>4.29</v>
          </cell>
        </row>
        <row r="84">
          <cell r="A84" t="str">
            <v>DER50265</v>
          </cell>
          <cell r="B84" t="str">
            <v>Esc.  Carga e Transp. de mat. 1a cat. c/ CB 4000&lt;DMT&lt;5000m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2.77</v>
          </cell>
          <cell r="G84">
            <v>0.99</v>
          </cell>
          <cell r="H84">
            <v>3.76</v>
          </cell>
        </row>
        <row r="85">
          <cell r="A85" t="str">
            <v>DER50270</v>
          </cell>
          <cell r="B85" t="str">
            <v>Esc.  Carga e Transp. de mat. 1a cat. c/ CB 6000&lt;DMT&lt;7000m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3.53</v>
          </cell>
          <cell r="G85">
            <v>1.26</v>
          </cell>
          <cell r="H85">
            <v>4.79</v>
          </cell>
        </row>
        <row r="86">
          <cell r="A86" t="str">
            <v>DER50280</v>
          </cell>
          <cell r="B86" t="str">
            <v>Esc.  Carga e Transp. de mat. 1a cat. c/ CB 7000&lt;DMT&lt;8000m</v>
          </cell>
          <cell r="C86" t="str">
            <v xml:space="preserve"> </v>
          </cell>
          <cell r="D86" t="str">
            <v xml:space="preserve"> </v>
          </cell>
          <cell r="E86" t="str">
            <v>m3</v>
          </cell>
          <cell r="F86">
            <v>3.88</v>
          </cell>
          <cell r="G86">
            <v>1.39</v>
          </cell>
          <cell r="H86">
            <v>5.27</v>
          </cell>
        </row>
        <row r="87">
          <cell r="A87" t="str">
            <v>DER50290</v>
          </cell>
          <cell r="B87" t="str">
            <v>Esc.  Carga e Transp. de mat. 1a cat. c/ CB 8000&lt;DMT&lt;9000m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4.26</v>
          </cell>
          <cell r="G87">
            <v>1.53</v>
          </cell>
          <cell r="H87">
            <v>5.79</v>
          </cell>
        </row>
        <row r="88">
          <cell r="A88" t="str">
            <v>DER50300</v>
          </cell>
          <cell r="B88" t="str">
            <v>Esc.  Carga e Transp. de mat. 1a cat. c/ CB 9000&lt;DMT&lt;10000m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4.6399999999999997</v>
          </cell>
          <cell r="G88">
            <v>1.66</v>
          </cell>
          <cell r="H88">
            <v>6.3</v>
          </cell>
        </row>
        <row r="89">
          <cell r="A89" t="str">
            <v>DER50305</v>
          </cell>
          <cell r="B89" t="str">
            <v>Esc.  Carga e Transp. de mat. 1a cat. c/ CB 10000&lt;DMT&lt;12000m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5.19</v>
          </cell>
          <cell r="G89">
            <v>1.86</v>
          </cell>
          <cell r="H89">
            <v>7.0500000000000007</v>
          </cell>
        </row>
        <row r="90">
          <cell r="A90" t="str">
            <v>DER50315</v>
          </cell>
          <cell r="B90" t="str">
            <v>Esc.  Carga e Transp. de mat. 1a cat. c/ CB 12000&lt;DMT&lt;14000m</v>
          </cell>
          <cell r="C90" t="str">
            <v xml:space="preserve"> </v>
          </cell>
          <cell r="D90" t="str">
            <v xml:space="preserve"> </v>
          </cell>
          <cell r="E90" t="str">
            <v>m3</v>
          </cell>
          <cell r="F90">
            <v>5.91</v>
          </cell>
          <cell r="G90">
            <v>2.12</v>
          </cell>
          <cell r="H90">
            <v>8.0300000000000011</v>
          </cell>
        </row>
        <row r="91">
          <cell r="A91" t="str">
            <v>DER50325</v>
          </cell>
          <cell r="B91" t="str">
            <v>Esc.  Carga e Transp. de mat. 1a cat. c/ CB 14000&lt;DMT&lt;16000m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6.63</v>
          </cell>
          <cell r="G91">
            <v>2.37</v>
          </cell>
          <cell r="H91">
            <v>9</v>
          </cell>
        </row>
        <row r="92">
          <cell r="A92" t="str">
            <v>DER50335</v>
          </cell>
          <cell r="B92" t="str">
            <v>Esc.  Carga e Transp. de mat. 1a cat. c/ CB 16000&lt;DMT&lt;18000m</v>
          </cell>
          <cell r="C92" t="str">
            <v xml:space="preserve"> </v>
          </cell>
          <cell r="D92" t="str">
            <v xml:space="preserve"> </v>
          </cell>
          <cell r="E92" t="str">
            <v>m3</v>
          </cell>
          <cell r="F92">
            <v>7.42</v>
          </cell>
          <cell r="G92">
            <v>2.66</v>
          </cell>
          <cell r="H92">
            <v>10.08</v>
          </cell>
        </row>
        <row r="93">
          <cell r="A93" t="str">
            <v>DER50345</v>
          </cell>
          <cell r="B93" t="str">
            <v>Esc.  Carga e Transp. de mat. 1a cat. c/ CB 18000&lt;DMT&lt;20000m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8.15</v>
          </cell>
          <cell r="G93">
            <v>2.92</v>
          </cell>
          <cell r="H93">
            <v>11.07</v>
          </cell>
        </row>
        <row r="94">
          <cell r="A94" t="str">
            <v>DER50355</v>
          </cell>
          <cell r="B94" t="str">
            <v>Esc.  Carga e Transp. de mat. 1a cat. c/ CB 20000&lt;DMT&lt;22000m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8.85</v>
          </cell>
          <cell r="G94">
            <v>3.17</v>
          </cell>
          <cell r="H94">
            <v>12.02</v>
          </cell>
        </row>
        <row r="95">
          <cell r="A95" t="str">
            <v>DER50365</v>
          </cell>
          <cell r="B95" t="str">
            <v>Esc.  Carga e Transp. de mat. 1a cat. c/ CB 22000&lt;DMT&lt;24000m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9.6199999999999992</v>
          </cell>
          <cell r="G95">
            <v>3.44</v>
          </cell>
          <cell r="H95">
            <v>13.059999999999999</v>
          </cell>
        </row>
        <row r="96">
          <cell r="A96" t="str">
            <v>DER50375</v>
          </cell>
          <cell r="B96" t="str">
            <v>Esc.  Carga e Transp. de mat. 1a cat. c/ CB 24000&lt;DMT&lt;26000m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10.37</v>
          </cell>
          <cell r="G96">
            <v>3.71</v>
          </cell>
          <cell r="H96">
            <v>14.079999999999998</v>
          </cell>
        </row>
        <row r="97">
          <cell r="A97" t="str">
            <v>DER50385</v>
          </cell>
          <cell r="B97" t="str">
            <v>Esc.  Carga e Transp. de mat. 1a cat. c/ CB 26000&lt;DMT&lt;28000m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11.06</v>
          </cell>
          <cell r="G97">
            <v>3.96</v>
          </cell>
          <cell r="H97">
            <v>15.02</v>
          </cell>
        </row>
        <row r="98">
          <cell r="A98" t="str">
            <v>DER50395</v>
          </cell>
          <cell r="B98" t="str">
            <v>Esc.  Carga e Transp. de mat. 1a cat. c/ CB 28000&lt;DMT&lt;30000m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11.82</v>
          </cell>
          <cell r="G98">
            <v>4.2300000000000004</v>
          </cell>
          <cell r="H98">
            <v>16.05</v>
          </cell>
        </row>
        <row r="99">
          <cell r="A99" t="str">
            <v>DER52120</v>
          </cell>
          <cell r="B99" t="str">
            <v>Extr.,Carga, Transp.e espalh.de areia ext.p/colchão dren.(banh.Maracajá)e subst.solos moles DMT=49km</v>
          </cell>
          <cell r="C99" t="str">
            <v xml:space="preserve"> </v>
          </cell>
          <cell r="D99" t="str">
            <v xml:space="preserve"> </v>
          </cell>
          <cell r="E99" t="str">
            <v>m3</v>
          </cell>
          <cell r="F99">
            <v>12.05</v>
          </cell>
          <cell r="G99">
            <v>4.3099999999999996</v>
          </cell>
          <cell r="H99">
            <v>16.36</v>
          </cell>
        </row>
        <row r="100">
          <cell r="A100" t="str">
            <v>DER52120e</v>
          </cell>
          <cell r="B100" t="str">
            <v>Escav.,Carga, Transp.e espalh.de areia comerc.p/colchão dren.(banh.Maracajá)e subst.solos moles DMT=49km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15.47</v>
          </cell>
          <cell r="G100">
            <v>5.54</v>
          </cell>
          <cell r="H100">
            <v>21.01</v>
          </cell>
        </row>
        <row r="101">
          <cell r="A101" t="str">
            <v>DER52120c</v>
          </cell>
          <cell r="B101" t="str">
            <v>Extr.,Carga, Transp.e Espalh.areia comerc.p/colchão dren.(banh.Maracajá)e subst.solos moles DMT=95,2km</v>
          </cell>
          <cell r="C101" t="str">
            <v xml:space="preserve"> </v>
          </cell>
          <cell r="D101" t="str">
            <v xml:space="preserve"> </v>
          </cell>
          <cell r="E101" t="str">
            <v>m3</v>
          </cell>
          <cell r="F101">
            <v>24.44</v>
          </cell>
          <cell r="G101">
            <v>8.75</v>
          </cell>
          <cell r="H101">
            <v>33.19</v>
          </cell>
        </row>
        <row r="102">
          <cell r="A102" t="str">
            <v>DER52120d</v>
          </cell>
          <cell r="B102" t="str">
            <v>Extração, Carga e Transp.e Espalh.de seixo p/colchão drenante(banhado do Maracajá) DMT=23,7km</v>
          </cell>
          <cell r="C102" t="str">
            <v xml:space="preserve"> </v>
          </cell>
          <cell r="D102" t="str">
            <v xml:space="preserve"> </v>
          </cell>
          <cell r="E102" t="str">
            <v>m3</v>
          </cell>
          <cell r="F102">
            <v>11.56</v>
          </cell>
          <cell r="G102">
            <v>4.1399999999999997</v>
          </cell>
          <cell r="H102">
            <v>15.7</v>
          </cell>
        </row>
        <row r="103">
          <cell r="A103" t="str">
            <v>DER52120b</v>
          </cell>
          <cell r="B103" t="str">
            <v>Extração, Carga e Transp.e Espalh.de seixo p/colchão drenante(banhado do Maracajá) DMT=24km</v>
          </cell>
          <cell r="C103" t="str">
            <v xml:space="preserve"> </v>
          </cell>
          <cell r="D103" t="str">
            <v xml:space="preserve"> </v>
          </cell>
          <cell r="E103" t="str">
            <v>m3</v>
          </cell>
          <cell r="F103">
            <v>11.71</v>
          </cell>
          <cell r="G103">
            <v>4.1900000000000004</v>
          </cell>
          <cell r="H103">
            <v>15.900000000000002</v>
          </cell>
        </row>
        <row r="104">
          <cell r="A104" t="str">
            <v>DER52120a</v>
          </cell>
          <cell r="B104" t="str">
            <v>Momento extraordinário de transporte</v>
          </cell>
          <cell r="E104" t="str">
            <v>t x km</v>
          </cell>
          <cell r="F104">
            <v>0.32</v>
          </cell>
          <cell r="G104">
            <v>0.11</v>
          </cell>
          <cell r="H104">
            <v>0.43</v>
          </cell>
        </row>
        <row r="105">
          <cell r="A105" t="str">
            <v>DER52050</v>
          </cell>
          <cell r="B105" t="str">
            <v>Esc. Carga e Transp. de solos moles DMT&lt;=50m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2.61</v>
          </cell>
          <cell r="G105">
            <v>0.93</v>
          </cell>
          <cell r="H105">
            <v>3.54</v>
          </cell>
        </row>
        <row r="106">
          <cell r="A106" t="str">
            <v>DER52060</v>
          </cell>
          <cell r="B106" t="str">
            <v>Esc. Carga e Transp. de solos moles 50&lt;DMT&lt;=100m</v>
          </cell>
          <cell r="C106" t="str">
            <v xml:space="preserve"> </v>
          </cell>
          <cell r="D106" t="str">
            <v xml:space="preserve"> </v>
          </cell>
          <cell r="E106" t="str">
            <v>m3</v>
          </cell>
          <cell r="F106">
            <v>2.72</v>
          </cell>
          <cell r="G106">
            <v>0.97</v>
          </cell>
          <cell r="H106">
            <v>3.6900000000000004</v>
          </cell>
        </row>
        <row r="107">
          <cell r="A107" t="str">
            <v>DER52070</v>
          </cell>
          <cell r="B107" t="str">
            <v>Esc. Carga e Transp. de solos moles 100&lt;DMT&lt;=200m</v>
          </cell>
          <cell r="C107" t="str">
            <v xml:space="preserve"> </v>
          </cell>
          <cell r="D107" t="str">
            <v xml:space="preserve"> </v>
          </cell>
          <cell r="E107" t="str">
            <v>m3</v>
          </cell>
          <cell r="F107">
            <v>2.91</v>
          </cell>
          <cell r="G107">
            <v>1.04</v>
          </cell>
          <cell r="H107">
            <v>3.95</v>
          </cell>
        </row>
        <row r="108">
          <cell r="A108" t="str">
            <v>DER52082</v>
          </cell>
          <cell r="B108" t="str">
            <v>Esc. Carga e Transp. de solos moles 200&lt;DMT&lt;=400m</v>
          </cell>
          <cell r="C108" t="str">
            <v xml:space="preserve"> </v>
          </cell>
          <cell r="D108" t="str">
            <v xml:space="preserve"> </v>
          </cell>
          <cell r="E108" t="str">
            <v>m3</v>
          </cell>
          <cell r="F108">
            <v>2.97</v>
          </cell>
          <cell r="G108">
            <v>1.06</v>
          </cell>
          <cell r="H108">
            <v>4.03</v>
          </cell>
        </row>
        <row r="109">
          <cell r="A109" t="str">
            <v>DER52087</v>
          </cell>
          <cell r="B109" t="str">
            <v>Esc. Carga e Transp. de solos moles 400&lt;DMT&lt;=600m</v>
          </cell>
          <cell r="C109" t="str">
            <v xml:space="preserve"> </v>
          </cell>
          <cell r="D109" t="str">
            <v xml:space="preserve"> </v>
          </cell>
          <cell r="E109" t="str">
            <v>m3</v>
          </cell>
          <cell r="F109">
            <v>3.39</v>
          </cell>
          <cell r="G109">
            <v>1.21</v>
          </cell>
          <cell r="H109">
            <v>4.5999999999999996</v>
          </cell>
        </row>
        <row r="110">
          <cell r="A110" t="str">
            <v>DER52090</v>
          </cell>
          <cell r="B110" t="str">
            <v>Esc. Carga e Transp. de solos moles 600&lt;DMT&lt;=800m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3.42</v>
          </cell>
          <cell r="G110">
            <v>1.22</v>
          </cell>
          <cell r="H110">
            <v>4.6399999999999997</v>
          </cell>
        </row>
        <row r="111">
          <cell r="A111" t="str">
            <v>DER52095</v>
          </cell>
          <cell r="B111" t="str">
            <v>Esc. Carga e Transp. de solos moles 800&lt;DMT&lt;=1000m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3.46</v>
          </cell>
          <cell r="G111">
            <v>1.24</v>
          </cell>
          <cell r="H111">
            <v>4.7</v>
          </cell>
        </row>
        <row r="112">
          <cell r="A112" t="str">
            <v>DER52100</v>
          </cell>
          <cell r="B112" t="str">
            <v>Esc. Carga e Transp. de solos moles 1000&lt;DMT&lt;=1200m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3.47</v>
          </cell>
          <cell r="G112">
            <v>1.24</v>
          </cell>
          <cell r="H112">
            <v>4.71</v>
          </cell>
        </row>
        <row r="113">
          <cell r="A113" t="str">
            <v>DER52101</v>
          </cell>
          <cell r="B113" t="str">
            <v>Esc. Carga e Transp. de solos moles 1200&lt;DMT&lt;=1400m</v>
          </cell>
          <cell r="C113" t="str">
            <v xml:space="preserve"> </v>
          </cell>
          <cell r="D113" t="str">
            <v xml:space="preserve"> </v>
          </cell>
          <cell r="E113" t="str">
            <v>m3</v>
          </cell>
          <cell r="F113">
            <v>3.49</v>
          </cell>
          <cell r="G113">
            <v>1.25</v>
          </cell>
          <cell r="H113">
            <v>4.74</v>
          </cell>
        </row>
        <row r="114">
          <cell r="A114" t="str">
            <v>DER52102</v>
          </cell>
          <cell r="B114" t="str">
            <v>Esc. Carga e Transp. de solos moles 1400&lt;DMT&lt;=1600m</v>
          </cell>
          <cell r="C114" t="str">
            <v xml:space="preserve"> </v>
          </cell>
          <cell r="D114" t="str">
            <v xml:space="preserve"> </v>
          </cell>
          <cell r="E114" t="str">
            <v>m3</v>
          </cell>
          <cell r="F114">
            <v>3.54</v>
          </cell>
          <cell r="G114">
            <v>1.27</v>
          </cell>
          <cell r="H114">
            <v>4.8100000000000005</v>
          </cell>
        </row>
        <row r="115">
          <cell r="A115" t="str">
            <v>DER52103</v>
          </cell>
          <cell r="B115" t="str">
            <v>Esc. Carga e Transp. de solos moles 1600&lt;DMT&lt;=1800m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3.58</v>
          </cell>
          <cell r="G115">
            <v>1.28</v>
          </cell>
          <cell r="H115">
            <v>4.8600000000000003</v>
          </cell>
        </row>
        <row r="116">
          <cell r="A116" t="str">
            <v>DER52104</v>
          </cell>
          <cell r="B116" t="str">
            <v>Esc. Carga e Transp. de solos moles 1800&lt;DMT&lt;=2000m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3.67</v>
          </cell>
          <cell r="G116">
            <v>1.31</v>
          </cell>
          <cell r="H116">
            <v>4.9800000000000004</v>
          </cell>
        </row>
        <row r="117">
          <cell r="A117" t="str">
            <v>DER52105</v>
          </cell>
          <cell r="B117" t="str">
            <v>Esc. Carga e Transp. de solos moles 2000&lt;DMT&lt;=3000m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4.25</v>
          </cell>
          <cell r="G117">
            <v>1.52</v>
          </cell>
          <cell r="H117">
            <v>5.77</v>
          </cell>
        </row>
        <row r="118">
          <cell r="A118" t="str">
            <v>DER52106</v>
          </cell>
          <cell r="B118" t="str">
            <v>Esc. Carga e Transp. de solos moles 3000&lt;DMT&lt;=4000m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4.6900000000000004</v>
          </cell>
          <cell r="G118">
            <v>1.68</v>
          </cell>
          <cell r="H118">
            <v>6.37</v>
          </cell>
        </row>
        <row r="119">
          <cell r="A119" t="str">
            <v>DER52106a</v>
          </cell>
          <cell r="B119" t="str">
            <v>Esc. Carga e Transp. de solos moles 4000&lt;DMT&lt;=5000m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5.42</v>
          </cell>
          <cell r="G119">
            <v>1.94</v>
          </cell>
          <cell r="H119">
            <v>7.3599999999999994</v>
          </cell>
        </row>
        <row r="120">
          <cell r="A120" t="str">
            <v>DER52106b</v>
          </cell>
          <cell r="B120" t="str">
            <v>Esc. Carga e Transp. de solos moles 5000&lt;DMT&lt;=6000m</v>
          </cell>
          <cell r="E120" t="str">
            <v>m3</v>
          </cell>
          <cell r="F120">
            <v>6.19</v>
          </cell>
          <cell r="G120">
            <v>2.2200000000000002</v>
          </cell>
          <cell r="H120">
            <v>8.41</v>
          </cell>
        </row>
        <row r="121">
          <cell r="A121" t="str">
            <v>DER52106c</v>
          </cell>
          <cell r="B121" t="str">
            <v>Esc. Carga e Transp. de solos moles 6000&lt;DMT&lt;=7000m</v>
          </cell>
          <cell r="C121" t="str">
            <v xml:space="preserve"> </v>
          </cell>
          <cell r="D121" t="str">
            <v xml:space="preserve"> </v>
          </cell>
          <cell r="E121" t="str">
            <v>m3</v>
          </cell>
          <cell r="F121">
            <v>6.93</v>
          </cell>
          <cell r="G121">
            <v>2.48</v>
          </cell>
          <cell r="H121">
            <v>9.41</v>
          </cell>
        </row>
        <row r="122">
          <cell r="A122" t="str">
            <v>P 52050</v>
          </cell>
          <cell r="B122" t="str">
            <v>Espalhamento de solos moles</v>
          </cell>
          <cell r="E122" t="str">
            <v>m3</v>
          </cell>
          <cell r="F122">
            <v>0.26</v>
          </cell>
          <cell r="G122">
            <v>0.09</v>
          </cell>
          <cell r="H122">
            <v>0.35</v>
          </cell>
        </row>
        <row r="123">
          <cell r="A123" t="str">
            <v>DER52020a</v>
          </cell>
          <cell r="B123" t="str">
            <v>Carga, transp.e espalhamento de camada vegetal 50&lt;DMT&lt;=200m</v>
          </cell>
          <cell r="E123" t="str">
            <v>m3</v>
          </cell>
          <cell r="F123">
            <v>1.65</v>
          </cell>
          <cell r="G123">
            <v>0.59</v>
          </cell>
          <cell r="H123">
            <v>2.2399999999999998</v>
          </cell>
        </row>
        <row r="124">
          <cell r="A124" t="str">
            <v>DER52020b</v>
          </cell>
          <cell r="B124" t="str">
            <v>Escarificação de acessos, desvios e áreas de jazidas e do canteiro de obra</v>
          </cell>
          <cell r="E124" t="str">
            <v>m2</v>
          </cell>
          <cell r="F124">
            <v>0.31</v>
          </cell>
          <cell r="G124">
            <v>0.11</v>
          </cell>
          <cell r="H124">
            <v>0.42</v>
          </cell>
        </row>
        <row r="125">
          <cell r="A125" t="str">
            <v>DER45035</v>
          </cell>
          <cell r="B125" t="str">
            <v>Carregamento de seixo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0.34</v>
          </cell>
          <cell r="G125">
            <v>0.12</v>
          </cell>
          <cell r="H125">
            <v>0.46</v>
          </cell>
        </row>
        <row r="126">
          <cell r="A126" t="str">
            <v>DER45005</v>
          </cell>
          <cell r="B126" t="str">
            <v>Extração e carga de seixo c/ drag-line</v>
          </cell>
          <cell r="C126" t="str">
            <v xml:space="preserve"> </v>
          </cell>
          <cell r="D126" t="str">
            <v xml:space="preserve"> </v>
          </cell>
          <cell r="E126" t="str">
            <v>m3</v>
          </cell>
          <cell r="F126">
            <v>1.86</v>
          </cell>
          <cell r="G126">
            <v>0.67</v>
          </cell>
          <cell r="H126">
            <v>2.5300000000000002</v>
          </cell>
        </row>
        <row r="127">
          <cell r="A127" t="str">
            <v>DER45005a</v>
          </cell>
          <cell r="B127" t="str">
            <v>Extração e estocagem de seixo c/ drag-line</v>
          </cell>
          <cell r="C127" t="str">
            <v xml:space="preserve"> </v>
          </cell>
          <cell r="D127" t="str">
            <v xml:space="preserve"> </v>
          </cell>
          <cell r="E127" t="str">
            <v>m3</v>
          </cell>
          <cell r="F127">
            <v>1.65</v>
          </cell>
          <cell r="G127">
            <v>0.59</v>
          </cell>
          <cell r="H127">
            <v>2.2399999999999998</v>
          </cell>
        </row>
        <row r="128">
          <cell r="A128" t="str">
            <v>DER45000</v>
          </cell>
          <cell r="B128" t="str">
            <v>Extração de areia</v>
          </cell>
          <cell r="C128" t="str">
            <v xml:space="preserve"> </v>
          </cell>
          <cell r="D128" t="str">
            <v xml:space="preserve"> </v>
          </cell>
          <cell r="E128" t="str">
            <v>m3</v>
          </cell>
          <cell r="F128">
            <v>1.27</v>
          </cell>
          <cell r="G128">
            <v>0.45</v>
          </cell>
          <cell r="H128">
            <v>1.72</v>
          </cell>
        </row>
        <row r="129">
          <cell r="A129" t="str">
            <v>DER45080</v>
          </cell>
          <cell r="B129" t="str">
            <v>Produção  de seixo peneirado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3.39</v>
          </cell>
          <cell r="G129">
            <v>1.21</v>
          </cell>
          <cell r="H129">
            <v>4.5999999999999996</v>
          </cell>
        </row>
        <row r="130">
          <cell r="A130" t="str">
            <v>DER53110</v>
          </cell>
          <cell r="B130" t="str">
            <v>Camada de seixo classificado</v>
          </cell>
          <cell r="E130" t="str">
            <v>m3</v>
          </cell>
          <cell r="F130">
            <v>11.85</v>
          </cell>
          <cell r="G130">
            <v>4.24</v>
          </cell>
          <cell r="H130">
            <v>16.09</v>
          </cell>
        </row>
        <row r="131">
          <cell r="A131" t="str">
            <v>DER82660</v>
          </cell>
          <cell r="B131" t="str">
            <v>Gabião caixa em PVC c/ h=100cm</v>
          </cell>
          <cell r="E131" t="str">
            <v>m3</v>
          </cell>
          <cell r="F131">
            <v>90.55</v>
          </cell>
          <cell r="G131">
            <v>32.42</v>
          </cell>
          <cell r="H131">
            <v>122.97</v>
          </cell>
        </row>
        <row r="132">
          <cell r="A132" t="str">
            <v>DER82610</v>
          </cell>
          <cell r="B132" t="str">
            <v>Gabião caixa em PVC c/ h=50cm</v>
          </cell>
          <cell r="E132" t="str">
            <v>m3</v>
          </cell>
          <cell r="F132">
            <v>113.23</v>
          </cell>
          <cell r="G132">
            <v>40.54</v>
          </cell>
          <cell r="H132">
            <v>153.77000000000001</v>
          </cell>
        </row>
        <row r="133">
          <cell r="A133">
            <v>2</v>
          </cell>
          <cell r="B133" t="str">
            <v>PAVIMENTAÇÃO</v>
          </cell>
        </row>
        <row r="134">
          <cell r="A134" t="str">
            <v>02.000.00</v>
          </cell>
          <cell r="B134" t="str">
            <v>Regularização do subleito</v>
          </cell>
          <cell r="C134" t="str">
            <v>DNER-ES299/97</v>
          </cell>
          <cell r="D134" t="str">
            <v xml:space="preserve"> </v>
          </cell>
          <cell r="E134" t="str">
            <v>m2</v>
          </cell>
          <cell r="F134">
            <v>0.22</v>
          </cell>
          <cell r="G134">
            <v>7.8759999999999997E-2</v>
          </cell>
          <cell r="H134">
            <v>0.29876000000000003</v>
          </cell>
        </row>
        <row r="135">
          <cell r="A135" t="str">
            <v>02.100.00</v>
          </cell>
          <cell r="B135" t="str">
            <v>Reforço do subleito</v>
          </cell>
          <cell r="C135" t="str">
            <v>DNER-ES300/97</v>
          </cell>
          <cell r="D135" t="str">
            <v xml:space="preserve"> </v>
          </cell>
          <cell r="E135" t="str">
            <v>m3</v>
          </cell>
          <cell r="F135">
            <v>4.57</v>
          </cell>
          <cell r="G135">
            <v>1.6360600000000001</v>
          </cell>
          <cell r="H135">
            <v>6.2060600000000008</v>
          </cell>
        </row>
        <row r="136">
          <cell r="A136" t="str">
            <v>02.200.00</v>
          </cell>
          <cell r="B136" t="str">
            <v>Sub-base solo estabilizado granulometricamente sem mistura</v>
          </cell>
          <cell r="C136" t="str">
            <v>DNER-ES301/97</v>
          </cell>
          <cell r="D136" t="str">
            <v xml:space="preserve"> </v>
          </cell>
          <cell r="E136" t="str">
            <v>m3</v>
          </cell>
          <cell r="G136">
            <v>0</v>
          </cell>
          <cell r="H136">
            <v>0</v>
          </cell>
        </row>
        <row r="137">
          <cell r="A137" t="str">
            <v>02.200.01</v>
          </cell>
          <cell r="B137" t="str">
            <v>Base solo estabilizado granulometricamente sem mistura</v>
          </cell>
          <cell r="C137" t="str">
            <v>DNER-ES303/97</v>
          </cell>
          <cell r="D137" t="str">
            <v xml:space="preserve"> </v>
          </cell>
          <cell r="E137" t="str">
            <v>m3</v>
          </cell>
          <cell r="G137">
            <v>0</v>
          </cell>
          <cell r="H137">
            <v>0</v>
          </cell>
        </row>
        <row r="138">
          <cell r="A138" t="str">
            <v>02.210.00</v>
          </cell>
          <cell r="B138" t="str">
            <v>Sub-base solo estabilizado granulometricamente com mistura solo na pista</v>
          </cell>
          <cell r="C138" t="str">
            <v>DNER-ES301/97</v>
          </cell>
          <cell r="D138" t="str">
            <v xml:space="preserve"> </v>
          </cell>
          <cell r="E138" t="str">
            <v>m3</v>
          </cell>
          <cell r="G138">
            <v>0</v>
          </cell>
          <cell r="H138">
            <v>0</v>
          </cell>
        </row>
        <row r="139">
          <cell r="A139" t="str">
            <v>02.210.01</v>
          </cell>
          <cell r="B139" t="str">
            <v>Sub-base estabil. granul. mistura solo-areia pista</v>
          </cell>
          <cell r="C139" t="str">
            <v>DNER-ES301/97</v>
          </cell>
          <cell r="D139" t="str">
            <v xml:space="preserve"> </v>
          </cell>
          <cell r="E139" t="str">
            <v>m3</v>
          </cell>
          <cell r="G139">
            <v>0</v>
          </cell>
          <cell r="H139">
            <v>0</v>
          </cell>
        </row>
        <row r="140">
          <cell r="A140" t="str">
            <v>02.210.02</v>
          </cell>
          <cell r="B140" t="str">
            <v>Base estabil. granul. mistura solo-areia na pista</v>
          </cell>
          <cell r="C140" t="str">
            <v>DNER-ES303/97</v>
          </cell>
          <cell r="D140" t="str">
            <v xml:space="preserve"> </v>
          </cell>
          <cell r="E140" t="str">
            <v>m3</v>
          </cell>
          <cell r="G140">
            <v>0</v>
          </cell>
          <cell r="H140">
            <v>0</v>
          </cell>
        </row>
        <row r="141">
          <cell r="A141" t="str">
            <v>02.220.00</v>
          </cell>
          <cell r="B141" t="str">
            <v>Base estab. granulom. com mistura solo -brita (mistura em usina)</v>
          </cell>
          <cell r="C141" t="str">
            <v>DNER-ES303/97</v>
          </cell>
          <cell r="D141" t="str">
            <v xml:space="preserve"> </v>
          </cell>
          <cell r="E141" t="str">
            <v>m3</v>
          </cell>
          <cell r="G141">
            <v>0</v>
          </cell>
          <cell r="H141">
            <v>0</v>
          </cell>
        </row>
        <row r="142">
          <cell r="A142" t="str">
            <v>02.220.01</v>
          </cell>
          <cell r="B142" t="str">
            <v>Base estab. granulom. com mistura solo -brita (mistura na pista)</v>
          </cell>
          <cell r="C142" t="str">
            <v>DNER-ES303/97</v>
          </cell>
          <cell r="D142" t="str">
            <v xml:space="preserve"> </v>
          </cell>
          <cell r="E142" t="str">
            <v>m3</v>
          </cell>
          <cell r="G142">
            <v>0</v>
          </cell>
          <cell r="H142">
            <v>0</v>
          </cell>
        </row>
        <row r="143">
          <cell r="A143" t="str">
            <v>02.230.00</v>
          </cell>
          <cell r="B143" t="str">
            <v>Base brita graduada</v>
          </cell>
          <cell r="C143" t="str">
            <v>DNER-ES303/97</v>
          </cell>
          <cell r="D143" t="str">
            <v xml:space="preserve"> </v>
          </cell>
          <cell r="E143" t="str">
            <v>m3</v>
          </cell>
          <cell r="F143">
            <v>20.66</v>
          </cell>
          <cell r="G143">
            <v>7.39628</v>
          </cell>
          <cell r="H143">
            <v>28.056280000000001</v>
          </cell>
        </row>
        <row r="144">
          <cell r="A144" t="str">
            <v>02.241.01</v>
          </cell>
          <cell r="B144" t="str">
            <v>Base solo melhorado com cimento com mistura em usina</v>
          </cell>
          <cell r="C144" t="str">
            <v>DNER-ES304/97</v>
          </cell>
          <cell r="D144" t="str">
            <v xml:space="preserve"> </v>
          </cell>
          <cell r="E144" t="str">
            <v>m3</v>
          </cell>
          <cell r="G144">
            <v>0</v>
          </cell>
          <cell r="H144">
            <v>0</v>
          </cell>
        </row>
        <row r="145">
          <cell r="A145" t="str">
            <v>02.241.02</v>
          </cell>
          <cell r="B145" t="str">
            <v>Base de solo cimento-mistura na pista</v>
          </cell>
          <cell r="C145" t="str">
            <v>DNER-ES305/97</v>
          </cell>
          <cell r="D145" t="str">
            <v xml:space="preserve"> </v>
          </cell>
          <cell r="E145" t="str">
            <v>m3</v>
          </cell>
          <cell r="G145">
            <v>0</v>
          </cell>
          <cell r="H145">
            <v>0</v>
          </cell>
        </row>
        <row r="146">
          <cell r="A146" t="str">
            <v>02.241.03</v>
          </cell>
          <cell r="B146" t="str">
            <v>Sub-base ou base de macadame hidráulico</v>
          </cell>
          <cell r="C146" t="str">
            <v>DNER-ES316/97</v>
          </cell>
          <cell r="D146" t="str">
            <v xml:space="preserve"> </v>
          </cell>
          <cell r="E146" t="str">
            <v>m3</v>
          </cell>
          <cell r="G146">
            <v>0</v>
          </cell>
          <cell r="H146">
            <v>0</v>
          </cell>
        </row>
        <row r="147">
          <cell r="A147" t="str">
            <v>02.241.04</v>
          </cell>
          <cell r="B147" t="str">
            <v>Macadame betuminoso com CAP</v>
          </cell>
          <cell r="D147" t="str">
            <v xml:space="preserve"> </v>
          </cell>
          <cell r="E147" t="str">
            <v>m3</v>
          </cell>
          <cell r="G147">
            <v>0</v>
          </cell>
          <cell r="H147">
            <v>0</v>
          </cell>
        </row>
        <row r="148">
          <cell r="A148" t="str">
            <v>02.241.05</v>
          </cell>
          <cell r="B148" t="str">
            <v>Macadame betuminoso com emulsão</v>
          </cell>
          <cell r="C148" t="str">
            <v>DNER-ES311/97</v>
          </cell>
          <cell r="D148" t="str">
            <v xml:space="preserve"> </v>
          </cell>
          <cell r="E148" t="str">
            <v>m3</v>
          </cell>
          <cell r="G148">
            <v>0</v>
          </cell>
          <cell r="H148">
            <v>0</v>
          </cell>
        </row>
        <row r="149">
          <cell r="A149" t="str">
            <v>02.241.06</v>
          </cell>
          <cell r="B149" t="str">
            <v>Capa selante</v>
          </cell>
          <cell r="D149" t="str">
            <v xml:space="preserve"> </v>
          </cell>
          <cell r="E149" t="str">
            <v>m2</v>
          </cell>
          <cell r="G149">
            <v>0</v>
          </cell>
          <cell r="H149">
            <v>0</v>
          </cell>
        </row>
        <row r="150">
          <cell r="A150" t="str">
            <v>02.241.07</v>
          </cell>
          <cell r="B150" t="str">
            <v>Lama asfáltica</v>
          </cell>
          <cell r="C150" t="str">
            <v>DNER-ES314/97</v>
          </cell>
          <cell r="D150" t="str">
            <v xml:space="preserve"> </v>
          </cell>
          <cell r="E150" t="str">
            <v>m2</v>
          </cell>
          <cell r="G150">
            <v>0</v>
          </cell>
          <cell r="H150">
            <v>0</v>
          </cell>
        </row>
        <row r="151">
          <cell r="A151" t="str">
            <v>02.300.00</v>
          </cell>
          <cell r="B151" t="str">
            <v>Imprimação - Fornecimento, transporte e execução</v>
          </cell>
          <cell r="C151" t="str">
            <v>DNER-ES306/97</v>
          </cell>
          <cell r="D151" t="str">
            <v xml:space="preserve"> </v>
          </cell>
          <cell r="E151" t="str">
            <v>m2</v>
          </cell>
          <cell r="F151">
            <v>0.82</v>
          </cell>
          <cell r="G151">
            <v>0.29355999999999999</v>
          </cell>
          <cell r="H151">
            <v>1.1135599999999999</v>
          </cell>
        </row>
        <row r="152">
          <cell r="A152" t="str">
            <v>02.400.00</v>
          </cell>
          <cell r="B152" t="str">
            <v>Pintura de ligação - Fornec., transporte e execução</v>
          </cell>
          <cell r="C152" t="str">
            <v>DNER-ES307/97</v>
          </cell>
          <cell r="D152" t="str">
            <v xml:space="preserve"> </v>
          </cell>
          <cell r="E152" t="str">
            <v>m2</v>
          </cell>
          <cell r="F152">
            <v>0.3</v>
          </cell>
          <cell r="G152">
            <v>0.1074</v>
          </cell>
          <cell r="H152">
            <v>0.40739999999999998</v>
          </cell>
        </row>
        <row r="153">
          <cell r="A153" t="str">
            <v>02.500.00</v>
          </cell>
          <cell r="B153" t="str">
            <v>Tratamento superficial simples com CAP</v>
          </cell>
          <cell r="D153" t="str">
            <v xml:space="preserve"> </v>
          </cell>
          <cell r="E153" t="str">
            <v>m2</v>
          </cell>
          <cell r="G153">
            <v>0</v>
          </cell>
          <cell r="H153">
            <v>0</v>
          </cell>
        </row>
        <row r="154">
          <cell r="A154" t="str">
            <v>02.500.01</v>
          </cell>
          <cell r="B154" t="str">
            <v>Tratamento superficial simples com emulsão</v>
          </cell>
          <cell r="D154" t="str">
            <v xml:space="preserve"> </v>
          </cell>
          <cell r="E154" t="str">
            <v>m2</v>
          </cell>
          <cell r="G154">
            <v>0</v>
          </cell>
          <cell r="H154">
            <v>0</v>
          </cell>
        </row>
        <row r="155">
          <cell r="A155" t="str">
            <v>02.501.00</v>
          </cell>
          <cell r="B155" t="str">
            <v>Tratamento superficial duplo com CAP</v>
          </cell>
          <cell r="D155" t="str">
            <v xml:space="preserve"> </v>
          </cell>
          <cell r="E155" t="str">
            <v>m2</v>
          </cell>
          <cell r="G155">
            <v>0</v>
          </cell>
          <cell r="H155">
            <v>0</v>
          </cell>
        </row>
        <row r="156">
          <cell r="A156" t="str">
            <v>02.501.01</v>
          </cell>
          <cell r="B156" t="str">
            <v>Tratamento superficial duplo com emulsão</v>
          </cell>
          <cell r="D156" t="str">
            <v xml:space="preserve"> </v>
          </cell>
          <cell r="E156" t="str">
            <v>m2</v>
          </cell>
          <cell r="G156">
            <v>0</v>
          </cell>
          <cell r="H156">
            <v>0</v>
          </cell>
        </row>
        <row r="157">
          <cell r="A157" t="str">
            <v>02.502.00</v>
          </cell>
          <cell r="B157" t="str">
            <v>Tratamento superficial triplo com CAP</v>
          </cell>
          <cell r="D157" t="str">
            <v xml:space="preserve"> </v>
          </cell>
          <cell r="E157" t="str">
            <v>m2</v>
          </cell>
          <cell r="G157">
            <v>0</v>
          </cell>
          <cell r="H157">
            <v>0</v>
          </cell>
        </row>
        <row r="158">
          <cell r="A158" t="str">
            <v>02.502.01</v>
          </cell>
          <cell r="B158" t="str">
            <v>Tratamento superficial triplo com emulsão</v>
          </cell>
          <cell r="D158" t="str">
            <v xml:space="preserve"> </v>
          </cell>
          <cell r="E158" t="str">
            <v>m2</v>
          </cell>
          <cell r="G158">
            <v>0</v>
          </cell>
          <cell r="H158">
            <v>0</v>
          </cell>
        </row>
        <row r="159">
          <cell r="A159" t="str">
            <v>02.530.00</v>
          </cell>
          <cell r="B159" t="str">
            <v>Pré-misturado a frio</v>
          </cell>
          <cell r="D159" t="str">
            <v xml:space="preserve"> </v>
          </cell>
          <cell r="E159" t="str">
            <v>t</v>
          </cell>
          <cell r="F159">
            <v>32.86</v>
          </cell>
          <cell r="G159">
            <v>11.763879999999999</v>
          </cell>
          <cell r="H159">
            <v>44.62388</v>
          </cell>
        </row>
        <row r="160">
          <cell r="A160" t="str">
            <v>P 02.530.01</v>
          </cell>
          <cell r="B160" t="str">
            <v>Pré-misturado a quente</v>
          </cell>
          <cell r="C160" t="str">
            <v>EPP-03/99</v>
          </cell>
          <cell r="D160" t="str">
            <v xml:space="preserve"> </v>
          </cell>
          <cell r="E160" t="str">
            <v>t</v>
          </cell>
          <cell r="F160">
            <v>37.25</v>
          </cell>
          <cell r="G160">
            <v>13.3355</v>
          </cell>
          <cell r="H160">
            <v>50.585499999999996</v>
          </cell>
        </row>
        <row r="161">
          <cell r="A161" t="str">
            <v>02.540.00</v>
          </cell>
          <cell r="B161" t="str">
            <v>Concreto betuminoso usinado a quente - usina 40/60 t/h</v>
          </cell>
          <cell r="C161" t="str">
            <v>DNER-ES313/97</v>
          </cell>
          <cell r="D161" t="str">
            <v xml:space="preserve"> </v>
          </cell>
          <cell r="E161" t="str">
            <v>t</v>
          </cell>
          <cell r="G161">
            <v>0</v>
          </cell>
          <cell r="H161">
            <v>0</v>
          </cell>
        </row>
        <row r="162">
          <cell r="A162" t="str">
            <v>02.540.01</v>
          </cell>
          <cell r="B162" t="str">
            <v>Concreto betuminoso usinado a quente - usina 100/140 t/h</v>
          </cell>
          <cell r="C162" t="str">
            <v>DNER-ES313/97</v>
          </cell>
          <cell r="D162" t="str">
            <v xml:space="preserve"> </v>
          </cell>
          <cell r="E162" t="str">
            <v>t</v>
          </cell>
          <cell r="F162">
            <v>49.81</v>
          </cell>
          <cell r="G162">
            <v>17.831980000000001</v>
          </cell>
          <cell r="H162">
            <v>67.641980000000004</v>
          </cell>
        </row>
        <row r="163">
          <cell r="A163" t="str">
            <v>P 02.540.01</v>
          </cell>
          <cell r="B163" t="str">
            <v>Fornecimento e transporte de aditivo melhorador de adesividade</v>
          </cell>
          <cell r="C163" t="str">
            <v>DNER-ES313/98</v>
          </cell>
          <cell r="D163" t="str">
            <v xml:space="preserve"> </v>
          </cell>
          <cell r="E163" t="str">
            <v>t</v>
          </cell>
          <cell r="F163">
            <v>647.13</v>
          </cell>
          <cell r="G163">
            <v>231.67254</v>
          </cell>
          <cell r="H163">
            <v>878.80254000000002</v>
          </cell>
        </row>
        <row r="164">
          <cell r="A164" t="str">
            <v>02.550.00</v>
          </cell>
          <cell r="B164" t="str">
            <v>Demolição e remoção de pavimento para remendos localizados</v>
          </cell>
          <cell r="D164" t="str">
            <v xml:space="preserve"> </v>
          </cell>
          <cell r="E164" t="str">
            <v>m3</v>
          </cell>
          <cell r="G164">
            <v>0</v>
          </cell>
          <cell r="H164">
            <v>0</v>
          </cell>
        </row>
        <row r="165">
          <cell r="A165" t="str">
            <v>DER82000</v>
          </cell>
          <cell r="B165" t="str">
            <v>Remoção de meio-fio</v>
          </cell>
          <cell r="E165" t="str">
            <v>m</v>
          </cell>
          <cell r="F165">
            <v>0.81</v>
          </cell>
          <cell r="G165">
            <v>0.28998000000000002</v>
          </cell>
          <cell r="H165">
            <v>1.09998</v>
          </cell>
        </row>
        <row r="166">
          <cell r="A166" t="str">
            <v>DER82100</v>
          </cell>
          <cell r="B166" t="str">
            <v>Remoção de pavimento a lajota</v>
          </cell>
          <cell r="C166" t="str">
            <v>EP P-06/99</v>
          </cell>
          <cell r="D166">
            <v>2</v>
          </cell>
          <cell r="E166" t="str">
            <v>m2</v>
          </cell>
          <cell r="F166">
            <v>0.3</v>
          </cell>
          <cell r="G166">
            <v>0.1074</v>
          </cell>
          <cell r="H166">
            <v>0.40739999999999998</v>
          </cell>
        </row>
        <row r="167">
          <cell r="A167" t="str">
            <v>DER82150</v>
          </cell>
          <cell r="B167" t="str">
            <v>Remoção de pavimento a paralelelpípedo</v>
          </cell>
          <cell r="E167" t="str">
            <v>m2</v>
          </cell>
          <cell r="F167">
            <v>0.46</v>
          </cell>
          <cell r="G167">
            <v>0.16467999999999999</v>
          </cell>
          <cell r="H167">
            <v>0.62468000000000001</v>
          </cell>
        </row>
        <row r="168">
          <cell r="A168" t="str">
            <v>DER82200</v>
          </cell>
          <cell r="B168" t="str">
            <v>Remoção de revestimento de CBUQ</v>
          </cell>
          <cell r="D168" t="str">
            <v xml:space="preserve"> </v>
          </cell>
          <cell r="E168" t="str">
            <v>m3</v>
          </cell>
          <cell r="F168">
            <v>4.22</v>
          </cell>
          <cell r="G168">
            <v>1.5107599999999999</v>
          </cell>
          <cell r="H168">
            <v>5.7307600000000001</v>
          </cell>
        </row>
        <row r="169">
          <cell r="A169" t="str">
            <v>DER82200a</v>
          </cell>
          <cell r="B169" t="str">
            <v>Remoção de camada granular</v>
          </cell>
          <cell r="D169" t="str">
            <v xml:space="preserve"> </v>
          </cell>
          <cell r="E169" t="str">
            <v>m3</v>
          </cell>
          <cell r="F169">
            <v>3.44</v>
          </cell>
          <cell r="G169">
            <v>1.2315199999999999</v>
          </cell>
          <cell r="H169">
            <v>4.6715200000000001</v>
          </cell>
        </row>
        <row r="170">
          <cell r="A170" t="str">
            <v>P 02.560.01</v>
          </cell>
          <cell r="B170" t="str">
            <v>Remoção do pavimento existente</v>
          </cell>
          <cell r="C170" t="str">
            <v>EP P-05/99</v>
          </cell>
          <cell r="D170" t="str">
            <v xml:space="preserve"> </v>
          </cell>
          <cell r="E170" t="str">
            <v>m3</v>
          </cell>
          <cell r="F170">
            <v>2.69</v>
          </cell>
          <cell r="G170">
            <v>0.96301999999999999</v>
          </cell>
          <cell r="H170">
            <v>3.6530199999999997</v>
          </cell>
        </row>
        <row r="171">
          <cell r="A171" t="str">
            <v>DER53110</v>
          </cell>
          <cell r="B171" t="str">
            <v>Camada de seixo classificado</v>
          </cell>
          <cell r="C171" t="str">
            <v>EP P-01/99</v>
          </cell>
          <cell r="D171" t="str">
            <v xml:space="preserve"> </v>
          </cell>
          <cell r="E171" t="str">
            <v>m³</v>
          </cell>
          <cell r="F171">
            <v>11.85</v>
          </cell>
          <cell r="G171">
            <v>4.2422999999999993</v>
          </cell>
          <cell r="H171">
            <v>16.092299999999998</v>
          </cell>
        </row>
        <row r="172">
          <cell r="A172" t="str">
            <v>DER53460</v>
          </cell>
          <cell r="B172" t="str">
            <v>Calçamento com briquetes de 8 cm</v>
          </cell>
          <cell r="C172" t="str">
            <v>EP P-01/100</v>
          </cell>
          <cell r="D172" t="str">
            <v xml:space="preserve"> </v>
          </cell>
          <cell r="E172" t="str">
            <v>m2</v>
          </cell>
          <cell r="F172">
            <v>11.85</v>
          </cell>
          <cell r="G172">
            <v>4.2422999999999993</v>
          </cell>
          <cell r="H172">
            <v>16.092299999999998</v>
          </cell>
        </row>
        <row r="173">
          <cell r="A173" t="str">
            <v>DER53460a</v>
          </cell>
          <cell r="B173" t="str">
            <v>Calçamento com briquetes de 6 cm</v>
          </cell>
          <cell r="C173" t="str">
            <v>EP P-01/101</v>
          </cell>
          <cell r="D173" t="str">
            <v xml:space="preserve"> </v>
          </cell>
          <cell r="E173" t="str">
            <v>m2</v>
          </cell>
          <cell r="F173">
            <v>15.08</v>
          </cell>
          <cell r="G173">
            <v>5.3986399999999994</v>
          </cell>
          <cell r="H173">
            <v>20.478639999999999</v>
          </cell>
        </row>
        <row r="174">
          <cell r="A174" t="str">
            <v>02.999.01</v>
          </cell>
          <cell r="B174" t="str">
            <v>Usinagem solo-cimento</v>
          </cell>
          <cell r="C174" t="str">
            <v xml:space="preserve"> </v>
          </cell>
          <cell r="D174" t="str">
            <v xml:space="preserve"> </v>
          </cell>
          <cell r="E174" t="str">
            <v>m3</v>
          </cell>
          <cell r="G174">
            <v>0</v>
          </cell>
          <cell r="H174">
            <v>0</v>
          </cell>
        </row>
        <row r="175">
          <cell r="A175" t="str">
            <v>02.999.02</v>
          </cell>
          <cell r="B175" t="str">
            <v>Usinagem solo-brita</v>
          </cell>
          <cell r="C175" t="str">
            <v xml:space="preserve"> </v>
          </cell>
          <cell r="D175" t="str">
            <v xml:space="preserve"> </v>
          </cell>
          <cell r="E175" t="str">
            <v>m3</v>
          </cell>
          <cell r="G175">
            <v>0</v>
          </cell>
          <cell r="H175">
            <v>0</v>
          </cell>
        </row>
        <row r="176">
          <cell r="A176" t="str">
            <v>02.999.03</v>
          </cell>
          <cell r="B176" t="str">
            <v>Brita graduada - usinagem</v>
          </cell>
          <cell r="C176" t="str">
            <v xml:space="preserve"> </v>
          </cell>
          <cell r="D176" t="str">
            <v xml:space="preserve"> </v>
          </cell>
          <cell r="E176" t="str">
            <v>m3</v>
          </cell>
          <cell r="F176">
            <v>1.0900000000000001</v>
          </cell>
          <cell r="G176">
            <v>0.39022000000000001</v>
          </cell>
          <cell r="H176">
            <v>1.4802200000000001</v>
          </cell>
        </row>
        <row r="177">
          <cell r="A177" t="str">
            <v>02.999.04</v>
          </cell>
          <cell r="B177" t="str">
            <v>Concreto betuminoso - usinagem I</v>
          </cell>
          <cell r="C177" t="str">
            <v xml:space="preserve"> </v>
          </cell>
          <cell r="D177" t="str">
            <v xml:space="preserve"> </v>
          </cell>
          <cell r="E177" t="str">
            <v>t</v>
          </cell>
          <cell r="G177">
            <v>0</v>
          </cell>
          <cell r="H177">
            <v>0</v>
          </cell>
        </row>
        <row r="178">
          <cell r="A178" t="str">
            <v>02.999.05</v>
          </cell>
          <cell r="B178" t="str">
            <v>Concreto betuminoso - usinagem II</v>
          </cell>
          <cell r="C178" t="str">
            <v xml:space="preserve"> </v>
          </cell>
          <cell r="D178" t="str">
            <v xml:space="preserve"> </v>
          </cell>
          <cell r="E178" t="str">
            <v>t</v>
          </cell>
          <cell r="F178">
            <v>5.68</v>
          </cell>
          <cell r="G178">
            <v>2.0334399999999997</v>
          </cell>
          <cell r="H178">
            <v>7.7134399999999994</v>
          </cell>
        </row>
        <row r="179">
          <cell r="A179" t="str">
            <v>02.999.06</v>
          </cell>
          <cell r="B179" t="str">
            <v>Pré-misturado a frio - usinagem</v>
          </cell>
          <cell r="C179" t="str">
            <v xml:space="preserve"> </v>
          </cell>
          <cell r="D179" t="str">
            <v xml:space="preserve"> </v>
          </cell>
          <cell r="E179" t="str">
            <v>t</v>
          </cell>
          <cell r="F179">
            <v>1.02</v>
          </cell>
          <cell r="G179">
            <v>0.36515999999999998</v>
          </cell>
          <cell r="H179">
            <v>1.3851599999999999</v>
          </cell>
        </row>
        <row r="180">
          <cell r="A180" t="str">
            <v>P 02.999.07</v>
          </cell>
          <cell r="B180" t="str">
            <v>Brita graduada com cimento - usinagem</v>
          </cell>
          <cell r="C180" t="str">
            <v xml:space="preserve"> </v>
          </cell>
          <cell r="D180" t="str">
            <v xml:space="preserve"> </v>
          </cell>
          <cell r="E180" t="str">
            <v>m3</v>
          </cell>
          <cell r="F180">
            <v>1.05</v>
          </cell>
          <cell r="G180">
            <v>0.37590000000000001</v>
          </cell>
          <cell r="H180">
            <v>1.4258999999999999</v>
          </cell>
        </row>
        <row r="181">
          <cell r="A181" t="str">
            <v>P 02.999.08</v>
          </cell>
          <cell r="B181" t="str">
            <v>Base de brita graduada tratada com cimento</v>
          </cell>
          <cell r="C181" t="str">
            <v xml:space="preserve"> </v>
          </cell>
          <cell r="D181" t="str">
            <v xml:space="preserve"> </v>
          </cell>
          <cell r="E181" t="str">
            <v>m3</v>
          </cell>
          <cell r="F181">
            <v>36.07</v>
          </cell>
          <cell r="G181">
            <v>12.91306</v>
          </cell>
          <cell r="H181">
            <v>48.983060000000002</v>
          </cell>
        </row>
        <row r="182">
          <cell r="A182" t="str">
            <v>DER53130</v>
          </cell>
          <cell r="B182" t="str">
            <v>Camada de macadame seco</v>
          </cell>
          <cell r="C182" t="str">
            <v xml:space="preserve"> </v>
          </cell>
          <cell r="D182" t="str">
            <v xml:space="preserve"> </v>
          </cell>
          <cell r="E182" t="str">
            <v>m3</v>
          </cell>
          <cell r="F182">
            <v>16.100000000000001</v>
          </cell>
          <cell r="G182">
            <v>5.7638000000000007</v>
          </cell>
          <cell r="H182">
            <v>21.863800000000001</v>
          </cell>
        </row>
        <row r="183">
          <cell r="A183" t="str">
            <v>P 02.250.00</v>
          </cell>
          <cell r="B183" t="str">
            <v>Concreto Pobre Rolado</v>
          </cell>
          <cell r="C183" t="str">
            <v xml:space="preserve"> </v>
          </cell>
          <cell r="D183" t="str">
            <v xml:space="preserve"> </v>
          </cell>
          <cell r="E183" t="str">
            <v>m3</v>
          </cell>
          <cell r="F183">
            <v>65.98</v>
          </cell>
          <cell r="G183">
            <v>23.620840000000001</v>
          </cell>
          <cell r="H183">
            <v>89.600840000000005</v>
          </cell>
        </row>
        <row r="184">
          <cell r="A184" t="str">
            <v>P 02.250.01</v>
          </cell>
          <cell r="B184" t="str">
            <v>Concreto magro p/ concreto rolado</v>
          </cell>
          <cell r="C184" t="str">
            <v xml:space="preserve"> </v>
          </cell>
          <cell r="D184" t="str">
            <v xml:space="preserve"> </v>
          </cell>
          <cell r="E184" t="str">
            <v>m3</v>
          </cell>
          <cell r="F184">
            <v>49.64</v>
          </cell>
          <cell r="G184">
            <v>17.77112</v>
          </cell>
          <cell r="H184">
            <v>67.411119999999997</v>
          </cell>
        </row>
        <row r="185">
          <cell r="A185" t="str">
            <v>P02.999.10</v>
          </cell>
          <cell r="B185" t="str">
            <v>Frezagem de revestimento em CAUQ e&lt;= 8 cm c/transporte até 2km</v>
          </cell>
          <cell r="C185" t="str">
            <v>EP P-04/99</v>
          </cell>
          <cell r="D185">
            <v>2</v>
          </cell>
          <cell r="E185" t="str">
            <v>m3</v>
          </cell>
          <cell r="F185">
            <v>18.38</v>
          </cell>
          <cell r="G185">
            <v>6.5800399999999994</v>
          </cell>
          <cell r="H185">
            <v>24.960039999999999</v>
          </cell>
        </row>
        <row r="186">
          <cell r="A186" t="str">
            <v>MACHIDRAUL</v>
          </cell>
          <cell r="B186" t="str">
            <v>Macadame hidraulico</v>
          </cell>
          <cell r="E186" t="str">
            <v>m3</v>
          </cell>
          <cell r="G186">
            <v>0</v>
          </cell>
          <cell r="H186">
            <v>0</v>
          </cell>
        </row>
        <row r="187">
          <cell r="A187">
            <v>3</v>
          </cell>
          <cell r="B187" t="str">
            <v>OBRAS DE ARTE ESPECIAIS</v>
          </cell>
        </row>
        <row r="188">
          <cell r="A188" t="str">
            <v>OAE1</v>
          </cell>
          <cell r="B188" t="str">
            <v>Ancoragem ativa - Fornecimento, instalação e protensão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502.42</v>
          </cell>
          <cell r="G188">
            <v>179.86635999999999</v>
          </cell>
          <cell r="H188">
            <v>682.28636000000006</v>
          </cell>
        </row>
        <row r="189">
          <cell r="A189" t="str">
            <v>OAE2</v>
          </cell>
          <cell r="B189" t="str">
            <v>Armadura de protensão - Fornecimento, montagem e colocação</v>
          </cell>
          <cell r="C189" t="str">
            <v xml:space="preserve"> </v>
          </cell>
          <cell r="D189" t="str">
            <v xml:space="preserve"> </v>
          </cell>
          <cell r="E189" t="str">
            <v>kg</v>
          </cell>
          <cell r="F189">
            <v>2.76</v>
          </cell>
          <cell r="G189">
            <v>0.98807999999999985</v>
          </cell>
          <cell r="H189">
            <v>3.7480799999999999</v>
          </cell>
        </row>
        <row r="190">
          <cell r="A190" t="str">
            <v>OAE3</v>
          </cell>
          <cell r="B190" t="str">
            <v>Bainha semi-rígida galvanizada - Fornecimento, montagem e colocação</v>
          </cell>
          <cell r="C190" t="str">
            <v xml:space="preserve"> </v>
          </cell>
          <cell r="D190" t="str">
            <v xml:space="preserve"> </v>
          </cell>
          <cell r="E190" t="str">
            <v>m</v>
          </cell>
          <cell r="F190">
            <v>6.98</v>
          </cell>
          <cell r="G190">
            <v>2.49884</v>
          </cell>
          <cell r="H190">
            <v>9.4788399999999999</v>
          </cell>
        </row>
        <row r="191">
          <cell r="A191" t="str">
            <v>OAE4</v>
          </cell>
          <cell r="B191" t="str">
            <v>Armadura de protensão, fornecimento, bainhas, ancoragens, operações de protensão</v>
          </cell>
          <cell r="C191" t="str">
            <v xml:space="preserve"> </v>
          </cell>
          <cell r="D191" t="str">
            <v xml:space="preserve"> </v>
          </cell>
          <cell r="E191" t="str">
            <v>kg</v>
          </cell>
          <cell r="F191">
            <v>14.2</v>
          </cell>
          <cell r="G191">
            <v>5.0835999999999997</v>
          </cell>
          <cell r="H191">
            <v>19.2836</v>
          </cell>
        </row>
        <row r="192">
          <cell r="A192" t="str">
            <v>OAE4a</v>
          </cell>
          <cell r="B192" t="str">
            <v>Armadura de protensão, CP190RB, fornecimento, bainhas metálicas semi-rígidas galvanizadas</v>
          </cell>
          <cell r="C192" t="str">
            <v xml:space="preserve"> </v>
          </cell>
          <cell r="D192" t="str">
            <v xml:space="preserve"> </v>
          </cell>
          <cell r="E192" t="str">
            <v>kg</v>
          </cell>
          <cell r="F192">
            <v>9.31</v>
          </cell>
          <cell r="G192">
            <v>3.3329800000000001</v>
          </cell>
          <cell r="H192">
            <v>12.642980000000001</v>
          </cell>
        </row>
        <row r="193">
          <cell r="A193" t="str">
            <v>OAE5</v>
          </cell>
          <cell r="B193" t="str">
            <v>Estaca metálica - tipo CS 300 x 130 - Fornecimento e cravação</v>
          </cell>
          <cell r="C193" t="str">
            <v xml:space="preserve"> </v>
          </cell>
          <cell r="D193" t="str">
            <v xml:space="preserve"> </v>
          </cell>
          <cell r="E193" t="str">
            <v>m</v>
          </cell>
          <cell r="F193">
            <v>130.1</v>
          </cell>
          <cell r="G193">
            <v>46.575799999999994</v>
          </cell>
          <cell r="H193">
            <v>176.67579999999998</v>
          </cell>
        </row>
        <row r="194">
          <cell r="A194" t="str">
            <v>OAE5a</v>
          </cell>
          <cell r="B194" t="str">
            <v>Estaca metálica - tipo CS 250 X 52 - Fornecimento e cravação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71.599999999999994</v>
          </cell>
          <cell r="G194">
            <v>25.632799999999996</v>
          </cell>
          <cell r="H194">
            <v>97.232799999999997</v>
          </cell>
        </row>
        <row r="195">
          <cell r="A195" t="str">
            <v>OAE5b</v>
          </cell>
          <cell r="B195" t="str">
            <v>Estaca metálica - tipo CS 300 x 77 - Fornecimento e cravação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90.35</v>
          </cell>
          <cell r="G195">
            <v>32.345299999999995</v>
          </cell>
          <cell r="H195">
            <v>122.69529999999999</v>
          </cell>
        </row>
        <row r="196">
          <cell r="A196" t="str">
            <v>OAE5c</v>
          </cell>
          <cell r="B196" t="str">
            <v>Estaca metálica - tipo CS 300 x 116 - Fornecimento e cravação</v>
          </cell>
          <cell r="C196" t="str">
            <v xml:space="preserve"> </v>
          </cell>
          <cell r="D196" t="str">
            <v xml:space="preserve"> </v>
          </cell>
          <cell r="E196" t="str">
            <v>m</v>
          </cell>
          <cell r="F196">
            <v>119.6</v>
          </cell>
          <cell r="G196">
            <v>42.816799999999994</v>
          </cell>
          <cell r="H196">
            <v>162.41679999999999</v>
          </cell>
        </row>
        <row r="197">
          <cell r="A197" t="str">
            <v>OAE5d</v>
          </cell>
          <cell r="B197" t="str">
            <v>Estaca metálica - tipo CS 400 x 136 - Fornecimento e cravação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135.44999999999999</v>
          </cell>
          <cell r="G197">
            <v>48.491099999999996</v>
          </cell>
          <cell r="H197">
            <v>183.94109999999998</v>
          </cell>
        </row>
        <row r="198">
          <cell r="A198" t="str">
            <v>OAE6</v>
          </cell>
          <cell r="B198" t="str">
            <v>Escoramento metálico comum (cimbramento)</v>
          </cell>
          <cell r="C198" t="str">
            <v xml:space="preserve"> </v>
          </cell>
          <cell r="D198" t="str">
            <v xml:space="preserve"> </v>
          </cell>
          <cell r="E198" t="str">
            <v>m3</v>
          </cell>
          <cell r="F198">
            <v>20.309999999999999</v>
          </cell>
          <cell r="G198">
            <v>7.2709799999999989</v>
          </cell>
          <cell r="H198">
            <v>27.580979999999997</v>
          </cell>
        </row>
        <row r="199">
          <cell r="A199" t="str">
            <v>OAE7</v>
          </cell>
          <cell r="B199" t="str">
            <v>Dreno de PVC D= 150 mm</v>
          </cell>
          <cell r="C199" t="str">
            <v xml:space="preserve"> </v>
          </cell>
          <cell r="D199" t="str">
            <v xml:space="preserve"> </v>
          </cell>
          <cell r="E199" t="str">
            <v>un</v>
          </cell>
          <cell r="F199">
            <v>4.25</v>
          </cell>
          <cell r="G199">
            <v>1.5214999999999999</v>
          </cell>
          <cell r="H199">
            <v>5.7714999999999996</v>
          </cell>
        </row>
        <row r="200">
          <cell r="A200" t="str">
            <v>OAE8</v>
          </cell>
          <cell r="B200" t="str">
            <v>Manuseio, transp. e posicionamento vigas pré-moldadas c/35,90m comp. e 70tf de peso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3651.27</v>
          </cell>
          <cell r="G200">
            <v>1307.1546599999999</v>
          </cell>
          <cell r="H200">
            <v>4958.4246599999997</v>
          </cell>
        </row>
        <row r="201">
          <cell r="A201" t="str">
            <v>OAE8b</v>
          </cell>
          <cell r="B201" t="str">
            <v>Manuseio, transp. e posicionamento vigas pré-moldadas c/35,90m comp. e 71tf de peso</v>
          </cell>
          <cell r="C201" t="str">
            <v xml:space="preserve"> </v>
          </cell>
          <cell r="D201" t="str">
            <v xml:space="preserve"> </v>
          </cell>
          <cell r="E201" t="str">
            <v>un</v>
          </cell>
          <cell r="F201">
            <v>3651.27</v>
          </cell>
          <cell r="G201">
            <v>1307.1546599999999</v>
          </cell>
          <cell r="H201">
            <v>4958.4246599999997</v>
          </cell>
        </row>
        <row r="202">
          <cell r="A202" t="str">
            <v>OAE9</v>
          </cell>
          <cell r="B202" t="str">
            <v>Aparelho de apoio metálico Rudloff, unidirec. Tipo TU-134 ou similar,  fornec.e instal.</v>
          </cell>
          <cell r="C202" t="str">
            <v xml:space="preserve"> </v>
          </cell>
          <cell r="D202" t="str">
            <v xml:space="preserve"> </v>
          </cell>
          <cell r="E202" t="str">
            <v>un</v>
          </cell>
          <cell r="F202">
            <v>1623.48</v>
          </cell>
          <cell r="G202">
            <v>581.20583999999997</v>
          </cell>
          <cell r="H202">
            <v>2204.6858400000001</v>
          </cell>
        </row>
        <row r="203">
          <cell r="A203" t="str">
            <v>OAE10</v>
          </cell>
          <cell r="B203" t="str">
            <v>Aparelho de apoio metálico Rudloff ou similar, multidirec. Tipo TM-134 fornec.e instal.</v>
          </cell>
          <cell r="C203" t="str">
            <v xml:space="preserve"> </v>
          </cell>
          <cell r="D203" t="str">
            <v xml:space="preserve"> </v>
          </cell>
          <cell r="E203" t="str">
            <v>un</v>
          </cell>
          <cell r="F203">
            <v>1502.51</v>
          </cell>
          <cell r="G203">
            <v>537.89857999999992</v>
          </cell>
          <cell r="H203">
            <v>2040.4085799999998</v>
          </cell>
        </row>
        <row r="204">
          <cell r="A204" t="str">
            <v>OAE11</v>
          </cell>
          <cell r="B204" t="str">
            <v>Aparelho de apoio metálico Rudloff, fixo Tipo TF-134 ou similar,  fornec.e instal.</v>
          </cell>
          <cell r="C204" t="str">
            <v xml:space="preserve"> </v>
          </cell>
          <cell r="D204" t="str">
            <v xml:space="preserve"> </v>
          </cell>
          <cell r="E204" t="str">
            <v>un</v>
          </cell>
          <cell r="F204">
            <v>925.66</v>
          </cell>
          <cell r="G204">
            <v>331.38628</v>
          </cell>
          <cell r="H204">
            <v>1257.04628</v>
          </cell>
        </row>
        <row r="205">
          <cell r="A205" t="str">
            <v>OAE12</v>
          </cell>
          <cell r="B205" t="str">
            <v>Grouteamento</v>
          </cell>
          <cell r="C205" t="str">
            <v xml:space="preserve"> </v>
          </cell>
          <cell r="D205" t="str">
            <v xml:space="preserve"> </v>
          </cell>
          <cell r="E205" t="str">
            <v>m3</v>
          </cell>
          <cell r="F205">
            <v>652.16999999999996</v>
          </cell>
          <cell r="G205">
            <v>233.47685999999999</v>
          </cell>
          <cell r="H205">
            <v>885.64685999999995</v>
          </cell>
        </row>
        <row r="206">
          <cell r="A206" t="str">
            <v>OAE13</v>
          </cell>
          <cell r="B206" t="str">
            <v>Proteção parte exposta das estacas c/ tubo PVC D=650mm</v>
          </cell>
          <cell r="C206" t="str">
            <v xml:space="preserve"> </v>
          </cell>
          <cell r="D206" t="str">
            <v xml:space="preserve"> </v>
          </cell>
          <cell r="E206" t="str">
            <v>m</v>
          </cell>
          <cell r="F206">
            <v>70.58</v>
          </cell>
          <cell r="G206">
            <v>25.26764</v>
          </cell>
          <cell r="H206">
            <v>95.847639999999998</v>
          </cell>
        </row>
        <row r="207">
          <cell r="A207" t="str">
            <v>OAE14</v>
          </cell>
          <cell r="B207" t="str">
            <v>Junta de expansão/ contração Juntaflex ou similar</v>
          </cell>
          <cell r="C207" t="str">
            <v xml:space="preserve"> </v>
          </cell>
          <cell r="D207" t="str">
            <v xml:space="preserve"> </v>
          </cell>
          <cell r="E207" t="str">
            <v>m</v>
          </cell>
          <cell r="F207">
            <v>140.51</v>
          </cell>
          <cell r="G207">
            <v>50.302579999999992</v>
          </cell>
          <cell r="H207">
            <v>190.81257999999997</v>
          </cell>
        </row>
        <row r="208">
          <cell r="A208" t="str">
            <v>OAE15</v>
          </cell>
          <cell r="B208" t="str">
            <v>Chumbadores Tecnart tipo Omega ou similar</v>
          </cell>
          <cell r="C208" t="str">
            <v xml:space="preserve"> </v>
          </cell>
          <cell r="D208" t="str">
            <v xml:space="preserve"> </v>
          </cell>
          <cell r="E208" t="str">
            <v>ud</v>
          </cell>
          <cell r="F208">
            <v>5.08</v>
          </cell>
          <cell r="G208">
            <v>1.81864</v>
          </cell>
          <cell r="H208">
            <v>6.8986400000000003</v>
          </cell>
        </row>
        <row r="209">
          <cell r="A209" t="str">
            <v>OAE16</v>
          </cell>
          <cell r="B209" t="str">
            <v>Escoramento autoportante</v>
          </cell>
          <cell r="C209" t="str">
            <v xml:space="preserve"> </v>
          </cell>
          <cell r="D209" t="str">
            <v xml:space="preserve"> </v>
          </cell>
          <cell r="E209" t="str">
            <v>m2</v>
          </cell>
          <cell r="F209">
            <v>178.93</v>
          </cell>
          <cell r="G209">
            <v>64.056939999999997</v>
          </cell>
          <cell r="H209">
            <v>242.98694</v>
          </cell>
        </row>
        <row r="210">
          <cell r="A210" t="str">
            <v>OAE17</v>
          </cell>
          <cell r="B210" t="str">
            <v>Transporte e lançamento de pré-lages</v>
          </cell>
          <cell r="C210" t="str">
            <v xml:space="preserve"> </v>
          </cell>
          <cell r="D210" t="str">
            <v xml:space="preserve"> </v>
          </cell>
          <cell r="E210" t="str">
            <v>un</v>
          </cell>
          <cell r="F210">
            <v>17.28</v>
          </cell>
          <cell r="G210">
            <v>6.1862399999999997</v>
          </cell>
          <cell r="H210">
            <v>23.466239999999999</v>
          </cell>
        </row>
        <row r="211">
          <cell r="A211" t="str">
            <v>OAE18</v>
          </cell>
          <cell r="B211" t="str">
            <v>Transporte e lançamento de vigas pré-moldadas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943.5</v>
          </cell>
          <cell r="G211">
            <v>337.77299999999997</v>
          </cell>
          <cell r="H211">
            <v>1281.2729999999999</v>
          </cell>
        </row>
        <row r="212">
          <cell r="A212" t="str">
            <v>OAE19</v>
          </cell>
          <cell r="B212" t="str">
            <v>Injeção de nata (cabos 12 varas 1/2")</v>
          </cell>
          <cell r="C212" t="str">
            <v xml:space="preserve"> </v>
          </cell>
          <cell r="D212" t="str">
            <v xml:space="preserve"> </v>
          </cell>
          <cell r="E212" t="str">
            <v>m</v>
          </cell>
          <cell r="F212">
            <v>2.69</v>
          </cell>
          <cell r="G212">
            <v>0.96301999999999999</v>
          </cell>
          <cell r="H212">
            <v>3.6530199999999997</v>
          </cell>
        </row>
        <row r="213">
          <cell r="A213" t="str">
            <v>OAE20</v>
          </cell>
          <cell r="B213" t="str">
            <v>Injeção de nata (cabos 4 varas 1/2")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2.56</v>
          </cell>
          <cell r="G213">
            <v>0.91647999999999996</v>
          </cell>
          <cell r="H213">
            <v>3.47648</v>
          </cell>
        </row>
        <row r="214">
          <cell r="A214" t="str">
            <v>OAE21</v>
          </cell>
          <cell r="B214" t="str">
            <v>Injeção de nata (cabos 6 varas 1/2")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2.59</v>
          </cell>
          <cell r="G214">
            <v>0.92721999999999993</v>
          </cell>
          <cell r="H214">
            <v>3.51722</v>
          </cell>
        </row>
        <row r="215">
          <cell r="A215" t="str">
            <v>03.000.01</v>
          </cell>
          <cell r="B215" t="str">
            <v>Escavação manual em cavas de fundação</v>
          </cell>
          <cell r="C215" t="str">
            <v xml:space="preserve"> </v>
          </cell>
          <cell r="D215" t="str">
            <v xml:space="preserve"> </v>
          </cell>
          <cell r="E215" t="str">
            <v>m3</v>
          </cell>
          <cell r="F215">
            <v>70.58</v>
          </cell>
          <cell r="G215">
            <v>25.26764</v>
          </cell>
          <cell r="H215">
            <v>95.847639999999998</v>
          </cell>
        </row>
        <row r="216">
          <cell r="A216" t="str">
            <v>03.000.02</v>
          </cell>
          <cell r="B216" t="str">
            <v>Escavação manual de cavas em mat. 1a  categoria</v>
          </cell>
          <cell r="C216" t="str">
            <v xml:space="preserve"> </v>
          </cell>
          <cell r="D216" t="str">
            <v xml:space="preserve"> </v>
          </cell>
          <cell r="E216" t="str">
            <v>m3</v>
          </cell>
          <cell r="F216">
            <v>14.55</v>
          </cell>
          <cell r="G216">
            <v>5.2088999999999999</v>
          </cell>
          <cell r="H216">
            <v>19.758900000000001</v>
          </cell>
        </row>
        <row r="217">
          <cell r="A217" t="str">
            <v>03.000.03</v>
          </cell>
          <cell r="B217" t="str">
            <v>Escavação manual de cavas em mat. 2a  categoria</v>
          </cell>
          <cell r="C217" t="str">
            <v xml:space="preserve"> </v>
          </cell>
          <cell r="D217" t="str">
            <v xml:space="preserve"> </v>
          </cell>
          <cell r="E217" t="str">
            <v>m3</v>
          </cell>
          <cell r="F217">
            <v>19.399999999999999</v>
          </cell>
          <cell r="G217">
            <v>6.9451999999999989</v>
          </cell>
          <cell r="H217">
            <v>26.345199999999998</v>
          </cell>
        </row>
        <row r="218">
          <cell r="A218" t="str">
            <v>03.010.01</v>
          </cell>
          <cell r="B218" t="str">
            <v>Escavação em cavas de fundação com esgotamento</v>
          </cell>
          <cell r="C218" t="str">
            <v xml:space="preserve"> </v>
          </cell>
          <cell r="D218" t="str">
            <v xml:space="preserve"> </v>
          </cell>
          <cell r="E218" t="str">
            <v>m3</v>
          </cell>
          <cell r="F218">
            <v>16.489999999999998</v>
          </cell>
          <cell r="G218">
            <v>5.9034199999999988</v>
          </cell>
          <cell r="H218">
            <v>22.393419999999999</v>
          </cell>
        </row>
        <row r="219">
          <cell r="A219" t="str">
            <v>03.119.01</v>
          </cell>
          <cell r="B219" t="str">
            <v>Escoramento</v>
          </cell>
          <cell r="C219" t="str">
            <v xml:space="preserve"> </v>
          </cell>
          <cell r="D219" t="str">
            <v xml:space="preserve"> </v>
          </cell>
          <cell r="E219" t="str">
            <v>m3</v>
          </cell>
          <cell r="F219">
            <v>14.13</v>
          </cell>
          <cell r="G219">
            <v>5.0585399999999998</v>
          </cell>
          <cell r="H219">
            <v>19.18854</v>
          </cell>
        </row>
        <row r="220">
          <cell r="A220" t="str">
            <v>03.300.01</v>
          </cell>
          <cell r="B220" t="str">
            <v>Concreto magro</v>
          </cell>
          <cell r="C220" t="str">
            <v xml:space="preserve"> </v>
          </cell>
          <cell r="D220" t="str">
            <v xml:space="preserve"> </v>
          </cell>
          <cell r="E220" t="str">
            <v>m3</v>
          </cell>
          <cell r="F220">
            <v>77.83</v>
          </cell>
          <cell r="G220">
            <v>27.863139999999998</v>
          </cell>
          <cell r="H220">
            <v>105.69314</v>
          </cell>
        </row>
        <row r="221">
          <cell r="A221" t="str">
            <v>03.310.01</v>
          </cell>
          <cell r="B221" t="str">
            <v>Concreto ciclópico fck=8 MPa</v>
          </cell>
          <cell r="C221" t="str">
            <v xml:space="preserve"> </v>
          </cell>
          <cell r="D221" t="str">
            <v xml:space="preserve"> </v>
          </cell>
          <cell r="E221" t="str">
            <v>m3</v>
          </cell>
          <cell r="F221">
            <v>70.260000000000005</v>
          </cell>
          <cell r="G221">
            <v>25.153079999999999</v>
          </cell>
          <cell r="H221">
            <v>95.413080000000008</v>
          </cell>
        </row>
        <row r="222">
          <cell r="A222" t="str">
            <v>03.310.02</v>
          </cell>
          <cell r="B222" t="str">
            <v>Concreto ciclópico fck=10 MPa</v>
          </cell>
          <cell r="C222" t="str">
            <v xml:space="preserve"> </v>
          </cell>
          <cell r="D222" t="str">
            <v xml:space="preserve"> </v>
          </cell>
          <cell r="E222" t="str">
            <v>m3</v>
          </cell>
          <cell r="F222">
            <v>73.02</v>
          </cell>
          <cell r="G222">
            <v>26.141159999999996</v>
          </cell>
          <cell r="H222">
            <v>99.161159999999995</v>
          </cell>
        </row>
        <row r="223">
          <cell r="A223" t="str">
            <v>03.310.03</v>
          </cell>
          <cell r="B223" t="str">
            <v>Concreto ciclópico fck=12 MPa</v>
          </cell>
          <cell r="C223" t="str">
            <v xml:space="preserve"> </v>
          </cell>
          <cell r="D223" t="str">
            <v xml:space="preserve"> </v>
          </cell>
          <cell r="E223" t="str">
            <v>m3</v>
          </cell>
          <cell r="F223">
            <v>75.930000000000007</v>
          </cell>
          <cell r="G223">
            <v>27.182940000000002</v>
          </cell>
          <cell r="H223">
            <v>103.11294000000001</v>
          </cell>
        </row>
        <row r="224">
          <cell r="A224" t="str">
            <v>03.310.04</v>
          </cell>
          <cell r="B224" t="str">
            <v>Concreto ciclópico fck=15 MPa</v>
          </cell>
          <cell r="C224" t="str">
            <v xml:space="preserve"> </v>
          </cell>
          <cell r="D224" t="str">
            <v xml:space="preserve"> </v>
          </cell>
          <cell r="E224" t="str">
            <v>m3</v>
          </cell>
          <cell r="F224">
            <v>79.069999999999993</v>
          </cell>
          <cell r="G224">
            <v>28.307059999999996</v>
          </cell>
          <cell r="H224">
            <v>107.37705999999999</v>
          </cell>
        </row>
        <row r="225">
          <cell r="A225" t="str">
            <v>03.321.00</v>
          </cell>
          <cell r="B225" t="str">
            <v>Concreto estrutural fck=15 MPa - Cont. raiz. c/ adit.</v>
          </cell>
          <cell r="C225" t="str">
            <v xml:space="preserve"> </v>
          </cell>
          <cell r="D225" t="str">
            <v xml:space="preserve"> </v>
          </cell>
          <cell r="E225" t="str">
            <v>m3</v>
          </cell>
          <cell r="F225">
            <v>90.11</v>
          </cell>
          <cell r="G225">
            <v>32.25938</v>
          </cell>
          <cell r="H225">
            <v>122.36938000000001</v>
          </cell>
        </row>
        <row r="226">
          <cell r="A226" t="str">
            <v>03.321.01</v>
          </cell>
          <cell r="B226" t="str">
            <v>Concreto fck= 10 MPa-contr. raz. uso ger. conf. e lan</v>
          </cell>
          <cell r="C226" t="str">
            <v xml:space="preserve"> </v>
          </cell>
          <cell r="D226" t="str">
            <v xml:space="preserve"> </v>
          </cell>
          <cell r="E226" t="str">
            <v>m3</v>
          </cell>
          <cell r="F226">
            <v>93.32</v>
          </cell>
          <cell r="G226">
            <v>33.408559999999994</v>
          </cell>
          <cell r="H226">
            <v>126.72855999999999</v>
          </cell>
        </row>
        <row r="227">
          <cell r="A227" t="str">
            <v>P 03.321.02</v>
          </cell>
          <cell r="B227" t="str">
            <v>Concreto fck=11Mpa - Contr. Raz. uso geral conf. e lanc.</v>
          </cell>
          <cell r="C227" t="str">
            <v xml:space="preserve"> </v>
          </cell>
          <cell r="D227" t="str">
            <v xml:space="preserve"> </v>
          </cell>
          <cell r="E227" t="str">
            <v>m3</v>
          </cell>
          <cell r="G227">
            <v>0</v>
          </cell>
        </row>
        <row r="228">
          <cell r="A228" t="str">
            <v>03.322.00</v>
          </cell>
          <cell r="B228" t="str">
            <v>Concreto estrutural fck=18 MPa - Cont. raiz. c/ adit.</v>
          </cell>
          <cell r="C228" t="str">
            <v xml:space="preserve"> </v>
          </cell>
          <cell r="D228" t="str">
            <v xml:space="preserve"> </v>
          </cell>
          <cell r="E228" t="str">
            <v>m3</v>
          </cell>
          <cell r="F228">
            <v>94.14</v>
          </cell>
          <cell r="G228">
            <v>33.702120000000001</v>
          </cell>
          <cell r="H228">
            <v>127.84211999999999</v>
          </cell>
        </row>
        <row r="229">
          <cell r="A229" t="str">
            <v>03.323.00</v>
          </cell>
          <cell r="B229" t="str">
            <v>Concreto estrutural fck=20 MPa - Cont. raiz. c/ adit.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97.66</v>
          </cell>
          <cell r="G229">
            <v>34.96228</v>
          </cell>
          <cell r="H229">
            <v>132.62227999999999</v>
          </cell>
        </row>
        <row r="230">
          <cell r="A230" t="str">
            <v>03.323.01</v>
          </cell>
          <cell r="B230" t="str">
            <v>Concreto fck= 22 MPa-contr. raz. uso ger. conf. e lan</v>
          </cell>
          <cell r="C230" t="str">
            <v xml:space="preserve"> </v>
          </cell>
          <cell r="D230" t="str">
            <v xml:space="preserve"> </v>
          </cell>
          <cell r="E230" t="str">
            <v>m3</v>
          </cell>
          <cell r="F230">
            <v>113.99</v>
          </cell>
          <cell r="G230">
            <v>40.808419999999998</v>
          </cell>
          <cell r="H230">
            <v>154.79841999999999</v>
          </cell>
        </row>
        <row r="231">
          <cell r="A231" t="str">
            <v>03.324.00</v>
          </cell>
          <cell r="B231" t="str">
            <v xml:space="preserve">Concreto fck= 15 MPa-contr. raz. uso ger. </v>
          </cell>
          <cell r="C231" t="str">
            <v xml:space="preserve"> </v>
          </cell>
          <cell r="D231" t="str">
            <v xml:space="preserve"> </v>
          </cell>
          <cell r="E231" t="str">
            <v>m3</v>
          </cell>
          <cell r="F231">
            <v>101.95</v>
          </cell>
          <cell r="G231">
            <v>36.498100000000001</v>
          </cell>
          <cell r="H231">
            <v>138.44810000000001</v>
          </cell>
        </row>
        <row r="232">
          <cell r="A232" t="str">
            <v>03.325.00</v>
          </cell>
          <cell r="B232" t="str">
            <v xml:space="preserve">Concreto fck= 18 MPa-contr. raz. uso ger. </v>
          </cell>
          <cell r="C232" t="str">
            <v xml:space="preserve"> </v>
          </cell>
          <cell r="D232" t="str">
            <v xml:space="preserve"> </v>
          </cell>
          <cell r="E232" t="str">
            <v>m3</v>
          </cell>
          <cell r="F232">
            <v>106.24</v>
          </cell>
          <cell r="G232">
            <v>38.033919999999995</v>
          </cell>
          <cell r="H232">
            <v>144.27391999999998</v>
          </cell>
        </row>
        <row r="233">
          <cell r="A233" t="str">
            <v>03.326.00</v>
          </cell>
          <cell r="B233" t="str">
            <v xml:space="preserve">Concreto fck= 20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109.87</v>
          </cell>
          <cell r="G233">
            <v>39.333460000000002</v>
          </cell>
          <cell r="H233">
            <v>149.20346000000001</v>
          </cell>
        </row>
        <row r="234">
          <cell r="A234" t="str">
            <v>03.327.00</v>
          </cell>
          <cell r="B234" t="str">
            <v xml:space="preserve">Concreto fck= 24 MPa-contr. raz. uso ger. </v>
          </cell>
          <cell r="C234" t="str">
            <v xml:space="preserve"> </v>
          </cell>
          <cell r="D234" t="str">
            <v xml:space="preserve"> </v>
          </cell>
          <cell r="E234" t="str">
            <v>m3</v>
          </cell>
          <cell r="F234">
            <v>118.3</v>
          </cell>
          <cell r="G234">
            <v>42.351399999999998</v>
          </cell>
          <cell r="H234">
            <v>160.6514</v>
          </cell>
        </row>
        <row r="235">
          <cell r="A235" t="str">
            <v>P 03.327.01</v>
          </cell>
          <cell r="B235" t="str">
            <v xml:space="preserve">Concreto fck= 25 MPa-contr. raz. uso ger. </v>
          </cell>
          <cell r="C235" t="str">
            <v xml:space="preserve"> </v>
          </cell>
          <cell r="D235" t="str">
            <v xml:space="preserve"> </v>
          </cell>
          <cell r="E235" t="str">
            <v>m3</v>
          </cell>
          <cell r="F235">
            <v>120.19</v>
          </cell>
          <cell r="G235">
            <v>43.028019999999998</v>
          </cell>
          <cell r="H235">
            <v>163.21802</v>
          </cell>
        </row>
        <row r="236">
          <cell r="A236" t="str">
            <v>03.328.00</v>
          </cell>
          <cell r="B236" t="str">
            <v xml:space="preserve">Concreto fck= 26 MPa-contr. raz. uso ger. </v>
          </cell>
          <cell r="C236" t="str">
            <v xml:space="preserve"> </v>
          </cell>
          <cell r="D236" t="str">
            <v xml:space="preserve"> </v>
          </cell>
          <cell r="E236" t="str">
            <v>m3</v>
          </cell>
          <cell r="F236">
            <v>122.27</v>
          </cell>
          <cell r="G236">
            <v>43.772659999999995</v>
          </cell>
          <cell r="H236">
            <v>166.04265999999998</v>
          </cell>
        </row>
        <row r="237">
          <cell r="A237" t="str">
            <v>03.328.01</v>
          </cell>
          <cell r="B237" t="str">
            <v xml:space="preserve">Concreto fck= 30 MPa-contr. raz. uso ger. </v>
          </cell>
          <cell r="C237" t="str">
            <v xml:space="preserve"> </v>
          </cell>
          <cell r="D237" t="str">
            <v xml:space="preserve"> </v>
          </cell>
          <cell r="E237" t="str">
            <v>m3</v>
          </cell>
          <cell r="F237">
            <v>126.05</v>
          </cell>
          <cell r="G237">
            <v>45.125899999999994</v>
          </cell>
          <cell r="H237">
            <v>171.17589999999998</v>
          </cell>
        </row>
        <row r="238">
          <cell r="A238" t="str">
            <v>03.329.01</v>
          </cell>
          <cell r="B238" t="str">
            <v>Concreto estrutural fck=25 MPa - Cont. raz. c/ adit.</v>
          </cell>
          <cell r="C238" t="str">
            <v xml:space="preserve"> </v>
          </cell>
          <cell r="D238" t="str">
            <v xml:space="preserve"> </v>
          </cell>
          <cell r="E238" t="str">
            <v>m3</v>
          </cell>
          <cell r="F238">
            <v>106.28</v>
          </cell>
          <cell r="G238">
            <v>38.04824</v>
          </cell>
          <cell r="H238">
            <v>144.32823999999999</v>
          </cell>
        </row>
        <row r="239">
          <cell r="A239" t="str">
            <v>03.329.02</v>
          </cell>
          <cell r="B239" t="str">
            <v>Concreto estrutural fck=30 MPa - Cont. raz. c/ adit.</v>
          </cell>
          <cell r="C239" t="str">
            <v xml:space="preserve"> </v>
          </cell>
          <cell r="D239" t="str">
            <v xml:space="preserve"> </v>
          </cell>
          <cell r="E239" t="str">
            <v>m3</v>
          </cell>
          <cell r="F239">
            <v>114.01</v>
          </cell>
          <cell r="G239">
            <v>40.815579999999997</v>
          </cell>
          <cell r="H239">
            <v>154.82558</v>
          </cell>
        </row>
        <row r="240">
          <cell r="A240" t="str">
            <v>03.329.03</v>
          </cell>
          <cell r="B240" t="str">
            <v>Concreto fck= 8 MPa-contr. raz. uso ger. conf. e lan</v>
          </cell>
          <cell r="C240" t="str">
            <v xml:space="preserve"> </v>
          </cell>
          <cell r="D240" t="str">
            <v xml:space="preserve"> </v>
          </cell>
          <cell r="E240" t="str">
            <v>m3</v>
          </cell>
          <cell r="F240">
            <v>89.37</v>
          </cell>
          <cell r="G240">
            <v>31.99446</v>
          </cell>
          <cell r="H240">
            <v>121.36446000000001</v>
          </cell>
        </row>
        <row r="241">
          <cell r="A241" t="str">
            <v>03.329.04</v>
          </cell>
          <cell r="B241" t="str">
            <v>Concreto fck= 12 MPa-contr. raz. uso ger. conf. e lan</v>
          </cell>
          <cell r="C241" t="str">
            <v xml:space="preserve"> </v>
          </cell>
          <cell r="D241" t="str">
            <v xml:space="preserve"> </v>
          </cell>
          <cell r="E241" t="str">
            <v>m3</v>
          </cell>
          <cell r="F241">
            <v>97.47</v>
          </cell>
          <cell r="G241">
            <v>34.894259999999996</v>
          </cell>
          <cell r="H241">
            <v>132.36426</v>
          </cell>
        </row>
        <row r="242">
          <cell r="A242" t="str">
            <v>03.330.00</v>
          </cell>
          <cell r="B242" t="str">
            <v>Concreto fck= 35 MPa-contr. raz. uso ger.</v>
          </cell>
          <cell r="C242" t="str">
            <v xml:space="preserve"> </v>
          </cell>
          <cell r="D242" t="str">
            <v xml:space="preserve"> </v>
          </cell>
          <cell r="E242" t="str">
            <v>m3</v>
          </cell>
          <cell r="F242">
            <v>122.81</v>
          </cell>
          <cell r="G242">
            <v>43.965980000000002</v>
          </cell>
          <cell r="H242">
            <v>166.77598</v>
          </cell>
        </row>
        <row r="243">
          <cell r="A243" t="str">
            <v>03.340.00</v>
          </cell>
          <cell r="B243" t="str">
            <v>Argamassa cimento-areia 1-3</v>
          </cell>
          <cell r="C243" t="str">
            <v xml:space="preserve"> </v>
          </cell>
          <cell r="D243" t="str">
            <v xml:space="preserve"> </v>
          </cell>
          <cell r="E243" t="str">
            <v>m3</v>
          </cell>
          <cell r="F243">
            <v>111.95</v>
          </cell>
          <cell r="G243">
            <v>40.078099999999999</v>
          </cell>
          <cell r="H243">
            <v>152.02809999999999</v>
          </cell>
        </row>
        <row r="244">
          <cell r="A244" t="str">
            <v>03.341.00</v>
          </cell>
          <cell r="B244" t="str">
            <v>Argamassa cimento-areia 1-4</v>
          </cell>
          <cell r="C244" t="str">
            <v xml:space="preserve"> </v>
          </cell>
          <cell r="D244" t="str">
            <v xml:space="preserve"> </v>
          </cell>
          <cell r="E244" t="str">
            <v>m3</v>
          </cell>
          <cell r="F244">
            <v>94.93</v>
          </cell>
          <cell r="G244">
            <v>33.984940000000002</v>
          </cell>
          <cell r="H244">
            <v>128.91494</v>
          </cell>
        </row>
        <row r="245">
          <cell r="A245" t="str">
            <v>03.353.00</v>
          </cell>
          <cell r="B245" t="str">
            <v>Forn., preparo e colocação nas formas, de aço CA-50</v>
          </cell>
          <cell r="C245" t="str">
            <v xml:space="preserve"> </v>
          </cell>
          <cell r="D245" t="str">
            <v xml:space="preserve"> </v>
          </cell>
          <cell r="E245" t="str">
            <v>kg</v>
          </cell>
          <cell r="F245">
            <v>1.91</v>
          </cell>
          <cell r="G245">
            <v>0.68377999999999994</v>
          </cell>
          <cell r="H245">
            <v>2.5937799999999998</v>
          </cell>
        </row>
        <row r="246">
          <cell r="A246" t="str">
            <v>03.354.00</v>
          </cell>
          <cell r="B246" t="str">
            <v>Forn., preparo e colocação nas formas, de aço CA-60</v>
          </cell>
          <cell r="C246" t="str">
            <v xml:space="preserve"> </v>
          </cell>
          <cell r="D246" t="str">
            <v xml:space="preserve"> </v>
          </cell>
          <cell r="E246" t="str">
            <v>kg</v>
          </cell>
          <cell r="F246">
            <v>2.1</v>
          </cell>
          <cell r="G246">
            <v>0.75180000000000002</v>
          </cell>
          <cell r="H246">
            <v>2.8517999999999999</v>
          </cell>
        </row>
        <row r="247">
          <cell r="A247" t="str">
            <v>03.359.01</v>
          </cell>
          <cell r="B247" t="str">
            <v>Forn., preparo e colocação nas formas, de aço CA-25</v>
          </cell>
          <cell r="C247" t="str">
            <v xml:space="preserve"> </v>
          </cell>
          <cell r="D247" t="str">
            <v xml:space="preserve"> </v>
          </cell>
          <cell r="E247" t="str">
            <v>kg</v>
          </cell>
          <cell r="F247">
            <v>1.79</v>
          </cell>
          <cell r="G247">
            <v>0.64081999999999995</v>
          </cell>
          <cell r="H247">
            <v>2.4308199999999998</v>
          </cell>
        </row>
        <row r="248">
          <cell r="A248" t="str">
            <v>03.370.00</v>
          </cell>
          <cell r="B248" t="str">
            <v>Formas comuns de madeira</v>
          </cell>
          <cell r="C248" t="str">
            <v xml:space="preserve"> </v>
          </cell>
          <cell r="D248" t="str">
            <v xml:space="preserve"> </v>
          </cell>
          <cell r="E248" t="str">
            <v>m2</v>
          </cell>
          <cell r="F248">
            <v>16.059999999999999</v>
          </cell>
          <cell r="G248">
            <v>5.7494799999999993</v>
          </cell>
          <cell r="H248">
            <v>21.809479999999997</v>
          </cell>
        </row>
        <row r="249">
          <cell r="A249" t="str">
            <v>03.371.00</v>
          </cell>
          <cell r="B249" t="str">
            <v>Formas de madeira compensada</v>
          </cell>
          <cell r="C249" t="str">
            <v xml:space="preserve"> </v>
          </cell>
          <cell r="D249" t="str">
            <v xml:space="preserve"> </v>
          </cell>
          <cell r="E249" t="str">
            <v>m2</v>
          </cell>
          <cell r="F249">
            <v>16.100000000000001</v>
          </cell>
          <cell r="G249">
            <v>5.7638000000000007</v>
          </cell>
          <cell r="H249">
            <v>21.863800000000001</v>
          </cell>
        </row>
        <row r="250">
          <cell r="A250" t="str">
            <v>03.371.01</v>
          </cell>
          <cell r="B250" t="str">
            <v>Formas de placa compensada resinada</v>
          </cell>
          <cell r="C250" t="str">
            <v xml:space="preserve"> </v>
          </cell>
          <cell r="D250" t="str">
            <v xml:space="preserve"> </v>
          </cell>
          <cell r="E250" t="str">
            <v>m2</v>
          </cell>
          <cell r="F250">
            <v>16.100000000000001</v>
          </cell>
          <cell r="G250">
            <v>5.7638000000000007</v>
          </cell>
          <cell r="H250">
            <v>21.863800000000001</v>
          </cell>
        </row>
        <row r="251">
          <cell r="A251" t="str">
            <v>03.371.02</v>
          </cell>
          <cell r="B251" t="str">
            <v>Formas de placa compensada plastificada</v>
          </cell>
          <cell r="C251" t="str">
            <v xml:space="preserve"> </v>
          </cell>
          <cell r="D251" t="str">
            <v xml:space="preserve"> </v>
          </cell>
          <cell r="E251" t="str">
            <v>m2</v>
          </cell>
          <cell r="F251">
            <v>22.65</v>
          </cell>
          <cell r="G251">
            <v>8.1086999999999989</v>
          </cell>
          <cell r="H251">
            <v>30.758699999999997</v>
          </cell>
        </row>
        <row r="252">
          <cell r="A252" t="str">
            <v>03.372.01</v>
          </cell>
          <cell r="B252" t="str">
            <v>Formas para tubulão</v>
          </cell>
          <cell r="C252" t="str">
            <v xml:space="preserve"> </v>
          </cell>
          <cell r="D252" t="str">
            <v xml:space="preserve"> </v>
          </cell>
          <cell r="E252" t="str">
            <v>m2</v>
          </cell>
          <cell r="G252">
            <v>0</v>
          </cell>
          <cell r="H252">
            <v>0</v>
          </cell>
        </row>
        <row r="253">
          <cell r="A253" t="str">
            <v>03.401.01</v>
          </cell>
          <cell r="B253" t="str">
            <v>Estacas tipo Franki D= 350mm</v>
          </cell>
          <cell r="C253" t="str">
            <v xml:space="preserve"> </v>
          </cell>
          <cell r="D253" t="str">
            <v xml:space="preserve"> </v>
          </cell>
          <cell r="E253" t="str">
            <v>m</v>
          </cell>
          <cell r="G253">
            <v>0</v>
          </cell>
          <cell r="H253">
            <v>0</v>
          </cell>
        </row>
        <row r="254">
          <cell r="A254" t="str">
            <v>03.401.02</v>
          </cell>
          <cell r="B254" t="str">
            <v>Estacas tipo Franki D= 400mm</v>
          </cell>
          <cell r="C254" t="str">
            <v xml:space="preserve"> </v>
          </cell>
          <cell r="D254" t="str">
            <v xml:space="preserve"> </v>
          </cell>
          <cell r="E254" t="str">
            <v>m</v>
          </cell>
          <cell r="G254">
            <v>0</v>
          </cell>
          <cell r="H254">
            <v>0</v>
          </cell>
        </row>
        <row r="255">
          <cell r="A255" t="str">
            <v>03.401.03</v>
          </cell>
          <cell r="B255" t="str">
            <v>Estacas tipo Franki D= 520mm</v>
          </cell>
          <cell r="C255" t="str">
            <v xml:space="preserve"> </v>
          </cell>
          <cell r="D255" t="str">
            <v xml:space="preserve"> </v>
          </cell>
          <cell r="E255" t="str">
            <v>m</v>
          </cell>
          <cell r="G255">
            <v>0</v>
          </cell>
          <cell r="H255">
            <v>0</v>
          </cell>
        </row>
        <row r="256">
          <cell r="A256" t="str">
            <v>03.401.04</v>
          </cell>
          <cell r="B256" t="str">
            <v>Estacas tipo Franki D= 600mm</v>
          </cell>
          <cell r="C256" t="str">
            <v xml:space="preserve"> </v>
          </cell>
          <cell r="D256" t="str">
            <v xml:space="preserve"> </v>
          </cell>
          <cell r="E256" t="str">
            <v>m</v>
          </cell>
          <cell r="G256">
            <v>0</v>
          </cell>
          <cell r="H256">
            <v>0</v>
          </cell>
        </row>
        <row r="257">
          <cell r="A257" t="str">
            <v>03.410.01</v>
          </cell>
          <cell r="B257" t="str">
            <v>Tubulão a céu aberto D=1,00m</v>
          </cell>
          <cell r="C257" t="str">
            <v xml:space="preserve"> </v>
          </cell>
          <cell r="D257" t="str">
            <v xml:space="preserve"> </v>
          </cell>
          <cell r="E257" t="str">
            <v>m</v>
          </cell>
          <cell r="G257">
            <v>0</v>
          </cell>
          <cell r="H257">
            <v>0</v>
          </cell>
        </row>
        <row r="258">
          <cell r="A258" t="str">
            <v>03.410.11</v>
          </cell>
          <cell r="B258" t="str">
            <v>Tubulão a céu aberto D=1,20m</v>
          </cell>
          <cell r="C258" t="str">
            <v xml:space="preserve"> </v>
          </cell>
          <cell r="D258" t="str">
            <v xml:space="preserve"> </v>
          </cell>
          <cell r="E258" t="str">
            <v>m</v>
          </cell>
          <cell r="G258">
            <v>0</v>
          </cell>
          <cell r="H258">
            <v>0</v>
          </cell>
        </row>
        <row r="259">
          <cell r="A259" t="str">
            <v>03.410.21</v>
          </cell>
          <cell r="B259" t="str">
            <v>Tubulão a céu aberto D=1,40m</v>
          </cell>
          <cell r="C259" t="str">
            <v xml:space="preserve"> </v>
          </cell>
          <cell r="D259" t="str">
            <v xml:space="preserve"> </v>
          </cell>
          <cell r="E259" t="str">
            <v>m</v>
          </cell>
          <cell r="G259">
            <v>0</v>
          </cell>
          <cell r="H259">
            <v>0</v>
          </cell>
        </row>
        <row r="260">
          <cell r="A260" t="str">
            <v>03.410.31</v>
          </cell>
          <cell r="B260" t="str">
            <v>Tubulão a céu aberto D=1,60m</v>
          </cell>
          <cell r="C260" t="str">
            <v xml:space="preserve"> </v>
          </cell>
          <cell r="D260" t="str">
            <v xml:space="preserve"> </v>
          </cell>
          <cell r="E260" t="str">
            <v>m</v>
          </cell>
          <cell r="G260">
            <v>0</v>
          </cell>
          <cell r="H260">
            <v>0</v>
          </cell>
        </row>
        <row r="261">
          <cell r="A261" t="str">
            <v>03.410.41</v>
          </cell>
          <cell r="B261" t="str">
            <v>Tubulão a céu aberto D=1,80m</v>
          </cell>
          <cell r="C261" t="str">
            <v xml:space="preserve"> </v>
          </cell>
          <cell r="D261" t="str">
            <v xml:space="preserve"> </v>
          </cell>
          <cell r="E261" t="str">
            <v>m</v>
          </cell>
          <cell r="G261">
            <v>0</v>
          </cell>
          <cell r="H261">
            <v>0</v>
          </cell>
        </row>
        <row r="262">
          <cell r="A262" t="str">
            <v>03.410.51</v>
          </cell>
          <cell r="B262" t="str">
            <v>Tubulão a céu aberto D=2,00m</v>
          </cell>
          <cell r="C262" t="str">
            <v xml:space="preserve"> </v>
          </cell>
          <cell r="D262" t="str">
            <v xml:space="preserve"> </v>
          </cell>
          <cell r="E262" t="str">
            <v>m</v>
          </cell>
          <cell r="G262">
            <v>0</v>
          </cell>
          <cell r="H262">
            <v>0</v>
          </cell>
        </row>
        <row r="263">
          <cell r="A263" t="str">
            <v>03.410.61</v>
          </cell>
          <cell r="B263" t="str">
            <v>Tubulão a céu aberto D=2,20m</v>
          </cell>
          <cell r="C263" t="str">
            <v xml:space="preserve"> </v>
          </cell>
          <cell r="D263" t="str">
            <v xml:space="preserve"> </v>
          </cell>
          <cell r="E263" t="str">
            <v>m</v>
          </cell>
          <cell r="G263">
            <v>0</v>
          </cell>
          <cell r="H263">
            <v>0</v>
          </cell>
        </row>
        <row r="264">
          <cell r="A264" t="str">
            <v>03.411.11</v>
          </cell>
          <cell r="B264" t="str">
            <v>Tubulão a ar comprimido D=1,20m prof. até 12 m</v>
          </cell>
          <cell r="C264" t="str">
            <v xml:space="preserve"> </v>
          </cell>
          <cell r="D264" t="str">
            <v xml:space="preserve"> </v>
          </cell>
          <cell r="E264" t="str">
            <v>m</v>
          </cell>
          <cell r="G264">
            <v>0</v>
          </cell>
          <cell r="H264">
            <v>0</v>
          </cell>
        </row>
        <row r="265">
          <cell r="A265" t="str">
            <v>03.411.12</v>
          </cell>
          <cell r="B265" t="str">
            <v>Tubulão a ar comprimido D=1,20m prof. 12 / 1 8 m</v>
          </cell>
          <cell r="C265" t="str">
            <v xml:space="preserve"> </v>
          </cell>
          <cell r="D265" t="str">
            <v xml:space="preserve"> </v>
          </cell>
          <cell r="E265" t="str">
            <v>m</v>
          </cell>
          <cell r="G265">
            <v>0</v>
          </cell>
          <cell r="H265">
            <v>0</v>
          </cell>
        </row>
        <row r="266">
          <cell r="A266" t="str">
            <v>03.411.13</v>
          </cell>
          <cell r="B266" t="str">
            <v>Tubulão a ar comprimido D=1,20m prof. 18 / 24 m</v>
          </cell>
          <cell r="C266" t="str">
            <v xml:space="preserve"> </v>
          </cell>
          <cell r="D266" t="str">
            <v xml:space="preserve"> </v>
          </cell>
          <cell r="E266" t="str">
            <v>m</v>
          </cell>
          <cell r="G266">
            <v>0</v>
          </cell>
          <cell r="H266">
            <v>0</v>
          </cell>
        </row>
        <row r="267">
          <cell r="A267" t="str">
            <v>03.411.14</v>
          </cell>
          <cell r="B267" t="str">
            <v>Tubulão a ar comprimido D=1,20m prof. 24 / 27 m</v>
          </cell>
          <cell r="C267" t="str">
            <v xml:space="preserve"> </v>
          </cell>
          <cell r="D267" t="str">
            <v xml:space="preserve"> </v>
          </cell>
          <cell r="E267" t="str">
            <v>m</v>
          </cell>
          <cell r="G267">
            <v>0</v>
          </cell>
          <cell r="H267">
            <v>0</v>
          </cell>
        </row>
        <row r="268">
          <cell r="A268" t="str">
            <v>03.411.15</v>
          </cell>
          <cell r="B268" t="str">
            <v>Tubulão a ar comprimido D=1,20m prof. 27 / 31 m</v>
          </cell>
          <cell r="C268" t="str">
            <v xml:space="preserve"> </v>
          </cell>
          <cell r="D268" t="str">
            <v xml:space="preserve"> </v>
          </cell>
          <cell r="E268" t="str">
            <v>m</v>
          </cell>
          <cell r="G268">
            <v>0</v>
          </cell>
          <cell r="H268">
            <v>0</v>
          </cell>
        </row>
        <row r="269">
          <cell r="A269" t="str">
            <v>03.411.21</v>
          </cell>
          <cell r="B269" t="str">
            <v>Tubulão a ar comprimido D=1,40m prof. até 12 m</v>
          </cell>
          <cell r="C269" t="str">
            <v xml:space="preserve"> </v>
          </cell>
          <cell r="D269" t="str">
            <v xml:space="preserve"> </v>
          </cell>
          <cell r="E269" t="str">
            <v>m</v>
          </cell>
          <cell r="G269">
            <v>0</v>
          </cell>
          <cell r="H269">
            <v>0</v>
          </cell>
        </row>
        <row r="270">
          <cell r="A270" t="str">
            <v>03.411.22</v>
          </cell>
          <cell r="B270" t="str">
            <v>Tubulão a ar comprimido D=1,40m prof. 12 / 18 m</v>
          </cell>
          <cell r="C270" t="str">
            <v xml:space="preserve"> </v>
          </cell>
          <cell r="D270" t="str">
            <v xml:space="preserve"> </v>
          </cell>
          <cell r="E270" t="str">
            <v>m</v>
          </cell>
          <cell r="G270">
            <v>0</v>
          </cell>
          <cell r="H270">
            <v>0</v>
          </cell>
        </row>
        <row r="271">
          <cell r="A271" t="str">
            <v>03.411.23</v>
          </cell>
          <cell r="B271" t="str">
            <v>Tubulão a ar comprimido D=1,40m prof. 18 / 24 m</v>
          </cell>
          <cell r="C271" t="str">
            <v xml:space="preserve"> </v>
          </cell>
          <cell r="D271" t="str">
            <v xml:space="preserve"> </v>
          </cell>
          <cell r="E271" t="str">
            <v>m</v>
          </cell>
          <cell r="G271">
            <v>0</v>
          </cell>
          <cell r="H271">
            <v>0</v>
          </cell>
        </row>
        <row r="272">
          <cell r="A272" t="str">
            <v>03.411.24</v>
          </cell>
          <cell r="B272" t="str">
            <v>Tubulão a ar comprimido D=1,40m prof. 24 / 27 m</v>
          </cell>
          <cell r="C272" t="str">
            <v xml:space="preserve"> </v>
          </cell>
          <cell r="D272" t="str">
            <v xml:space="preserve"> </v>
          </cell>
          <cell r="E272" t="str">
            <v>m</v>
          </cell>
          <cell r="G272">
            <v>0</v>
          </cell>
          <cell r="H272">
            <v>0</v>
          </cell>
        </row>
        <row r="273">
          <cell r="A273" t="str">
            <v>03.411.25</v>
          </cell>
          <cell r="B273" t="str">
            <v>Tubulão a ar comprimido D=1,40m prof. 27/31 m</v>
          </cell>
          <cell r="C273" t="str">
            <v xml:space="preserve"> </v>
          </cell>
          <cell r="D273" t="str">
            <v xml:space="preserve"> </v>
          </cell>
          <cell r="E273" t="str">
            <v>m</v>
          </cell>
          <cell r="G273">
            <v>0</v>
          </cell>
          <cell r="H273">
            <v>0</v>
          </cell>
        </row>
        <row r="274">
          <cell r="A274" t="str">
            <v>03.411.31</v>
          </cell>
          <cell r="B274" t="str">
            <v>Tubulão a ar comprimido D=1,60m prof. até 12 m</v>
          </cell>
          <cell r="C274" t="str">
            <v xml:space="preserve"> </v>
          </cell>
          <cell r="D274" t="str">
            <v xml:space="preserve"> </v>
          </cell>
          <cell r="E274" t="str">
            <v>m</v>
          </cell>
          <cell r="G274">
            <v>0</v>
          </cell>
          <cell r="H274">
            <v>0</v>
          </cell>
        </row>
        <row r="275">
          <cell r="A275" t="str">
            <v>03.411.32</v>
          </cell>
          <cell r="B275" t="str">
            <v>Tubulão a ar comprimido D=1,60m prof. 12 / 18 m</v>
          </cell>
          <cell r="C275" t="str">
            <v xml:space="preserve"> </v>
          </cell>
          <cell r="D275" t="str">
            <v xml:space="preserve"> </v>
          </cell>
          <cell r="E275" t="str">
            <v>m</v>
          </cell>
          <cell r="G275">
            <v>0</v>
          </cell>
          <cell r="H275">
            <v>0</v>
          </cell>
        </row>
        <row r="276">
          <cell r="A276" t="str">
            <v>03.411.33</v>
          </cell>
          <cell r="B276" t="str">
            <v>Tubulão a ar comprimido D=1,60m prof. 18 / 24 m</v>
          </cell>
          <cell r="C276" t="str">
            <v xml:space="preserve"> </v>
          </cell>
          <cell r="D276" t="str">
            <v xml:space="preserve"> </v>
          </cell>
          <cell r="E276" t="str">
            <v>m</v>
          </cell>
          <cell r="G276">
            <v>0</v>
          </cell>
          <cell r="H276">
            <v>0</v>
          </cell>
        </row>
        <row r="277">
          <cell r="A277" t="str">
            <v>03.411.34</v>
          </cell>
          <cell r="B277" t="str">
            <v>Tubulão a ar comprimido D=1,60m prof. 24 /27 m</v>
          </cell>
          <cell r="C277" t="str">
            <v xml:space="preserve"> </v>
          </cell>
          <cell r="D277" t="str">
            <v xml:space="preserve"> </v>
          </cell>
          <cell r="E277" t="str">
            <v>m</v>
          </cell>
          <cell r="G277">
            <v>0</v>
          </cell>
          <cell r="H277">
            <v>0</v>
          </cell>
        </row>
        <row r="278">
          <cell r="A278" t="str">
            <v>03.411.35</v>
          </cell>
          <cell r="B278" t="str">
            <v>Tubulão a ar comprimido D=1,60m prof. 27 / 31 m</v>
          </cell>
          <cell r="C278" t="str">
            <v xml:space="preserve"> </v>
          </cell>
          <cell r="D278" t="str">
            <v xml:space="preserve"> </v>
          </cell>
          <cell r="E278" t="str">
            <v>m</v>
          </cell>
          <cell r="G278">
            <v>0</v>
          </cell>
          <cell r="H278">
            <v>0</v>
          </cell>
        </row>
        <row r="279">
          <cell r="A279" t="str">
            <v>03.411.41</v>
          </cell>
          <cell r="B279" t="str">
            <v>Tubulão a ar comprimido D=1,80m prof. até 12 m</v>
          </cell>
          <cell r="C279" t="str">
            <v xml:space="preserve"> </v>
          </cell>
          <cell r="D279" t="str">
            <v xml:space="preserve"> </v>
          </cell>
          <cell r="E279" t="str">
            <v>m</v>
          </cell>
          <cell r="G279">
            <v>0</v>
          </cell>
          <cell r="H279">
            <v>0</v>
          </cell>
        </row>
        <row r="280">
          <cell r="A280" t="str">
            <v>03.411.42</v>
          </cell>
          <cell r="B280" t="str">
            <v>Tubulão a ar comprimido D=1,80m prof. 12 / 18 m</v>
          </cell>
          <cell r="C280" t="str">
            <v xml:space="preserve"> </v>
          </cell>
          <cell r="D280" t="str">
            <v xml:space="preserve"> </v>
          </cell>
          <cell r="E280" t="str">
            <v>m</v>
          </cell>
          <cell r="G280">
            <v>0</v>
          </cell>
          <cell r="H280">
            <v>0</v>
          </cell>
        </row>
        <row r="281">
          <cell r="A281" t="str">
            <v>03.411.43</v>
          </cell>
          <cell r="B281" t="str">
            <v>Tubulão a ar comprimido D=1,80m prof. 18 1 24 m</v>
          </cell>
          <cell r="C281" t="str">
            <v xml:space="preserve"> </v>
          </cell>
          <cell r="D281" t="str">
            <v xml:space="preserve"> </v>
          </cell>
          <cell r="E281" t="str">
            <v>m</v>
          </cell>
          <cell r="G281">
            <v>0</v>
          </cell>
          <cell r="H281">
            <v>0</v>
          </cell>
        </row>
        <row r="282">
          <cell r="A282" t="str">
            <v>03.411.44</v>
          </cell>
          <cell r="B282" t="str">
            <v>Tubulão a ar comprimido D=1,80m prof. 24 / 27 m</v>
          </cell>
          <cell r="C282" t="str">
            <v xml:space="preserve"> </v>
          </cell>
          <cell r="D282" t="str">
            <v xml:space="preserve"> </v>
          </cell>
          <cell r="E282" t="str">
            <v>m</v>
          </cell>
          <cell r="G282">
            <v>0</v>
          </cell>
          <cell r="H282">
            <v>0</v>
          </cell>
        </row>
        <row r="283">
          <cell r="A283" t="str">
            <v>03.411.45</v>
          </cell>
          <cell r="B283" t="str">
            <v>Tubulão a ar comprimido D=1,80m prof. 27 / 31 m</v>
          </cell>
          <cell r="C283" t="str">
            <v xml:space="preserve"> </v>
          </cell>
          <cell r="D283" t="str">
            <v xml:space="preserve"> </v>
          </cell>
          <cell r="E283" t="str">
            <v>m</v>
          </cell>
          <cell r="G283">
            <v>0</v>
          </cell>
          <cell r="H283">
            <v>0</v>
          </cell>
        </row>
        <row r="284">
          <cell r="A284" t="str">
            <v>03.411.51</v>
          </cell>
          <cell r="B284" t="str">
            <v>Tubulão a ar comprimido D=2,00m prof. até 12 m</v>
          </cell>
          <cell r="C284" t="str">
            <v xml:space="preserve"> </v>
          </cell>
          <cell r="D284" t="str">
            <v xml:space="preserve"> </v>
          </cell>
          <cell r="E284" t="str">
            <v>m</v>
          </cell>
          <cell r="G284">
            <v>0</v>
          </cell>
          <cell r="H284">
            <v>0</v>
          </cell>
        </row>
        <row r="285">
          <cell r="A285" t="str">
            <v>03.411.52</v>
          </cell>
          <cell r="B285" t="str">
            <v>Tubulão a ar comprimido D=2,00m prof. 12 / 18 m</v>
          </cell>
          <cell r="C285" t="str">
            <v xml:space="preserve"> </v>
          </cell>
          <cell r="D285" t="str">
            <v xml:space="preserve"> </v>
          </cell>
          <cell r="E285" t="str">
            <v>m</v>
          </cell>
          <cell r="G285">
            <v>0</v>
          </cell>
          <cell r="H285">
            <v>0</v>
          </cell>
        </row>
        <row r="286">
          <cell r="A286" t="str">
            <v>03.411.53</v>
          </cell>
          <cell r="B286" t="str">
            <v>Tubulão a ar comprimido D=2,00m prof. 18 / 24 m</v>
          </cell>
          <cell r="C286" t="str">
            <v xml:space="preserve"> </v>
          </cell>
          <cell r="D286" t="str">
            <v xml:space="preserve"> </v>
          </cell>
          <cell r="E286" t="str">
            <v>m</v>
          </cell>
          <cell r="G286">
            <v>0</v>
          </cell>
          <cell r="H286">
            <v>0</v>
          </cell>
        </row>
        <row r="287">
          <cell r="A287" t="str">
            <v>03.411.54</v>
          </cell>
          <cell r="B287" t="str">
            <v>Tubulão a ar comprimido D=2,00m prof. 24 / 27 m</v>
          </cell>
          <cell r="C287" t="str">
            <v xml:space="preserve"> </v>
          </cell>
          <cell r="D287" t="str">
            <v xml:space="preserve"> </v>
          </cell>
          <cell r="E287" t="str">
            <v>m</v>
          </cell>
          <cell r="G287">
            <v>0</v>
          </cell>
          <cell r="H287">
            <v>0</v>
          </cell>
        </row>
        <row r="288">
          <cell r="A288" t="str">
            <v>03.411.55</v>
          </cell>
          <cell r="B288" t="str">
            <v>Tubulão a ar comprimido D=2,00m prof. 27 / 31 m</v>
          </cell>
          <cell r="C288" t="str">
            <v xml:space="preserve"> </v>
          </cell>
          <cell r="D288" t="str">
            <v xml:space="preserve"> </v>
          </cell>
          <cell r="E288" t="str">
            <v>m</v>
          </cell>
          <cell r="G288">
            <v>0</v>
          </cell>
          <cell r="H288">
            <v>0</v>
          </cell>
        </row>
        <row r="289">
          <cell r="A289" t="str">
            <v>03.411.61</v>
          </cell>
          <cell r="B289" t="str">
            <v>Tubulão a ar comprimido D=2,20m prof. até 12 m</v>
          </cell>
          <cell r="C289" t="str">
            <v xml:space="preserve"> </v>
          </cell>
          <cell r="D289" t="str">
            <v xml:space="preserve"> </v>
          </cell>
          <cell r="E289" t="str">
            <v>m</v>
          </cell>
          <cell r="G289">
            <v>0</v>
          </cell>
          <cell r="H289">
            <v>0</v>
          </cell>
        </row>
        <row r="290">
          <cell r="A290" t="str">
            <v>03.411.62</v>
          </cell>
          <cell r="B290" t="str">
            <v>Tubulão a ar comprimido D=2,20m prof. 12 / 18 m</v>
          </cell>
          <cell r="C290" t="str">
            <v xml:space="preserve"> </v>
          </cell>
          <cell r="D290" t="str">
            <v xml:space="preserve"> </v>
          </cell>
          <cell r="E290" t="str">
            <v>m</v>
          </cell>
          <cell r="G290">
            <v>0</v>
          </cell>
          <cell r="H290">
            <v>0</v>
          </cell>
        </row>
        <row r="291">
          <cell r="A291" t="str">
            <v>03.411.63</v>
          </cell>
          <cell r="B291" t="str">
            <v>Tubulão a ar comprimido D=2,20m prof. 18 / 24 m</v>
          </cell>
          <cell r="C291" t="str">
            <v xml:space="preserve"> </v>
          </cell>
          <cell r="D291" t="str">
            <v xml:space="preserve"> </v>
          </cell>
          <cell r="E291" t="str">
            <v>m</v>
          </cell>
          <cell r="G291">
            <v>0</v>
          </cell>
          <cell r="H291">
            <v>0</v>
          </cell>
        </row>
        <row r="292">
          <cell r="A292" t="str">
            <v>03.411.64</v>
          </cell>
          <cell r="B292" t="str">
            <v>Tubulão a ar comprimido D=2,20m prof. 24 / 27 m</v>
          </cell>
          <cell r="C292" t="str">
            <v xml:space="preserve"> </v>
          </cell>
          <cell r="D292" t="str">
            <v xml:space="preserve"> </v>
          </cell>
          <cell r="E292" t="str">
            <v>m</v>
          </cell>
          <cell r="G292">
            <v>0</v>
          </cell>
          <cell r="H292">
            <v>0</v>
          </cell>
        </row>
        <row r="293">
          <cell r="A293" t="str">
            <v>03.411.65</v>
          </cell>
          <cell r="B293" t="str">
            <v>Tubulão a ar comprimido D=2,20m prof. 27 / 31 m</v>
          </cell>
          <cell r="C293" t="str">
            <v xml:space="preserve"> </v>
          </cell>
          <cell r="D293" t="str">
            <v xml:space="preserve"> </v>
          </cell>
          <cell r="E293" t="str">
            <v>m</v>
          </cell>
          <cell r="G293">
            <v>0</v>
          </cell>
          <cell r="H293">
            <v>0</v>
          </cell>
        </row>
        <row r="294">
          <cell r="A294" t="str">
            <v>DER90150</v>
          </cell>
          <cell r="B294" t="str">
            <v>Escavação em tubulão a céu aberto em material de 1ªcateg.</v>
          </cell>
          <cell r="C294" t="str">
            <v xml:space="preserve"> </v>
          </cell>
          <cell r="D294" t="str">
            <v xml:space="preserve"> </v>
          </cell>
          <cell r="E294" t="str">
            <v>m3</v>
          </cell>
          <cell r="F294">
            <v>136.15</v>
          </cell>
          <cell r="G294">
            <v>48.741700000000002</v>
          </cell>
          <cell r="H294">
            <v>184.89170000000001</v>
          </cell>
        </row>
        <row r="295">
          <cell r="A295" t="str">
            <v>DER90160</v>
          </cell>
          <cell r="B295" t="str">
            <v>Escavação em tubulão a céu aberto em material de 3ªcateg.</v>
          </cell>
          <cell r="C295" t="str">
            <v xml:space="preserve"> </v>
          </cell>
          <cell r="D295" t="str">
            <v xml:space="preserve"> </v>
          </cell>
          <cell r="E295" t="str">
            <v>m3</v>
          </cell>
          <cell r="F295">
            <v>471.91</v>
          </cell>
          <cell r="G295">
            <v>168.94378</v>
          </cell>
          <cell r="H295">
            <v>640.85378000000003</v>
          </cell>
        </row>
        <row r="296">
          <cell r="A296" t="str">
            <v>DER90170</v>
          </cell>
          <cell r="B296" t="str">
            <v>Escavação em tubulão sob ar comprimido em material de 1ªcateg.</v>
          </cell>
          <cell r="C296" t="str">
            <v xml:space="preserve"> </v>
          </cell>
          <cell r="D296" t="str">
            <v xml:space="preserve"> </v>
          </cell>
          <cell r="E296" t="str">
            <v>m3</v>
          </cell>
          <cell r="F296">
            <v>546.41999999999996</v>
          </cell>
          <cell r="G296">
            <v>195.61835999999997</v>
          </cell>
          <cell r="H296">
            <v>742.0383599999999</v>
          </cell>
        </row>
        <row r="297">
          <cell r="A297" t="str">
            <v>DER90180</v>
          </cell>
          <cell r="B297" t="str">
            <v>Escavação em tubulão sob ar comprimido em material de 3ªcateg.</v>
          </cell>
          <cell r="C297" t="str">
            <v xml:space="preserve"> </v>
          </cell>
          <cell r="D297" t="str">
            <v xml:space="preserve"> </v>
          </cell>
          <cell r="E297" t="str">
            <v>m3</v>
          </cell>
          <cell r="F297">
            <v>849.96</v>
          </cell>
          <cell r="G297">
            <v>304.28568000000001</v>
          </cell>
          <cell r="H297">
            <v>1154.24568</v>
          </cell>
        </row>
        <row r="298">
          <cell r="A298" t="str">
            <v>DER90190</v>
          </cell>
          <cell r="B298" t="str">
            <v>Cravação de fuste de tubulão a céu aberto</v>
          </cell>
          <cell r="C298" t="str">
            <v xml:space="preserve"> </v>
          </cell>
          <cell r="D298" t="str">
            <v xml:space="preserve"> </v>
          </cell>
          <cell r="E298" t="str">
            <v>m</v>
          </cell>
          <cell r="G298">
            <v>0</v>
          </cell>
          <cell r="H298">
            <v>0</v>
          </cell>
        </row>
        <row r="299">
          <cell r="A299" t="str">
            <v>DER90200</v>
          </cell>
          <cell r="B299" t="str">
            <v>Cravação de fuste de tubulão sob ar comprimido</v>
          </cell>
          <cell r="C299" t="str">
            <v xml:space="preserve"> </v>
          </cell>
          <cell r="D299" t="str">
            <v xml:space="preserve"> </v>
          </cell>
          <cell r="E299" t="str">
            <v>m</v>
          </cell>
          <cell r="G299">
            <v>0</v>
          </cell>
          <cell r="H299">
            <v>0</v>
          </cell>
        </row>
        <row r="300">
          <cell r="A300" t="str">
            <v>03.412.01</v>
          </cell>
          <cell r="B300" t="str">
            <v>Esc p/ alarg base tub ar comp prof. até 12m</v>
          </cell>
          <cell r="C300" t="str">
            <v xml:space="preserve"> </v>
          </cell>
          <cell r="D300" t="str">
            <v xml:space="preserve"> </v>
          </cell>
          <cell r="E300" t="str">
            <v>m3</v>
          </cell>
          <cell r="F300">
            <v>546.20000000000005</v>
          </cell>
          <cell r="G300">
            <v>195.53960000000001</v>
          </cell>
          <cell r="H300">
            <v>741.73960000000011</v>
          </cell>
        </row>
        <row r="301">
          <cell r="A301" t="str">
            <v>03.412.02</v>
          </cell>
          <cell r="B301" t="str">
            <v>Esc p/ alarg base tub ar comp prof. 12 / 1 8 m</v>
          </cell>
          <cell r="C301" t="str">
            <v xml:space="preserve"> </v>
          </cell>
          <cell r="D301" t="str">
            <v xml:space="preserve"> </v>
          </cell>
          <cell r="E301" t="str">
            <v>m3</v>
          </cell>
          <cell r="F301">
            <v>607.66999999999996</v>
          </cell>
          <cell r="G301">
            <v>217.54585999999998</v>
          </cell>
          <cell r="H301">
            <v>825.21585999999991</v>
          </cell>
        </row>
        <row r="302">
          <cell r="A302" t="str">
            <v>03.412.03</v>
          </cell>
          <cell r="B302" t="str">
            <v>Esc p/ alarg base tub ar comp prof. 18 / 24 m</v>
          </cell>
          <cell r="C302" t="str">
            <v xml:space="preserve"> </v>
          </cell>
          <cell r="D302" t="str">
            <v xml:space="preserve"> </v>
          </cell>
          <cell r="E302" t="str">
            <v>m3</v>
          </cell>
          <cell r="F302">
            <v>830.29</v>
          </cell>
          <cell r="G302">
            <v>297.24381999999997</v>
          </cell>
          <cell r="H302">
            <v>1127.5338199999999</v>
          </cell>
        </row>
        <row r="303">
          <cell r="A303" t="str">
            <v>03.412.04</v>
          </cell>
          <cell r="B303" t="str">
            <v>Esc p/ alarg base tub ar comp prof. 24 / 27 m</v>
          </cell>
          <cell r="C303" t="str">
            <v xml:space="preserve"> </v>
          </cell>
          <cell r="D303" t="str">
            <v xml:space="preserve"> </v>
          </cell>
          <cell r="E303" t="str">
            <v>m3</v>
          </cell>
          <cell r="G303">
            <v>0</v>
          </cell>
          <cell r="H303">
            <v>0</v>
          </cell>
        </row>
        <row r="304">
          <cell r="A304" t="str">
            <v>03.412.05</v>
          </cell>
          <cell r="B304" t="str">
            <v>Esc p/ alarg base tub ar comp prof. 27 / 31 m</v>
          </cell>
          <cell r="C304" t="str">
            <v xml:space="preserve"> </v>
          </cell>
          <cell r="D304" t="str">
            <v xml:space="preserve"> </v>
          </cell>
          <cell r="E304" t="str">
            <v>m3</v>
          </cell>
          <cell r="G304">
            <v>0</v>
          </cell>
          <cell r="H304">
            <v>0</v>
          </cell>
        </row>
        <row r="305">
          <cell r="A305" t="str">
            <v>03.412.11</v>
          </cell>
          <cell r="B305" t="str">
            <v>Forn lanc conc base tub ar comp prof até 12 m</v>
          </cell>
          <cell r="C305" t="str">
            <v xml:space="preserve"> </v>
          </cell>
          <cell r="D305" t="str">
            <v xml:space="preserve"> </v>
          </cell>
          <cell r="E305" t="str">
            <v>m3</v>
          </cell>
          <cell r="G305">
            <v>0</v>
          </cell>
          <cell r="H305">
            <v>0</v>
          </cell>
        </row>
        <row r="306">
          <cell r="A306" t="str">
            <v>03.412.12</v>
          </cell>
          <cell r="B306" t="str">
            <v>Forn lanc conc base tub ar comp prof 12 / 18 m</v>
          </cell>
          <cell r="C306" t="str">
            <v xml:space="preserve"> </v>
          </cell>
          <cell r="D306" t="str">
            <v xml:space="preserve"> </v>
          </cell>
          <cell r="E306" t="str">
            <v>m3</v>
          </cell>
          <cell r="G306">
            <v>0</v>
          </cell>
          <cell r="H306">
            <v>0</v>
          </cell>
        </row>
        <row r="307">
          <cell r="A307" t="str">
            <v>03.412.13</v>
          </cell>
          <cell r="B307" t="str">
            <v>Forn lanc conc base tub ar comp prof 18 / 24 m</v>
          </cell>
          <cell r="C307" t="str">
            <v xml:space="preserve"> </v>
          </cell>
          <cell r="D307" t="str">
            <v xml:space="preserve"> </v>
          </cell>
          <cell r="E307" t="str">
            <v>m3</v>
          </cell>
          <cell r="G307">
            <v>0</v>
          </cell>
          <cell r="H307">
            <v>0</v>
          </cell>
        </row>
        <row r="308">
          <cell r="A308" t="str">
            <v>03.412.14</v>
          </cell>
          <cell r="B308" t="str">
            <v>Forn lanc conc base tub ar comp prof 24 / 27 m</v>
          </cell>
          <cell r="C308" t="str">
            <v xml:space="preserve"> </v>
          </cell>
          <cell r="D308" t="str">
            <v xml:space="preserve"> </v>
          </cell>
          <cell r="E308" t="str">
            <v>m3</v>
          </cell>
          <cell r="G308">
            <v>0</v>
          </cell>
          <cell r="H308">
            <v>0</v>
          </cell>
        </row>
        <row r="309">
          <cell r="A309" t="str">
            <v>03.412.15</v>
          </cell>
          <cell r="B309" t="str">
            <v>Forn lanc conc base tub ar comp prof 27 / 31 m</v>
          </cell>
          <cell r="C309" t="str">
            <v xml:space="preserve"> </v>
          </cell>
          <cell r="D309" t="str">
            <v xml:space="preserve"> </v>
          </cell>
          <cell r="E309" t="str">
            <v>m3</v>
          </cell>
          <cell r="G309">
            <v>0</v>
          </cell>
          <cell r="H309">
            <v>0</v>
          </cell>
        </row>
        <row r="310">
          <cell r="A310" t="str">
            <v>03.510.00</v>
          </cell>
          <cell r="B310" t="str">
            <v>Aparelho de apoio em neoprene</v>
          </cell>
          <cell r="C310" t="str">
            <v xml:space="preserve"> </v>
          </cell>
          <cell r="D310" t="str">
            <v xml:space="preserve"> </v>
          </cell>
          <cell r="E310" t="str">
            <v>kg</v>
          </cell>
          <cell r="F310">
            <v>64.02</v>
          </cell>
          <cell r="G310">
            <v>22.919159999999998</v>
          </cell>
          <cell r="H310">
            <v>86.939159999999987</v>
          </cell>
        </row>
        <row r="311">
          <cell r="A311" t="str">
            <v>03.700.01</v>
          </cell>
          <cell r="B311" t="str">
            <v>Guarda corpo em concreto Fck = 18 MPa</v>
          </cell>
          <cell r="C311" t="str">
            <v xml:space="preserve"> </v>
          </cell>
          <cell r="D311" t="str">
            <v xml:space="preserve"> </v>
          </cell>
          <cell r="E311" t="str">
            <v>m</v>
          </cell>
          <cell r="F311">
            <v>59.02</v>
          </cell>
          <cell r="G311">
            <v>21.129159999999999</v>
          </cell>
          <cell r="H311">
            <v>80.149159999999995</v>
          </cell>
        </row>
        <row r="312">
          <cell r="A312" t="str">
            <v>03.920.01</v>
          </cell>
          <cell r="B312" t="str">
            <v>Abertura concretagem bases Tubulões céu aberto</v>
          </cell>
          <cell r="C312" t="str">
            <v xml:space="preserve"> </v>
          </cell>
          <cell r="D312" t="str">
            <v xml:space="preserve"> </v>
          </cell>
          <cell r="E312" t="str">
            <v>m3</v>
          </cell>
          <cell r="G312">
            <v>0</v>
          </cell>
          <cell r="H312">
            <v>0</v>
          </cell>
        </row>
        <row r="313">
          <cell r="A313" t="str">
            <v>03.920.02</v>
          </cell>
          <cell r="B313" t="str">
            <v>Abertura concretagem bases Tubulões  ar comprimido</v>
          </cell>
          <cell r="C313" t="str">
            <v xml:space="preserve"> </v>
          </cell>
          <cell r="D313" t="str">
            <v xml:space="preserve"> </v>
          </cell>
          <cell r="E313" t="str">
            <v>m3</v>
          </cell>
          <cell r="G313">
            <v>0</v>
          </cell>
          <cell r="H313">
            <v>0</v>
          </cell>
        </row>
        <row r="314">
          <cell r="A314" t="str">
            <v>03.930.00</v>
          </cell>
          <cell r="B314" t="str">
            <v>Junta de cantoneira</v>
          </cell>
          <cell r="C314" t="str">
            <v xml:space="preserve"> </v>
          </cell>
          <cell r="D314" t="str">
            <v xml:space="preserve"> </v>
          </cell>
          <cell r="E314" t="str">
            <v>m</v>
          </cell>
          <cell r="G314">
            <v>0</v>
          </cell>
          <cell r="H314">
            <v>0</v>
          </cell>
        </row>
        <row r="315">
          <cell r="A315" t="str">
            <v>03.940.00</v>
          </cell>
          <cell r="B315" t="str">
            <v>Apiloamento manual</v>
          </cell>
          <cell r="C315" t="str">
            <v xml:space="preserve"> </v>
          </cell>
          <cell r="D315" t="str">
            <v xml:space="preserve"> </v>
          </cell>
          <cell r="E315" t="str">
            <v>m3</v>
          </cell>
          <cell r="F315">
            <v>3.35</v>
          </cell>
          <cell r="G315">
            <v>1.1993</v>
          </cell>
          <cell r="H315">
            <v>4.5493000000000006</v>
          </cell>
        </row>
        <row r="316">
          <cell r="A316" t="str">
            <v>03.940.01</v>
          </cell>
          <cell r="B316" t="str">
            <v>Reaterro e compactação manual de bueiros</v>
          </cell>
          <cell r="C316" t="str">
            <v xml:space="preserve"> </v>
          </cell>
          <cell r="D316" t="str">
            <v xml:space="preserve"> </v>
          </cell>
          <cell r="E316" t="str">
            <v>m3</v>
          </cell>
          <cell r="F316">
            <v>3.35</v>
          </cell>
          <cell r="G316">
            <v>1.1993</v>
          </cell>
          <cell r="H316">
            <v>4.5493000000000006</v>
          </cell>
        </row>
        <row r="317">
          <cell r="A317" t="str">
            <v>03.951.01</v>
          </cell>
          <cell r="B317" t="str">
            <v>Pintura com nata de cimento</v>
          </cell>
          <cell r="C317" t="str">
            <v xml:space="preserve"> </v>
          </cell>
          <cell r="D317" t="str">
            <v xml:space="preserve"> </v>
          </cell>
          <cell r="E317" t="str">
            <v>m2</v>
          </cell>
          <cell r="G317">
            <v>0</v>
          </cell>
          <cell r="H317">
            <v>0</v>
          </cell>
        </row>
        <row r="318">
          <cell r="A318" t="str">
            <v>03.990.01</v>
          </cell>
          <cell r="B318" t="str">
            <v>Confecção e colocação de cabo 4 varas de 1/2"</v>
          </cell>
          <cell r="C318" t="str">
            <v xml:space="preserve"> </v>
          </cell>
          <cell r="D318" t="str">
            <v xml:space="preserve"> </v>
          </cell>
          <cell r="E318" t="str">
            <v>kg</v>
          </cell>
          <cell r="G318">
            <v>0</v>
          </cell>
          <cell r="H318">
            <v>0</v>
          </cell>
        </row>
        <row r="319">
          <cell r="A319" t="str">
            <v>03.990.02</v>
          </cell>
          <cell r="B319" t="str">
            <v>Confecção e colocação de cabo 6 varas de 1/2"</v>
          </cell>
          <cell r="C319" t="str">
            <v xml:space="preserve"> </v>
          </cell>
          <cell r="D319" t="str">
            <v xml:space="preserve"> </v>
          </cell>
          <cell r="E319" t="str">
            <v>kg</v>
          </cell>
          <cell r="G319">
            <v>0</v>
          </cell>
          <cell r="H319">
            <v>0</v>
          </cell>
        </row>
        <row r="320">
          <cell r="A320" t="str">
            <v>03.990.03</v>
          </cell>
          <cell r="B320" t="str">
            <v>Confecção e colocação de cabo 7 varas de 1/2"</v>
          </cell>
          <cell r="C320" t="str">
            <v xml:space="preserve"> </v>
          </cell>
          <cell r="D320" t="str">
            <v xml:space="preserve"> </v>
          </cell>
          <cell r="E320" t="str">
            <v>kg</v>
          </cell>
          <cell r="G320">
            <v>0</v>
          </cell>
          <cell r="H320">
            <v>0</v>
          </cell>
        </row>
        <row r="321">
          <cell r="A321" t="str">
            <v>03.990.04</v>
          </cell>
          <cell r="B321" t="str">
            <v>Confecção e colocação de cabo 12 varas de 1/2"</v>
          </cell>
          <cell r="C321" t="str">
            <v xml:space="preserve"> </v>
          </cell>
          <cell r="D321" t="str">
            <v xml:space="preserve"> </v>
          </cell>
          <cell r="E321" t="str">
            <v>kg</v>
          </cell>
          <cell r="F321">
            <v>3.68</v>
          </cell>
          <cell r="G321">
            <v>1.3174399999999999</v>
          </cell>
          <cell r="H321">
            <v>4.9974400000000001</v>
          </cell>
        </row>
        <row r="322">
          <cell r="A322" t="str">
            <v>03.991.01</v>
          </cell>
          <cell r="B322" t="str">
            <v>Dreno de PVC D= 75 mm</v>
          </cell>
          <cell r="C322" t="str">
            <v xml:space="preserve"> </v>
          </cell>
          <cell r="D322" t="str">
            <v xml:space="preserve"> </v>
          </cell>
          <cell r="E322" t="str">
            <v>un</v>
          </cell>
          <cell r="G322">
            <v>0</v>
          </cell>
          <cell r="H322">
            <v>0</v>
          </cell>
        </row>
        <row r="323">
          <cell r="A323" t="str">
            <v>03.991.02</v>
          </cell>
          <cell r="B323" t="str">
            <v>Dreno de PVC D= 100 mm</v>
          </cell>
          <cell r="C323" t="str">
            <v xml:space="preserve"> </v>
          </cell>
          <cell r="D323" t="str">
            <v xml:space="preserve"> </v>
          </cell>
          <cell r="E323" t="str">
            <v>un</v>
          </cell>
          <cell r="F323">
            <v>2.17</v>
          </cell>
          <cell r="G323">
            <v>0.77685999999999999</v>
          </cell>
          <cell r="H323">
            <v>2.94686</v>
          </cell>
        </row>
        <row r="324">
          <cell r="A324" t="str">
            <v>P 03.991.01a</v>
          </cell>
          <cell r="B324" t="str">
            <v>Dreno de FF D= 30 mm x 750mm</v>
          </cell>
          <cell r="C324" t="str">
            <v xml:space="preserve"> </v>
          </cell>
          <cell r="D324" t="str">
            <v xml:space="preserve"> </v>
          </cell>
          <cell r="E324" t="str">
            <v>un</v>
          </cell>
          <cell r="F324">
            <v>4.5999999999999996</v>
          </cell>
          <cell r="G324">
            <v>1.6467999999999998</v>
          </cell>
          <cell r="H324">
            <v>6.2467999999999995</v>
          </cell>
        </row>
        <row r="325">
          <cell r="A325" t="str">
            <v>P 03.991.01b</v>
          </cell>
          <cell r="B325" t="str">
            <v>Dreno de FF D= 50 mm x 500mm</v>
          </cell>
          <cell r="C325" t="str">
            <v xml:space="preserve"> </v>
          </cell>
          <cell r="D325" t="str">
            <v xml:space="preserve"> </v>
          </cell>
          <cell r="E325" t="str">
            <v>un</v>
          </cell>
          <cell r="F325">
            <v>4.88</v>
          </cell>
          <cell r="G325">
            <v>1.7470399999999999</v>
          </cell>
          <cell r="H325">
            <v>6.62704</v>
          </cell>
        </row>
        <row r="326">
          <cell r="A326" t="str">
            <v>P 03.991.01c</v>
          </cell>
          <cell r="B326" t="str">
            <v>Dreno de FF D= 100 mm x 500mm</v>
          </cell>
          <cell r="C326" t="str">
            <v xml:space="preserve"> </v>
          </cell>
          <cell r="D326" t="str">
            <v xml:space="preserve"> </v>
          </cell>
          <cell r="E326" t="str">
            <v>un</v>
          </cell>
          <cell r="F326">
            <v>11.52</v>
          </cell>
          <cell r="G326">
            <v>4.1241599999999998</v>
          </cell>
          <cell r="H326">
            <v>15.644159999999999</v>
          </cell>
        </row>
        <row r="327">
          <cell r="A327" t="str">
            <v>P 03.991.01d</v>
          </cell>
          <cell r="B327" t="str">
            <v>Dreno de FF D= 150 mm x 500mm</v>
          </cell>
          <cell r="C327" t="str">
            <v xml:space="preserve"> </v>
          </cell>
          <cell r="D327" t="str">
            <v xml:space="preserve"> </v>
          </cell>
          <cell r="E327" t="str">
            <v>un</v>
          </cell>
          <cell r="F327">
            <v>18.34</v>
          </cell>
          <cell r="G327">
            <v>6.5657199999999998</v>
          </cell>
          <cell r="H327">
            <v>24.905719999999999</v>
          </cell>
        </row>
        <row r="328">
          <cell r="A328" t="str">
            <v>P 03.991.01f</v>
          </cell>
          <cell r="B328" t="str">
            <v>Dreno de FF D= 150 mm x 400mm</v>
          </cell>
          <cell r="C328" t="str">
            <v xml:space="preserve"> </v>
          </cell>
          <cell r="D328" t="str">
            <v xml:space="preserve"> </v>
          </cell>
          <cell r="E328" t="str">
            <v>un</v>
          </cell>
          <cell r="F328">
            <v>15</v>
          </cell>
          <cell r="G328">
            <v>5.37</v>
          </cell>
          <cell r="H328">
            <v>20.37</v>
          </cell>
        </row>
        <row r="329">
          <cell r="A329" t="str">
            <v>03.993.01</v>
          </cell>
          <cell r="B329" t="str">
            <v>Cravação estacas metálicas-trilhos soldados-estrel</v>
          </cell>
          <cell r="C329" t="str">
            <v xml:space="preserve"> </v>
          </cell>
          <cell r="D329" t="str">
            <v xml:space="preserve"> </v>
          </cell>
          <cell r="E329" t="str">
            <v>m</v>
          </cell>
          <cell r="G329">
            <v>0</v>
          </cell>
          <cell r="H329">
            <v>0</v>
          </cell>
        </row>
        <row r="330">
          <cell r="A330" t="str">
            <v>03.993.02</v>
          </cell>
          <cell r="B330" t="str">
            <v>Cravação estacas pre-mold. de concreto</v>
          </cell>
          <cell r="C330" t="str">
            <v xml:space="preserve"> </v>
          </cell>
          <cell r="D330" t="str">
            <v xml:space="preserve"> </v>
          </cell>
          <cell r="E330" t="str">
            <v>m</v>
          </cell>
          <cell r="F330">
            <v>114.24</v>
          </cell>
          <cell r="G330">
            <v>40.897919999999999</v>
          </cell>
          <cell r="H330">
            <v>155.13792000000001</v>
          </cell>
        </row>
        <row r="331">
          <cell r="A331" t="str">
            <v>P 03.993.02a</v>
          </cell>
          <cell r="B331" t="str">
            <v>Estacas pré-mold. de concreto 700 KN, fornec., transp.e cravação</v>
          </cell>
          <cell r="C331" t="str">
            <v xml:space="preserve"> </v>
          </cell>
          <cell r="D331" t="str">
            <v xml:space="preserve"> </v>
          </cell>
          <cell r="E331" t="str">
            <v>m</v>
          </cell>
          <cell r="F331">
            <v>35.4</v>
          </cell>
          <cell r="G331">
            <v>12.6732</v>
          </cell>
          <cell r="H331">
            <v>48.0732</v>
          </cell>
        </row>
        <row r="332">
          <cell r="A332" t="str">
            <v>P 03.993.02b</v>
          </cell>
          <cell r="B332" t="str">
            <v>Estacas pré-mold. de concreto 550 KN, fornec., transp e cravação</v>
          </cell>
          <cell r="C332" t="str">
            <v xml:space="preserve"> </v>
          </cell>
          <cell r="D332" t="str">
            <v xml:space="preserve"> </v>
          </cell>
          <cell r="E332" t="str">
            <v>m</v>
          </cell>
          <cell r="F332">
            <v>25.92</v>
          </cell>
          <cell r="G332">
            <v>9.2793600000000005</v>
          </cell>
          <cell r="H332">
            <v>35.199359999999999</v>
          </cell>
        </row>
        <row r="333">
          <cell r="A333" t="str">
            <v>P 03.993.02c</v>
          </cell>
          <cell r="B333" t="str">
            <v>Emendas para estacas pré-moldadas</v>
          </cell>
          <cell r="E333" t="str">
            <v>un</v>
          </cell>
          <cell r="F333">
            <v>70</v>
          </cell>
          <cell r="G333">
            <v>25.06</v>
          </cell>
          <cell r="H333">
            <v>95.06</v>
          </cell>
        </row>
        <row r="334">
          <cell r="A334" t="str">
            <v>03.999.01</v>
          </cell>
          <cell r="B334" t="str">
            <v>Protensão e injeção de cabo de 4 varas de 1/2"</v>
          </cell>
          <cell r="C334" t="str">
            <v xml:space="preserve"> </v>
          </cell>
          <cell r="D334" t="str">
            <v xml:space="preserve"> </v>
          </cell>
          <cell r="E334" t="str">
            <v>un</v>
          </cell>
          <cell r="G334">
            <v>0</v>
          </cell>
          <cell r="H334">
            <v>0</v>
          </cell>
        </row>
        <row r="335">
          <cell r="A335" t="str">
            <v>03.999.02</v>
          </cell>
          <cell r="B335" t="str">
            <v>Protensão e injeção de cabo de 6 varas de 1/2"</v>
          </cell>
          <cell r="C335" t="str">
            <v xml:space="preserve"> </v>
          </cell>
          <cell r="D335" t="str">
            <v xml:space="preserve"> </v>
          </cell>
          <cell r="E335" t="str">
            <v>un</v>
          </cell>
          <cell r="G335">
            <v>0</v>
          </cell>
          <cell r="H335">
            <v>0</v>
          </cell>
        </row>
        <row r="336">
          <cell r="A336" t="str">
            <v>03.999.03</v>
          </cell>
          <cell r="B336" t="str">
            <v>Protensão e injeção de cabo de 7 varas de 1/2"</v>
          </cell>
          <cell r="C336" t="str">
            <v xml:space="preserve"> </v>
          </cell>
          <cell r="D336" t="str">
            <v xml:space="preserve"> </v>
          </cell>
          <cell r="E336" t="str">
            <v>un</v>
          </cell>
          <cell r="G336">
            <v>0</v>
          </cell>
          <cell r="H336">
            <v>0</v>
          </cell>
        </row>
        <row r="337">
          <cell r="A337" t="str">
            <v>03.999.04</v>
          </cell>
          <cell r="B337" t="str">
            <v>Protensão e injeção de cabo de 12 varas de 1/2"</v>
          </cell>
          <cell r="E337" t="str">
            <v>un</v>
          </cell>
          <cell r="F337">
            <v>572.07000000000005</v>
          </cell>
          <cell r="G337">
            <v>204.80106000000001</v>
          </cell>
          <cell r="H337">
            <v>776.87106000000006</v>
          </cell>
        </row>
        <row r="338">
          <cell r="A338">
            <v>4</v>
          </cell>
          <cell r="B338" t="str">
            <v>DRENAGEM E OBRAS DE ARTE CORRENTES</v>
          </cell>
          <cell r="G338">
            <v>0</v>
          </cell>
        </row>
        <row r="339">
          <cell r="A339" t="str">
            <v>04.000.00</v>
          </cell>
          <cell r="B339" t="str">
            <v>Escavação manual em material de 1a categoria</v>
          </cell>
          <cell r="C339" t="str">
            <v xml:space="preserve"> </v>
          </cell>
          <cell r="D339" t="str">
            <v xml:space="preserve"> </v>
          </cell>
          <cell r="E339" t="str">
            <v>m3</v>
          </cell>
          <cell r="F339">
            <v>12.94</v>
          </cell>
          <cell r="G339">
            <v>4.6325199999999995</v>
          </cell>
          <cell r="H339">
            <v>17.572519999999997</v>
          </cell>
        </row>
        <row r="340">
          <cell r="A340" t="str">
            <v>04.000.01</v>
          </cell>
          <cell r="B340" t="str">
            <v>Escavação manual,reaterro e compactação (material de 1a categoria)</v>
          </cell>
          <cell r="C340" t="str">
            <v xml:space="preserve"> </v>
          </cell>
          <cell r="D340" t="str">
            <v xml:space="preserve"> </v>
          </cell>
          <cell r="E340" t="str">
            <v>m3</v>
          </cell>
          <cell r="F340">
            <v>16.440000000000001</v>
          </cell>
          <cell r="G340">
            <v>5.8855200000000005</v>
          </cell>
          <cell r="H340">
            <v>22.325520000000001</v>
          </cell>
        </row>
        <row r="341">
          <cell r="A341" t="str">
            <v>04.001.00</v>
          </cell>
          <cell r="B341" t="str">
            <v>Escavação mecânica em material de 1a categoria</v>
          </cell>
          <cell r="C341" t="str">
            <v xml:space="preserve"> </v>
          </cell>
          <cell r="D341" t="str">
            <v xml:space="preserve"> </v>
          </cell>
          <cell r="E341" t="str">
            <v>m3</v>
          </cell>
          <cell r="F341">
            <v>1.54</v>
          </cell>
          <cell r="G341">
            <v>0.55132000000000003</v>
          </cell>
          <cell r="H341">
            <v>2.0913200000000001</v>
          </cell>
        </row>
        <row r="342">
          <cell r="A342" t="str">
            <v>04.001.01</v>
          </cell>
          <cell r="B342" t="str">
            <v>Escavação mecânica,reaterro e compactação (material de 1a categoria)</v>
          </cell>
          <cell r="C342" t="str">
            <v xml:space="preserve"> </v>
          </cell>
          <cell r="D342" t="str">
            <v xml:space="preserve"> </v>
          </cell>
          <cell r="E342" t="str">
            <v>m3</v>
          </cell>
          <cell r="F342">
            <v>2.23</v>
          </cell>
          <cell r="G342">
            <v>0.79833999999999994</v>
          </cell>
          <cell r="H342">
            <v>3.02834</v>
          </cell>
        </row>
        <row r="343">
          <cell r="A343" t="str">
            <v>04.002.01</v>
          </cell>
          <cell r="B343" t="str">
            <v>Perfuração para dreno sub-horizontal em material de 1a  categoria)</v>
          </cell>
          <cell r="C343" t="str">
            <v xml:space="preserve"> </v>
          </cell>
          <cell r="D343" t="str">
            <v xml:space="preserve"> </v>
          </cell>
          <cell r="E343" t="str">
            <v>m3</v>
          </cell>
          <cell r="G343">
            <v>0</v>
          </cell>
          <cell r="H343">
            <v>0</v>
          </cell>
        </row>
        <row r="344">
          <cell r="A344" t="str">
            <v>04.010.00</v>
          </cell>
          <cell r="B344" t="str">
            <v>Escavação manual em material de 2a categoria</v>
          </cell>
          <cell r="C344" t="str">
            <v xml:space="preserve"> </v>
          </cell>
          <cell r="D344" t="str">
            <v xml:space="preserve"> </v>
          </cell>
          <cell r="E344" t="str">
            <v>m3</v>
          </cell>
          <cell r="F344">
            <v>6.37</v>
          </cell>
          <cell r="G344">
            <v>2.2804600000000002</v>
          </cell>
          <cell r="H344">
            <v>8.6504600000000007</v>
          </cell>
        </row>
        <row r="345">
          <cell r="A345" t="str">
            <v>04.010.01</v>
          </cell>
          <cell r="B345" t="str">
            <v>Escavação manual,reaterro e compactação (material de 2a  categoria)</v>
          </cell>
          <cell r="C345" t="str">
            <v xml:space="preserve"> </v>
          </cell>
          <cell r="D345" t="str">
            <v xml:space="preserve"> </v>
          </cell>
          <cell r="E345" t="str">
            <v>m3</v>
          </cell>
          <cell r="F345">
            <v>9.5299999999999994</v>
          </cell>
          <cell r="G345">
            <v>3.4117399999999996</v>
          </cell>
          <cell r="H345">
            <v>12.941739999999999</v>
          </cell>
        </row>
        <row r="346">
          <cell r="A346" t="str">
            <v>04.011.00</v>
          </cell>
          <cell r="B346" t="str">
            <v>Escavação mecânica em material de 2a categoria</v>
          </cell>
          <cell r="C346" t="str">
            <v xml:space="preserve"> </v>
          </cell>
          <cell r="D346" t="str">
            <v xml:space="preserve"> </v>
          </cell>
          <cell r="E346" t="str">
            <v>m3</v>
          </cell>
          <cell r="F346">
            <v>0.66</v>
          </cell>
          <cell r="G346">
            <v>0.23627999999999999</v>
          </cell>
          <cell r="H346">
            <v>0.89627999999999997</v>
          </cell>
        </row>
        <row r="347">
          <cell r="A347" t="str">
            <v>04.011.01</v>
          </cell>
          <cell r="B347" t="str">
            <v>Escavação mecânica,reaterro e compactação (material de 2a categoria)</v>
          </cell>
          <cell r="C347" t="str">
            <v xml:space="preserve"> </v>
          </cell>
          <cell r="D347" t="str">
            <v xml:space="preserve"> </v>
          </cell>
          <cell r="E347" t="str">
            <v>m3</v>
          </cell>
          <cell r="F347">
            <v>1.1100000000000001</v>
          </cell>
          <cell r="G347">
            <v>0.39738000000000001</v>
          </cell>
          <cell r="H347">
            <v>1.5073800000000002</v>
          </cell>
        </row>
        <row r="348">
          <cell r="A348" t="str">
            <v>04.012.01</v>
          </cell>
          <cell r="B348" t="str">
            <v>Perfuração para dreno sub-horizontal em material de 2a categoria</v>
          </cell>
          <cell r="C348" t="str">
            <v xml:space="preserve"> </v>
          </cell>
          <cell r="D348" t="str">
            <v xml:space="preserve"> </v>
          </cell>
          <cell r="E348" t="str">
            <v>m3</v>
          </cell>
          <cell r="G348">
            <v>0</v>
          </cell>
          <cell r="H348">
            <v>0</v>
          </cell>
        </row>
        <row r="349">
          <cell r="A349" t="str">
            <v>04.020.00</v>
          </cell>
          <cell r="B349" t="str">
            <v>Escavação em material de 3a  categoria (*)</v>
          </cell>
          <cell r="C349" t="str">
            <v xml:space="preserve"> </v>
          </cell>
          <cell r="D349" t="str">
            <v xml:space="preserve"> </v>
          </cell>
          <cell r="E349" t="str">
            <v xml:space="preserve">m </v>
          </cell>
          <cell r="F349">
            <v>21.15</v>
          </cell>
          <cell r="G349">
            <v>7.571699999999999</v>
          </cell>
          <cell r="H349">
            <v>28.721699999999998</v>
          </cell>
        </row>
        <row r="350">
          <cell r="A350" t="str">
            <v>04.100.01</v>
          </cell>
          <cell r="B350" t="str">
            <v>Corpo de BSTC D=0.60m</v>
          </cell>
          <cell r="C350" t="str">
            <v>DNER-ES284/97</v>
          </cell>
          <cell r="D350" t="str">
            <v xml:space="preserve"> </v>
          </cell>
          <cell r="E350" t="str">
            <v xml:space="preserve">m </v>
          </cell>
          <cell r="F350">
            <v>102.51</v>
          </cell>
          <cell r="G350">
            <v>36.69858</v>
          </cell>
          <cell r="H350">
            <v>139.20858000000001</v>
          </cell>
        </row>
        <row r="351">
          <cell r="A351" t="str">
            <v>04.100.02</v>
          </cell>
          <cell r="B351" t="str">
            <v>Corpo de BSTC D=0.80m</v>
          </cell>
          <cell r="C351" t="str">
            <v>DNER-ES284/97</v>
          </cell>
          <cell r="D351" t="str">
            <v xml:space="preserve"> </v>
          </cell>
          <cell r="E351" t="str">
            <v xml:space="preserve">m </v>
          </cell>
          <cell r="F351">
            <v>148.72999999999999</v>
          </cell>
          <cell r="G351">
            <v>53.245339999999992</v>
          </cell>
          <cell r="H351">
            <v>201.97533999999999</v>
          </cell>
        </row>
        <row r="352">
          <cell r="A352" t="str">
            <v>04.100.03</v>
          </cell>
          <cell r="B352" t="str">
            <v>Corpo de BSTC D=1.00m</v>
          </cell>
          <cell r="C352" t="str">
            <v>DNER-ES284/97</v>
          </cell>
          <cell r="D352" t="str">
            <v xml:space="preserve"> </v>
          </cell>
          <cell r="E352" t="str">
            <v xml:space="preserve">m </v>
          </cell>
          <cell r="F352">
            <v>206.43</v>
          </cell>
          <cell r="G352">
            <v>73.901939999999996</v>
          </cell>
          <cell r="H352">
            <v>280.33194000000003</v>
          </cell>
        </row>
        <row r="353">
          <cell r="A353" t="str">
            <v>04.100.04</v>
          </cell>
          <cell r="B353" t="str">
            <v>Corpo de BSTC D=1.20m</v>
          </cell>
          <cell r="C353" t="str">
            <v>DNER-ES284/97</v>
          </cell>
          <cell r="D353" t="str">
            <v xml:space="preserve"> </v>
          </cell>
          <cell r="E353" t="str">
            <v xml:space="preserve">m </v>
          </cell>
          <cell r="F353">
            <v>280.83</v>
          </cell>
          <cell r="G353">
            <v>100.53713999999999</v>
          </cell>
          <cell r="H353">
            <v>381.36713999999995</v>
          </cell>
        </row>
        <row r="354">
          <cell r="A354" t="str">
            <v>04.100.05</v>
          </cell>
          <cell r="B354" t="str">
            <v>Corpo de BSTC D=1.50m</v>
          </cell>
          <cell r="C354" t="str">
            <v>DNER-ES284/97</v>
          </cell>
          <cell r="D354" t="str">
            <v xml:space="preserve"> </v>
          </cell>
          <cell r="E354" t="str">
            <v xml:space="preserve">m </v>
          </cell>
          <cell r="F354">
            <v>420.76</v>
          </cell>
          <cell r="G354">
            <v>150.63208</v>
          </cell>
          <cell r="H354">
            <v>571.39207999999996</v>
          </cell>
        </row>
        <row r="355">
          <cell r="A355" t="str">
            <v>P 04.100.06</v>
          </cell>
          <cell r="B355" t="str">
            <v>Galeria D=0,40m envelopada</v>
          </cell>
          <cell r="D355" t="str">
            <v xml:space="preserve"> </v>
          </cell>
          <cell r="E355" t="str">
            <v>m</v>
          </cell>
          <cell r="F355">
            <v>76.12</v>
          </cell>
          <cell r="G355">
            <v>27.250959999999999</v>
          </cell>
          <cell r="H355">
            <v>103.37096</v>
          </cell>
        </row>
        <row r="356">
          <cell r="A356" t="str">
            <v>P 04.100.07</v>
          </cell>
          <cell r="B356" t="str">
            <v>Execução de galerias D=0,40 c/ lastro de brita</v>
          </cell>
          <cell r="D356" t="str">
            <v xml:space="preserve"> </v>
          </cell>
          <cell r="E356" t="str">
            <v>m</v>
          </cell>
          <cell r="F356">
            <v>30.69</v>
          </cell>
          <cell r="G356">
            <v>10.987019999999999</v>
          </cell>
          <cell r="H356">
            <v>41.677019999999999</v>
          </cell>
        </row>
        <row r="357">
          <cell r="A357" t="str">
            <v>P 04.100.08</v>
          </cell>
          <cell r="B357" t="str">
            <v>Execução de galerias D=0,40 c/ lastro de concreto</v>
          </cell>
          <cell r="D357" t="str">
            <v xml:space="preserve"> </v>
          </cell>
          <cell r="E357" t="str">
            <v>m</v>
          </cell>
          <cell r="F357">
            <v>43.19</v>
          </cell>
          <cell r="G357">
            <v>15.462019999999999</v>
          </cell>
          <cell r="H357">
            <v>58.652019999999993</v>
          </cell>
        </row>
        <row r="358">
          <cell r="A358" t="str">
            <v>P 04.100.08a</v>
          </cell>
          <cell r="B358" t="str">
            <v>Execução de travessia D=0,40 c/ lastro de concreto p/execução de desvio durante a obra</v>
          </cell>
          <cell r="D358" t="str">
            <v xml:space="preserve"> </v>
          </cell>
          <cell r="E358" t="str">
            <v>m</v>
          </cell>
          <cell r="F358">
            <v>43.19</v>
          </cell>
          <cell r="G358">
            <v>15.462019999999999</v>
          </cell>
          <cell r="H358">
            <v>58.652019999999993</v>
          </cell>
        </row>
        <row r="359">
          <cell r="A359" t="str">
            <v>P 04.100.09</v>
          </cell>
          <cell r="B359" t="str">
            <v>Execução de galerias D=0,60 c/ lastro de brita</v>
          </cell>
          <cell r="D359" t="str">
            <v xml:space="preserve"> </v>
          </cell>
          <cell r="E359" t="str">
            <v>m</v>
          </cell>
          <cell r="F359">
            <v>74.13</v>
          </cell>
          <cell r="G359">
            <v>26.538539999999998</v>
          </cell>
          <cell r="H359">
            <v>100.66853999999999</v>
          </cell>
        </row>
        <row r="360">
          <cell r="A360" t="str">
            <v>P 04.100.10</v>
          </cell>
          <cell r="B360" t="str">
            <v>Execução de galerias D=0,60 c/ lastro de concreto</v>
          </cell>
          <cell r="D360" t="str">
            <v xml:space="preserve"> </v>
          </cell>
          <cell r="E360" t="str">
            <v>m</v>
          </cell>
          <cell r="F360">
            <v>96.95</v>
          </cell>
          <cell r="G360">
            <v>34.708100000000002</v>
          </cell>
          <cell r="H360">
            <v>131.65809999999999</v>
          </cell>
        </row>
        <row r="361">
          <cell r="A361" t="str">
            <v>P 04.100.11</v>
          </cell>
          <cell r="B361" t="str">
            <v>Galeria D=0,80m envelopada</v>
          </cell>
          <cell r="D361" t="str">
            <v xml:space="preserve"> </v>
          </cell>
          <cell r="E361" t="str">
            <v>m</v>
          </cell>
          <cell r="F361">
            <v>193.7</v>
          </cell>
          <cell r="G361">
            <v>69.3446</v>
          </cell>
          <cell r="H361">
            <v>263.0446</v>
          </cell>
        </row>
        <row r="362">
          <cell r="A362" t="str">
            <v>P 04.100.12</v>
          </cell>
          <cell r="B362" t="str">
            <v>Galeria D=0,60m envelopada</v>
          </cell>
          <cell r="D362" t="str">
            <v xml:space="preserve"> </v>
          </cell>
          <cell r="E362" t="str">
            <v>m</v>
          </cell>
          <cell r="F362">
            <v>141.16</v>
          </cell>
          <cell r="G362">
            <v>50.53528</v>
          </cell>
          <cell r="H362">
            <v>191.69528</v>
          </cell>
        </row>
        <row r="363">
          <cell r="A363" t="str">
            <v>P 04.100.13</v>
          </cell>
          <cell r="B363" t="str">
            <v>Execução de galerias D=0,80 c/ lastro de brita</v>
          </cell>
          <cell r="D363" t="str">
            <v xml:space="preserve"> </v>
          </cell>
          <cell r="E363" t="str">
            <v>m</v>
          </cell>
          <cell r="F363">
            <v>39.64</v>
          </cell>
          <cell r="G363">
            <v>14.19112</v>
          </cell>
          <cell r="H363">
            <v>53.831119999999999</v>
          </cell>
        </row>
        <row r="364">
          <cell r="A364" t="str">
            <v>P.04.100.14</v>
          </cell>
          <cell r="B364" t="str">
            <v>Caixa de ligação e passagem BSTC, D=80cm, H=1,00m</v>
          </cell>
          <cell r="E364" t="str">
            <v>un</v>
          </cell>
          <cell r="F364">
            <v>332.18</v>
          </cell>
          <cell r="G364">
            <v>118.92044</v>
          </cell>
          <cell r="H364">
            <v>451.10043999999999</v>
          </cell>
        </row>
        <row r="365">
          <cell r="A365" t="str">
            <v>P.04.100.15</v>
          </cell>
          <cell r="B365" t="str">
            <v>Caixa de ligação e passagem BSTC,  D=1,00m, H=1,50m</v>
          </cell>
          <cell r="E365" t="str">
            <v>un</v>
          </cell>
          <cell r="F365">
            <v>546.02</v>
          </cell>
          <cell r="G365">
            <v>195.47515999999999</v>
          </cell>
          <cell r="H365">
            <v>741.49515999999994</v>
          </cell>
        </row>
        <row r="366">
          <cell r="A366" t="str">
            <v>P.04.100.16</v>
          </cell>
          <cell r="B366" t="str">
            <v>Caixa de ligação e passagem BDTC,  D=1,00m, H=1,50m</v>
          </cell>
          <cell r="E366" t="str">
            <v>un</v>
          </cell>
          <cell r="F366">
            <v>865.09</v>
          </cell>
          <cell r="G366">
            <v>309.70222000000001</v>
          </cell>
          <cell r="H366">
            <v>1174.79222</v>
          </cell>
        </row>
        <row r="367">
          <cell r="A367" t="str">
            <v>P.04.100.17</v>
          </cell>
          <cell r="B367" t="str">
            <v>Caixa de ligação e passagem BSTC,  D=40cm, H=1,50m</v>
          </cell>
          <cell r="E367" t="str">
            <v>un</v>
          </cell>
          <cell r="F367">
            <v>361.8</v>
          </cell>
          <cell r="G367">
            <v>129.52439999999999</v>
          </cell>
          <cell r="H367">
            <v>491.32439999999997</v>
          </cell>
        </row>
        <row r="368">
          <cell r="A368" t="str">
            <v>P.04.100.18</v>
          </cell>
          <cell r="B368" t="str">
            <v>Caixa coletora de canaleta c/ H=2,00m</v>
          </cell>
          <cell r="E368" t="str">
            <v>un</v>
          </cell>
          <cell r="F368">
            <v>498.06</v>
          </cell>
          <cell r="G368">
            <v>178.30547999999999</v>
          </cell>
          <cell r="H368">
            <v>676.36547999999993</v>
          </cell>
        </row>
        <row r="369">
          <cell r="A369" t="str">
            <v>P 04.100.19</v>
          </cell>
          <cell r="B369" t="str">
            <v>Tunnel liner plate, c/Epoxy-bonded, D=1,20m, E=2,70mm</v>
          </cell>
          <cell r="D369" t="str">
            <v xml:space="preserve"> </v>
          </cell>
          <cell r="E369" t="str">
            <v>m</v>
          </cell>
          <cell r="F369">
            <v>679.74</v>
          </cell>
          <cell r="G369">
            <v>243.34691999999998</v>
          </cell>
          <cell r="H369">
            <v>923.08691999999996</v>
          </cell>
        </row>
        <row r="370">
          <cell r="A370" t="str">
            <v>P 04.100.20</v>
          </cell>
          <cell r="B370" t="str">
            <v>Tunnel liner plate, c/Epoxy-bonded, D=1,40m, E=2,70mm</v>
          </cell>
          <cell r="D370" t="str">
            <v xml:space="preserve"> </v>
          </cell>
          <cell r="E370" t="str">
            <v>m</v>
          </cell>
          <cell r="F370">
            <v>758.04</v>
          </cell>
          <cell r="G370">
            <v>271.37831999999997</v>
          </cell>
          <cell r="H370">
            <v>1029.41832</v>
          </cell>
        </row>
        <row r="371">
          <cell r="A371" t="str">
            <v>P 04.100.21</v>
          </cell>
          <cell r="B371" t="str">
            <v>Tunnel liner plate, c/Epoxy-bonded, D=2,00m, E=2,70mm</v>
          </cell>
          <cell r="D371" t="str">
            <v xml:space="preserve"> </v>
          </cell>
          <cell r="E371" t="str">
            <v>m</v>
          </cell>
          <cell r="F371">
            <v>1009.36</v>
          </cell>
          <cell r="G371">
            <v>361.35088000000002</v>
          </cell>
          <cell r="H371">
            <v>1370.7108800000001</v>
          </cell>
        </row>
        <row r="372">
          <cell r="A372" t="str">
            <v>P 04.100.22</v>
          </cell>
          <cell r="B372" t="str">
            <v>Bueiro Met.Corrug.circular, T.Armco,  c/Epoxy-bonded, MP-100, D=1,40 m, E=2,0mm</v>
          </cell>
          <cell r="D372" t="str">
            <v xml:space="preserve"> </v>
          </cell>
          <cell r="E372" t="str">
            <v>m</v>
          </cell>
          <cell r="F372">
            <v>357.9</v>
          </cell>
          <cell r="G372">
            <v>128.12819999999999</v>
          </cell>
          <cell r="H372">
            <v>486.02819999999997</v>
          </cell>
        </row>
        <row r="373">
          <cell r="A373" t="str">
            <v>P 04.100.23</v>
          </cell>
          <cell r="B373" t="str">
            <v>Bueiro Met.Corrug.circular, T.Armco,  c/Epoxy-bonded, MP-100, D=1,50 m, E=2,0mm</v>
          </cell>
          <cell r="D373" t="str">
            <v xml:space="preserve"> </v>
          </cell>
          <cell r="E373" t="str">
            <v>m</v>
          </cell>
          <cell r="F373">
            <v>376.14</v>
          </cell>
          <cell r="G373">
            <v>134.65812</v>
          </cell>
          <cell r="H373">
            <v>510.79811999999998</v>
          </cell>
        </row>
        <row r="374">
          <cell r="A374" t="str">
            <v>P 04.100.24</v>
          </cell>
          <cell r="B374" t="str">
            <v>Bueiro Met.Corrug.circular, T.Armco,  c/Epoxy-bonded, MP-100, D=2,00 m, E=2,0mm</v>
          </cell>
          <cell r="D374" t="str">
            <v xml:space="preserve"> </v>
          </cell>
          <cell r="E374" t="str">
            <v>m</v>
          </cell>
          <cell r="F374">
            <v>482.07</v>
          </cell>
          <cell r="G374">
            <v>172.58105999999998</v>
          </cell>
          <cell r="H374">
            <v>654.65105999999992</v>
          </cell>
        </row>
        <row r="375">
          <cell r="A375" t="str">
            <v>P 04.100.40</v>
          </cell>
          <cell r="B375" t="str">
            <v>Execução de galerias D=0,80m c/ lastro de concreto</v>
          </cell>
          <cell r="D375" t="str">
            <v xml:space="preserve"> </v>
          </cell>
          <cell r="E375" t="str">
            <v>m</v>
          </cell>
          <cell r="F375">
            <v>145.33000000000001</v>
          </cell>
          <cell r="G375">
            <v>52.02814</v>
          </cell>
          <cell r="H375">
            <v>197.35814000000002</v>
          </cell>
        </row>
        <row r="376">
          <cell r="A376" t="str">
            <v>DER92196</v>
          </cell>
          <cell r="B376" t="str">
            <v>Envelopamento de galerias</v>
          </cell>
          <cell r="E376" t="str">
            <v>m3</v>
          </cell>
          <cell r="F376">
            <v>101.95</v>
          </cell>
          <cell r="G376">
            <v>36.498100000000001</v>
          </cell>
          <cell r="H376">
            <v>138.44810000000001</v>
          </cell>
        </row>
        <row r="377">
          <cell r="A377" t="str">
            <v>04.101.01</v>
          </cell>
          <cell r="B377" t="str">
            <v>Boca de BSTC D=0.60m-normal</v>
          </cell>
          <cell r="D377" t="str">
            <v xml:space="preserve"> </v>
          </cell>
          <cell r="E377" t="str">
            <v>un</v>
          </cell>
          <cell r="F377">
            <v>220.63</v>
          </cell>
          <cell r="G377">
            <v>78.98554</v>
          </cell>
          <cell r="H377">
            <v>299.61554000000001</v>
          </cell>
        </row>
        <row r="378">
          <cell r="A378" t="str">
            <v>04.101.02</v>
          </cell>
          <cell r="B378" t="str">
            <v>Boca de BSTC D=0.80m-normal</v>
          </cell>
          <cell r="C378" t="str">
            <v xml:space="preserve"> </v>
          </cell>
          <cell r="D378" t="str">
            <v xml:space="preserve"> </v>
          </cell>
          <cell r="E378" t="str">
            <v>un</v>
          </cell>
          <cell r="F378">
            <v>363.81</v>
          </cell>
          <cell r="G378">
            <v>130.24397999999999</v>
          </cell>
          <cell r="H378">
            <v>494.05398000000002</v>
          </cell>
        </row>
        <row r="379">
          <cell r="A379" t="str">
            <v>04.101.03</v>
          </cell>
          <cell r="B379" t="str">
            <v>Boca de BSTC D=1.00m-normal</v>
          </cell>
          <cell r="C379" t="str">
            <v xml:space="preserve"> </v>
          </cell>
          <cell r="D379" t="str">
            <v xml:space="preserve"> </v>
          </cell>
          <cell r="E379" t="str">
            <v>un</v>
          </cell>
          <cell r="F379">
            <v>557.85</v>
          </cell>
          <cell r="G379">
            <v>199.71029999999999</v>
          </cell>
          <cell r="H379">
            <v>757.56029999999998</v>
          </cell>
        </row>
        <row r="380">
          <cell r="A380" t="str">
            <v>04.101.04</v>
          </cell>
          <cell r="B380" t="str">
            <v>Boca de BSTC D=1.20m-normal</v>
          </cell>
          <cell r="C380" t="str">
            <v xml:space="preserve"> </v>
          </cell>
          <cell r="D380" t="str">
            <v xml:space="preserve"> </v>
          </cell>
          <cell r="E380" t="str">
            <v>un</v>
          </cell>
          <cell r="F380">
            <v>800.57</v>
          </cell>
          <cell r="G380">
            <v>286.60406</v>
          </cell>
          <cell r="H380">
            <v>1087.1740600000001</v>
          </cell>
        </row>
        <row r="381">
          <cell r="A381" t="str">
            <v>04.101.05</v>
          </cell>
          <cell r="B381" t="str">
            <v>Boca de BSTC D=1.50m-normal</v>
          </cell>
          <cell r="C381" t="str">
            <v xml:space="preserve"> </v>
          </cell>
          <cell r="D381" t="str">
            <v xml:space="preserve"> </v>
          </cell>
          <cell r="E381" t="str">
            <v>un</v>
          </cell>
          <cell r="F381">
            <v>1430.13</v>
          </cell>
          <cell r="G381">
            <v>511.98653999999999</v>
          </cell>
          <cell r="H381">
            <v>1942.11654</v>
          </cell>
        </row>
        <row r="382">
          <cell r="A382" t="str">
            <v>DER72950</v>
          </cell>
          <cell r="B382" t="str">
            <v>Boca de BSTC D=2,00m-normal</v>
          </cell>
          <cell r="C382" t="str">
            <v xml:space="preserve"> </v>
          </cell>
          <cell r="D382" t="str">
            <v xml:space="preserve"> </v>
          </cell>
          <cell r="E382" t="str">
            <v>un</v>
          </cell>
          <cell r="F382">
            <v>1082.3800000000001</v>
          </cell>
          <cell r="G382">
            <v>387.49204000000003</v>
          </cell>
          <cell r="H382">
            <v>1469.8720400000002</v>
          </cell>
        </row>
        <row r="383">
          <cell r="A383" t="str">
            <v>04.101.06</v>
          </cell>
          <cell r="B383" t="str">
            <v>Boca de BSTC D=0.60m-esc=15°</v>
          </cell>
          <cell r="C383" t="str">
            <v xml:space="preserve"> </v>
          </cell>
          <cell r="D383" t="str">
            <v xml:space="preserve"> </v>
          </cell>
          <cell r="E383" t="str">
            <v>un</v>
          </cell>
          <cell r="G383">
            <v>0</v>
          </cell>
          <cell r="H383">
            <v>0</v>
          </cell>
        </row>
        <row r="384">
          <cell r="A384" t="str">
            <v>04.101.07</v>
          </cell>
          <cell r="B384" t="str">
            <v>Boca de BSTC D=0.80m-esc=15°</v>
          </cell>
          <cell r="C384" t="str">
            <v xml:space="preserve"> </v>
          </cell>
          <cell r="D384" t="str">
            <v xml:space="preserve"> </v>
          </cell>
          <cell r="E384" t="str">
            <v>un</v>
          </cell>
          <cell r="F384">
            <v>382.86</v>
          </cell>
          <cell r="G384">
            <v>137.06388000000001</v>
          </cell>
          <cell r="H384">
            <v>519.92388000000005</v>
          </cell>
        </row>
        <row r="385">
          <cell r="A385" t="str">
            <v>04.101.08</v>
          </cell>
          <cell r="B385" t="str">
            <v>Boca de BSTC D=1.00m-esc=15°</v>
          </cell>
          <cell r="C385" t="str">
            <v xml:space="preserve"> </v>
          </cell>
          <cell r="D385" t="str">
            <v xml:space="preserve"> </v>
          </cell>
          <cell r="E385" t="str">
            <v>un</v>
          </cell>
          <cell r="F385">
            <v>585.09</v>
          </cell>
          <cell r="G385">
            <v>209.46222</v>
          </cell>
          <cell r="H385">
            <v>794.55222000000003</v>
          </cell>
        </row>
        <row r="386">
          <cell r="A386" t="str">
            <v>04.101.09</v>
          </cell>
          <cell r="B386" t="str">
            <v>Boca de BSTC D=1.20m-esc=15°</v>
          </cell>
          <cell r="C386" t="str">
            <v xml:space="preserve"> </v>
          </cell>
          <cell r="D386" t="str">
            <v xml:space="preserve"> </v>
          </cell>
          <cell r="E386" t="str">
            <v>un</v>
          </cell>
          <cell r="G386">
            <v>0</v>
          </cell>
          <cell r="H386">
            <v>0</v>
          </cell>
        </row>
        <row r="387">
          <cell r="A387" t="str">
            <v>04.101.10</v>
          </cell>
          <cell r="B387" t="str">
            <v>Boca de BSTC D=1.50m-esc=15°</v>
          </cell>
          <cell r="C387" t="str">
            <v xml:space="preserve"> </v>
          </cell>
          <cell r="D387" t="str">
            <v xml:space="preserve"> </v>
          </cell>
          <cell r="E387" t="str">
            <v>un</v>
          </cell>
          <cell r="G387">
            <v>0</v>
          </cell>
          <cell r="H387">
            <v>0</v>
          </cell>
        </row>
        <row r="388">
          <cell r="A388" t="str">
            <v>04.101.11</v>
          </cell>
          <cell r="B388" t="str">
            <v>Boca de BSTC D=0.60m-esc=30°</v>
          </cell>
          <cell r="C388" t="str">
            <v xml:space="preserve"> </v>
          </cell>
          <cell r="D388" t="str">
            <v xml:space="preserve"> </v>
          </cell>
          <cell r="E388" t="str">
            <v>un</v>
          </cell>
          <cell r="G388">
            <v>0</v>
          </cell>
          <cell r="H388">
            <v>0</v>
          </cell>
        </row>
        <row r="389">
          <cell r="A389" t="str">
            <v>04.101.12</v>
          </cell>
          <cell r="B389" t="str">
            <v>Boca de BSTC D=0.80m-esc=30°</v>
          </cell>
          <cell r="C389" t="str">
            <v xml:space="preserve"> </v>
          </cell>
          <cell r="D389" t="str">
            <v xml:space="preserve"> </v>
          </cell>
          <cell r="E389" t="str">
            <v>un</v>
          </cell>
          <cell r="G389">
            <v>0</v>
          </cell>
          <cell r="H389">
            <v>0</v>
          </cell>
        </row>
        <row r="390">
          <cell r="A390" t="str">
            <v>04.101.13</v>
          </cell>
          <cell r="B390" t="str">
            <v>Boca de BSTC D=1.00m-esc=30°</v>
          </cell>
          <cell r="C390" t="str">
            <v xml:space="preserve"> </v>
          </cell>
          <cell r="D390" t="str">
            <v xml:space="preserve"> </v>
          </cell>
          <cell r="E390" t="str">
            <v>un</v>
          </cell>
          <cell r="F390">
            <v>650.46</v>
          </cell>
          <cell r="G390">
            <v>232.86467999999999</v>
          </cell>
          <cell r="H390">
            <v>883.32468000000006</v>
          </cell>
        </row>
        <row r="391">
          <cell r="A391" t="str">
            <v>04.101.14</v>
          </cell>
          <cell r="B391" t="str">
            <v>Boca de BSTC D=1.20m-esc=30°</v>
          </cell>
          <cell r="C391" t="str">
            <v xml:space="preserve"> </v>
          </cell>
          <cell r="D391" t="str">
            <v xml:space="preserve"> </v>
          </cell>
          <cell r="E391" t="str">
            <v>un</v>
          </cell>
          <cell r="G391">
            <v>0</v>
          </cell>
          <cell r="H391">
            <v>0</v>
          </cell>
        </row>
        <row r="392">
          <cell r="A392" t="str">
            <v>04.101.15</v>
          </cell>
          <cell r="B392" t="str">
            <v>Boca de BSTC D=1.50m-esc=30°</v>
          </cell>
          <cell r="C392" t="str">
            <v xml:space="preserve"> </v>
          </cell>
          <cell r="D392" t="str">
            <v xml:space="preserve"> </v>
          </cell>
          <cell r="E392" t="str">
            <v>un</v>
          </cell>
          <cell r="G392">
            <v>0</v>
          </cell>
          <cell r="H392">
            <v>0</v>
          </cell>
        </row>
        <row r="393">
          <cell r="A393" t="str">
            <v>04.101.16</v>
          </cell>
          <cell r="B393" t="str">
            <v>Boca de BSTC D=0.60m-esc=45°</v>
          </cell>
          <cell r="C393" t="str">
            <v xml:space="preserve"> </v>
          </cell>
          <cell r="D393" t="str">
            <v xml:space="preserve"> </v>
          </cell>
          <cell r="E393" t="str">
            <v>un</v>
          </cell>
          <cell r="G393">
            <v>0</v>
          </cell>
          <cell r="H393">
            <v>0</v>
          </cell>
        </row>
        <row r="394">
          <cell r="A394" t="str">
            <v>04.101.17</v>
          </cell>
          <cell r="B394" t="str">
            <v>Boca de BSTC D=0.80m-esc=45°</v>
          </cell>
          <cell r="C394" t="str">
            <v xml:space="preserve"> </v>
          </cell>
          <cell r="D394" t="str">
            <v xml:space="preserve"> </v>
          </cell>
          <cell r="E394" t="str">
            <v>un</v>
          </cell>
          <cell r="G394">
            <v>0</v>
          </cell>
          <cell r="H394">
            <v>0</v>
          </cell>
        </row>
        <row r="395">
          <cell r="A395" t="str">
            <v>04.101.18</v>
          </cell>
          <cell r="B395" t="str">
            <v>Boca de BSTC D=1.00m-esc=45°</v>
          </cell>
          <cell r="C395" t="str">
            <v xml:space="preserve"> </v>
          </cell>
          <cell r="D395" t="str">
            <v xml:space="preserve"> </v>
          </cell>
          <cell r="E395" t="str">
            <v>un</v>
          </cell>
          <cell r="G395">
            <v>0</v>
          </cell>
          <cell r="H395">
            <v>0</v>
          </cell>
        </row>
        <row r="396">
          <cell r="A396" t="str">
            <v>04.101.19</v>
          </cell>
          <cell r="B396" t="str">
            <v>Boca de BSTC D=1.20m-esc=45°</v>
          </cell>
          <cell r="C396" t="str">
            <v xml:space="preserve"> </v>
          </cell>
          <cell r="D396" t="str">
            <v xml:space="preserve"> </v>
          </cell>
          <cell r="E396" t="str">
            <v>un</v>
          </cell>
          <cell r="G396">
            <v>0</v>
          </cell>
          <cell r="H396">
            <v>0</v>
          </cell>
        </row>
        <row r="397">
          <cell r="A397" t="str">
            <v>04.101.20</v>
          </cell>
          <cell r="B397" t="str">
            <v>Boca de BSTC D=1.50m-esc=45°</v>
          </cell>
          <cell r="C397" t="str">
            <v xml:space="preserve"> </v>
          </cell>
          <cell r="D397" t="str">
            <v xml:space="preserve"> </v>
          </cell>
          <cell r="E397" t="str">
            <v>un</v>
          </cell>
          <cell r="G397">
            <v>0</v>
          </cell>
          <cell r="H397">
            <v>0</v>
          </cell>
        </row>
        <row r="398">
          <cell r="A398" t="str">
            <v>P04.110.00</v>
          </cell>
          <cell r="B398" t="str">
            <v>Corpo de BDTC D=0.80m c/ laje de concreto</v>
          </cell>
          <cell r="E398" t="str">
            <v>m</v>
          </cell>
          <cell r="F398">
            <v>246.91</v>
          </cell>
          <cell r="G398">
            <v>88.393779999999992</v>
          </cell>
          <cell r="H398">
            <v>335.30377999999996</v>
          </cell>
        </row>
        <row r="399">
          <cell r="A399" t="str">
            <v>04.110.01</v>
          </cell>
          <cell r="B399" t="str">
            <v>Corpo de BDTC D=1.00m</v>
          </cell>
          <cell r="C399" t="str">
            <v>DNER-ES284/97</v>
          </cell>
          <cell r="D399" t="str">
            <v xml:space="preserve"> </v>
          </cell>
          <cell r="E399" t="str">
            <v>m</v>
          </cell>
          <cell r="F399">
            <v>421.31</v>
          </cell>
          <cell r="G399">
            <v>150.82898</v>
          </cell>
          <cell r="H399">
            <v>572.13897999999995</v>
          </cell>
        </row>
        <row r="400">
          <cell r="A400" t="str">
            <v>04.110.02</v>
          </cell>
          <cell r="B400" t="str">
            <v>Corpo de BDTC D=1.20m</v>
          </cell>
          <cell r="C400" t="str">
            <v>DNER-ES284/97</v>
          </cell>
          <cell r="D400" t="str">
            <v xml:space="preserve"> </v>
          </cell>
          <cell r="E400" t="str">
            <v>m</v>
          </cell>
          <cell r="F400">
            <v>548.88</v>
          </cell>
          <cell r="G400">
            <v>196.49903999999998</v>
          </cell>
          <cell r="H400">
            <v>745.37904000000003</v>
          </cell>
        </row>
        <row r="401">
          <cell r="A401" t="str">
            <v>04.110.03</v>
          </cell>
          <cell r="B401" t="str">
            <v>Corpo de BDTC D=1.50m</v>
          </cell>
          <cell r="C401" t="str">
            <v>DNER-ES284/97</v>
          </cell>
          <cell r="D401" t="str">
            <v xml:space="preserve"> </v>
          </cell>
          <cell r="E401" t="str">
            <v>m</v>
          </cell>
          <cell r="F401">
            <v>826.11</v>
          </cell>
          <cell r="G401">
            <v>295.74737999999996</v>
          </cell>
          <cell r="H401">
            <v>1121.8573799999999</v>
          </cell>
        </row>
        <row r="402">
          <cell r="A402" t="str">
            <v>P04.111.01</v>
          </cell>
          <cell r="B402" t="str">
            <v>Boca de BDTC D=0.80m</v>
          </cell>
          <cell r="E402" t="str">
            <v>un</v>
          </cell>
          <cell r="F402">
            <v>412.93</v>
          </cell>
          <cell r="G402">
            <v>147.82893999999999</v>
          </cell>
          <cell r="H402">
            <v>560.75893999999994</v>
          </cell>
        </row>
        <row r="403">
          <cell r="A403" t="str">
            <v>04.111.01</v>
          </cell>
          <cell r="B403" t="str">
            <v>Boca de BDTC D=1.00m-normal</v>
          </cell>
          <cell r="C403" t="str">
            <v xml:space="preserve"> </v>
          </cell>
          <cell r="D403" t="str">
            <v xml:space="preserve"> </v>
          </cell>
          <cell r="E403" t="str">
            <v>un</v>
          </cell>
          <cell r="F403">
            <v>778.07</v>
          </cell>
          <cell r="G403">
            <v>278.54906</v>
          </cell>
          <cell r="H403">
            <v>1056.61906</v>
          </cell>
        </row>
        <row r="404">
          <cell r="A404" t="str">
            <v>04.111.02</v>
          </cell>
          <cell r="B404" t="str">
            <v>Boca de BDTC D=1.20m-normal</v>
          </cell>
          <cell r="C404" t="str">
            <v xml:space="preserve"> </v>
          </cell>
          <cell r="D404" t="str">
            <v xml:space="preserve"> </v>
          </cell>
          <cell r="E404" t="str">
            <v>un</v>
          </cell>
          <cell r="F404">
            <v>1120.43</v>
          </cell>
          <cell r="G404">
            <v>401.11394000000001</v>
          </cell>
          <cell r="H404">
            <v>1521.54394</v>
          </cell>
        </row>
        <row r="405">
          <cell r="A405" t="str">
            <v>04.111.03</v>
          </cell>
          <cell r="B405" t="str">
            <v>Boca de BDTC D=1.50m-normal</v>
          </cell>
          <cell r="C405" t="str">
            <v xml:space="preserve"> </v>
          </cell>
          <cell r="D405" t="str">
            <v xml:space="preserve"> </v>
          </cell>
          <cell r="E405" t="str">
            <v>un</v>
          </cell>
          <cell r="F405">
            <v>1949.87</v>
          </cell>
          <cell r="G405">
            <v>698.05345999999997</v>
          </cell>
          <cell r="H405">
            <v>2647.92346</v>
          </cell>
        </row>
        <row r="406">
          <cell r="A406" t="str">
            <v>04.111.05</v>
          </cell>
          <cell r="B406" t="str">
            <v>Boca de BDTC D=1.00m-esc=15°</v>
          </cell>
          <cell r="C406" t="str">
            <v xml:space="preserve"> </v>
          </cell>
          <cell r="D406" t="str">
            <v xml:space="preserve"> </v>
          </cell>
          <cell r="E406" t="str">
            <v>un</v>
          </cell>
          <cell r="F406">
            <v>812.88</v>
          </cell>
          <cell r="G406">
            <v>291.01103999999998</v>
          </cell>
          <cell r="H406">
            <v>1103.89104</v>
          </cell>
        </row>
        <row r="407">
          <cell r="A407" t="str">
            <v>04.111.06</v>
          </cell>
          <cell r="B407" t="str">
            <v>Boca de BDTC D=1.20m-esc=15°</v>
          </cell>
          <cell r="C407" t="str">
            <v xml:space="preserve"> </v>
          </cell>
          <cell r="D407" t="str">
            <v xml:space="preserve"> </v>
          </cell>
          <cell r="E407" t="str">
            <v>un</v>
          </cell>
          <cell r="G407">
            <v>0</v>
          </cell>
          <cell r="H407">
            <v>0</v>
          </cell>
        </row>
        <row r="408">
          <cell r="A408" t="str">
            <v>04.111.07</v>
          </cell>
          <cell r="B408" t="str">
            <v>Boca de BDTC D=1.50m-esc=15°</v>
          </cell>
          <cell r="C408" t="str">
            <v xml:space="preserve"> </v>
          </cell>
          <cell r="D408" t="str">
            <v xml:space="preserve"> </v>
          </cell>
          <cell r="E408" t="str">
            <v>un</v>
          </cell>
          <cell r="G408">
            <v>0</v>
          </cell>
          <cell r="H408">
            <v>0</v>
          </cell>
        </row>
        <row r="409">
          <cell r="A409" t="str">
            <v>04.111.08</v>
          </cell>
          <cell r="B409" t="str">
            <v>Boca de BDTC D=1.00m-esc=30°</v>
          </cell>
          <cell r="C409" t="str">
            <v xml:space="preserve"> </v>
          </cell>
          <cell r="D409" t="str">
            <v xml:space="preserve"> </v>
          </cell>
          <cell r="E409" t="str">
            <v>un</v>
          </cell>
          <cell r="F409">
            <v>905.03</v>
          </cell>
          <cell r="G409">
            <v>324.00073999999995</v>
          </cell>
          <cell r="H409">
            <v>1229.0307399999999</v>
          </cell>
        </row>
        <row r="410">
          <cell r="A410" t="str">
            <v>04.111.09</v>
          </cell>
          <cell r="B410" t="str">
            <v>Boca de BDTC D=1.20m-esc=30°</v>
          </cell>
          <cell r="C410" t="str">
            <v xml:space="preserve"> </v>
          </cell>
          <cell r="D410" t="str">
            <v xml:space="preserve"> </v>
          </cell>
          <cell r="E410" t="str">
            <v>un</v>
          </cell>
          <cell r="G410">
            <v>0</v>
          </cell>
          <cell r="H410">
            <v>0</v>
          </cell>
        </row>
        <row r="411">
          <cell r="A411" t="str">
            <v>04.111.10</v>
          </cell>
          <cell r="B411" t="str">
            <v>Boca de BDTC D=1.50m-esc=30°</v>
          </cell>
          <cell r="C411" t="str">
            <v xml:space="preserve"> </v>
          </cell>
          <cell r="D411" t="str">
            <v xml:space="preserve"> </v>
          </cell>
          <cell r="E411" t="str">
            <v>un</v>
          </cell>
          <cell r="G411">
            <v>0</v>
          </cell>
          <cell r="H411">
            <v>0</v>
          </cell>
        </row>
        <row r="412">
          <cell r="A412" t="str">
            <v>04.111.11</v>
          </cell>
          <cell r="B412" t="str">
            <v>Boca de BDTC D=1.00m-esc=45°</v>
          </cell>
          <cell r="C412" t="str">
            <v xml:space="preserve"> </v>
          </cell>
          <cell r="D412" t="str">
            <v xml:space="preserve"> </v>
          </cell>
          <cell r="E412" t="str">
            <v>un</v>
          </cell>
          <cell r="G412">
            <v>0</v>
          </cell>
          <cell r="H412">
            <v>0</v>
          </cell>
        </row>
        <row r="413">
          <cell r="A413" t="str">
            <v>04.111.12</v>
          </cell>
          <cell r="B413" t="str">
            <v>Boca de BDTC D=1.20m-esc=45°</v>
          </cell>
          <cell r="C413" t="str">
            <v xml:space="preserve"> </v>
          </cell>
          <cell r="D413" t="str">
            <v xml:space="preserve"> </v>
          </cell>
          <cell r="E413" t="str">
            <v>un</v>
          </cell>
          <cell r="G413">
            <v>0</v>
          </cell>
          <cell r="H413">
            <v>0</v>
          </cell>
        </row>
        <row r="414">
          <cell r="A414" t="str">
            <v>04.111.13</v>
          </cell>
          <cell r="B414" t="str">
            <v>Boca de BDTC D=1.50m-esc=45°</v>
          </cell>
          <cell r="C414" t="str">
            <v xml:space="preserve"> </v>
          </cell>
          <cell r="D414" t="str">
            <v xml:space="preserve"> </v>
          </cell>
          <cell r="E414" t="str">
            <v>un</v>
          </cell>
          <cell r="G414">
            <v>0</v>
          </cell>
          <cell r="H414">
            <v>0</v>
          </cell>
        </row>
        <row r="415">
          <cell r="A415" t="str">
            <v>DER67700</v>
          </cell>
          <cell r="B415" t="str">
            <v>Corpo de BTTC D=0.80m c/enrocamento e laje</v>
          </cell>
          <cell r="C415" t="str">
            <v>DNER-ES284/96</v>
          </cell>
          <cell r="D415" t="str">
            <v xml:space="preserve"> </v>
          </cell>
          <cell r="E415" t="str">
            <v>m</v>
          </cell>
          <cell r="F415">
            <v>441.8</v>
          </cell>
          <cell r="G415">
            <v>158.1644</v>
          </cell>
          <cell r="H415">
            <v>599.96440000000007</v>
          </cell>
        </row>
        <row r="416">
          <cell r="A416" t="str">
            <v>04.120.01</v>
          </cell>
          <cell r="B416" t="str">
            <v>Corpo de BTTC D=1.00m</v>
          </cell>
          <cell r="C416" t="str">
            <v>DNER-ES284/97</v>
          </cell>
          <cell r="D416" t="str">
            <v xml:space="preserve"> </v>
          </cell>
          <cell r="E416" t="str">
            <v>m</v>
          </cell>
          <cell r="F416">
            <v>595.58000000000004</v>
          </cell>
          <cell r="G416">
            <v>213.21764000000002</v>
          </cell>
          <cell r="H416">
            <v>808.79764</v>
          </cell>
        </row>
        <row r="417">
          <cell r="A417" t="str">
            <v>04.120.02</v>
          </cell>
          <cell r="B417" t="str">
            <v>Corpo de BTTC D=1.20m</v>
          </cell>
          <cell r="C417" t="str">
            <v>DNER-ES284/97</v>
          </cell>
          <cell r="D417" t="str">
            <v xml:space="preserve"> </v>
          </cell>
          <cell r="E417" t="str">
            <v>m</v>
          </cell>
          <cell r="F417">
            <v>817.55</v>
          </cell>
          <cell r="G417">
            <v>292.68289999999996</v>
          </cell>
          <cell r="H417">
            <v>1110.2329</v>
          </cell>
        </row>
        <row r="418">
          <cell r="A418" t="str">
            <v>04.120.03</v>
          </cell>
          <cell r="B418" t="str">
            <v>Corpo de BTTC D=1.50m</v>
          </cell>
          <cell r="C418" t="str">
            <v>DNER-ES284/97</v>
          </cell>
          <cell r="D418" t="str">
            <v xml:space="preserve"> </v>
          </cell>
          <cell r="E418" t="str">
            <v>m</v>
          </cell>
          <cell r="G418">
            <v>0</v>
          </cell>
          <cell r="H418">
            <v>0</v>
          </cell>
        </row>
        <row r="419">
          <cell r="A419" t="str">
            <v>DER73550</v>
          </cell>
          <cell r="B419" t="str">
            <v>Boca de BTTC D=0,80m-normal</v>
          </cell>
          <cell r="C419" t="str">
            <v xml:space="preserve"> </v>
          </cell>
          <cell r="D419" t="str">
            <v xml:space="preserve"> </v>
          </cell>
          <cell r="E419" t="str">
            <v>un</v>
          </cell>
          <cell r="F419">
            <v>504.73</v>
          </cell>
          <cell r="G419">
            <v>180.69334000000001</v>
          </cell>
          <cell r="H419">
            <v>685.42334000000005</v>
          </cell>
        </row>
        <row r="420">
          <cell r="A420" t="str">
            <v>04.121.01</v>
          </cell>
          <cell r="B420" t="str">
            <v>Boca de BTTC D=1.00m-normal</v>
          </cell>
          <cell r="C420" t="str">
            <v xml:space="preserve"> </v>
          </cell>
          <cell r="D420" t="str">
            <v xml:space="preserve"> </v>
          </cell>
          <cell r="E420" t="str">
            <v>un</v>
          </cell>
          <cell r="F420">
            <v>999.17</v>
          </cell>
          <cell r="G420">
            <v>357.70285999999999</v>
          </cell>
          <cell r="H420">
            <v>1356.8728599999999</v>
          </cell>
        </row>
        <row r="421">
          <cell r="A421" t="str">
            <v>04.121.02</v>
          </cell>
          <cell r="B421" t="str">
            <v>Boca de BTTC D=1.20m-normal</v>
          </cell>
          <cell r="C421" t="str">
            <v xml:space="preserve"> </v>
          </cell>
          <cell r="D421" t="str">
            <v xml:space="preserve"> </v>
          </cell>
          <cell r="E421" t="str">
            <v>un</v>
          </cell>
          <cell r="F421">
            <v>1440.05</v>
          </cell>
          <cell r="G421">
            <v>515.53789999999992</v>
          </cell>
          <cell r="H421">
            <v>1955.5879</v>
          </cell>
        </row>
        <row r="422">
          <cell r="A422" t="str">
            <v>04.121.03</v>
          </cell>
          <cell r="B422" t="str">
            <v>Boca de BTTC D=1.50m-normal</v>
          </cell>
          <cell r="C422" t="str">
            <v xml:space="preserve"> </v>
          </cell>
          <cell r="D422" t="str">
            <v xml:space="preserve"> </v>
          </cell>
          <cell r="E422" t="str">
            <v>un</v>
          </cell>
          <cell r="G422">
            <v>0</v>
          </cell>
          <cell r="H422">
            <v>0</v>
          </cell>
        </row>
        <row r="423">
          <cell r="A423" t="str">
            <v>04.121.04</v>
          </cell>
          <cell r="B423" t="str">
            <v>Boca de BTTC D=1.00m-esc=15°</v>
          </cell>
          <cell r="C423" t="str">
            <v xml:space="preserve"> </v>
          </cell>
          <cell r="D423" t="str">
            <v xml:space="preserve"> </v>
          </cell>
          <cell r="E423" t="str">
            <v>un</v>
          </cell>
          <cell r="G423">
            <v>0</v>
          </cell>
          <cell r="H423">
            <v>0</v>
          </cell>
        </row>
        <row r="424">
          <cell r="A424" t="str">
            <v>04.121.05</v>
          </cell>
          <cell r="B424" t="str">
            <v>Boca de BTTC D= 1.20m-esc= 15°</v>
          </cell>
          <cell r="C424" t="str">
            <v xml:space="preserve"> </v>
          </cell>
          <cell r="D424" t="str">
            <v xml:space="preserve"> </v>
          </cell>
          <cell r="E424" t="str">
            <v>un</v>
          </cell>
          <cell r="G424">
            <v>0</v>
          </cell>
          <cell r="H424">
            <v>0</v>
          </cell>
        </row>
        <row r="425">
          <cell r="A425" t="str">
            <v>04.121.06</v>
          </cell>
          <cell r="B425" t="str">
            <v>Boca de BTTC D= 1.50m-esc= 15°</v>
          </cell>
          <cell r="C425" t="str">
            <v xml:space="preserve"> </v>
          </cell>
          <cell r="D425" t="str">
            <v xml:space="preserve"> </v>
          </cell>
          <cell r="E425" t="str">
            <v>un</v>
          </cell>
          <cell r="G425">
            <v>0</v>
          </cell>
          <cell r="H425">
            <v>0</v>
          </cell>
        </row>
        <row r="426">
          <cell r="A426" t="str">
            <v>04.121.07</v>
          </cell>
          <cell r="B426" t="str">
            <v>Boca de BTTC D=1.00m-esc=30°</v>
          </cell>
          <cell r="C426" t="str">
            <v xml:space="preserve"> </v>
          </cell>
          <cell r="D426" t="str">
            <v xml:space="preserve"> </v>
          </cell>
          <cell r="E426" t="str">
            <v>un</v>
          </cell>
          <cell r="G426">
            <v>0</v>
          </cell>
          <cell r="H426">
            <v>0</v>
          </cell>
        </row>
        <row r="427">
          <cell r="A427" t="str">
            <v>04.121.08</v>
          </cell>
          <cell r="B427" t="str">
            <v>Boca de BTTC D=1.20m-esc=30°</v>
          </cell>
          <cell r="C427" t="str">
            <v xml:space="preserve"> </v>
          </cell>
          <cell r="D427" t="str">
            <v xml:space="preserve"> </v>
          </cell>
          <cell r="E427" t="str">
            <v>un</v>
          </cell>
          <cell r="G427">
            <v>0</v>
          </cell>
          <cell r="H427">
            <v>0</v>
          </cell>
        </row>
        <row r="428">
          <cell r="A428" t="str">
            <v>04.121.09</v>
          </cell>
          <cell r="B428" t="str">
            <v>Boca de BTTC D=1.50m-esc=30°</v>
          </cell>
          <cell r="C428" t="str">
            <v xml:space="preserve"> </v>
          </cell>
          <cell r="D428" t="str">
            <v xml:space="preserve"> </v>
          </cell>
          <cell r="E428" t="str">
            <v>un</v>
          </cell>
          <cell r="G428">
            <v>0</v>
          </cell>
          <cell r="H428">
            <v>0</v>
          </cell>
        </row>
        <row r="429">
          <cell r="A429" t="str">
            <v>04.121.10</v>
          </cell>
          <cell r="B429" t="str">
            <v>Boca de BTTC D=1.00m-esc=45°</v>
          </cell>
          <cell r="C429" t="str">
            <v xml:space="preserve"> </v>
          </cell>
          <cell r="D429" t="str">
            <v xml:space="preserve"> </v>
          </cell>
          <cell r="E429" t="str">
            <v>un</v>
          </cell>
          <cell r="G429">
            <v>0</v>
          </cell>
          <cell r="H429">
            <v>0</v>
          </cell>
        </row>
        <row r="430">
          <cell r="A430" t="str">
            <v>04.121.11</v>
          </cell>
          <cell r="B430" t="str">
            <v>Boca de BTTC D=1.20m-esc=45°</v>
          </cell>
          <cell r="C430" t="str">
            <v xml:space="preserve"> </v>
          </cell>
          <cell r="D430" t="str">
            <v xml:space="preserve"> </v>
          </cell>
          <cell r="E430" t="str">
            <v>un</v>
          </cell>
          <cell r="G430">
            <v>0</v>
          </cell>
          <cell r="H430">
            <v>0</v>
          </cell>
        </row>
        <row r="431">
          <cell r="A431" t="str">
            <v>04.121.12</v>
          </cell>
          <cell r="B431" t="str">
            <v>Boca de BTTC D=1.50m-esc=45°</v>
          </cell>
          <cell r="C431" t="str">
            <v xml:space="preserve"> </v>
          </cell>
          <cell r="D431" t="str">
            <v xml:space="preserve"> </v>
          </cell>
          <cell r="E431" t="str">
            <v>un</v>
          </cell>
          <cell r="G431">
            <v>0</v>
          </cell>
          <cell r="H431">
            <v>0</v>
          </cell>
        </row>
        <row r="432">
          <cell r="A432" t="str">
            <v>04.200.01</v>
          </cell>
          <cell r="B432" t="str">
            <v>Corpo de BSCC 1.50x1.50m-H=0 a 1.00m</v>
          </cell>
          <cell r="C432" t="str">
            <v>DNER-ES286/97</v>
          </cell>
          <cell r="D432" t="str">
            <v xml:space="preserve"> </v>
          </cell>
          <cell r="E432" t="str">
            <v>m</v>
          </cell>
          <cell r="F432">
            <v>388.87</v>
          </cell>
          <cell r="G432">
            <v>139.21546000000001</v>
          </cell>
          <cell r="H432">
            <v>528.08546000000001</v>
          </cell>
        </row>
        <row r="433">
          <cell r="A433" t="str">
            <v>04.200.02</v>
          </cell>
          <cell r="B433" t="str">
            <v>Corpo de BSCC 2.00x2.00m-H=0 a 1.00m</v>
          </cell>
          <cell r="C433" t="str">
            <v>DNER-ES286/97</v>
          </cell>
          <cell r="D433" t="str">
            <v xml:space="preserve"> </v>
          </cell>
          <cell r="E433" t="str">
            <v>m</v>
          </cell>
          <cell r="F433">
            <v>543.29999999999995</v>
          </cell>
          <cell r="G433">
            <v>194.50139999999999</v>
          </cell>
          <cell r="H433">
            <v>737.80139999999994</v>
          </cell>
        </row>
        <row r="434">
          <cell r="A434" t="str">
            <v>04.200.03</v>
          </cell>
          <cell r="B434" t="str">
            <v>Corpo de BSCC 2.50x2.50m-H=0 a 1.00m</v>
          </cell>
          <cell r="C434" t="str">
            <v>DNER-ES286/97</v>
          </cell>
          <cell r="D434" t="str">
            <v xml:space="preserve"> </v>
          </cell>
          <cell r="E434" t="str">
            <v>m</v>
          </cell>
          <cell r="F434">
            <v>762.56</v>
          </cell>
          <cell r="G434">
            <v>272.99647999999996</v>
          </cell>
          <cell r="H434">
            <v>1035.55648</v>
          </cell>
        </row>
        <row r="435">
          <cell r="A435" t="str">
            <v>04.200.04</v>
          </cell>
          <cell r="B435" t="str">
            <v>Corpo de BSCC 3.00x3.00m-H=0 a 1.00m</v>
          </cell>
          <cell r="C435" t="str">
            <v>DNER-ES286/97</v>
          </cell>
          <cell r="D435" t="str">
            <v xml:space="preserve"> </v>
          </cell>
          <cell r="E435" t="str">
            <v>m</v>
          </cell>
          <cell r="F435">
            <v>998.67</v>
          </cell>
          <cell r="G435">
            <v>357.52385999999996</v>
          </cell>
          <cell r="H435">
            <v>1356.1938599999999</v>
          </cell>
        </row>
        <row r="436">
          <cell r="A436" t="str">
            <v>04.200.05</v>
          </cell>
          <cell r="B436" t="str">
            <v>Corpo de BSCC 1.50x1.50m-H=1.00 a 2.50m</v>
          </cell>
          <cell r="C436" t="str">
            <v>DNER-ES286/97</v>
          </cell>
          <cell r="D436" t="str">
            <v xml:space="preserve"> </v>
          </cell>
          <cell r="E436" t="str">
            <v>m</v>
          </cell>
          <cell r="F436">
            <v>345.02</v>
          </cell>
          <cell r="G436">
            <v>123.51715999999999</v>
          </cell>
          <cell r="H436">
            <v>468.53715999999997</v>
          </cell>
        </row>
        <row r="437">
          <cell r="A437" t="str">
            <v>04.200.06</v>
          </cell>
          <cell r="B437" t="str">
            <v>Corpo de BSCC 2.00x2.00m-H=1.00 a 2.50m</v>
          </cell>
          <cell r="C437" t="str">
            <v>DNER-ES286/97</v>
          </cell>
          <cell r="D437" t="str">
            <v xml:space="preserve"> </v>
          </cell>
          <cell r="E437" t="str">
            <v>m</v>
          </cell>
          <cell r="F437">
            <v>487.46</v>
          </cell>
          <cell r="G437">
            <v>174.51067999999998</v>
          </cell>
          <cell r="H437">
            <v>661.9706799999999</v>
          </cell>
        </row>
        <row r="438">
          <cell r="A438" t="str">
            <v>04.200.07</v>
          </cell>
          <cell r="B438" t="str">
            <v>Corpo de BSCC 2.50x2.50m-H=1.00 a 2.50m</v>
          </cell>
          <cell r="C438" t="str">
            <v>DNER-ES286/97</v>
          </cell>
          <cell r="D438" t="str">
            <v xml:space="preserve"> </v>
          </cell>
          <cell r="E438" t="str">
            <v>m</v>
          </cell>
          <cell r="F438">
            <v>718.65</v>
          </cell>
          <cell r="G438">
            <v>257.27670000000001</v>
          </cell>
          <cell r="H438">
            <v>975.92669999999998</v>
          </cell>
        </row>
        <row r="439">
          <cell r="A439" t="str">
            <v>04.200.08</v>
          </cell>
          <cell r="B439" t="str">
            <v>Corpo de BSCC 3.00x3.00m-H=1.00 a 2.50m</v>
          </cell>
          <cell r="C439" t="str">
            <v>DNER-ES286/97</v>
          </cell>
          <cell r="D439" t="str">
            <v xml:space="preserve"> </v>
          </cell>
          <cell r="E439" t="str">
            <v>m</v>
          </cell>
          <cell r="F439">
            <v>986.67</v>
          </cell>
          <cell r="G439">
            <v>353.22785999999996</v>
          </cell>
          <cell r="H439">
            <v>1339.89786</v>
          </cell>
        </row>
        <row r="440">
          <cell r="A440" t="str">
            <v>04.200.09</v>
          </cell>
          <cell r="B440" t="str">
            <v>Corpo de BSCC 1.50x1.50m-H=2.50 a 5.00m</v>
          </cell>
          <cell r="C440" t="str">
            <v>DNER-ES286/97</v>
          </cell>
          <cell r="D440" t="str">
            <v xml:space="preserve"> </v>
          </cell>
          <cell r="E440" t="str">
            <v>m</v>
          </cell>
          <cell r="F440">
            <v>374.93</v>
          </cell>
          <cell r="G440">
            <v>134.22494</v>
          </cell>
          <cell r="H440">
            <v>509.15494000000001</v>
          </cell>
        </row>
        <row r="441">
          <cell r="A441" t="str">
            <v>04.200.10</v>
          </cell>
          <cell r="B441" t="str">
            <v>Corpo de BSCC 2.00x2.00m-H=2.50 a 5.00m</v>
          </cell>
          <cell r="C441" t="str">
            <v>DNER-ES286/97</v>
          </cell>
          <cell r="D441" t="str">
            <v xml:space="preserve"> </v>
          </cell>
          <cell r="E441" t="str">
            <v>m</v>
          </cell>
          <cell r="F441">
            <v>571.76</v>
          </cell>
          <cell r="G441">
            <v>204.69007999999999</v>
          </cell>
          <cell r="H441">
            <v>776.45007999999996</v>
          </cell>
        </row>
        <row r="442">
          <cell r="A442" t="str">
            <v>04.200.11</v>
          </cell>
          <cell r="B442" t="str">
            <v>Corpo de BSCC 2.50x2.50m-H=2.50 a 5.00m</v>
          </cell>
          <cell r="C442" t="str">
            <v>DNER-ES286/97</v>
          </cell>
          <cell r="D442" t="str">
            <v xml:space="preserve"> </v>
          </cell>
          <cell r="E442" t="str">
            <v>m</v>
          </cell>
          <cell r="F442">
            <v>824.35</v>
          </cell>
          <cell r="G442">
            <v>295.1173</v>
          </cell>
          <cell r="H442">
            <v>1119.4673</v>
          </cell>
        </row>
        <row r="443">
          <cell r="A443" t="str">
            <v>04.200.12</v>
          </cell>
          <cell r="B443" t="str">
            <v>Corpo de BSCC 3.00x3.00m-H=2.50 a 5.00m</v>
          </cell>
          <cell r="C443" t="str">
            <v>DNER-ES286/97</v>
          </cell>
          <cell r="D443" t="str">
            <v xml:space="preserve"> </v>
          </cell>
          <cell r="E443" t="str">
            <v>m</v>
          </cell>
          <cell r="G443">
            <v>0</v>
          </cell>
          <cell r="H443">
            <v>0</v>
          </cell>
        </row>
        <row r="444">
          <cell r="A444" t="str">
            <v>04.200.13</v>
          </cell>
          <cell r="B444" t="str">
            <v>Corpo de BSCC 1.50x1.50m-H=5.00 a 7.50m</v>
          </cell>
          <cell r="C444" t="str">
            <v>DNER-ES286/97</v>
          </cell>
          <cell r="D444" t="str">
            <v xml:space="preserve"> </v>
          </cell>
          <cell r="E444" t="str">
            <v>m</v>
          </cell>
          <cell r="G444">
            <v>0</v>
          </cell>
          <cell r="H444">
            <v>0</v>
          </cell>
        </row>
        <row r="445">
          <cell r="A445" t="str">
            <v>04.200.14</v>
          </cell>
          <cell r="B445" t="str">
            <v>Corpo de BSCC 2.00x2.00m-H=5.00 a 7.50m</v>
          </cell>
          <cell r="C445" t="str">
            <v>DNER-ES286/97</v>
          </cell>
          <cell r="D445" t="str">
            <v xml:space="preserve"> </v>
          </cell>
          <cell r="E445" t="str">
            <v>m</v>
          </cell>
          <cell r="F445">
            <v>641.59</v>
          </cell>
          <cell r="G445">
            <v>229.68922000000001</v>
          </cell>
          <cell r="H445">
            <v>871.27922000000001</v>
          </cell>
        </row>
        <row r="446">
          <cell r="A446" t="str">
            <v>04.200.15</v>
          </cell>
          <cell r="B446" t="str">
            <v>Corpo de BSCC 2.50x2.50m-H=5.00 a 7.50m</v>
          </cell>
          <cell r="C446" t="str">
            <v>DNER-ES286/97</v>
          </cell>
          <cell r="D446" t="str">
            <v xml:space="preserve"> </v>
          </cell>
          <cell r="E446" t="str">
            <v>m</v>
          </cell>
          <cell r="F446">
            <v>925.52</v>
          </cell>
          <cell r="G446">
            <v>331.33616000000001</v>
          </cell>
          <cell r="H446">
            <v>1256.85616</v>
          </cell>
        </row>
        <row r="447">
          <cell r="A447" t="str">
            <v>04.200.16</v>
          </cell>
          <cell r="B447" t="str">
            <v>Corpo de BSCC 3.00x3.00m-H=5.00 a 7.50m</v>
          </cell>
          <cell r="C447" t="str">
            <v>DNER-ES286/97</v>
          </cell>
          <cell r="D447" t="str">
            <v xml:space="preserve"> </v>
          </cell>
          <cell r="E447" t="str">
            <v>m</v>
          </cell>
          <cell r="G447">
            <v>0</v>
          </cell>
          <cell r="H447">
            <v>0</v>
          </cell>
        </row>
        <row r="448">
          <cell r="A448" t="str">
            <v>04.200.17</v>
          </cell>
          <cell r="B448" t="str">
            <v>Corpo de BSCC 1.50x1.50m-H=7.50 a 10.00m</v>
          </cell>
          <cell r="C448" t="str">
            <v>DNER-ES286/97</v>
          </cell>
          <cell r="D448" t="str">
            <v xml:space="preserve"> </v>
          </cell>
          <cell r="E448" t="str">
            <v>m</v>
          </cell>
          <cell r="G448">
            <v>0</v>
          </cell>
          <cell r="H448">
            <v>0</v>
          </cell>
        </row>
        <row r="449">
          <cell r="A449" t="str">
            <v>04.200.18</v>
          </cell>
          <cell r="B449" t="str">
            <v>Corpo de BSCC 2.00x2.00m-H=7.50 a 10.00m</v>
          </cell>
          <cell r="C449" t="str">
            <v>DNER-ES286/97</v>
          </cell>
          <cell r="D449" t="str">
            <v xml:space="preserve"> </v>
          </cell>
          <cell r="E449" t="str">
            <v>m</v>
          </cell>
          <cell r="G449">
            <v>0</v>
          </cell>
          <cell r="H449">
            <v>0</v>
          </cell>
        </row>
        <row r="450">
          <cell r="A450" t="str">
            <v>04.200.19</v>
          </cell>
          <cell r="B450" t="str">
            <v>Corpo de BSCC 2.50x2.50m-H=7.50 a 10.00m</v>
          </cell>
          <cell r="C450" t="str">
            <v>DNER-ES286/97</v>
          </cell>
          <cell r="D450" t="str">
            <v xml:space="preserve"> </v>
          </cell>
          <cell r="E450" t="str">
            <v>m</v>
          </cell>
          <cell r="G450">
            <v>0</v>
          </cell>
          <cell r="H450">
            <v>0</v>
          </cell>
        </row>
        <row r="451">
          <cell r="A451" t="str">
            <v>04.200.20</v>
          </cell>
          <cell r="B451" t="str">
            <v>Corpo de BSCC 3.00x3.00m-H=7.50 a 10.00m</v>
          </cell>
          <cell r="C451" t="str">
            <v>DNER-ES286/97</v>
          </cell>
          <cell r="D451" t="str">
            <v xml:space="preserve"> </v>
          </cell>
          <cell r="E451" t="str">
            <v>m</v>
          </cell>
          <cell r="G451">
            <v>0</v>
          </cell>
          <cell r="H451">
            <v>0</v>
          </cell>
        </row>
        <row r="452">
          <cell r="A452" t="str">
            <v>04.200.21</v>
          </cell>
          <cell r="B452" t="str">
            <v>Corpo de BSCC 1.50x1.50m-H=10.00 a 12.50m</v>
          </cell>
          <cell r="C452" t="str">
            <v>DNER-ES286/97</v>
          </cell>
          <cell r="D452" t="str">
            <v xml:space="preserve"> </v>
          </cell>
          <cell r="E452" t="str">
            <v>m</v>
          </cell>
          <cell r="G452">
            <v>0</v>
          </cell>
          <cell r="H452">
            <v>0</v>
          </cell>
        </row>
        <row r="453">
          <cell r="A453" t="str">
            <v>04.200.22</v>
          </cell>
          <cell r="B453" t="str">
            <v>Corpo de BSCC 2.00x2.00m-H=10.00 a 12.50m</v>
          </cell>
          <cell r="C453" t="str">
            <v>DNER-ES286/97</v>
          </cell>
          <cell r="D453" t="str">
            <v xml:space="preserve"> </v>
          </cell>
          <cell r="E453" t="str">
            <v>m</v>
          </cell>
          <cell r="G453">
            <v>0</v>
          </cell>
          <cell r="H453">
            <v>0</v>
          </cell>
        </row>
        <row r="454">
          <cell r="A454" t="str">
            <v>04.200.23</v>
          </cell>
          <cell r="B454" t="str">
            <v>Corpo de BSCC 2.50x2.50m-H=10.00 a 12.50m</v>
          </cell>
          <cell r="C454" t="str">
            <v>DNER-ES286/97</v>
          </cell>
          <cell r="D454" t="str">
            <v xml:space="preserve"> </v>
          </cell>
          <cell r="E454" t="str">
            <v>m</v>
          </cell>
          <cell r="G454">
            <v>0</v>
          </cell>
          <cell r="H454">
            <v>0</v>
          </cell>
        </row>
        <row r="455">
          <cell r="A455" t="str">
            <v>04.200.24</v>
          </cell>
          <cell r="B455" t="str">
            <v>Corpo de BSCC 3.00x3.00m-H=10.00 a 12.50m</v>
          </cell>
          <cell r="C455" t="str">
            <v>DNER-ES286/97</v>
          </cell>
          <cell r="D455" t="str">
            <v xml:space="preserve"> </v>
          </cell>
          <cell r="E455" t="str">
            <v>m</v>
          </cell>
          <cell r="G455">
            <v>0</v>
          </cell>
          <cell r="H455">
            <v>0</v>
          </cell>
        </row>
        <row r="456">
          <cell r="A456" t="str">
            <v>04.200.25</v>
          </cell>
          <cell r="B456" t="str">
            <v>Corpo de BSCC 1.50x1.50m-H=12.50 a 15.00m</v>
          </cell>
          <cell r="C456" t="str">
            <v>DNER-ES286/97</v>
          </cell>
          <cell r="D456" t="str">
            <v xml:space="preserve"> </v>
          </cell>
          <cell r="E456" t="str">
            <v>m</v>
          </cell>
          <cell r="G456">
            <v>0</v>
          </cell>
          <cell r="H456">
            <v>0</v>
          </cell>
        </row>
        <row r="457">
          <cell r="A457" t="str">
            <v>04.200.26</v>
          </cell>
          <cell r="B457" t="str">
            <v>Corpo de BSCC 2.00x2.00m-H=12.50 a 15.00m</v>
          </cell>
          <cell r="C457" t="str">
            <v>DNER-ES286/97</v>
          </cell>
          <cell r="D457" t="str">
            <v xml:space="preserve"> </v>
          </cell>
          <cell r="E457" t="str">
            <v>m</v>
          </cell>
          <cell r="G457">
            <v>0</v>
          </cell>
          <cell r="H457">
            <v>0</v>
          </cell>
        </row>
        <row r="458">
          <cell r="A458" t="str">
            <v>04.200.27</v>
          </cell>
          <cell r="B458" t="str">
            <v>Corpo de BSCC 2.50x2.50m-H=12.50 a 15.00m</v>
          </cell>
          <cell r="C458" t="str">
            <v>DNER-ES286/97</v>
          </cell>
          <cell r="D458" t="str">
            <v xml:space="preserve"> </v>
          </cell>
          <cell r="E458" t="str">
            <v>m</v>
          </cell>
          <cell r="G458">
            <v>0</v>
          </cell>
          <cell r="H458">
            <v>0</v>
          </cell>
        </row>
        <row r="459">
          <cell r="A459" t="str">
            <v>04.200.28</v>
          </cell>
          <cell r="B459" t="str">
            <v>Corpo de BSCC 3.00x3.00m-H=12.50 a 15.00m</v>
          </cell>
          <cell r="C459" t="str">
            <v>DNER-ES286/97</v>
          </cell>
          <cell r="D459" t="str">
            <v xml:space="preserve"> </v>
          </cell>
          <cell r="E459" t="str">
            <v>m</v>
          </cell>
          <cell r="G459">
            <v>0</v>
          </cell>
          <cell r="H459">
            <v>0</v>
          </cell>
        </row>
        <row r="460">
          <cell r="A460" t="str">
            <v>04.201.01</v>
          </cell>
          <cell r="B460" t="str">
            <v>Boca de BSCC 1.50x1.50m - normal</v>
          </cell>
          <cell r="C460" t="str">
            <v xml:space="preserve"> </v>
          </cell>
          <cell r="D460" t="str">
            <v xml:space="preserve"> </v>
          </cell>
          <cell r="E460" t="str">
            <v>un</v>
          </cell>
          <cell r="F460">
            <v>2319.15</v>
          </cell>
          <cell r="G460">
            <v>830.25570000000005</v>
          </cell>
          <cell r="H460">
            <v>3149.4057000000003</v>
          </cell>
        </row>
        <row r="461">
          <cell r="A461" t="str">
            <v>04.201.02</v>
          </cell>
          <cell r="B461" t="str">
            <v>Boca de BSCC 2.00x2.00m - normal</v>
          </cell>
          <cell r="C461" t="str">
            <v xml:space="preserve"> </v>
          </cell>
          <cell r="D461" t="str">
            <v xml:space="preserve"> </v>
          </cell>
          <cell r="E461" t="str">
            <v>un</v>
          </cell>
          <cell r="F461">
            <v>3589.28</v>
          </cell>
          <cell r="G461">
            <v>1284.9622400000001</v>
          </cell>
          <cell r="H461">
            <v>4874.2422400000005</v>
          </cell>
        </row>
        <row r="462">
          <cell r="A462" t="str">
            <v>04.201.03</v>
          </cell>
          <cell r="B462" t="str">
            <v>Boca de BSCC 2.50x2.50m - normal</v>
          </cell>
          <cell r="C462" t="str">
            <v xml:space="preserve"> </v>
          </cell>
          <cell r="D462" t="str">
            <v xml:space="preserve"> </v>
          </cell>
          <cell r="E462" t="str">
            <v>un</v>
          </cell>
          <cell r="F462">
            <v>4845.04</v>
          </cell>
          <cell r="G462">
            <v>1734.52432</v>
          </cell>
          <cell r="H462">
            <v>6579.5643199999995</v>
          </cell>
        </row>
        <row r="463">
          <cell r="A463" t="str">
            <v>04.201.04</v>
          </cell>
          <cell r="B463" t="str">
            <v>Boca de BSCC 3.00x3.00m - normal</v>
          </cell>
          <cell r="C463" t="str">
            <v xml:space="preserve"> </v>
          </cell>
          <cell r="D463" t="str">
            <v xml:space="preserve"> </v>
          </cell>
          <cell r="E463" t="str">
            <v>un</v>
          </cell>
          <cell r="F463">
            <v>6854.77</v>
          </cell>
          <cell r="G463">
            <v>2454.0076600000002</v>
          </cell>
          <cell r="H463">
            <v>9308.7776599999997</v>
          </cell>
        </row>
        <row r="464">
          <cell r="A464" t="str">
            <v>04.201.05</v>
          </cell>
          <cell r="B464" t="str">
            <v>Boca de BSCC 1.50x1.50m - esc=15º</v>
          </cell>
          <cell r="C464" t="str">
            <v xml:space="preserve"> </v>
          </cell>
          <cell r="D464" t="str">
            <v xml:space="preserve"> </v>
          </cell>
          <cell r="E464" t="str">
            <v>un</v>
          </cell>
          <cell r="G464">
            <v>0</v>
          </cell>
          <cell r="H464">
            <v>0</v>
          </cell>
        </row>
        <row r="465">
          <cell r="A465" t="str">
            <v>04.201.06</v>
          </cell>
          <cell r="B465" t="str">
            <v>Boca de BSCC 2.00x2.00m - esc=15º</v>
          </cell>
          <cell r="C465" t="str">
            <v xml:space="preserve"> </v>
          </cell>
          <cell r="D465" t="str">
            <v xml:space="preserve"> </v>
          </cell>
          <cell r="E465" t="str">
            <v>un</v>
          </cell>
          <cell r="F465">
            <v>3653.28</v>
          </cell>
          <cell r="G465">
            <v>1307.8742400000001</v>
          </cell>
          <cell r="H465">
            <v>4961.1542399999998</v>
          </cell>
        </row>
        <row r="466">
          <cell r="A466" t="str">
            <v>04.201.07</v>
          </cell>
          <cell r="B466" t="str">
            <v>Boca de BSCC 2.50x2.50m - esc=15º</v>
          </cell>
          <cell r="C466" t="str">
            <v xml:space="preserve"> </v>
          </cell>
          <cell r="D466" t="str">
            <v xml:space="preserve"> </v>
          </cell>
          <cell r="E466" t="str">
            <v>un</v>
          </cell>
          <cell r="F466">
            <v>5106.16</v>
          </cell>
          <cell r="G466">
            <v>1828.0052799999999</v>
          </cell>
          <cell r="H466">
            <v>6934.1652799999993</v>
          </cell>
        </row>
        <row r="467">
          <cell r="A467" t="str">
            <v>04.201.08</v>
          </cell>
          <cell r="B467" t="str">
            <v>Boca de BSCC 3.00x3.00m - esc=15º</v>
          </cell>
          <cell r="C467" t="str">
            <v xml:space="preserve"> </v>
          </cell>
          <cell r="D467" t="str">
            <v xml:space="preserve"> </v>
          </cell>
          <cell r="E467" t="str">
            <v>un</v>
          </cell>
          <cell r="G467">
            <v>0</v>
          </cell>
          <cell r="H467">
            <v>0</v>
          </cell>
        </row>
        <row r="468">
          <cell r="A468" t="str">
            <v>04.201.09</v>
          </cell>
          <cell r="B468" t="str">
            <v>Boca de BSCC 1.50x1.50m - esc=30º</v>
          </cell>
          <cell r="C468" t="str">
            <v xml:space="preserve"> </v>
          </cell>
          <cell r="D468" t="str">
            <v xml:space="preserve"> </v>
          </cell>
          <cell r="E468" t="str">
            <v>un</v>
          </cell>
          <cell r="G468">
            <v>0</v>
          </cell>
          <cell r="H468">
            <v>0</v>
          </cell>
        </row>
        <row r="469">
          <cell r="A469" t="str">
            <v>04.201.10</v>
          </cell>
          <cell r="B469" t="str">
            <v>Boca de BSCC 2.00x2.00m - esc=30º</v>
          </cell>
          <cell r="C469" t="str">
            <v xml:space="preserve"> </v>
          </cell>
          <cell r="D469" t="str">
            <v xml:space="preserve"> </v>
          </cell>
          <cell r="E469" t="str">
            <v>un</v>
          </cell>
          <cell r="G469">
            <v>0</v>
          </cell>
          <cell r="H469">
            <v>0</v>
          </cell>
        </row>
        <row r="470">
          <cell r="A470" t="str">
            <v>04.201.11</v>
          </cell>
          <cell r="B470" t="str">
            <v>Boca de BSCC 2.50x2.50m - esc=30º</v>
          </cell>
          <cell r="C470" t="str">
            <v xml:space="preserve"> </v>
          </cell>
          <cell r="D470" t="str">
            <v xml:space="preserve"> </v>
          </cell>
          <cell r="E470" t="str">
            <v>un</v>
          </cell>
          <cell r="G470">
            <v>0</v>
          </cell>
          <cell r="H470">
            <v>0</v>
          </cell>
        </row>
        <row r="471">
          <cell r="A471" t="str">
            <v>04.201.12</v>
          </cell>
          <cell r="B471" t="str">
            <v>Boca de BSCC 3.00x3.00m - esc=30º</v>
          </cell>
          <cell r="C471" t="str">
            <v xml:space="preserve"> </v>
          </cell>
          <cell r="D471" t="str">
            <v xml:space="preserve"> </v>
          </cell>
          <cell r="E471" t="str">
            <v>un</v>
          </cell>
          <cell r="G471">
            <v>0</v>
          </cell>
          <cell r="H471">
            <v>0</v>
          </cell>
        </row>
        <row r="472">
          <cell r="A472" t="str">
            <v>04.201.13</v>
          </cell>
          <cell r="B472" t="str">
            <v>Boca de BSCC 1.50x1.50m - esc=45º</v>
          </cell>
          <cell r="C472" t="str">
            <v xml:space="preserve"> </v>
          </cell>
          <cell r="D472" t="str">
            <v xml:space="preserve"> </v>
          </cell>
          <cell r="E472" t="str">
            <v>un</v>
          </cell>
          <cell r="G472">
            <v>0</v>
          </cell>
          <cell r="H472">
            <v>0</v>
          </cell>
        </row>
        <row r="473">
          <cell r="A473" t="str">
            <v>04.201.14</v>
          </cell>
          <cell r="B473" t="str">
            <v>Boca de BSCC 2.00x2.00m - esc=45º</v>
          </cell>
          <cell r="C473" t="str">
            <v xml:space="preserve"> </v>
          </cell>
          <cell r="D473" t="str">
            <v xml:space="preserve"> </v>
          </cell>
          <cell r="E473" t="str">
            <v>un</v>
          </cell>
          <cell r="G473">
            <v>0</v>
          </cell>
          <cell r="H473">
            <v>0</v>
          </cell>
        </row>
        <row r="474">
          <cell r="A474" t="str">
            <v>04.201.15</v>
          </cell>
          <cell r="B474" t="str">
            <v>Boca de BSCC 2.50x2.50m - esc=45º</v>
          </cell>
          <cell r="C474" t="str">
            <v xml:space="preserve"> </v>
          </cell>
          <cell r="D474" t="str">
            <v xml:space="preserve"> </v>
          </cell>
          <cell r="E474" t="str">
            <v>un</v>
          </cell>
          <cell r="G474">
            <v>0</v>
          </cell>
          <cell r="H474">
            <v>0</v>
          </cell>
        </row>
        <row r="475">
          <cell r="A475" t="str">
            <v>04.201.16</v>
          </cell>
          <cell r="B475" t="str">
            <v>Boca de BSCC 3.00x3.00m - esc=45º</v>
          </cell>
          <cell r="C475" t="str">
            <v xml:space="preserve"> </v>
          </cell>
          <cell r="D475" t="str">
            <v xml:space="preserve"> </v>
          </cell>
          <cell r="E475" t="str">
            <v>un</v>
          </cell>
          <cell r="G475">
            <v>0</v>
          </cell>
          <cell r="H475">
            <v>0</v>
          </cell>
        </row>
        <row r="476">
          <cell r="A476" t="str">
            <v>04.210.01</v>
          </cell>
          <cell r="B476" t="str">
            <v>Corpo de BDCC 1.50x1.50m-H=0 a 1.00m</v>
          </cell>
          <cell r="C476" t="str">
            <v>DNER-ES286/97</v>
          </cell>
          <cell r="D476" t="str">
            <v xml:space="preserve"> </v>
          </cell>
          <cell r="E476" t="str">
            <v>m</v>
          </cell>
          <cell r="F476">
            <v>636.33000000000004</v>
          </cell>
          <cell r="G476">
            <v>227.80614</v>
          </cell>
          <cell r="H476">
            <v>864.13614000000007</v>
          </cell>
        </row>
        <row r="477">
          <cell r="A477" t="str">
            <v>04.210.02</v>
          </cell>
          <cell r="B477" t="str">
            <v>Corpo de BDCC 2.00x2.00m-H=0 a 1.00m</v>
          </cell>
          <cell r="C477" t="str">
            <v>DNER-ES286/97</v>
          </cell>
          <cell r="D477" t="str">
            <v xml:space="preserve"> </v>
          </cell>
          <cell r="E477" t="str">
            <v>m</v>
          </cell>
          <cell r="G477">
            <v>0</v>
          </cell>
          <cell r="H477">
            <v>0</v>
          </cell>
        </row>
        <row r="478">
          <cell r="A478" t="str">
            <v>04.210.03</v>
          </cell>
          <cell r="B478" t="str">
            <v>Corpo de BDCC 2.50x2.50m-H=0 a 1.00m</v>
          </cell>
          <cell r="C478" t="str">
            <v>DNER-ES286/97</v>
          </cell>
          <cell r="D478" t="str">
            <v xml:space="preserve"> </v>
          </cell>
          <cell r="E478" t="str">
            <v>m</v>
          </cell>
          <cell r="G478">
            <v>0</v>
          </cell>
          <cell r="H478">
            <v>0</v>
          </cell>
        </row>
        <row r="479">
          <cell r="A479" t="str">
            <v>04.210.04</v>
          </cell>
          <cell r="B479" t="str">
            <v>Corpo de BDCC 3.00x3.00m-H=0 a 1.00m</v>
          </cell>
          <cell r="C479" t="str">
            <v>DNER-ES286/97</v>
          </cell>
          <cell r="D479" t="str">
            <v xml:space="preserve"> </v>
          </cell>
          <cell r="E479" t="str">
            <v>m</v>
          </cell>
          <cell r="G479">
            <v>0</v>
          </cell>
          <cell r="H479">
            <v>0</v>
          </cell>
        </row>
        <row r="480">
          <cell r="A480" t="str">
            <v>04.210.05</v>
          </cell>
          <cell r="B480" t="str">
            <v>Corpo de BDCC 1.50x1.50m-H=1.00 a 2.50m</v>
          </cell>
          <cell r="C480" t="str">
            <v>DNER-ES286/97</v>
          </cell>
          <cell r="D480" t="str">
            <v xml:space="preserve"> </v>
          </cell>
          <cell r="E480" t="str">
            <v>m</v>
          </cell>
          <cell r="F480">
            <v>556.6</v>
          </cell>
          <cell r="G480">
            <v>199.2628</v>
          </cell>
          <cell r="H480">
            <v>755.86279999999999</v>
          </cell>
        </row>
        <row r="481">
          <cell r="A481" t="str">
            <v>04.210.06</v>
          </cell>
          <cell r="B481" t="str">
            <v>Corpo de BDCC 2.00x2.00m-H=1.00 a 2.50m</v>
          </cell>
          <cell r="C481" t="str">
            <v>DNER-ES286/97</v>
          </cell>
          <cell r="D481" t="str">
            <v xml:space="preserve"> </v>
          </cell>
          <cell r="E481" t="str">
            <v>m</v>
          </cell>
          <cell r="G481">
            <v>0</v>
          </cell>
          <cell r="H481">
            <v>0</v>
          </cell>
        </row>
        <row r="482">
          <cell r="A482" t="str">
            <v>04.210.07</v>
          </cell>
          <cell r="B482" t="str">
            <v>Corpo de BDCC 2.50x2.50m-H=1.00 a 2.50m</v>
          </cell>
          <cell r="C482" t="str">
            <v>DNER-ES286/97</v>
          </cell>
          <cell r="D482" t="str">
            <v xml:space="preserve"> </v>
          </cell>
          <cell r="E482" t="str">
            <v>m</v>
          </cell>
          <cell r="G482">
            <v>0</v>
          </cell>
          <cell r="H482">
            <v>0</v>
          </cell>
        </row>
        <row r="483">
          <cell r="A483" t="str">
            <v>04.210.08</v>
          </cell>
          <cell r="B483" t="str">
            <v>Corpo de BDCC 3.00x3.00m-H=1.00 a 2.50m</v>
          </cell>
          <cell r="C483" t="str">
            <v>DNER-ES286/97</v>
          </cell>
          <cell r="D483" t="str">
            <v xml:space="preserve"> </v>
          </cell>
          <cell r="E483" t="str">
            <v>m</v>
          </cell>
          <cell r="G483">
            <v>0</v>
          </cell>
          <cell r="H483">
            <v>0</v>
          </cell>
        </row>
        <row r="484">
          <cell r="A484" t="str">
            <v>04.210.09</v>
          </cell>
          <cell r="B484" t="str">
            <v>Corpo de BDCC 1.50x1.50m-H=2.50 a 5.00m</v>
          </cell>
          <cell r="C484" t="str">
            <v>DNER-ES286/97</v>
          </cell>
          <cell r="D484" t="str">
            <v xml:space="preserve"> </v>
          </cell>
          <cell r="E484" t="str">
            <v>m</v>
          </cell>
          <cell r="G484">
            <v>0</v>
          </cell>
          <cell r="H484">
            <v>0</v>
          </cell>
        </row>
        <row r="485">
          <cell r="A485" t="str">
            <v>04.210.10</v>
          </cell>
          <cell r="B485" t="str">
            <v>Corpo de BDCC 2.00x2.00m-H=2.50 a 5.00m</v>
          </cell>
          <cell r="C485" t="str">
            <v>DNER-ES286/97</v>
          </cell>
          <cell r="D485" t="str">
            <v xml:space="preserve"> </v>
          </cell>
          <cell r="E485" t="str">
            <v>m</v>
          </cell>
          <cell r="G485">
            <v>0</v>
          </cell>
          <cell r="H485">
            <v>0</v>
          </cell>
        </row>
        <row r="486">
          <cell r="A486" t="str">
            <v>04.210.11</v>
          </cell>
          <cell r="B486" t="str">
            <v>Corpo de BDCC 2.50x2.50m-H=2.50 a 5.00m</v>
          </cell>
          <cell r="C486" t="str">
            <v>DNER-ES286/97</v>
          </cell>
          <cell r="D486" t="str">
            <v xml:space="preserve"> </v>
          </cell>
          <cell r="E486" t="str">
            <v>m</v>
          </cell>
          <cell r="G486">
            <v>0</v>
          </cell>
          <cell r="H486">
            <v>0</v>
          </cell>
        </row>
        <row r="487">
          <cell r="A487" t="str">
            <v>04.210.12</v>
          </cell>
          <cell r="B487" t="str">
            <v>Corpo de BDCC 3.00x3.00m-H=2.50 a 5.00m</v>
          </cell>
          <cell r="C487" t="str">
            <v>DNER-ES286/97</v>
          </cell>
          <cell r="D487" t="str">
            <v xml:space="preserve"> </v>
          </cell>
          <cell r="E487" t="str">
            <v>m</v>
          </cell>
          <cell r="G487">
            <v>0</v>
          </cell>
          <cell r="H487">
            <v>0</v>
          </cell>
        </row>
        <row r="488">
          <cell r="A488" t="str">
            <v>04.210.13</v>
          </cell>
          <cell r="B488" t="str">
            <v>Corpo de BDCC 1.50x1.50m-H=5.00 a 7.50m</v>
          </cell>
          <cell r="C488" t="str">
            <v>DNER-ES286/97</v>
          </cell>
          <cell r="D488" t="str">
            <v xml:space="preserve"> </v>
          </cell>
          <cell r="E488" t="str">
            <v>m</v>
          </cell>
          <cell r="G488">
            <v>0</v>
          </cell>
          <cell r="H488">
            <v>0</v>
          </cell>
        </row>
        <row r="489">
          <cell r="A489" t="str">
            <v>04.210.14</v>
          </cell>
          <cell r="B489" t="str">
            <v>Corpo de BDCC 2.00x2.00m-H=5.00 a 7.50m</v>
          </cell>
          <cell r="C489" t="str">
            <v>DNER-ES286/97</v>
          </cell>
          <cell r="D489" t="str">
            <v xml:space="preserve"> </v>
          </cell>
          <cell r="E489" t="str">
            <v>m</v>
          </cell>
          <cell r="G489">
            <v>0</v>
          </cell>
          <cell r="H489">
            <v>0</v>
          </cell>
        </row>
        <row r="490">
          <cell r="A490" t="str">
            <v>04.210.15</v>
          </cell>
          <cell r="B490" t="str">
            <v>Corpo de BDCC 2.50x2.50m-H=5.00 a 7.50m</v>
          </cell>
          <cell r="C490" t="str">
            <v>DNER-ES286/97</v>
          </cell>
          <cell r="D490" t="str">
            <v xml:space="preserve"> </v>
          </cell>
          <cell r="E490" t="str">
            <v>m</v>
          </cell>
          <cell r="G490">
            <v>0</v>
          </cell>
          <cell r="H490">
            <v>0</v>
          </cell>
        </row>
        <row r="491">
          <cell r="A491" t="str">
            <v>04.210.16</v>
          </cell>
          <cell r="B491" t="str">
            <v>Corpo de BDCC 3.00x3.00m-H=5.00 a 7.50m</v>
          </cell>
          <cell r="C491" t="str">
            <v>DNER-ES286/97</v>
          </cell>
          <cell r="D491" t="str">
            <v xml:space="preserve"> </v>
          </cell>
          <cell r="E491" t="str">
            <v>m</v>
          </cell>
          <cell r="G491">
            <v>0</v>
          </cell>
          <cell r="H491">
            <v>0</v>
          </cell>
        </row>
        <row r="492">
          <cell r="A492" t="str">
            <v>04.210.17</v>
          </cell>
          <cell r="B492" t="str">
            <v>Corpo de BDCC 1.50x1.50m-H=7.50 a 10.00m</v>
          </cell>
          <cell r="C492" t="str">
            <v>DNER-ES286/97</v>
          </cell>
          <cell r="D492" t="str">
            <v xml:space="preserve"> </v>
          </cell>
          <cell r="E492" t="str">
            <v>m</v>
          </cell>
          <cell r="G492">
            <v>0</v>
          </cell>
          <cell r="H492">
            <v>0</v>
          </cell>
        </row>
        <row r="493">
          <cell r="A493" t="str">
            <v>04.210.18</v>
          </cell>
          <cell r="B493" t="str">
            <v>Corpo de BDCC 2.00x2.00m-H=7.50 a 10.00m</v>
          </cell>
          <cell r="C493" t="str">
            <v>DNER-ES286/97</v>
          </cell>
          <cell r="D493" t="str">
            <v xml:space="preserve"> </v>
          </cell>
          <cell r="E493" t="str">
            <v>m</v>
          </cell>
          <cell r="G493">
            <v>0</v>
          </cell>
          <cell r="H493">
            <v>0</v>
          </cell>
        </row>
        <row r="494">
          <cell r="A494" t="str">
            <v>04.210.19</v>
          </cell>
          <cell r="B494" t="str">
            <v>Corpo de BDCC 2.50x2.50m-H=7.50 a 10.00m</v>
          </cell>
          <cell r="C494" t="str">
            <v>DNER-ES286/97</v>
          </cell>
          <cell r="D494" t="str">
            <v xml:space="preserve"> </v>
          </cell>
          <cell r="E494" t="str">
            <v>m</v>
          </cell>
          <cell r="G494">
            <v>0</v>
          </cell>
          <cell r="H494">
            <v>0</v>
          </cell>
        </row>
        <row r="495">
          <cell r="A495" t="str">
            <v>04.210.20</v>
          </cell>
          <cell r="B495" t="str">
            <v>Corpo de BDCC 3.00x3.00m-H=7.50 a 10.00m</v>
          </cell>
          <cell r="C495" t="str">
            <v>DNER-ES286/97</v>
          </cell>
          <cell r="D495" t="str">
            <v xml:space="preserve"> </v>
          </cell>
          <cell r="E495" t="str">
            <v>m</v>
          </cell>
          <cell r="G495">
            <v>0</v>
          </cell>
          <cell r="H495">
            <v>0</v>
          </cell>
        </row>
        <row r="496">
          <cell r="A496" t="str">
            <v>04.210.21</v>
          </cell>
          <cell r="B496" t="str">
            <v>Corpo de BDCC 1.50x1.50m-H=10.00 a 12.50m</v>
          </cell>
          <cell r="C496" t="str">
            <v>DNER-ES286/97</v>
          </cell>
          <cell r="D496" t="str">
            <v xml:space="preserve"> </v>
          </cell>
          <cell r="E496" t="str">
            <v>m</v>
          </cell>
          <cell r="G496">
            <v>0</v>
          </cell>
          <cell r="H496">
            <v>0</v>
          </cell>
        </row>
        <row r="497">
          <cell r="A497" t="str">
            <v>04.210.22</v>
          </cell>
          <cell r="B497" t="str">
            <v>Corpo de BDCC 2.00x2.00m-H=10.00 a 12.50m</v>
          </cell>
          <cell r="C497" t="str">
            <v>DNER-ES286/97</v>
          </cell>
          <cell r="D497" t="str">
            <v xml:space="preserve"> </v>
          </cell>
          <cell r="E497" t="str">
            <v>m</v>
          </cell>
          <cell r="G497">
            <v>0</v>
          </cell>
          <cell r="H497">
            <v>0</v>
          </cell>
        </row>
        <row r="498">
          <cell r="A498" t="str">
            <v>04.210.23</v>
          </cell>
          <cell r="B498" t="str">
            <v>Corpo de BDCC 2.50x2.50m-H=10.00 a 12.50m</v>
          </cell>
          <cell r="C498" t="str">
            <v>DNER-ES286/97</v>
          </cell>
          <cell r="D498" t="str">
            <v xml:space="preserve"> </v>
          </cell>
          <cell r="E498" t="str">
            <v>m</v>
          </cell>
          <cell r="G498">
            <v>0</v>
          </cell>
          <cell r="H498">
            <v>0</v>
          </cell>
        </row>
        <row r="499">
          <cell r="A499" t="str">
            <v>04.210.24</v>
          </cell>
          <cell r="B499" t="str">
            <v>Corpo de BDCC 3.00x3.00m-H=10.00 a 12.50m</v>
          </cell>
          <cell r="C499" t="str">
            <v>DNER-ES286/97</v>
          </cell>
          <cell r="D499" t="str">
            <v xml:space="preserve"> </v>
          </cell>
          <cell r="E499" t="str">
            <v>m</v>
          </cell>
          <cell r="G499">
            <v>0</v>
          </cell>
          <cell r="H499">
            <v>0</v>
          </cell>
        </row>
        <row r="500">
          <cell r="A500" t="str">
            <v>04.210.25</v>
          </cell>
          <cell r="B500" t="str">
            <v>Corpo de BDCC 1.50x1.50m-H=12.50 a 15.00m</v>
          </cell>
          <cell r="C500" t="str">
            <v>DNER-ES286/97</v>
          </cell>
          <cell r="D500" t="str">
            <v xml:space="preserve"> </v>
          </cell>
          <cell r="E500" t="str">
            <v>m</v>
          </cell>
          <cell r="G500">
            <v>0</v>
          </cell>
          <cell r="H500">
            <v>0</v>
          </cell>
        </row>
        <row r="501">
          <cell r="A501" t="str">
            <v>04.210.26</v>
          </cell>
          <cell r="B501" t="str">
            <v>Corpo de BDCC 2.00x2.00m-H=12.50 a 15.00m</v>
          </cell>
          <cell r="C501" t="str">
            <v>DNER-ES286/97</v>
          </cell>
          <cell r="D501" t="str">
            <v xml:space="preserve"> </v>
          </cell>
          <cell r="E501" t="str">
            <v>m</v>
          </cell>
          <cell r="G501">
            <v>0</v>
          </cell>
          <cell r="H501">
            <v>0</v>
          </cell>
        </row>
        <row r="502">
          <cell r="A502" t="str">
            <v>04.210.27</v>
          </cell>
          <cell r="B502" t="str">
            <v>Corpo de BDCC 2.50x2.50m-H=12.50 a 15.00m</v>
          </cell>
          <cell r="C502" t="str">
            <v>DNER-ES286/97</v>
          </cell>
          <cell r="D502" t="str">
            <v xml:space="preserve"> </v>
          </cell>
          <cell r="E502" t="str">
            <v>m</v>
          </cell>
          <cell r="G502">
            <v>0</v>
          </cell>
          <cell r="H502">
            <v>0</v>
          </cell>
        </row>
        <row r="503">
          <cell r="A503" t="str">
            <v>04.210.28</v>
          </cell>
          <cell r="B503" t="str">
            <v>Corpo de BDCC 3.00x3.00m-H=12.50 a 15.00m</v>
          </cell>
          <cell r="C503" t="str">
            <v>DNER-ES286/97</v>
          </cell>
          <cell r="D503" t="str">
            <v xml:space="preserve"> </v>
          </cell>
          <cell r="E503" t="str">
            <v>m</v>
          </cell>
          <cell r="G503">
            <v>0</v>
          </cell>
          <cell r="H503">
            <v>0</v>
          </cell>
        </row>
        <row r="504">
          <cell r="A504" t="str">
            <v>04.211.01</v>
          </cell>
          <cell r="B504" t="str">
            <v>Boca de BDCC 1.50x1.50m - normal</v>
          </cell>
          <cell r="C504" t="str">
            <v xml:space="preserve"> </v>
          </cell>
          <cell r="D504" t="str">
            <v xml:space="preserve"> </v>
          </cell>
          <cell r="E504" t="str">
            <v>un</v>
          </cell>
          <cell r="F504">
            <v>2682.37</v>
          </cell>
          <cell r="G504">
            <v>960.28845999999987</v>
          </cell>
          <cell r="H504">
            <v>3642.6584599999996</v>
          </cell>
        </row>
        <row r="505">
          <cell r="A505" t="str">
            <v>04.211.02</v>
          </cell>
          <cell r="B505" t="str">
            <v>Boca de BDCC 2.00x2.00m - normal</v>
          </cell>
          <cell r="C505" t="str">
            <v xml:space="preserve"> </v>
          </cell>
          <cell r="D505" t="str">
            <v xml:space="preserve"> </v>
          </cell>
          <cell r="E505" t="str">
            <v>un</v>
          </cell>
          <cell r="G505">
            <v>0</v>
          </cell>
          <cell r="H505">
            <v>0</v>
          </cell>
        </row>
        <row r="506">
          <cell r="A506" t="str">
            <v>04.211.03</v>
          </cell>
          <cell r="B506" t="str">
            <v>Boca de BDCC 2.50x2.50m - normal</v>
          </cell>
          <cell r="C506" t="str">
            <v xml:space="preserve"> </v>
          </cell>
          <cell r="D506" t="str">
            <v xml:space="preserve"> </v>
          </cell>
          <cell r="E506" t="str">
            <v>un</v>
          </cell>
          <cell r="G506">
            <v>0</v>
          </cell>
          <cell r="H506">
            <v>0</v>
          </cell>
        </row>
        <row r="507">
          <cell r="A507" t="str">
            <v>04.211.04</v>
          </cell>
          <cell r="B507" t="str">
            <v>Boca de BDCC 3.00x3.00m - normal</v>
          </cell>
          <cell r="C507" t="str">
            <v xml:space="preserve"> </v>
          </cell>
          <cell r="D507" t="str">
            <v xml:space="preserve"> </v>
          </cell>
          <cell r="E507" t="str">
            <v>un</v>
          </cell>
          <cell r="G507">
            <v>0</v>
          </cell>
          <cell r="H507">
            <v>0</v>
          </cell>
        </row>
        <row r="508">
          <cell r="A508" t="str">
            <v>04.211.05</v>
          </cell>
          <cell r="B508" t="str">
            <v>Boca de BDCC 1.50x1.50m - esc=15°</v>
          </cell>
          <cell r="C508" t="str">
            <v xml:space="preserve"> </v>
          </cell>
          <cell r="D508" t="str">
            <v xml:space="preserve"> </v>
          </cell>
          <cell r="E508" t="str">
            <v>un</v>
          </cell>
          <cell r="G508">
            <v>0</v>
          </cell>
          <cell r="H508">
            <v>0</v>
          </cell>
        </row>
        <row r="509">
          <cell r="A509" t="str">
            <v>04.211.06</v>
          </cell>
          <cell r="B509" t="str">
            <v>Boca de BDCC 2.00x2.00m - esc=15°</v>
          </cell>
          <cell r="C509" t="str">
            <v xml:space="preserve"> </v>
          </cell>
          <cell r="D509" t="str">
            <v xml:space="preserve"> </v>
          </cell>
          <cell r="E509" t="str">
            <v>un</v>
          </cell>
          <cell r="G509">
            <v>0</v>
          </cell>
          <cell r="H509">
            <v>0</v>
          </cell>
        </row>
        <row r="510">
          <cell r="A510" t="str">
            <v>04.211.07</v>
          </cell>
          <cell r="B510" t="str">
            <v>Boca de BDCC 2.50x2.50m - esc=15°</v>
          </cell>
          <cell r="C510" t="str">
            <v xml:space="preserve"> </v>
          </cell>
          <cell r="D510" t="str">
            <v xml:space="preserve"> </v>
          </cell>
          <cell r="E510" t="str">
            <v>un</v>
          </cell>
          <cell r="G510">
            <v>0</v>
          </cell>
          <cell r="H510">
            <v>0</v>
          </cell>
        </row>
        <row r="511">
          <cell r="A511" t="str">
            <v>04.211.08</v>
          </cell>
          <cell r="B511" t="str">
            <v>Boca de BDCC 3.00x3.00m - esc=15°</v>
          </cell>
          <cell r="C511" t="str">
            <v xml:space="preserve"> </v>
          </cell>
          <cell r="D511" t="str">
            <v xml:space="preserve"> </v>
          </cell>
          <cell r="E511" t="str">
            <v>un</v>
          </cell>
          <cell r="G511">
            <v>0</v>
          </cell>
          <cell r="H511">
            <v>0</v>
          </cell>
        </row>
        <row r="512">
          <cell r="A512" t="str">
            <v>04.211.09</v>
          </cell>
          <cell r="B512" t="str">
            <v>Boca de BDCC 1.50x1.50m - esc=30°</v>
          </cell>
          <cell r="C512" t="str">
            <v xml:space="preserve"> </v>
          </cell>
          <cell r="D512" t="str">
            <v xml:space="preserve"> </v>
          </cell>
          <cell r="E512" t="str">
            <v>un</v>
          </cell>
          <cell r="F512">
            <v>3161.55</v>
          </cell>
          <cell r="G512">
            <v>1131.8349000000001</v>
          </cell>
          <cell r="H512">
            <v>4293.3849</v>
          </cell>
        </row>
        <row r="513">
          <cell r="A513" t="str">
            <v>04.211.10</v>
          </cell>
          <cell r="B513" t="str">
            <v>Boca de BDCC 2.00x2.00m - esc=30°</v>
          </cell>
          <cell r="C513" t="str">
            <v xml:space="preserve"> </v>
          </cell>
          <cell r="D513" t="str">
            <v xml:space="preserve"> </v>
          </cell>
          <cell r="E513" t="str">
            <v>un</v>
          </cell>
          <cell r="G513">
            <v>0</v>
          </cell>
          <cell r="H513">
            <v>0</v>
          </cell>
        </row>
        <row r="514">
          <cell r="A514" t="str">
            <v>04.211.11</v>
          </cell>
          <cell r="B514" t="str">
            <v>Boca de BDCC 2.50x2.50m - esc=30°</v>
          </cell>
          <cell r="C514" t="str">
            <v xml:space="preserve"> </v>
          </cell>
          <cell r="D514" t="str">
            <v xml:space="preserve"> </v>
          </cell>
          <cell r="E514" t="str">
            <v>un</v>
          </cell>
          <cell r="G514">
            <v>0</v>
          </cell>
          <cell r="H514">
            <v>0</v>
          </cell>
        </row>
        <row r="515">
          <cell r="A515" t="str">
            <v>04.211.12</v>
          </cell>
          <cell r="B515" t="str">
            <v>Boca de BDCC 3.00x3.00m - esc=30°</v>
          </cell>
          <cell r="C515" t="str">
            <v xml:space="preserve"> </v>
          </cell>
          <cell r="D515" t="str">
            <v xml:space="preserve"> </v>
          </cell>
          <cell r="E515" t="str">
            <v>un</v>
          </cell>
          <cell r="G515">
            <v>0</v>
          </cell>
          <cell r="H515">
            <v>0</v>
          </cell>
        </row>
        <row r="516">
          <cell r="A516" t="str">
            <v>04.211.13</v>
          </cell>
          <cell r="B516" t="str">
            <v>Boca de BDCC 1.50x1.50m - esc=45°</v>
          </cell>
          <cell r="C516" t="str">
            <v xml:space="preserve"> </v>
          </cell>
          <cell r="D516" t="str">
            <v xml:space="preserve"> </v>
          </cell>
          <cell r="E516" t="str">
            <v>un</v>
          </cell>
          <cell r="G516">
            <v>0</v>
          </cell>
          <cell r="H516">
            <v>0</v>
          </cell>
        </row>
        <row r="517">
          <cell r="A517" t="str">
            <v>04.211.14</v>
          </cell>
          <cell r="B517" t="str">
            <v>Boca de BDCC 2.00x2.00m - esc=45°</v>
          </cell>
          <cell r="C517" t="str">
            <v xml:space="preserve"> </v>
          </cell>
          <cell r="D517" t="str">
            <v xml:space="preserve"> </v>
          </cell>
          <cell r="E517" t="str">
            <v>un</v>
          </cell>
          <cell r="G517">
            <v>0</v>
          </cell>
          <cell r="H517">
            <v>0</v>
          </cell>
        </row>
        <row r="518">
          <cell r="A518" t="str">
            <v>04.211.15</v>
          </cell>
          <cell r="B518" t="str">
            <v>Boca de BDCC 2.50x2.50m - esc=45°</v>
          </cell>
          <cell r="C518" t="str">
            <v xml:space="preserve"> </v>
          </cell>
          <cell r="D518" t="str">
            <v xml:space="preserve"> </v>
          </cell>
          <cell r="E518" t="str">
            <v>un</v>
          </cell>
          <cell r="G518">
            <v>0</v>
          </cell>
          <cell r="H518">
            <v>0</v>
          </cell>
        </row>
        <row r="519">
          <cell r="A519" t="str">
            <v>04.211.16</v>
          </cell>
          <cell r="B519" t="str">
            <v>Boca de BDCC 3.00x3.00m - esc=45°</v>
          </cell>
          <cell r="C519" t="str">
            <v xml:space="preserve"> </v>
          </cell>
          <cell r="D519" t="str">
            <v xml:space="preserve"> </v>
          </cell>
          <cell r="E519" t="str">
            <v>un</v>
          </cell>
          <cell r="G519">
            <v>0</v>
          </cell>
          <cell r="H519">
            <v>0</v>
          </cell>
        </row>
        <row r="520">
          <cell r="A520" t="str">
            <v>04.220.01</v>
          </cell>
          <cell r="B520" t="str">
            <v>Corpo de BTCC 1.50x1.50m-H=0 a 1.00m</v>
          </cell>
          <cell r="C520" t="str">
            <v>DNER-ES286/97</v>
          </cell>
          <cell r="D520" t="str">
            <v xml:space="preserve"> </v>
          </cell>
          <cell r="E520" t="str">
            <v>m</v>
          </cell>
          <cell r="G520">
            <v>0</v>
          </cell>
          <cell r="H520">
            <v>0</v>
          </cell>
        </row>
        <row r="521">
          <cell r="A521" t="str">
            <v>04.220.02</v>
          </cell>
          <cell r="B521" t="str">
            <v>Corpo de BTCC 2.00x2.00m-H=0 a 1.00m</v>
          </cell>
          <cell r="C521" t="str">
            <v>DNER-ES286/97</v>
          </cell>
          <cell r="D521" t="str">
            <v xml:space="preserve"> </v>
          </cell>
          <cell r="E521" t="str">
            <v>m</v>
          </cell>
          <cell r="G521">
            <v>0</v>
          </cell>
          <cell r="H521">
            <v>0</v>
          </cell>
        </row>
        <row r="522">
          <cell r="A522" t="str">
            <v>04.220.03</v>
          </cell>
          <cell r="B522" t="str">
            <v>Corpo de BTCC 2.50x2.50m-H=0 a 1.00m</v>
          </cell>
          <cell r="C522" t="str">
            <v>DNER-ES286/97</v>
          </cell>
          <cell r="D522" t="str">
            <v xml:space="preserve"> </v>
          </cell>
          <cell r="E522" t="str">
            <v>m</v>
          </cell>
          <cell r="G522">
            <v>0</v>
          </cell>
          <cell r="H522">
            <v>0</v>
          </cell>
        </row>
        <row r="523">
          <cell r="A523" t="str">
            <v>04.220.04</v>
          </cell>
          <cell r="B523" t="str">
            <v>Corpo de BTCC 3.00x3.00m-H=0 a 1.00m</v>
          </cell>
          <cell r="C523" t="str">
            <v>DNER-ES286/97</v>
          </cell>
          <cell r="D523" t="str">
            <v xml:space="preserve"> </v>
          </cell>
          <cell r="E523" t="str">
            <v>m</v>
          </cell>
          <cell r="G523">
            <v>0</v>
          </cell>
          <cell r="H523">
            <v>0</v>
          </cell>
        </row>
        <row r="524">
          <cell r="A524" t="str">
            <v>04.220.05</v>
          </cell>
          <cell r="B524" t="str">
            <v>Corpo de BTCC 1.50x1.50m-H=1.00 a 2.50m</v>
          </cell>
          <cell r="C524" t="str">
            <v>DNER-ES286/97</v>
          </cell>
          <cell r="D524" t="str">
            <v xml:space="preserve"> </v>
          </cell>
          <cell r="E524" t="str">
            <v>m</v>
          </cell>
          <cell r="F524">
            <v>825.87</v>
          </cell>
          <cell r="G524">
            <v>295.66145999999998</v>
          </cell>
          <cell r="H524">
            <v>1121.5314599999999</v>
          </cell>
        </row>
        <row r="525">
          <cell r="A525" t="str">
            <v>04.220.06</v>
          </cell>
          <cell r="B525" t="str">
            <v>Corpo de BSTC 2.00x2.00m-H=1.00 a 2.50m</v>
          </cell>
          <cell r="C525" t="str">
            <v>DNER-ES286/97</v>
          </cell>
          <cell r="D525" t="str">
            <v xml:space="preserve"> </v>
          </cell>
          <cell r="E525" t="str">
            <v>m</v>
          </cell>
          <cell r="F525">
            <v>1187.6199999999999</v>
          </cell>
          <cell r="G525">
            <v>425.16795999999994</v>
          </cell>
          <cell r="H525">
            <v>1612.7879599999999</v>
          </cell>
        </row>
        <row r="526">
          <cell r="A526" t="str">
            <v>04.220.07</v>
          </cell>
          <cell r="B526" t="str">
            <v>Corpo de BTCC 2.50x2.50m-H=1.00 a 2.50m</v>
          </cell>
          <cell r="C526" t="str">
            <v>DNER-ES286/97</v>
          </cell>
          <cell r="D526" t="str">
            <v xml:space="preserve"> </v>
          </cell>
          <cell r="E526" t="str">
            <v>m</v>
          </cell>
          <cell r="G526">
            <v>0</v>
          </cell>
          <cell r="H526">
            <v>0</v>
          </cell>
        </row>
        <row r="527">
          <cell r="A527" t="str">
            <v>04.220.08</v>
          </cell>
          <cell r="B527" t="str">
            <v>Corpo de BTCC 3.00x3.00m-H=1.00 a 2.50m</v>
          </cell>
          <cell r="C527" t="str">
            <v>DNER-ES286/97</v>
          </cell>
          <cell r="D527" t="str">
            <v xml:space="preserve"> </v>
          </cell>
          <cell r="E527" t="str">
            <v>m</v>
          </cell>
          <cell r="G527">
            <v>0</v>
          </cell>
          <cell r="H527">
            <v>0</v>
          </cell>
        </row>
        <row r="528">
          <cell r="A528" t="str">
            <v>04.220.09</v>
          </cell>
          <cell r="B528" t="str">
            <v>Corpo de BTCC 1.50x1.50m-H=2.50 a 5.00m</v>
          </cell>
          <cell r="C528" t="str">
            <v>DNER-ES286/97</v>
          </cell>
          <cell r="D528" t="str">
            <v xml:space="preserve"> </v>
          </cell>
          <cell r="E528" t="str">
            <v>m</v>
          </cell>
          <cell r="F528">
            <v>899.7</v>
          </cell>
          <cell r="G528">
            <v>322.0926</v>
          </cell>
          <cell r="H528">
            <v>1221.7926</v>
          </cell>
        </row>
        <row r="529">
          <cell r="A529" t="str">
            <v>04.220.10</v>
          </cell>
          <cell r="B529" t="str">
            <v>Corpo de BTCC 2.00x2.00m-H=2.50 a 5.00m</v>
          </cell>
          <cell r="C529" t="str">
            <v>DNER-ES286/97</v>
          </cell>
          <cell r="D529" t="str">
            <v xml:space="preserve"> </v>
          </cell>
          <cell r="E529" t="str">
            <v>m</v>
          </cell>
          <cell r="G529">
            <v>0</v>
          </cell>
          <cell r="H529">
            <v>0</v>
          </cell>
        </row>
        <row r="530">
          <cell r="A530" t="str">
            <v>04.220.11</v>
          </cell>
          <cell r="B530" t="str">
            <v>Corpo de BTCC 2.50x2.50m-H=2.50 a 5.00m</v>
          </cell>
          <cell r="C530" t="str">
            <v>DNER-ES286/97</v>
          </cell>
          <cell r="D530" t="str">
            <v xml:space="preserve"> </v>
          </cell>
          <cell r="E530" t="str">
            <v>m</v>
          </cell>
          <cell r="G530">
            <v>0</v>
          </cell>
          <cell r="H530">
            <v>0</v>
          </cell>
        </row>
        <row r="531">
          <cell r="A531" t="str">
            <v>04.220.12</v>
          </cell>
          <cell r="B531" t="str">
            <v>Corpo de BTCC 3.00x3.00m-H=2.50 a 5.00m</v>
          </cell>
          <cell r="C531" t="str">
            <v>DNER-ES286/97</v>
          </cell>
          <cell r="D531" t="str">
            <v xml:space="preserve"> </v>
          </cell>
          <cell r="E531" t="str">
            <v>m</v>
          </cell>
          <cell r="G531">
            <v>0</v>
          </cell>
          <cell r="H531">
            <v>0</v>
          </cell>
        </row>
        <row r="532">
          <cell r="A532" t="str">
            <v>04.220.13</v>
          </cell>
          <cell r="B532" t="str">
            <v>Corpo de BTCC 1.50x1.50m-H=5.00 a 7.50m</v>
          </cell>
          <cell r="C532" t="str">
            <v>DNER-ES286/97</v>
          </cell>
          <cell r="D532" t="str">
            <v xml:space="preserve"> </v>
          </cell>
          <cell r="E532" t="str">
            <v>m</v>
          </cell>
          <cell r="G532">
            <v>0</v>
          </cell>
          <cell r="H532">
            <v>0</v>
          </cell>
        </row>
        <row r="533">
          <cell r="A533" t="str">
            <v>04.220.14</v>
          </cell>
          <cell r="B533" t="str">
            <v>Corpo de BTCC 2.0Dx2.00m-H=5.00 a 7.50m</v>
          </cell>
          <cell r="C533" t="str">
            <v>DNER-ES286/97</v>
          </cell>
          <cell r="D533" t="str">
            <v xml:space="preserve"> </v>
          </cell>
          <cell r="E533" t="str">
            <v>m</v>
          </cell>
          <cell r="G533">
            <v>0</v>
          </cell>
          <cell r="H533">
            <v>0</v>
          </cell>
        </row>
        <row r="534">
          <cell r="A534" t="str">
            <v>04.220.15</v>
          </cell>
          <cell r="B534" t="str">
            <v>Corpo de BTCC 2.50x2.50m-H=5.00 a 7.50m</v>
          </cell>
          <cell r="C534" t="str">
            <v>DNER-ES286/97</v>
          </cell>
          <cell r="D534" t="str">
            <v xml:space="preserve"> </v>
          </cell>
          <cell r="E534" t="str">
            <v>m</v>
          </cell>
          <cell r="G534">
            <v>0</v>
          </cell>
          <cell r="H534">
            <v>0</v>
          </cell>
        </row>
        <row r="535">
          <cell r="A535" t="str">
            <v>04.220.16</v>
          </cell>
          <cell r="B535" t="str">
            <v>Corpo de BTCC 3.00x3.00m-H=5.00 a 7.50m</v>
          </cell>
          <cell r="C535" t="str">
            <v>DNER-ES286/97</v>
          </cell>
          <cell r="D535" t="str">
            <v xml:space="preserve"> </v>
          </cell>
          <cell r="E535" t="str">
            <v>m</v>
          </cell>
          <cell r="G535">
            <v>0</v>
          </cell>
          <cell r="H535">
            <v>0</v>
          </cell>
        </row>
        <row r="536">
          <cell r="A536" t="str">
            <v>04.220.17</v>
          </cell>
          <cell r="B536" t="str">
            <v>Corpo de BTCC 1.50x1.50m-H=7.50 a 10.00m</v>
          </cell>
          <cell r="C536" t="str">
            <v>DNER-ES286/97</v>
          </cell>
          <cell r="D536" t="str">
            <v xml:space="preserve"> </v>
          </cell>
          <cell r="E536" t="str">
            <v>m</v>
          </cell>
          <cell r="G536">
            <v>0</v>
          </cell>
          <cell r="H536">
            <v>0</v>
          </cell>
        </row>
        <row r="537">
          <cell r="A537" t="str">
            <v>04.220.18</v>
          </cell>
          <cell r="B537" t="str">
            <v>Corpo de BTCC 2.00x2.00m-H=7.50 a 10.00m</v>
          </cell>
          <cell r="C537" t="str">
            <v>DNER-ES286/97</v>
          </cell>
          <cell r="D537" t="str">
            <v xml:space="preserve"> </v>
          </cell>
          <cell r="E537" t="str">
            <v>m</v>
          </cell>
          <cell r="G537">
            <v>0</v>
          </cell>
          <cell r="H537">
            <v>0</v>
          </cell>
        </row>
        <row r="538">
          <cell r="A538" t="str">
            <v>04.220.19</v>
          </cell>
          <cell r="B538" t="str">
            <v>Corpo de BTCC 2.50x2.50m-H=7.50 a 10.00m</v>
          </cell>
          <cell r="C538" t="str">
            <v>DNER-ES286/97</v>
          </cell>
          <cell r="D538" t="str">
            <v xml:space="preserve"> </v>
          </cell>
          <cell r="E538" t="str">
            <v>m</v>
          </cell>
          <cell r="G538">
            <v>0</v>
          </cell>
          <cell r="H538">
            <v>0</v>
          </cell>
        </row>
        <row r="539">
          <cell r="A539" t="str">
            <v>04.220.20</v>
          </cell>
          <cell r="B539" t="str">
            <v>Corpo de BTCC 3.00x3.00m-H=7.50 a 10.00m</v>
          </cell>
          <cell r="C539" t="str">
            <v>DNER-ES286/97</v>
          </cell>
          <cell r="D539" t="str">
            <v xml:space="preserve"> </v>
          </cell>
          <cell r="E539" t="str">
            <v>m</v>
          </cell>
          <cell r="G539">
            <v>0</v>
          </cell>
          <cell r="H539">
            <v>0</v>
          </cell>
        </row>
        <row r="540">
          <cell r="A540" t="str">
            <v>04.220.21</v>
          </cell>
          <cell r="B540" t="str">
            <v>Corpo de BTCC 1.50x1.50m-H=10.00 a 12.50m</v>
          </cell>
          <cell r="C540" t="str">
            <v>DNER-ES286/97</v>
          </cell>
          <cell r="D540" t="str">
            <v xml:space="preserve"> </v>
          </cell>
          <cell r="E540" t="str">
            <v>m</v>
          </cell>
          <cell r="G540">
            <v>0</v>
          </cell>
          <cell r="H540">
            <v>0</v>
          </cell>
        </row>
        <row r="541">
          <cell r="A541" t="str">
            <v>04.220.22</v>
          </cell>
          <cell r="B541" t="str">
            <v>Corpo de BTCC 2.00x2.00m-H=10.00 a 12.50m</v>
          </cell>
          <cell r="C541" t="str">
            <v>DNER-ES286/97</v>
          </cell>
          <cell r="D541" t="str">
            <v xml:space="preserve"> </v>
          </cell>
          <cell r="E541" t="str">
            <v>m</v>
          </cell>
          <cell r="G541">
            <v>0</v>
          </cell>
          <cell r="H541">
            <v>0</v>
          </cell>
        </row>
        <row r="542">
          <cell r="A542" t="str">
            <v>04.220.23</v>
          </cell>
          <cell r="B542" t="str">
            <v>Corpo de BTCC 2.50x2.50m-H=10.00 a 12.50m</v>
          </cell>
          <cell r="C542" t="str">
            <v>DNER-ES286/97</v>
          </cell>
          <cell r="D542" t="str">
            <v xml:space="preserve"> </v>
          </cell>
          <cell r="E542" t="str">
            <v>m</v>
          </cell>
          <cell r="G542">
            <v>0</v>
          </cell>
          <cell r="H542">
            <v>0</v>
          </cell>
        </row>
        <row r="543">
          <cell r="A543" t="str">
            <v>04.220.24</v>
          </cell>
          <cell r="B543" t="str">
            <v>Corpo de BTCC 3.00x3.00m-H=10.00 a 12.50m</v>
          </cell>
          <cell r="C543" t="str">
            <v>DNER-ES286/97</v>
          </cell>
          <cell r="D543" t="str">
            <v xml:space="preserve"> </v>
          </cell>
          <cell r="E543" t="str">
            <v>m</v>
          </cell>
          <cell r="G543">
            <v>0</v>
          </cell>
          <cell r="H543">
            <v>0</v>
          </cell>
        </row>
        <row r="544">
          <cell r="A544" t="str">
            <v>04.220.25</v>
          </cell>
          <cell r="B544" t="str">
            <v>Corpo de BTCC 1.50x1.50m-H=12.50 a 15.00m</v>
          </cell>
          <cell r="C544" t="str">
            <v>DNER-ES286/97</v>
          </cell>
          <cell r="D544" t="str">
            <v xml:space="preserve"> </v>
          </cell>
          <cell r="E544" t="str">
            <v>m</v>
          </cell>
          <cell r="G544">
            <v>0</v>
          </cell>
          <cell r="H544">
            <v>0</v>
          </cell>
        </row>
        <row r="545">
          <cell r="A545" t="str">
            <v>04.220.26</v>
          </cell>
          <cell r="B545" t="str">
            <v>Corpo de BTCC 2.00x2.00m-H=12.50 a 15.00m</v>
          </cell>
          <cell r="C545" t="str">
            <v>DNER-ES286/97</v>
          </cell>
          <cell r="D545" t="str">
            <v xml:space="preserve"> </v>
          </cell>
          <cell r="E545" t="str">
            <v>m</v>
          </cell>
          <cell r="G545">
            <v>0</v>
          </cell>
          <cell r="H545">
            <v>0</v>
          </cell>
        </row>
        <row r="546">
          <cell r="A546" t="str">
            <v>04.220.27</v>
          </cell>
          <cell r="B546" t="str">
            <v>Corpo de BTCC 2.50x2.50m-H=12.50 a 15.00m</v>
          </cell>
          <cell r="C546" t="str">
            <v>DNER-ES286/97</v>
          </cell>
          <cell r="D546" t="str">
            <v xml:space="preserve"> </v>
          </cell>
          <cell r="E546" t="str">
            <v>m</v>
          </cell>
          <cell r="G546">
            <v>0</v>
          </cell>
          <cell r="H546">
            <v>0</v>
          </cell>
        </row>
        <row r="547">
          <cell r="A547" t="str">
            <v>04.220.28</v>
          </cell>
          <cell r="B547" t="str">
            <v>Corpo de BTCC 3.00x3.00m-H=12.50 a 15.00m</v>
          </cell>
          <cell r="C547" t="str">
            <v>DNER-ES286/97</v>
          </cell>
          <cell r="D547" t="str">
            <v xml:space="preserve"> </v>
          </cell>
          <cell r="E547" t="str">
            <v>m</v>
          </cell>
          <cell r="G547">
            <v>0</v>
          </cell>
          <cell r="H547">
            <v>0</v>
          </cell>
        </row>
        <row r="548">
          <cell r="A548" t="str">
            <v>04.221.01</v>
          </cell>
          <cell r="B548" t="str">
            <v>Boca de BTCC 1.50x1.50m - normal</v>
          </cell>
          <cell r="C548" t="str">
            <v xml:space="preserve"> </v>
          </cell>
          <cell r="D548" t="str">
            <v xml:space="preserve"> </v>
          </cell>
          <cell r="E548" t="str">
            <v>un</v>
          </cell>
          <cell r="F548">
            <v>3358.97</v>
          </cell>
          <cell r="G548">
            <v>1202.5112599999998</v>
          </cell>
          <cell r="H548">
            <v>4561.4812599999996</v>
          </cell>
        </row>
        <row r="549">
          <cell r="A549" t="str">
            <v>04.221.02</v>
          </cell>
          <cell r="B549" t="str">
            <v>Boca de BTCC 2.00x2.00m - normal</v>
          </cell>
          <cell r="C549" t="str">
            <v xml:space="preserve"> </v>
          </cell>
          <cell r="D549" t="str">
            <v xml:space="preserve"> </v>
          </cell>
          <cell r="E549" t="str">
            <v>un</v>
          </cell>
          <cell r="G549">
            <v>0</v>
          </cell>
          <cell r="H549">
            <v>0</v>
          </cell>
        </row>
        <row r="550">
          <cell r="A550" t="str">
            <v>04.221.03</v>
          </cell>
          <cell r="B550" t="str">
            <v>Boca de BTCC 2.50x2.50m - normal</v>
          </cell>
          <cell r="C550" t="str">
            <v xml:space="preserve"> </v>
          </cell>
          <cell r="D550" t="str">
            <v xml:space="preserve"> </v>
          </cell>
          <cell r="E550" t="str">
            <v>un</v>
          </cell>
          <cell r="G550">
            <v>0</v>
          </cell>
          <cell r="H550">
            <v>0</v>
          </cell>
        </row>
        <row r="551">
          <cell r="A551" t="str">
            <v>04.221.04</v>
          </cell>
          <cell r="B551" t="str">
            <v>Boca de BTCC 3.00x3.00m - normal</v>
          </cell>
          <cell r="C551" t="str">
            <v xml:space="preserve"> </v>
          </cell>
          <cell r="D551" t="str">
            <v xml:space="preserve"> </v>
          </cell>
          <cell r="E551" t="str">
            <v>un</v>
          </cell>
          <cell r="G551">
            <v>0</v>
          </cell>
          <cell r="H551">
            <v>0</v>
          </cell>
        </row>
        <row r="552">
          <cell r="A552" t="str">
            <v>04.221.05</v>
          </cell>
          <cell r="B552" t="str">
            <v>Boca de BTCC 1.50x1.50m - esc=15°</v>
          </cell>
          <cell r="C552" t="str">
            <v xml:space="preserve"> </v>
          </cell>
          <cell r="D552" t="str">
            <v xml:space="preserve"> </v>
          </cell>
          <cell r="E552" t="str">
            <v>un</v>
          </cell>
          <cell r="G552">
            <v>0</v>
          </cell>
          <cell r="H552">
            <v>0</v>
          </cell>
        </row>
        <row r="553">
          <cell r="A553" t="str">
            <v>04.221.06</v>
          </cell>
          <cell r="B553" t="str">
            <v>Boca de BTCC 2.00x2.00m - esc=15°</v>
          </cell>
          <cell r="C553" t="str">
            <v xml:space="preserve"> </v>
          </cell>
          <cell r="D553" t="str">
            <v xml:space="preserve"> </v>
          </cell>
          <cell r="E553" t="str">
            <v>un</v>
          </cell>
          <cell r="G553">
            <v>0</v>
          </cell>
          <cell r="H553">
            <v>0</v>
          </cell>
        </row>
        <row r="554">
          <cell r="A554" t="str">
            <v>04.221.07</v>
          </cell>
          <cell r="B554" t="str">
            <v>Boca de BTCC 2.50x2.50m - esc=15°</v>
          </cell>
          <cell r="C554" t="str">
            <v xml:space="preserve"> </v>
          </cell>
          <cell r="D554" t="str">
            <v xml:space="preserve"> </v>
          </cell>
          <cell r="E554" t="str">
            <v>un</v>
          </cell>
          <cell r="G554">
            <v>0</v>
          </cell>
          <cell r="H554">
            <v>0</v>
          </cell>
        </row>
        <row r="555">
          <cell r="A555" t="str">
            <v>04.221.08</v>
          </cell>
          <cell r="B555" t="str">
            <v>Boca de BTCC 3.00x3.00m - esc=15°</v>
          </cell>
          <cell r="C555" t="str">
            <v xml:space="preserve"> </v>
          </cell>
          <cell r="D555" t="str">
            <v xml:space="preserve"> </v>
          </cell>
          <cell r="E555" t="str">
            <v>un</v>
          </cell>
          <cell r="G555">
            <v>0</v>
          </cell>
          <cell r="H555">
            <v>0</v>
          </cell>
        </row>
        <row r="556">
          <cell r="A556" t="str">
            <v>04.221.09</v>
          </cell>
          <cell r="B556" t="str">
            <v>Boca de BTCC 1.50x1.50m - esc=30°</v>
          </cell>
          <cell r="C556" t="str">
            <v xml:space="preserve"> </v>
          </cell>
          <cell r="D556" t="str">
            <v xml:space="preserve"> </v>
          </cell>
          <cell r="E556" t="str">
            <v>un</v>
          </cell>
          <cell r="G556">
            <v>0</v>
          </cell>
          <cell r="H556">
            <v>0</v>
          </cell>
        </row>
        <row r="557">
          <cell r="A557" t="str">
            <v>04.221.10</v>
          </cell>
          <cell r="B557" t="str">
            <v>Boca de BTCC 2.00x2.00m - esc=30°</v>
          </cell>
          <cell r="C557" t="str">
            <v xml:space="preserve"> </v>
          </cell>
          <cell r="D557" t="str">
            <v xml:space="preserve"> </v>
          </cell>
          <cell r="E557" t="str">
            <v>un</v>
          </cell>
          <cell r="G557">
            <v>0</v>
          </cell>
          <cell r="H557">
            <v>0</v>
          </cell>
        </row>
        <row r="558">
          <cell r="A558" t="str">
            <v>04.221.11</v>
          </cell>
          <cell r="B558" t="str">
            <v>Boca de BTCC 2.50x2.50m - esc=30°</v>
          </cell>
          <cell r="C558" t="str">
            <v xml:space="preserve"> </v>
          </cell>
          <cell r="D558" t="str">
            <v xml:space="preserve"> </v>
          </cell>
          <cell r="E558" t="str">
            <v>un</v>
          </cell>
          <cell r="G558">
            <v>0</v>
          </cell>
          <cell r="H558">
            <v>0</v>
          </cell>
        </row>
        <row r="559">
          <cell r="A559" t="str">
            <v>04.221.12</v>
          </cell>
          <cell r="B559" t="str">
            <v>Boca de BTCC 3.00x3.00m - esc=30°</v>
          </cell>
          <cell r="C559" t="str">
            <v xml:space="preserve"> </v>
          </cell>
          <cell r="D559" t="str">
            <v xml:space="preserve"> </v>
          </cell>
          <cell r="E559" t="str">
            <v>un</v>
          </cell>
          <cell r="G559">
            <v>0</v>
          </cell>
          <cell r="H559">
            <v>0</v>
          </cell>
        </row>
        <row r="560">
          <cell r="A560" t="str">
            <v>04.221.13</v>
          </cell>
          <cell r="B560" t="str">
            <v>Boca de BTCC 1.50x1.50m - esc=45°</v>
          </cell>
          <cell r="C560" t="str">
            <v xml:space="preserve"> </v>
          </cell>
          <cell r="D560" t="str">
            <v xml:space="preserve"> </v>
          </cell>
          <cell r="E560" t="str">
            <v>un</v>
          </cell>
          <cell r="G560">
            <v>0</v>
          </cell>
          <cell r="H560">
            <v>0</v>
          </cell>
        </row>
        <row r="561">
          <cell r="A561" t="str">
            <v xml:space="preserve">04.221.14  </v>
          </cell>
          <cell r="B561" t="str">
            <v>Boca de BTCC 2.00x2.00m - esc=45°</v>
          </cell>
          <cell r="C561" t="str">
            <v xml:space="preserve"> </v>
          </cell>
          <cell r="D561" t="str">
            <v xml:space="preserve"> </v>
          </cell>
          <cell r="E561" t="str">
            <v>un</v>
          </cell>
          <cell r="G561">
            <v>0</v>
          </cell>
          <cell r="H561">
            <v>0</v>
          </cell>
        </row>
        <row r="562">
          <cell r="A562" t="str">
            <v>04.221.15</v>
          </cell>
          <cell r="B562" t="str">
            <v>Boca de BTCC 2.50x2.50m - esc=45°</v>
          </cell>
          <cell r="C562" t="str">
            <v xml:space="preserve"> </v>
          </cell>
          <cell r="D562" t="str">
            <v xml:space="preserve"> </v>
          </cell>
          <cell r="E562" t="str">
            <v>un</v>
          </cell>
          <cell r="G562">
            <v>0</v>
          </cell>
          <cell r="H562">
            <v>0</v>
          </cell>
        </row>
        <row r="563">
          <cell r="A563" t="str">
            <v>04.221.16</v>
          </cell>
          <cell r="B563" t="str">
            <v>Boca de BTCC 3.00x3.00m - esc=45°</v>
          </cell>
          <cell r="C563" t="str">
            <v xml:space="preserve"> </v>
          </cell>
          <cell r="D563" t="str">
            <v xml:space="preserve"> </v>
          </cell>
          <cell r="E563" t="str">
            <v>un</v>
          </cell>
          <cell r="G563">
            <v>0</v>
          </cell>
          <cell r="H563">
            <v>0</v>
          </cell>
        </row>
        <row r="564">
          <cell r="A564" t="str">
            <v>04.400.01</v>
          </cell>
          <cell r="B564" t="str">
            <v>Valeta de prot. de cortes c/ revest. vegetal VPC 01</v>
          </cell>
          <cell r="C564" t="str">
            <v xml:space="preserve"> </v>
          </cell>
          <cell r="D564" t="str">
            <v xml:space="preserve"> </v>
          </cell>
          <cell r="E564" t="str">
            <v>m</v>
          </cell>
          <cell r="F564">
            <v>23.25</v>
          </cell>
          <cell r="G564">
            <v>8.3234999999999992</v>
          </cell>
          <cell r="H564">
            <v>31.573499999999999</v>
          </cell>
        </row>
        <row r="565">
          <cell r="A565" t="str">
            <v>04.400.02</v>
          </cell>
          <cell r="B565" t="str">
            <v>Valeta de prot. de cortes c/ revest. vegetal VPC 02</v>
          </cell>
          <cell r="C565" t="str">
            <v xml:space="preserve"> </v>
          </cell>
          <cell r="D565" t="str">
            <v xml:space="preserve"> </v>
          </cell>
          <cell r="E565" t="str">
            <v>m</v>
          </cell>
          <cell r="F565">
            <v>17.11</v>
          </cell>
          <cell r="G565">
            <v>6.1253799999999998</v>
          </cell>
          <cell r="H565">
            <v>23.235379999999999</v>
          </cell>
        </row>
        <row r="566">
          <cell r="A566" t="str">
            <v>04.400.03</v>
          </cell>
          <cell r="B566" t="str">
            <v>Valeta de prot. de cortes c/ revest. concreto VPC 03</v>
          </cell>
          <cell r="C566" t="str">
            <v xml:space="preserve"> </v>
          </cell>
          <cell r="D566" t="str">
            <v xml:space="preserve"> </v>
          </cell>
          <cell r="E566" t="str">
            <v>m</v>
          </cell>
          <cell r="F566">
            <v>29.22</v>
          </cell>
          <cell r="G566">
            <v>10.460759999999999</v>
          </cell>
          <cell r="H566">
            <v>39.680759999999999</v>
          </cell>
        </row>
        <row r="567">
          <cell r="A567" t="str">
            <v>04.400.04</v>
          </cell>
          <cell r="B567" t="str">
            <v>Valeta de prot. de cortes c/ revest. concreto VPC 04</v>
          </cell>
          <cell r="C567" t="str">
            <v xml:space="preserve"> </v>
          </cell>
          <cell r="D567" t="str">
            <v xml:space="preserve"> </v>
          </cell>
          <cell r="E567" t="str">
            <v>m</v>
          </cell>
          <cell r="G567">
            <v>0</v>
          </cell>
          <cell r="H567">
            <v>0</v>
          </cell>
        </row>
        <row r="568">
          <cell r="A568" t="str">
            <v>04.401.01</v>
          </cell>
          <cell r="B568" t="str">
            <v>Valeta de prot. de aterro c/ revest. vegetal VPA 01</v>
          </cell>
          <cell r="C568" t="str">
            <v xml:space="preserve"> </v>
          </cell>
          <cell r="D568" t="str">
            <v xml:space="preserve"> </v>
          </cell>
          <cell r="E568" t="str">
            <v>m</v>
          </cell>
          <cell r="F568">
            <v>23.55</v>
          </cell>
          <cell r="G568">
            <v>8.4308999999999994</v>
          </cell>
          <cell r="H568">
            <v>31.980899999999998</v>
          </cell>
        </row>
        <row r="569">
          <cell r="A569" t="str">
            <v>04.401.02</v>
          </cell>
          <cell r="B569" t="str">
            <v>Valeta de prot. de aterro c/ revest. vegetal VPA 02</v>
          </cell>
          <cell r="C569" t="str">
            <v xml:space="preserve"> </v>
          </cell>
          <cell r="D569" t="str">
            <v xml:space="preserve"> </v>
          </cell>
          <cell r="E569" t="str">
            <v>m</v>
          </cell>
          <cell r="F569">
            <v>17.91</v>
          </cell>
          <cell r="G569">
            <v>6.4117799999999994</v>
          </cell>
          <cell r="H569">
            <v>24.32178</v>
          </cell>
        </row>
        <row r="570">
          <cell r="A570" t="str">
            <v>04.401.03</v>
          </cell>
          <cell r="B570" t="str">
            <v>Valeta de prot. de aterro c/ revest. concreto VPA 03</v>
          </cell>
          <cell r="C570" t="str">
            <v xml:space="preserve"> </v>
          </cell>
          <cell r="D570" t="str">
            <v xml:space="preserve"> </v>
          </cell>
          <cell r="E570" t="str">
            <v>m</v>
          </cell>
          <cell r="G570">
            <v>0</v>
          </cell>
          <cell r="H570">
            <v>0</v>
          </cell>
        </row>
        <row r="571">
          <cell r="A571" t="str">
            <v>04.401.04</v>
          </cell>
          <cell r="B571" t="str">
            <v>Valeta de prot. de aterro c/revest. concretoVPA 04</v>
          </cell>
          <cell r="C571" t="str">
            <v xml:space="preserve"> </v>
          </cell>
          <cell r="D571" t="str">
            <v xml:space="preserve"> </v>
          </cell>
          <cell r="E571" t="str">
            <v>m</v>
          </cell>
          <cell r="G571">
            <v>0</v>
          </cell>
          <cell r="H571">
            <v>0</v>
          </cell>
        </row>
        <row r="572">
          <cell r="A572" t="str">
            <v>04.401.05</v>
          </cell>
          <cell r="B572" t="str">
            <v>Valeta de prot. de cortes/aterro s/ revest.  VPC 05 NPA 05</v>
          </cell>
          <cell r="C572" t="str">
            <v xml:space="preserve"> </v>
          </cell>
          <cell r="D572" t="str">
            <v xml:space="preserve"> </v>
          </cell>
          <cell r="E572" t="str">
            <v>m</v>
          </cell>
          <cell r="G572">
            <v>0</v>
          </cell>
          <cell r="H572">
            <v>0</v>
          </cell>
        </row>
        <row r="573">
          <cell r="A573" t="str">
            <v>04.401.06</v>
          </cell>
          <cell r="B573" t="str">
            <v>Valeta de prot. de cortes/aterro s/ revest.  VPC 06 NPA 06</v>
          </cell>
          <cell r="C573" t="str">
            <v xml:space="preserve"> </v>
          </cell>
          <cell r="D573" t="str">
            <v xml:space="preserve"> </v>
          </cell>
          <cell r="E573" t="str">
            <v>m</v>
          </cell>
          <cell r="G573">
            <v>0</v>
          </cell>
          <cell r="H573">
            <v>0</v>
          </cell>
        </row>
        <row r="574">
          <cell r="A574" t="str">
            <v>04.500.01</v>
          </cell>
          <cell r="B574" t="str">
            <v>Dreno longit. profundo p/cortes em solo-DPS 01</v>
          </cell>
          <cell r="C574" t="str">
            <v>DNER-ES292/97</v>
          </cell>
          <cell r="D574" t="str">
            <v xml:space="preserve"> </v>
          </cell>
          <cell r="E574" t="str">
            <v>m</v>
          </cell>
          <cell r="G574">
            <v>0</v>
          </cell>
          <cell r="H574">
            <v>0</v>
          </cell>
        </row>
        <row r="575">
          <cell r="A575" t="str">
            <v>04.500.02</v>
          </cell>
          <cell r="B575" t="str">
            <v>Dreno longit. profundo p/cortes em solo-DPS 02</v>
          </cell>
          <cell r="C575" t="str">
            <v>DNER-ES292/97</v>
          </cell>
          <cell r="D575" t="str">
            <v xml:space="preserve"> </v>
          </cell>
          <cell r="E575" t="str">
            <v>m</v>
          </cell>
          <cell r="F575">
            <v>12.86</v>
          </cell>
          <cell r="G575">
            <v>4.6038799999999993</v>
          </cell>
          <cell r="H575">
            <v>17.46388</v>
          </cell>
        </row>
        <row r="576">
          <cell r="A576" t="str">
            <v>04.500.03</v>
          </cell>
          <cell r="B576" t="str">
            <v>Dreno longit. profundo p/cortes em solo-DPS 03</v>
          </cell>
          <cell r="C576" t="str">
            <v>DNER-ES292/97</v>
          </cell>
          <cell r="D576" t="str">
            <v xml:space="preserve"> </v>
          </cell>
          <cell r="E576" t="str">
            <v>m</v>
          </cell>
          <cell r="G576">
            <v>0</v>
          </cell>
          <cell r="H576">
            <v>0</v>
          </cell>
        </row>
        <row r="577">
          <cell r="A577" t="str">
            <v>04.500.04</v>
          </cell>
          <cell r="B577" t="str">
            <v>Dreno longit. profundo p/cortes em solo-DPS 04</v>
          </cell>
          <cell r="C577" t="str">
            <v>DNER-ES292/97</v>
          </cell>
          <cell r="D577" t="str">
            <v xml:space="preserve"> </v>
          </cell>
          <cell r="E577" t="str">
            <v>m</v>
          </cell>
          <cell r="G577">
            <v>0</v>
          </cell>
          <cell r="H577">
            <v>0</v>
          </cell>
        </row>
        <row r="578">
          <cell r="A578" t="str">
            <v>04.500.05</v>
          </cell>
          <cell r="B578" t="str">
            <v>Dreno longit. profundo p/cortes em solo-DPS 05</v>
          </cell>
          <cell r="C578" t="str">
            <v>DNER-ES292/97</v>
          </cell>
          <cell r="D578" t="str">
            <v xml:space="preserve"> </v>
          </cell>
          <cell r="E578" t="str">
            <v>m</v>
          </cell>
          <cell r="G578">
            <v>0</v>
          </cell>
          <cell r="H578">
            <v>0</v>
          </cell>
        </row>
        <row r="579">
          <cell r="A579" t="str">
            <v>04.500.06</v>
          </cell>
          <cell r="B579" t="str">
            <v>Dreno longit. profundo p/cortes em solo- DPS 06</v>
          </cell>
          <cell r="C579" t="str">
            <v>DNER-ES292/97</v>
          </cell>
          <cell r="D579" t="str">
            <v xml:space="preserve"> </v>
          </cell>
          <cell r="E579" t="str">
            <v>m</v>
          </cell>
          <cell r="F579">
            <v>25.73</v>
          </cell>
          <cell r="G579">
            <v>9.2113399999999999</v>
          </cell>
          <cell r="H579">
            <v>34.941339999999997</v>
          </cell>
        </row>
        <row r="580">
          <cell r="A580" t="str">
            <v>04.500.07</v>
          </cell>
          <cell r="B580" t="str">
            <v>Dreno longit. profundo p/cortes em solo- DPS 07</v>
          </cell>
          <cell r="C580" t="str">
            <v>DNER-ES292/97</v>
          </cell>
          <cell r="D580" t="str">
            <v xml:space="preserve"> </v>
          </cell>
          <cell r="E580" t="str">
            <v>m</v>
          </cell>
          <cell r="G580">
            <v>0</v>
          </cell>
          <cell r="H580">
            <v>0</v>
          </cell>
        </row>
        <row r="581">
          <cell r="A581" t="str">
            <v>04.500.08</v>
          </cell>
          <cell r="B581" t="str">
            <v>Dreno longit. profundo p/cortes em solo- DPS 08</v>
          </cell>
          <cell r="C581" t="str">
            <v>DNER-ES292/97</v>
          </cell>
          <cell r="D581" t="str">
            <v xml:space="preserve"> </v>
          </cell>
          <cell r="E581" t="str">
            <v>m</v>
          </cell>
          <cell r="G581">
            <v>0</v>
          </cell>
          <cell r="H581">
            <v>0</v>
          </cell>
        </row>
        <row r="582">
          <cell r="A582" t="str">
            <v>04.501.01</v>
          </cell>
          <cell r="B582" t="str">
            <v>Dreno longit. profundo p/cortes em rocha- DPR 01</v>
          </cell>
          <cell r="C582" t="str">
            <v>DNER-ES294/97</v>
          </cell>
          <cell r="D582" t="str">
            <v xml:space="preserve"> </v>
          </cell>
          <cell r="E582" t="str">
            <v>m</v>
          </cell>
          <cell r="G582">
            <v>0</v>
          </cell>
          <cell r="H582">
            <v>0</v>
          </cell>
        </row>
        <row r="583">
          <cell r="A583" t="str">
            <v>04.501.02</v>
          </cell>
          <cell r="B583" t="str">
            <v>Dreno longit. profundo p/cortes em rocha- DPR 02</v>
          </cell>
          <cell r="C583" t="str">
            <v>DNER-ES292/97</v>
          </cell>
          <cell r="D583" t="str">
            <v xml:space="preserve"> </v>
          </cell>
          <cell r="E583" t="str">
            <v>m</v>
          </cell>
          <cell r="G583">
            <v>0</v>
          </cell>
          <cell r="H583">
            <v>0</v>
          </cell>
        </row>
        <row r="584">
          <cell r="A584" t="str">
            <v>04.501.03</v>
          </cell>
          <cell r="B584" t="str">
            <v>Dreno longit. profundo p/cortes em rocha- DPR 03</v>
          </cell>
          <cell r="C584" t="str">
            <v>DNER-ES292/97</v>
          </cell>
          <cell r="D584" t="str">
            <v xml:space="preserve"> </v>
          </cell>
          <cell r="E584" t="str">
            <v>m</v>
          </cell>
          <cell r="F584">
            <v>11.2</v>
          </cell>
          <cell r="G584">
            <v>4.0095999999999998</v>
          </cell>
          <cell r="H584">
            <v>15.209599999999998</v>
          </cell>
        </row>
        <row r="585">
          <cell r="A585" t="str">
            <v>04.501.04</v>
          </cell>
          <cell r="B585" t="str">
            <v>Dreno longit. profundo p/cortes em rocha- DPR 04</v>
          </cell>
          <cell r="C585" t="str">
            <v>DNER-ES292/97</v>
          </cell>
          <cell r="D585" t="str">
            <v xml:space="preserve"> </v>
          </cell>
          <cell r="E585" t="str">
            <v>m</v>
          </cell>
          <cell r="G585">
            <v>0</v>
          </cell>
          <cell r="H585">
            <v>0</v>
          </cell>
        </row>
        <row r="586">
          <cell r="A586" t="str">
            <v>04.501.05</v>
          </cell>
          <cell r="B586" t="str">
            <v>Dreno longit. profundo p/cortes em rocha- DPR 05</v>
          </cell>
          <cell r="C586" t="str">
            <v>DNER-ES292/97</v>
          </cell>
          <cell r="D586" t="str">
            <v xml:space="preserve"> </v>
          </cell>
          <cell r="E586" t="str">
            <v>m</v>
          </cell>
          <cell r="G586">
            <v>0</v>
          </cell>
          <cell r="H586">
            <v>0</v>
          </cell>
        </row>
        <row r="587">
          <cell r="A587" t="str">
            <v>04.502.01</v>
          </cell>
          <cell r="B587" t="str">
            <v>Boca de saída p/ dreno longit. profundo- BSD 01</v>
          </cell>
          <cell r="C587" t="str">
            <v xml:space="preserve"> </v>
          </cell>
          <cell r="D587" t="str">
            <v xml:space="preserve"> </v>
          </cell>
          <cell r="E587" t="str">
            <v>un</v>
          </cell>
          <cell r="G587">
            <v>0</v>
          </cell>
          <cell r="H587">
            <v>0</v>
          </cell>
        </row>
        <row r="588">
          <cell r="A588" t="str">
            <v>04.502.02</v>
          </cell>
          <cell r="B588" t="str">
            <v>Boca de saída p/ dreno longit. profundo- BSD 02</v>
          </cell>
          <cell r="C588" t="str">
            <v xml:space="preserve"> </v>
          </cell>
          <cell r="D588" t="str">
            <v xml:space="preserve"> </v>
          </cell>
          <cell r="E588" t="str">
            <v>un</v>
          </cell>
          <cell r="F588">
            <v>36.14</v>
          </cell>
          <cell r="G588">
            <v>12.93812</v>
          </cell>
          <cell r="H588">
            <v>49.078119999999998</v>
          </cell>
        </row>
        <row r="589">
          <cell r="A589" t="str">
            <v>04.510.01</v>
          </cell>
          <cell r="B589" t="str">
            <v>Dreno sub- superficial- DSS 01</v>
          </cell>
          <cell r="C589" t="str">
            <v>DNER-ES294/97</v>
          </cell>
          <cell r="D589" t="str">
            <v xml:space="preserve"> </v>
          </cell>
          <cell r="E589" t="str">
            <v>m</v>
          </cell>
          <cell r="G589">
            <v>0</v>
          </cell>
          <cell r="H589">
            <v>0</v>
          </cell>
        </row>
        <row r="590">
          <cell r="A590" t="str">
            <v>04.510.02</v>
          </cell>
          <cell r="B590" t="str">
            <v>Dreno sub- superficial- DSS 02</v>
          </cell>
          <cell r="C590" t="str">
            <v>DNER-ES294/97</v>
          </cell>
          <cell r="D590" t="str">
            <v xml:space="preserve"> </v>
          </cell>
          <cell r="E590" t="str">
            <v>m</v>
          </cell>
          <cell r="G590">
            <v>0</v>
          </cell>
          <cell r="H590">
            <v>0</v>
          </cell>
        </row>
        <row r="591">
          <cell r="A591" t="str">
            <v>04.510.03</v>
          </cell>
          <cell r="B591" t="str">
            <v>Dreno sub- superficial- DSS 03</v>
          </cell>
          <cell r="C591" t="str">
            <v>DNER-ES294/97</v>
          </cell>
          <cell r="D591" t="str">
            <v xml:space="preserve"> </v>
          </cell>
          <cell r="E591" t="str">
            <v>m</v>
          </cell>
          <cell r="F591">
            <v>2.73</v>
          </cell>
          <cell r="G591">
            <v>0.97733999999999999</v>
          </cell>
          <cell r="H591">
            <v>3.7073399999999999</v>
          </cell>
        </row>
        <row r="592">
          <cell r="A592" t="str">
            <v>04.510.04</v>
          </cell>
          <cell r="B592" t="str">
            <v>Dreno sub- superficial- DSS 04</v>
          </cell>
          <cell r="C592" t="str">
            <v>DNER-ES294/97</v>
          </cell>
          <cell r="D592" t="str">
            <v xml:space="preserve"> </v>
          </cell>
          <cell r="E592" t="str">
            <v>m</v>
          </cell>
          <cell r="G592">
            <v>0</v>
          </cell>
          <cell r="H592">
            <v>0</v>
          </cell>
        </row>
        <row r="593">
          <cell r="A593" t="str">
            <v>04.511.01</v>
          </cell>
          <cell r="B593" t="str">
            <v>Boca de saída p/ dreno sub-superficial-BSD 03</v>
          </cell>
          <cell r="C593" t="str">
            <v xml:space="preserve"> </v>
          </cell>
          <cell r="D593" t="str">
            <v xml:space="preserve"> </v>
          </cell>
          <cell r="E593" t="str">
            <v>un</v>
          </cell>
          <cell r="F593">
            <v>15.36</v>
          </cell>
          <cell r="G593">
            <v>5.4988799999999998</v>
          </cell>
          <cell r="H593">
            <v>20.858879999999999</v>
          </cell>
        </row>
        <row r="594">
          <cell r="A594" t="str">
            <v>04.520.01</v>
          </cell>
          <cell r="B594" t="str">
            <v>Dreno sub- horizontal- DSH 01</v>
          </cell>
          <cell r="C594" t="str">
            <v xml:space="preserve"> </v>
          </cell>
          <cell r="D594" t="str">
            <v xml:space="preserve"> </v>
          </cell>
          <cell r="E594" t="str">
            <v>m</v>
          </cell>
          <cell r="G594">
            <v>0</v>
          </cell>
          <cell r="H594">
            <v>0</v>
          </cell>
        </row>
        <row r="595">
          <cell r="A595" t="str">
            <v>04.521.01</v>
          </cell>
          <cell r="B595" t="str">
            <v>Boca de saída p/ dreno sub-horizontal- BSD 04</v>
          </cell>
          <cell r="C595" t="str">
            <v>DNER-ES295/97</v>
          </cell>
          <cell r="D595" t="str">
            <v xml:space="preserve"> </v>
          </cell>
          <cell r="E595" t="str">
            <v>un</v>
          </cell>
          <cell r="G595">
            <v>0</v>
          </cell>
          <cell r="H595">
            <v>0</v>
          </cell>
        </row>
        <row r="596">
          <cell r="A596" t="str">
            <v>P 04.610.00</v>
          </cell>
          <cell r="B596" t="str">
            <v>Colchão drenante c/ fornecimento e transp. de materiais</v>
          </cell>
          <cell r="C596" t="str">
            <v xml:space="preserve"> </v>
          </cell>
          <cell r="D596" t="str">
            <v xml:space="preserve"> </v>
          </cell>
          <cell r="E596" t="str">
            <v>m3</v>
          </cell>
          <cell r="F596">
            <v>13.99</v>
          </cell>
          <cell r="G596">
            <v>5.0084200000000001</v>
          </cell>
          <cell r="H596">
            <v>18.998419999999999</v>
          </cell>
        </row>
        <row r="597">
          <cell r="A597" t="str">
            <v>P 04.610.01</v>
          </cell>
          <cell r="B597" t="str">
            <v>Demolição e remoção de pontilhão de madeira</v>
          </cell>
          <cell r="C597" t="str">
            <v xml:space="preserve"> </v>
          </cell>
          <cell r="D597" t="str">
            <v xml:space="preserve"> </v>
          </cell>
          <cell r="E597" t="str">
            <v>m2</v>
          </cell>
          <cell r="F597">
            <v>30</v>
          </cell>
          <cell r="G597">
            <v>10.74</v>
          </cell>
          <cell r="H597">
            <v>40.74</v>
          </cell>
        </row>
        <row r="598">
          <cell r="A598" t="str">
            <v>04.900.01</v>
          </cell>
          <cell r="B598" t="str">
            <v>Sarjeta triangular de concreto-STC 01</v>
          </cell>
          <cell r="C598" t="str">
            <v>DNER-ES288/97</v>
          </cell>
          <cell r="D598" t="str">
            <v xml:space="preserve"> </v>
          </cell>
          <cell r="E598" t="str">
            <v>m</v>
          </cell>
          <cell r="F598">
            <v>19.13</v>
          </cell>
          <cell r="G598">
            <v>6.848539999999999</v>
          </cell>
          <cell r="H598">
            <v>25.978539999999999</v>
          </cell>
        </row>
        <row r="599">
          <cell r="A599" t="str">
            <v>04.900.02</v>
          </cell>
          <cell r="B599" t="str">
            <v>Sarjeta triangular de concreto-STC 02</v>
          </cell>
          <cell r="C599" t="str">
            <v>DNER-ES288/97</v>
          </cell>
          <cell r="D599" t="str">
            <v xml:space="preserve"> </v>
          </cell>
          <cell r="E599" t="str">
            <v>m</v>
          </cell>
          <cell r="F599">
            <v>13.49</v>
          </cell>
          <cell r="G599">
            <v>4.8294199999999998</v>
          </cell>
          <cell r="H599">
            <v>18.319420000000001</v>
          </cell>
        </row>
        <row r="600">
          <cell r="A600" t="str">
            <v>04.900.03</v>
          </cell>
          <cell r="B600" t="str">
            <v>Sarjeta triangular de concreto-STC 03</v>
          </cell>
          <cell r="C600" t="str">
            <v>DNER-ES288/97</v>
          </cell>
          <cell r="D600" t="str">
            <v xml:space="preserve"> </v>
          </cell>
          <cell r="E600" t="str">
            <v>m</v>
          </cell>
          <cell r="F600">
            <v>11.8</v>
          </cell>
          <cell r="G600">
            <v>4.2244000000000002</v>
          </cell>
          <cell r="H600">
            <v>16.0244</v>
          </cell>
        </row>
        <row r="601">
          <cell r="A601" t="str">
            <v>04.900.04</v>
          </cell>
          <cell r="B601" t="str">
            <v>Sarjeta triangular de concreto-STC 04</v>
          </cell>
          <cell r="C601" t="str">
            <v>DNER-ES288/97</v>
          </cell>
          <cell r="D601" t="str">
            <v xml:space="preserve"> </v>
          </cell>
          <cell r="E601" t="str">
            <v>m</v>
          </cell>
          <cell r="F601">
            <v>9.52</v>
          </cell>
          <cell r="G601">
            <v>3.4081599999999996</v>
          </cell>
          <cell r="H601">
            <v>12.928159999999998</v>
          </cell>
        </row>
        <row r="602">
          <cell r="A602" t="str">
            <v>04.900.05</v>
          </cell>
          <cell r="B602" t="str">
            <v>Sarjeta triangular de concreto-STC 05</v>
          </cell>
          <cell r="C602" t="str">
            <v>DNER-ES288/97</v>
          </cell>
          <cell r="D602" t="str">
            <v xml:space="preserve"> </v>
          </cell>
          <cell r="E602" t="str">
            <v>m</v>
          </cell>
          <cell r="G602">
            <v>0</v>
          </cell>
          <cell r="H602">
            <v>0</v>
          </cell>
        </row>
        <row r="603">
          <cell r="A603" t="str">
            <v>04.900.06</v>
          </cell>
          <cell r="B603" t="str">
            <v>Sarjeta triangular de concreto-STC 06</v>
          </cell>
          <cell r="C603" t="str">
            <v>DNER-ES288/97</v>
          </cell>
          <cell r="D603" t="str">
            <v xml:space="preserve"> </v>
          </cell>
          <cell r="E603" t="str">
            <v>m</v>
          </cell>
          <cell r="G603">
            <v>0</v>
          </cell>
          <cell r="H603">
            <v>0</v>
          </cell>
        </row>
        <row r="604">
          <cell r="A604" t="str">
            <v>04.900.07</v>
          </cell>
          <cell r="B604" t="str">
            <v>Sarjeta triangular de concreto-STC 07</v>
          </cell>
          <cell r="C604" t="str">
            <v>DNER-ES288/97</v>
          </cell>
          <cell r="D604" t="str">
            <v xml:space="preserve"> </v>
          </cell>
          <cell r="E604" t="str">
            <v>m</v>
          </cell>
          <cell r="G604">
            <v>0</v>
          </cell>
          <cell r="H604">
            <v>0</v>
          </cell>
        </row>
        <row r="605">
          <cell r="A605" t="str">
            <v>04.900.08</v>
          </cell>
          <cell r="B605" t="str">
            <v>Sarjeta triangular de concreto-STC 08</v>
          </cell>
          <cell r="C605" t="str">
            <v>DNER-ES288/97</v>
          </cell>
          <cell r="D605" t="str">
            <v xml:space="preserve"> </v>
          </cell>
          <cell r="E605" t="str">
            <v>m</v>
          </cell>
          <cell r="G605">
            <v>0</v>
          </cell>
          <cell r="H605">
            <v>0</v>
          </cell>
        </row>
        <row r="606">
          <cell r="A606" t="str">
            <v>04.900.21</v>
          </cell>
          <cell r="B606" t="str">
            <v>Sarjeta de cant. central de concreto-SCC 01</v>
          </cell>
          <cell r="C606" t="str">
            <v>DNER-ES288/97</v>
          </cell>
          <cell r="D606" t="str">
            <v xml:space="preserve"> </v>
          </cell>
          <cell r="E606" t="str">
            <v>m</v>
          </cell>
          <cell r="F606">
            <v>10.199999999999999</v>
          </cell>
          <cell r="G606">
            <v>3.6515999999999997</v>
          </cell>
          <cell r="H606">
            <v>13.851599999999999</v>
          </cell>
        </row>
        <row r="607">
          <cell r="A607" t="str">
            <v>04.900.22</v>
          </cell>
          <cell r="B607" t="str">
            <v>Sarjeta de cant. central de concreto-SCC 02</v>
          </cell>
          <cell r="C607" t="str">
            <v>DNER-ES288/97</v>
          </cell>
          <cell r="D607" t="str">
            <v xml:space="preserve"> </v>
          </cell>
          <cell r="E607" t="str">
            <v>m</v>
          </cell>
          <cell r="F607">
            <v>14.12</v>
          </cell>
          <cell r="G607">
            <v>5.0549599999999995</v>
          </cell>
          <cell r="H607">
            <v>19.174959999999999</v>
          </cell>
        </row>
        <row r="608">
          <cell r="A608" t="str">
            <v>04.900.31</v>
          </cell>
          <cell r="B608" t="str">
            <v>Sarjeta triangular de grama-STG 01</v>
          </cell>
          <cell r="C608" t="str">
            <v xml:space="preserve"> </v>
          </cell>
          <cell r="D608" t="str">
            <v xml:space="preserve"> </v>
          </cell>
          <cell r="E608" t="str">
            <v>m</v>
          </cell>
          <cell r="F608">
            <v>10.8</v>
          </cell>
          <cell r="G608">
            <v>3.8664000000000001</v>
          </cell>
          <cell r="H608">
            <v>14.666400000000001</v>
          </cell>
        </row>
        <row r="609">
          <cell r="A609" t="str">
            <v>04.900.32</v>
          </cell>
          <cell r="B609" t="str">
            <v>Sarjeta triangular de grama-STG 02</v>
          </cell>
          <cell r="C609" t="str">
            <v xml:space="preserve"> </v>
          </cell>
          <cell r="D609" t="str">
            <v xml:space="preserve"> </v>
          </cell>
          <cell r="E609" t="str">
            <v>m</v>
          </cell>
          <cell r="F609">
            <v>8.94</v>
          </cell>
          <cell r="G609">
            <v>3.2005199999999996</v>
          </cell>
          <cell r="H609">
            <v>12.140519999999999</v>
          </cell>
        </row>
        <row r="610">
          <cell r="A610" t="str">
            <v>04.900.33</v>
          </cell>
          <cell r="B610" t="str">
            <v>Sarjeta triangular de grama-STG 03</v>
          </cell>
          <cell r="C610" t="str">
            <v xml:space="preserve"> </v>
          </cell>
          <cell r="D610" t="str">
            <v xml:space="preserve"> </v>
          </cell>
          <cell r="E610" t="str">
            <v>m</v>
          </cell>
          <cell r="F610">
            <v>7.81</v>
          </cell>
          <cell r="G610">
            <v>2.7959799999999997</v>
          </cell>
          <cell r="H610">
            <v>10.605979999999999</v>
          </cell>
        </row>
        <row r="611">
          <cell r="A611" t="str">
            <v>04.900.34</v>
          </cell>
          <cell r="B611" t="str">
            <v>Sarjeta triangular de grama-STG 04</v>
          </cell>
          <cell r="C611" t="str">
            <v xml:space="preserve"> </v>
          </cell>
          <cell r="D611" t="str">
            <v xml:space="preserve"> </v>
          </cell>
          <cell r="E611" t="str">
            <v>m</v>
          </cell>
          <cell r="F611">
            <v>6.24</v>
          </cell>
          <cell r="G611">
            <v>2.2339199999999999</v>
          </cell>
          <cell r="H611">
            <v>8.4739199999999997</v>
          </cell>
        </row>
        <row r="612">
          <cell r="A612" t="str">
            <v xml:space="preserve">04.900.41   </v>
          </cell>
          <cell r="B612" t="str">
            <v>Sarjeta triangular não revestida-STT 01</v>
          </cell>
          <cell r="C612" t="str">
            <v xml:space="preserve"> </v>
          </cell>
          <cell r="D612" t="str">
            <v xml:space="preserve"> </v>
          </cell>
          <cell r="E612" t="str">
            <v>m</v>
          </cell>
          <cell r="G612">
            <v>0</v>
          </cell>
          <cell r="H612">
            <v>0</v>
          </cell>
        </row>
        <row r="613">
          <cell r="A613" t="str">
            <v>04.900.42</v>
          </cell>
          <cell r="B613" t="str">
            <v>Sarjeta triangular não revestida-STT 02</v>
          </cell>
          <cell r="C613" t="str">
            <v xml:space="preserve"> </v>
          </cell>
          <cell r="D613" t="str">
            <v xml:space="preserve"> </v>
          </cell>
          <cell r="E613" t="str">
            <v>m</v>
          </cell>
          <cell r="G613">
            <v>0</v>
          </cell>
          <cell r="H613">
            <v>0</v>
          </cell>
        </row>
        <row r="614">
          <cell r="A614" t="str">
            <v>04.900.43</v>
          </cell>
          <cell r="B614" t="str">
            <v>Sarjeta triangular não revestida-STT 03</v>
          </cell>
          <cell r="C614" t="str">
            <v xml:space="preserve"> </v>
          </cell>
          <cell r="D614" t="str">
            <v xml:space="preserve"> </v>
          </cell>
          <cell r="E614" t="str">
            <v>m</v>
          </cell>
          <cell r="G614">
            <v>0</v>
          </cell>
          <cell r="H614">
            <v>0</v>
          </cell>
        </row>
        <row r="615">
          <cell r="A615" t="str">
            <v>04.900.44</v>
          </cell>
          <cell r="B615" t="str">
            <v>Sarjeta triangular não revestida-STT 04</v>
          </cell>
          <cell r="C615" t="str">
            <v xml:space="preserve"> </v>
          </cell>
          <cell r="D615" t="str">
            <v xml:space="preserve"> </v>
          </cell>
          <cell r="E615" t="str">
            <v>m</v>
          </cell>
          <cell r="G615">
            <v>0</v>
          </cell>
          <cell r="H615">
            <v>0</v>
          </cell>
        </row>
        <row r="616">
          <cell r="A616" t="str">
            <v>P 04.901.10</v>
          </cell>
          <cell r="B616" t="str">
            <v>Sarjeta de pé de aterro (terra armada)</v>
          </cell>
          <cell r="C616" t="str">
            <v xml:space="preserve"> </v>
          </cell>
          <cell r="D616" t="str">
            <v xml:space="preserve"> </v>
          </cell>
          <cell r="E616" t="str">
            <v>m</v>
          </cell>
          <cell r="F616">
            <v>12.19</v>
          </cell>
          <cell r="G616">
            <v>4.36402</v>
          </cell>
          <cell r="H616">
            <v>16.554020000000001</v>
          </cell>
        </row>
        <row r="617">
          <cell r="A617" t="str">
            <v>P 04.901.11</v>
          </cell>
          <cell r="B617" t="str">
            <v>Cimento asfático (Transporte)</v>
          </cell>
          <cell r="C617" t="str">
            <v xml:space="preserve"> </v>
          </cell>
          <cell r="D617" t="str">
            <v xml:space="preserve"> </v>
          </cell>
          <cell r="E617" t="str">
            <v>Kg</v>
          </cell>
          <cell r="F617">
            <v>0.01</v>
          </cell>
          <cell r="G617">
            <v>3.5799999999999998E-3</v>
          </cell>
          <cell r="H617">
            <v>1.358E-2</v>
          </cell>
        </row>
        <row r="618">
          <cell r="A618" t="str">
            <v>04.901.01</v>
          </cell>
          <cell r="B618" t="str">
            <v>Sarjeta trapezoidal de concreto-SZC 01</v>
          </cell>
          <cell r="C618" t="str">
            <v>DNER-ES288/97</v>
          </cell>
          <cell r="D618" t="str">
            <v xml:space="preserve"> </v>
          </cell>
          <cell r="E618" t="str">
            <v>m</v>
          </cell>
          <cell r="F618">
            <v>14.73</v>
          </cell>
          <cell r="G618">
            <v>5.2733400000000001</v>
          </cell>
          <cell r="H618">
            <v>20.003340000000001</v>
          </cell>
        </row>
        <row r="619">
          <cell r="A619" t="str">
            <v>04.901.02</v>
          </cell>
          <cell r="B619" t="str">
            <v>Sarjeta trapezoidal de concreto-SZC 02</v>
          </cell>
          <cell r="C619" t="str">
            <v>DNER-ES288/97</v>
          </cell>
          <cell r="D619" t="str">
            <v xml:space="preserve"> </v>
          </cell>
          <cell r="E619" t="str">
            <v>m</v>
          </cell>
          <cell r="F619">
            <v>10.18</v>
          </cell>
          <cell r="G619">
            <v>3.6444399999999999</v>
          </cell>
          <cell r="H619">
            <v>13.824439999999999</v>
          </cell>
        </row>
        <row r="620">
          <cell r="A620" t="str">
            <v>04.901.21</v>
          </cell>
          <cell r="B620" t="str">
            <v>Sarjeta de cant. central de concreto-SCC 03</v>
          </cell>
          <cell r="C620" t="str">
            <v>DNER-ES288/97</v>
          </cell>
          <cell r="D620" t="str">
            <v xml:space="preserve"> </v>
          </cell>
          <cell r="E620" t="str">
            <v>m</v>
          </cell>
          <cell r="F620">
            <v>12.24</v>
          </cell>
          <cell r="G620">
            <v>4.38192</v>
          </cell>
          <cell r="H620">
            <v>16.621919999999999</v>
          </cell>
        </row>
        <row r="621">
          <cell r="A621" t="str">
            <v>04.901.22</v>
          </cell>
          <cell r="B621" t="str">
            <v>Sarjeta de cant. central de concreto-SCC 04</v>
          </cell>
          <cell r="C621" t="str">
            <v>DNER-ES288/97</v>
          </cell>
          <cell r="D621" t="str">
            <v xml:space="preserve"> </v>
          </cell>
          <cell r="E621" t="str">
            <v>m</v>
          </cell>
          <cell r="F621">
            <v>21.21</v>
          </cell>
          <cell r="G621">
            <v>7.5931800000000003</v>
          </cell>
          <cell r="H621">
            <v>28.803180000000001</v>
          </cell>
        </row>
        <row r="622">
          <cell r="A622" t="str">
            <v>04.901.31</v>
          </cell>
          <cell r="B622" t="str">
            <v>Sarjeta trapezoidal de grama- SZG 01</v>
          </cell>
          <cell r="C622" t="str">
            <v xml:space="preserve"> </v>
          </cell>
          <cell r="D622" t="str">
            <v xml:space="preserve"> </v>
          </cell>
          <cell r="E622" t="str">
            <v>m</v>
          </cell>
          <cell r="G622">
            <v>0</v>
          </cell>
          <cell r="H622">
            <v>0</v>
          </cell>
        </row>
        <row r="623">
          <cell r="A623" t="str">
            <v>04.901.32</v>
          </cell>
          <cell r="B623" t="str">
            <v>Sarjeta trapezoidal de grama- SZG 02</v>
          </cell>
          <cell r="C623" t="str">
            <v xml:space="preserve"> </v>
          </cell>
          <cell r="D623" t="str">
            <v xml:space="preserve"> </v>
          </cell>
          <cell r="E623" t="str">
            <v>m</v>
          </cell>
          <cell r="G623">
            <v>0</v>
          </cell>
          <cell r="H623">
            <v>0</v>
          </cell>
        </row>
        <row r="624">
          <cell r="A624" t="str">
            <v>04.901.41</v>
          </cell>
          <cell r="B624" t="str">
            <v>Sarjeta trapezoidal não revestida-SZT 01</v>
          </cell>
          <cell r="C624" t="str">
            <v xml:space="preserve"> </v>
          </cell>
          <cell r="D624" t="str">
            <v xml:space="preserve"> </v>
          </cell>
          <cell r="E624" t="str">
            <v>m</v>
          </cell>
          <cell r="G624">
            <v>0</v>
          </cell>
          <cell r="H624">
            <v>0</v>
          </cell>
        </row>
        <row r="625">
          <cell r="A625" t="str">
            <v>04.901.42</v>
          </cell>
          <cell r="B625" t="str">
            <v>Sarjeta trapezoidal não revestida-SZT 02</v>
          </cell>
          <cell r="C625" t="str">
            <v xml:space="preserve"> </v>
          </cell>
          <cell r="D625" t="str">
            <v xml:space="preserve"> </v>
          </cell>
          <cell r="E625" t="str">
            <v>m</v>
          </cell>
          <cell r="G625">
            <v>0</v>
          </cell>
          <cell r="H625">
            <v>0</v>
          </cell>
        </row>
        <row r="626">
          <cell r="A626" t="str">
            <v>P04.901.43</v>
          </cell>
          <cell r="B626" t="str">
            <v>Canaleta c/ grelha de concreto</v>
          </cell>
          <cell r="E626" t="str">
            <v>m</v>
          </cell>
          <cell r="F626">
            <v>57.01</v>
          </cell>
          <cell r="G626">
            <v>20.409579999999998</v>
          </cell>
          <cell r="H626">
            <v>77.419579999999996</v>
          </cell>
        </row>
        <row r="627">
          <cell r="A627" t="str">
            <v>04.910.01</v>
          </cell>
          <cell r="B627" t="str">
            <v>Meio-fio de concreto-MFC 01</v>
          </cell>
          <cell r="C627" t="str">
            <v>DNER-ES290/97</v>
          </cell>
          <cell r="D627" t="str">
            <v xml:space="preserve"> </v>
          </cell>
          <cell r="E627" t="str">
            <v>m</v>
          </cell>
          <cell r="G627">
            <v>0</v>
          </cell>
          <cell r="H627">
            <v>0</v>
          </cell>
        </row>
        <row r="628">
          <cell r="A628" t="str">
            <v>04.910.02</v>
          </cell>
          <cell r="B628" t="str">
            <v>Meio-fio de concreto-MFC 02</v>
          </cell>
          <cell r="C628" t="str">
            <v>DNER-ES290/97</v>
          </cell>
          <cell r="D628" t="str">
            <v xml:space="preserve"> </v>
          </cell>
          <cell r="E628" t="str">
            <v>m</v>
          </cell>
          <cell r="G628">
            <v>0</v>
          </cell>
          <cell r="H628">
            <v>0</v>
          </cell>
        </row>
        <row r="629">
          <cell r="A629" t="str">
            <v>04.910.03</v>
          </cell>
          <cell r="B629" t="str">
            <v>Meio-fio de concreto-MFC 03</v>
          </cell>
          <cell r="C629" t="str">
            <v>DNER-ES290/97</v>
          </cell>
          <cell r="D629" t="str">
            <v xml:space="preserve"> </v>
          </cell>
          <cell r="E629" t="str">
            <v>m</v>
          </cell>
          <cell r="F629">
            <v>8.27</v>
          </cell>
          <cell r="G629">
            <v>2.9606599999999998</v>
          </cell>
          <cell r="H629">
            <v>11.23066</v>
          </cell>
        </row>
        <row r="630">
          <cell r="A630" t="str">
            <v>04.910.04</v>
          </cell>
          <cell r="B630" t="str">
            <v>Meio-fio de concreto-MFC 04</v>
          </cell>
          <cell r="C630" t="str">
            <v>DNER-ES290/97</v>
          </cell>
          <cell r="D630" t="str">
            <v xml:space="preserve"> </v>
          </cell>
          <cell r="E630" t="str">
            <v>m</v>
          </cell>
          <cell r="G630">
            <v>0</v>
          </cell>
          <cell r="H630">
            <v>0</v>
          </cell>
        </row>
        <row r="631">
          <cell r="A631" t="str">
            <v>04.910.05</v>
          </cell>
          <cell r="B631" t="str">
            <v>Meio-fio de concreto-MFC 05</v>
          </cell>
          <cell r="C631" t="str">
            <v>DNER-ES290/97</v>
          </cell>
          <cell r="D631" t="str">
            <v xml:space="preserve"> </v>
          </cell>
          <cell r="E631" t="str">
            <v>m</v>
          </cell>
          <cell r="F631">
            <v>7.76</v>
          </cell>
          <cell r="G631">
            <v>2.7780799999999997</v>
          </cell>
          <cell r="H631">
            <v>10.538079999999999</v>
          </cell>
        </row>
        <row r="632">
          <cell r="A632" t="str">
            <v>04.910.06</v>
          </cell>
          <cell r="B632" t="str">
            <v>Meio-fio de concreto-MFC 06</v>
          </cell>
          <cell r="C632" t="str">
            <v>DNER-ES290/97</v>
          </cell>
          <cell r="D632" t="str">
            <v xml:space="preserve"> </v>
          </cell>
          <cell r="E632" t="str">
            <v>m</v>
          </cell>
          <cell r="G632">
            <v>0</v>
          </cell>
          <cell r="H632">
            <v>0</v>
          </cell>
        </row>
        <row r="633">
          <cell r="A633" t="str">
            <v>04.910.07</v>
          </cell>
          <cell r="B633" t="str">
            <v>Meio-fio de concreto-MFC 07</v>
          </cell>
          <cell r="C633" t="str">
            <v>DNER-ES290/97</v>
          </cell>
          <cell r="D633" t="str">
            <v xml:space="preserve"> </v>
          </cell>
          <cell r="E633" t="str">
            <v>m</v>
          </cell>
          <cell r="G633">
            <v>0</v>
          </cell>
          <cell r="H633">
            <v>0</v>
          </cell>
        </row>
        <row r="634">
          <cell r="A634" t="str">
            <v>04.910.08</v>
          </cell>
          <cell r="B634" t="str">
            <v>Meio-fio de concreto-MFC 08</v>
          </cell>
          <cell r="C634" t="str">
            <v>DNER-ES290/97</v>
          </cell>
          <cell r="D634" t="str">
            <v xml:space="preserve"> </v>
          </cell>
          <cell r="E634" t="str">
            <v>m</v>
          </cell>
          <cell r="G634">
            <v>0</v>
          </cell>
          <cell r="H634">
            <v>0</v>
          </cell>
        </row>
        <row r="635">
          <cell r="A635" t="str">
            <v>04.930.01</v>
          </cell>
          <cell r="B635" t="str">
            <v>Caixa coletora de sarjeta-CCS 01</v>
          </cell>
          <cell r="C635" t="str">
            <v>DNER-ES287/97</v>
          </cell>
          <cell r="D635" t="str">
            <v xml:space="preserve"> </v>
          </cell>
          <cell r="E635" t="str">
            <v>un</v>
          </cell>
          <cell r="F635">
            <v>418.89</v>
          </cell>
          <cell r="G635">
            <v>149.96261999999999</v>
          </cell>
          <cell r="H635">
            <v>568.85262</v>
          </cell>
        </row>
        <row r="636">
          <cell r="A636" t="str">
            <v>04.930.02</v>
          </cell>
          <cell r="B636" t="str">
            <v>Caixa coletora de sarjeta-CCS 02</v>
          </cell>
          <cell r="C636" t="str">
            <v>DNER-ES287/97</v>
          </cell>
          <cell r="D636" t="str">
            <v xml:space="preserve"> </v>
          </cell>
          <cell r="E636" t="str">
            <v>un</v>
          </cell>
          <cell r="F636">
            <v>409.15</v>
          </cell>
          <cell r="G636">
            <v>146.47569999999999</v>
          </cell>
          <cell r="H636">
            <v>555.62569999999994</v>
          </cell>
        </row>
        <row r="637">
          <cell r="A637" t="str">
            <v>04.930.03</v>
          </cell>
          <cell r="B637" t="str">
            <v>Caixa coletora de sarjeta-CCS 03</v>
          </cell>
          <cell r="C637" t="str">
            <v>DNER-ES287/97</v>
          </cell>
          <cell r="D637" t="str">
            <v xml:space="preserve"> </v>
          </cell>
          <cell r="E637" t="str">
            <v>un</v>
          </cell>
          <cell r="F637">
            <v>399.4</v>
          </cell>
          <cell r="G637">
            <v>142.98519999999999</v>
          </cell>
          <cell r="H637">
            <v>542.38519999999994</v>
          </cell>
        </row>
        <row r="638">
          <cell r="A638" t="str">
            <v>04.930.04</v>
          </cell>
          <cell r="B638" t="str">
            <v>Caixa coletora de sarjeta-CCS 04</v>
          </cell>
          <cell r="C638" t="str">
            <v>DNER-ES287/97</v>
          </cell>
          <cell r="D638" t="str">
            <v xml:space="preserve"> </v>
          </cell>
          <cell r="E638" t="str">
            <v>un</v>
          </cell>
          <cell r="G638">
            <v>0</v>
          </cell>
          <cell r="H638">
            <v>0</v>
          </cell>
        </row>
        <row r="639">
          <cell r="A639" t="str">
            <v>04.930.05</v>
          </cell>
          <cell r="B639" t="str">
            <v>Caixa coletora de sarjeta-CCS 05</v>
          </cell>
          <cell r="C639" t="str">
            <v>DNER-ES287/97</v>
          </cell>
          <cell r="D639" t="str">
            <v xml:space="preserve"> </v>
          </cell>
          <cell r="E639" t="str">
            <v>un</v>
          </cell>
          <cell r="F639">
            <v>526.63</v>
          </cell>
          <cell r="G639">
            <v>188.53353999999999</v>
          </cell>
          <cell r="H639">
            <v>715.16354000000001</v>
          </cell>
        </row>
        <row r="640">
          <cell r="A640" t="str">
            <v>04.930.06</v>
          </cell>
          <cell r="B640" t="str">
            <v>Caixa coletora de sarjeta-CCS 06</v>
          </cell>
          <cell r="C640" t="str">
            <v>DNER-ES287/97</v>
          </cell>
          <cell r="D640" t="str">
            <v xml:space="preserve"> </v>
          </cell>
          <cell r="E640" t="str">
            <v>un</v>
          </cell>
          <cell r="F640">
            <v>516.30999999999995</v>
          </cell>
          <cell r="G640">
            <v>184.83897999999996</v>
          </cell>
          <cell r="H640">
            <v>701.14897999999994</v>
          </cell>
        </row>
        <row r="641">
          <cell r="A641" t="str">
            <v>04.930.07</v>
          </cell>
          <cell r="B641" t="str">
            <v>Caixa coletora de sarjeta-CCS 07</v>
          </cell>
          <cell r="C641" t="str">
            <v>DNER-ES287/97</v>
          </cell>
          <cell r="D641" t="str">
            <v xml:space="preserve"> </v>
          </cell>
          <cell r="E641" t="str">
            <v>un</v>
          </cell>
          <cell r="F641">
            <v>505.99</v>
          </cell>
          <cell r="G641">
            <v>181.14442</v>
          </cell>
          <cell r="H641">
            <v>687.13441999999998</v>
          </cell>
        </row>
        <row r="642">
          <cell r="A642" t="str">
            <v>04.930.08</v>
          </cell>
          <cell r="B642" t="str">
            <v>Caixa coletora de sarjeta-CCS 08</v>
          </cell>
          <cell r="C642" t="str">
            <v>DNER-ES287/97</v>
          </cell>
          <cell r="D642" t="str">
            <v xml:space="preserve"> </v>
          </cell>
          <cell r="E642" t="str">
            <v>un</v>
          </cell>
          <cell r="G642">
            <v>0</v>
          </cell>
          <cell r="H642">
            <v>0</v>
          </cell>
        </row>
        <row r="643">
          <cell r="A643" t="str">
            <v>04.930.09</v>
          </cell>
          <cell r="B643" t="str">
            <v>Caixa coletora de sarjeta-CCS 09</v>
          </cell>
          <cell r="C643" t="str">
            <v>DNER-ES287/97</v>
          </cell>
          <cell r="D643" t="str">
            <v xml:space="preserve"> </v>
          </cell>
          <cell r="E643" t="str">
            <v>un</v>
          </cell>
          <cell r="F643">
            <v>633.79999999999995</v>
          </cell>
          <cell r="G643">
            <v>226.90039999999996</v>
          </cell>
          <cell r="H643">
            <v>860.70039999999995</v>
          </cell>
        </row>
        <row r="644">
          <cell r="A644" t="str">
            <v>04.930.10</v>
          </cell>
          <cell r="B644" t="str">
            <v>Caixa coletora de sarjeta-CCS 10</v>
          </cell>
          <cell r="C644" t="str">
            <v>DNER-ES287/97</v>
          </cell>
          <cell r="D644" t="str">
            <v xml:space="preserve"> </v>
          </cell>
          <cell r="E644" t="str">
            <v>un</v>
          </cell>
          <cell r="F644">
            <v>623.48</v>
          </cell>
          <cell r="G644">
            <v>223.20583999999999</v>
          </cell>
          <cell r="H644">
            <v>846.68583999999998</v>
          </cell>
        </row>
        <row r="645">
          <cell r="A645" t="str">
            <v>04.930.11</v>
          </cell>
          <cell r="B645" t="str">
            <v>Caixa coletora de sarjeta-CCS 11</v>
          </cell>
          <cell r="C645" t="str">
            <v>DNER-ES287/97</v>
          </cell>
          <cell r="D645" t="str">
            <v xml:space="preserve"> </v>
          </cell>
          <cell r="E645" t="str">
            <v>un</v>
          </cell>
          <cell r="F645">
            <v>613.16</v>
          </cell>
          <cell r="G645">
            <v>219.51127999999997</v>
          </cell>
          <cell r="H645">
            <v>832.67127999999991</v>
          </cell>
        </row>
        <row r="646">
          <cell r="A646" t="str">
            <v>04.930.12</v>
          </cell>
          <cell r="B646" t="str">
            <v>Caixa coletora de sarjeta-CCS 12</v>
          </cell>
          <cell r="C646" t="str">
            <v>DNER-ES287/97</v>
          </cell>
          <cell r="D646" t="str">
            <v xml:space="preserve"> </v>
          </cell>
          <cell r="E646" t="str">
            <v>un</v>
          </cell>
          <cell r="G646">
            <v>0</v>
          </cell>
          <cell r="H646">
            <v>0</v>
          </cell>
        </row>
        <row r="647">
          <cell r="A647" t="str">
            <v>04.930.13</v>
          </cell>
          <cell r="B647" t="str">
            <v>Caixa coletora de sarjeta-CCS 13</v>
          </cell>
          <cell r="C647" t="str">
            <v>DNER-ES287/97</v>
          </cell>
          <cell r="D647" t="str">
            <v xml:space="preserve"> </v>
          </cell>
          <cell r="E647" t="str">
            <v>un</v>
          </cell>
          <cell r="G647">
            <v>0</v>
          </cell>
          <cell r="H647">
            <v>0</v>
          </cell>
        </row>
        <row r="648">
          <cell r="A648" t="str">
            <v>04.930.14</v>
          </cell>
          <cell r="B648" t="str">
            <v>Caixa coletora de sarjeta-CCS 14</v>
          </cell>
          <cell r="C648" t="str">
            <v>DNER-ES287/97</v>
          </cell>
          <cell r="D648" t="str">
            <v xml:space="preserve"> </v>
          </cell>
          <cell r="E648" t="str">
            <v>un</v>
          </cell>
          <cell r="G648">
            <v>0</v>
          </cell>
          <cell r="H648">
            <v>0</v>
          </cell>
        </row>
        <row r="649">
          <cell r="A649" t="str">
            <v>04.930.15</v>
          </cell>
          <cell r="B649" t="str">
            <v>Caixa coletora de sarjeta-CCS 15</v>
          </cell>
          <cell r="C649" t="str">
            <v>DNER-ES287/97</v>
          </cell>
          <cell r="D649" t="str">
            <v xml:space="preserve"> </v>
          </cell>
          <cell r="E649" t="str">
            <v>un</v>
          </cell>
          <cell r="G649">
            <v>0</v>
          </cell>
          <cell r="H649">
            <v>0</v>
          </cell>
        </row>
        <row r="650">
          <cell r="A650" t="str">
            <v>04.930.16</v>
          </cell>
          <cell r="B650" t="str">
            <v>Caixa coletora de sarjeta-CCS 16</v>
          </cell>
          <cell r="C650" t="str">
            <v>DNER-ES287/97</v>
          </cell>
          <cell r="D650" t="str">
            <v xml:space="preserve"> </v>
          </cell>
          <cell r="E650" t="str">
            <v>un</v>
          </cell>
          <cell r="G650">
            <v>0</v>
          </cell>
          <cell r="H650">
            <v>0</v>
          </cell>
        </row>
        <row r="651">
          <cell r="A651" t="str">
            <v>04.930.17</v>
          </cell>
          <cell r="B651" t="str">
            <v>Caixa coletora de sarjeta-CCS 17</v>
          </cell>
          <cell r="C651" t="str">
            <v>DNER-ES287/97</v>
          </cell>
          <cell r="D651" t="str">
            <v xml:space="preserve"> </v>
          </cell>
          <cell r="E651" t="str">
            <v>un</v>
          </cell>
          <cell r="G651">
            <v>0</v>
          </cell>
          <cell r="H651">
            <v>0</v>
          </cell>
        </row>
        <row r="652">
          <cell r="A652" t="str">
            <v>04.930.18</v>
          </cell>
          <cell r="B652" t="str">
            <v>Caixa coletora de sarjeta-CCS 18</v>
          </cell>
          <cell r="C652" t="str">
            <v>DNER-ES287/97</v>
          </cell>
          <cell r="D652" t="str">
            <v xml:space="preserve"> </v>
          </cell>
          <cell r="E652" t="str">
            <v>un</v>
          </cell>
          <cell r="G652">
            <v>0</v>
          </cell>
          <cell r="H652">
            <v>0</v>
          </cell>
        </row>
        <row r="653">
          <cell r="A653" t="str">
            <v>04.930.19</v>
          </cell>
          <cell r="B653" t="str">
            <v>Caixa coletora de sarjeta-CCS 19</v>
          </cell>
          <cell r="C653" t="str">
            <v>DNER-ES287/97</v>
          </cell>
          <cell r="D653" t="str">
            <v xml:space="preserve"> </v>
          </cell>
          <cell r="E653" t="str">
            <v>un</v>
          </cell>
          <cell r="G653">
            <v>0</v>
          </cell>
          <cell r="H653">
            <v>0</v>
          </cell>
        </row>
        <row r="654">
          <cell r="A654" t="str">
            <v>04.930.20</v>
          </cell>
          <cell r="B654" t="str">
            <v>Caixa coletora de sarjeta-CCS 20</v>
          </cell>
          <cell r="C654" t="str">
            <v>DNER-ES287/97</v>
          </cell>
          <cell r="D654" t="str">
            <v xml:space="preserve"> </v>
          </cell>
          <cell r="E654" t="str">
            <v>un</v>
          </cell>
          <cell r="G654">
            <v>0</v>
          </cell>
          <cell r="H654">
            <v>0</v>
          </cell>
        </row>
        <row r="655">
          <cell r="A655" t="str">
            <v>DER78150</v>
          </cell>
          <cell r="B655" t="str">
            <v>Caixa coletora de sarjeta - CCS, D=60cm e H = 1,00m</v>
          </cell>
          <cell r="E655" t="str">
            <v>un</v>
          </cell>
          <cell r="F655">
            <v>231</v>
          </cell>
          <cell r="G655">
            <v>82.697999999999993</v>
          </cell>
          <cell r="H655">
            <v>313.69799999999998</v>
          </cell>
        </row>
        <row r="656">
          <cell r="A656" t="str">
            <v>DER78150a</v>
          </cell>
          <cell r="B656" t="str">
            <v>Caixa coletora de sarjeta - CCS, D=60cm E H=1,5m</v>
          </cell>
          <cell r="E656" t="str">
            <v>un</v>
          </cell>
          <cell r="F656">
            <v>368.52</v>
          </cell>
          <cell r="G656">
            <v>131.93016</v>
          </cell>
          <cell r="H656">
            <v>500.45015999999998</v>
          </cell>
        </row>
        <row r="657">
          <cell r="A657" t="str">
            <v>DER78150b</v>
          </cell>
          <cell r="B657" t="str">
            <v>Caixa coletora de sarjeta - CCS, D=40cm E H=1,00m</v>
          </cell>
          <cell r="E657" t="str">
            <v>un</v>
          </cell>
          <cell r="F657">
            <v>281.35000000000002</v>
          </cell>
          <cell r="G657">
            <v>100.72330000000001</v>
          </cell>
          <cell r="H657">
            <v>382.07330000000002</v>
          </cell>
        </row>
        <row r="658">
          <cell r="A658" t="str">
            <v>DER78150c</v>
          </cell>
          <cell r="B658" t="str">
            <v>Caixa coletora de sarjeta - CCS, D=40cm E H=1,50m</v>
          </cell>
          <cell r="E658" t="str">
            <v>un</v>
          </cell>
          <cell r="F658">
            <v>370.9</v>
          </cell>
          <cell r="G658">
            <v>132.78219999999999</v>
          </cell>
          <cell r="H658">
            <v>503.68219999999997</v>
          </cell>
        </row>
        <row r="659">
          <cell r="A659" t="str">
            <v>DER78150d</v>
          </cell>
          <cell r="B659" t="str">
            <v>Caixa coletora de sarjeta - CCS, D=40cm E H=2,00m</v>
          </cell>
          <cell r="E659" t="str">
            <v>un</v>
          </cell>
          <cell r="F659">
            <v>460.43</v>
          </cell>
          <cell r="G659">
            <v>164.83393999999998</v>
          </cell>
          <cell r="H659">
            <v>625.26394000000005</v>
          </cell>
        </row>
        <row r="660">
          <cell r="A660" t="str">
            <v>DER78250</v>
          </cell>
          <cell r="B660" t="str">
            <v>Caixa coletora de sarjeta - CCS, D=80cm E H=1,50m</v>
          </cell>
          <cell r="E660" t="str">
            <v>un</v>
          </cell>
          <cell r="F660">
            <v>321.55</v>
          </cell>
          <cell r="G660">
            <v>115.11490000000001</v>
          </cell>
          <cell r="H660">
            <v>436.66489999999999</v>
          </cell>
        </row>
        <row r="661">
          <cell r="A661" t="str">
            <v>DER78300</v>
          </cell>
          <cell r="B661" t="str">
            <v>Caixa coletora de sarjeta - CCS, D=100cm E H=1,50m</v>
          </cell>
          <cell r="E661" t="str">
            <v>un</v>
          </cell>
          <cell r="F661">
            <v>331.03</v>
          </cell>
          <cell r="G661">
            <v>118.50873999999999</v>
          </cell>
          <cell r="H661">
            <v>449.53873999999996</v>
          </cell>
        </row>
        <row r="662">
          <cell r="A662" t="str">
            <v>DER77100</v>
          </cell>
          <cell r="B662" t="str">
            <v>Caixa coletora de talvegue - CCT, D=80cm E H=1,50m</v>
          </cell>
          <cell r="E662" t="str">
            <v>un</v>
          </cell>
          <cell r="F662">
            <v>309.24</v>
          </cell>
          <cell r="G662">
            <v>110.70792</v>
          </cell>
          <cell r="H662">
            <v>419.94792000000001</v>
          </cell>
        </row>
        <row r="663">
          <cell r="A663" t="str">
            <v>DER77150</v>
          </cell>
          <cell r="B663" t="str">
            <v>Caixa coletora de talvegue - CCT, D=100cm E H=1,50m</v>
          </cell>
          <cell r="E663" t="str">
            <v>un</v>
          </cell>
          <cell r="F663">
            <v>302.36</v>
          </cell>
          <cell r="G663">
            <v>108.24487999999999</v>
          </cell>
          <cell r="H663">
            <v>410.60487999999998</v>
          </cell>
        </row>
        <row r="664">
          <cell r="A664" t="str">
            <v>DER77150a</v>
          </cell>
          <cell r="B664" t="str">
            <v>Caixa coletora de talvegue - CCT, D=40cm E H=1,00m</v>
          </cell>
          <cell r="E664" t="str">
            <v>un</v>
          </cell>
          <cell r="F664">
            <v>285.89</v>
          </cell>
          <cell r="G664">
            <v>102.34862</v>
          </cell>
          <cell r="H664">
            <v>388.23861999999997</v>
          </cell>
        </row>
        <row r="665">
          <cell r="A665" t="str">
            <v>DER77150b</v>
          </cell>
          <cell r="B665" t="str">
            <v>Caixa coletora de talvegue - CCT, D=40cm E H=1,50m</v>
          </cell>
          <cell r="E665" t="str">
            <v>un</v>
          </cell>
          <cell r="F665">
            <v>376.22</v>
          </cell>
          <cell r="G665">
            <v>134.68675999999999</v>
          </cell>
          <cell r="H665">
            <v>510.90676000000002</v>
          </cell>
        </row>
        <row r="666">
          <cell r="A666" t="str">
            <v>DER77150c</v>
          </cell>
          <cell r="B666" t="str">
            <v>Caixa coletora de talvegue - CCT, D=60cm E H=1,00m</v>
          </cell>
          <cell r="E666" t="str">
            <v>un</v>
          </cell>
          <cell r="F666">
            <v>236.25</v>
          </cell>
          <cell r="G666">
            <v>84.577500000000001</v>
          </cell>
          <cell r="H666">
            <v>320.82749999999999</v>
          </cell>
        </row>
        <row r="667">
          <cell r="A667" t="str">
            <v>DER77150d</v>
          </cell>
          <cell r="B667" t="str">
            <v>Caixa coletora de talvegue, para BDTC, D=1,20m E H=1,50m</v>
          </cell>
          <cell r="E667" t="str">
            <v>un</v>
          </cell>
          <cell r="F667">
            <v>428.06</v>
          </cell>
          <cell r="G667">
            <v>153.24547999999999</v>
          </cell>
          <cell r="H667">
            <v>581.30547999999999</v>
          </cell>
        </row>
        <row r="668">
          <cell r="A668" t="str">
            <v>DER72450</v>
          </cell>
          <cell r="B668" t="str">
            <v>Boca para BSTC D=80cm - Normal</v>
          </cell>
          <cell r="E668" t="str">
            <v>un</v>
          </cell>
          <cell r="F668">
            <v>295.62</v>
          </cell>
          <cell r="G668">
            <v>105.83196</v>
          </cell>
          <cell r="H668">
            <v>401.45195999999999</v>
          </cell>
        </row>
        <row r="669">
          <cell r="A669" t="str">
            <v>DER72450a</v>
          </cell>
          <cell r="B669" t="str">
            <v>Boca para BSTM D=140cm - Normal</v>
          </cell>
          <cell r="E669" t="str">
            <v>un</v>
          </cell>
          <cell r="F669">
            <v>508.27</v>
          </cell>
          <cell r="G669">
            <v>181.96065999999999</v>
          </cell>
          <cell r="H669">
            <v>690.23065999999994</v>
          </cell>
        </row>
        <row r="670">
          <cell r="A670" t="str">
            <v>DER66050</v>
          </cell>
          <cell r="B670" t="str">
            <v>Corpo de BSTC D=50cm c/ lastro de brita</v>
          </cell>
          <cell r="E670" t="str">
            <v>m</v>
          </cell>
          <cell r="F670">
            <v>40.07</v>
          </cell>
          <cell r="G670">
            <v>14.34506</v>
          </cell>
          <cell r="H670">
            <v>54.415059999999997</v>
          </cell>
        </row>
        <row r="671">
          <cell r="A671" t="str">
            <v>DER72350a</v>
          </cell>
          <cell r="B671" t="str">
            <v>Boca para BSTC D=50cm - Normal</v>
          </cell>
          <cell r="E671" t="str">
            <v>un</v>
          </cell>
          <cell r="F671">
            <v>116.02</v>
          </cell>
          <cell r="G671">
            <v>41.535159999999998</v>
          </cell>
          <cell r="H671">
            <v>157.55516</v>
          </cell>
        </row>
        <row r="672">
          <cell r="A672" t="str">
            <v>DER72350b</v>
          </cell>
          <cell r="B672" t="str">
            <v>Boca para BSTC D=40cm - Normal</v>
          </cell>
          <cell r="E672" t="str">
            <v>un</v>
          </cell>
          <cell r="F672">
            <v>108.67</v>
          </cell>
          <cell r="G672">
            <v>38.903860000000002</v>
          </cell>
          <cell r="H672">
            <v>147.57386</v>
          </cell>
        </row>
        <row r="673">
          <cell r="A673" t="str">
            <v>P04.931.00</v>
          </cell>
          <cell r="B673" t="str">
            <v>Caixa coletora de talvegue para BSTC D=40cm com H=1,0m</v>
          </cell>
          <cell r="E673" t="str">
            <v>un</v>
          </cell>
          <cell r="F673">
            <v>131.63</v>
          </cell>
          <cell r="G673">
            <v>47.123539999999998</v>
          </cell>
          <cell r="H673">
            <v>178.75353999999999</v>
          </cell>
        </row>
        <row r="674">
          <cell r="A674" t="str">
            <v>P04.931.01</v>
          </cell>
          <cell r="B674" t="str">
            <v>Caixa coletora de talvegue para BSTC D=40cm com H=1,5m</v>
          </cell>
          <cell r="E674" t="str">
            <v>un</v>
          </cell>
          <cell r="F674">
            <v>197.14</v>
          </cell>
          <cell r="G674">
            <v>70.576119999999989</v>
          </cell>
          <cell r="H674">
            <v>267.71611999999999</v>
          </cell>
        </row>
        <row r="675">
          <cell r="A675" t="str">
            <v>04.931.01</v>
          </cell>
          <cell r="B675" t="str">
            <v>Caixa coletora de talvegue-CCT 01</v>
          </cell>
          <cell r="C675" t="str">
            <v>DNER-ES287/97</v>
          </cell>
          <cell r="D675" t="str">
            <v xml:space="preserve"> </v>
          </cell>
          <cell r="E675" t="str">
            <v>un</v>
          </cell>
          <cell r="F675">
            <v>425.88</v>
          </cell>
          <cell r="G675">
            <v>152.46503999999999</v>
          </cell>
          <cell r="H675">
            <v>578.34503999999993</v>
          </cell>
        </row>
        <row r="676">
          <cell r="A676" t="str">
            <v>04.931.02</v>
          </cell>
          <cell r="B676" t="str">
            <v>Caixa coletora de talvegue-CCT 02</v>
          </cell>
          <cell r="C676" t="str">
            <v>DNER-ES287/97</v>
          </cell>
          <cell r="D676" t="str">
            <v xml:space="preserve"> </v>
          </cell>
          <cell r="E676" t="str">
            <v>un</v>
          </cell>
          <cell r="F676">
            <v>415.57</v>
          </cell>
          <cell r="G676">
            <v>148.77405999999999</v>
          </cell>
          <cell r="H676">
            <v>564.34406000000001</v>
          </cell>
        </row>
        <row r="677">
          <cell r="A677" t="str">
            <v>04.931.03</v>
          </cell>
          <cell r="B677" t="str">
            <v>Caixa coletora de talvegue-CCT 03</v>
          </cell>
          <cell r="C677" t="str">
            <v>DNER-ES287/97</v>
          </cell>
          <cell r="D677" t="str">
            <v xml:space="preserve"> </v>
          </cell>
          <cell r="E677" t="str">
            <v>un</v>
          </cell>
          <cell r="F677">
            <v>406.22</v>
          </cell>
          <cell r="G677">
            <v>145.42676</v>
          </cell>
          <cell r="H677">
            <v>551.64676000000009</v>
          </cell>
        </row>
        <row r="678">
          <cell r="A678" t="str">
            <v>04.931.04</v>
          </cell>
          <cell r="B678" t="str">
            <v>Caixa coletora de talvegue-CCT 04</v>
          </cell>
          <cell r="C678" t="str">
            <v>DNER-ES287/97</v>
          </cell>
          <cell r="D678" t="str">
            <v xml:space="preserve"> </v>
          </cell>
          <cell r="E678" t="str">
            <v>un</v>
          </cell>
          <cell r="F678">
            <v>571.04999999999995</v>
          </cell>
          <cell r="G678">
            <v>204.43589999999998</v>
          </cell>
          <cell r="H678">
            <v>775.4858999999999</v>
          </cell>
        </row>
        <row r="679">
          <cell r="A679" t="str">
            <v>04.931.05</v>
          </cell>
          <cell r="B679" t="str">
            <v>Caixa coletora de talvegue-CCT 05</v>
          </cell>
          <cell r="C679" t="str">
            <v>DNER-ES287/97</v>
          </cell>
          <cell r="D679" t="str">
            <v xml:space="preserve"> </v>
          </cell>
          <cell r="E679" t="str">
            <v>un</v>
          </cell>
          <cell r="F679">
            <v>563.19000000000005</v>
          </cell>
          <cell r="G679">
            <v>201.62202000000002</v>
          </cell>
          <cell r="H679">
            <v>764.81202000000008</v>
          </cell>
        </row>
        <row r="680">
          <cell r="A680" t="str">
            <v>04.931.06</v>
          </cell>
          <cell r="B680" t="str">
            <v>Caixa coletora de talvegue-CCT 06</v>
          </cell>
          <cell r="C680" t="str">
            <v>DNER-ES287/97</v>
          </cell>
          <cell r="D680" t="str">
            <v xml:space="preserve"> </v>
          </cell>
          <cell r="E680" t="str">
            <v>un</v>
          </cell>
          <cell r="F680">
            <v>555.33000000000004</v>
          </cell>
          <cell r="G680">
            <v>198.80814000000001</v>
          </cell>
          <cell r="H680">
            <v>754.13814000000002</v>
          </cell>
        </row>
        <row r="681">
          <cell r="A681" t="str">
            <v>04.931.07</v>
          </cell>
          <cell r="B681" t="str">
            <v>Caixa coletora de talvegue-CCT 07</v>
          </cell>
          <cell r="C681" t="str">
            <v>DNER-ES287/97</v>
          </cell>
          <cell r="D681" t="str">
            <v xml:space="preserve"> </v>
          </cell>
          <cell r="E681" t="str">
            <v>un</v>
          </cell>
          <cell r="F681">
            <v>662.94</v>
          </cell>
          <cell r="G681">
            <v>237.33252000000002</v>
          </cell>
          <cell r="H681">
            <v>900.2725200000001</v>
          </cell>
        </row>
        <row r="682">
          <cell r="A682" t="str">
            <v>04.931.08</v>
          </cell>
          <cell r="B682" t="str">
            <v>Caixa coletora de talvegue-CCT 08</v>
          </cell>
          <cell r="C682" t="str">
            <v>DNER-ES287/97</v>
          </cell>
          <cell r="D682" t="str">
            <v xml:space="preserve"> </v>
          </cell>
          <cell r="E682" t="str">
            <v>un</v>
          </cell>
          <cell r="F682">
            <v>655.08000000000004</v>
          </cell>
          <cell r="G682">
            <v>234.51864</v>
          </cell>
          <cell r="H682">
            <v>889.59864000000005</v>
          </cell>
        </row>
        <row r="683">
          <cell r="A683" t="str">
            <v>04.931.09</v>
          </cell>
          <cell r="B683" t="str">
            <v>Caixa coletora de talvegue-CCT 09</v>
          </cell>
          <cell r="C683" t="str">
            <v>DNER-ES287/97</v>
          </cell>
          <cell r="D683" t="str">
            <v xml:space="preserve"> </v>
          </cell>
          <cell r="E683" t="str">
            <v>un</v>
          </cell>
          <cell r="F683">
            <v>647.22</v>
          </cell>
          <cell r="G683">
            <v>231.70475999999999</v>
          </cell>
          <cell r="H683">
            <v>878.92475999999999</v>
          </cell>
        </row>
        <row r="684">
          <cell r="A684" t="str">
            <v>04.931.10</v>
          </cell>
          <cell r="B684" t="str">
            <v>Caixa coletora de talvegue-CCT 10</v>
          </cell>
          <cell r="C684" t="str">
            <v>DNER-ES287/97</v>
          </cell>
          <cell r="D684" t="str">
            <v xml:space="preserve"> </v>
          </cell>
          <cell r="E684" t="str">
            <v>un</v>
          </cell>
          <cell r="F684">
            <v>639.36</v>
          </cell>
          <cell r="G684">
            <v>228.89087999999998</v>
          </cell>
          <cell r="H684">
            <v>868.25088000000005</v>
          </cell>
        </row>
        <row r="685">
          <cell r="A685" t="str">
            <v>04.931.11</v>
          </cell>
          <cell r="B685" t="str">
            <v>Caixa coletora de talvegue-CCT 11</v>
          </cell>
          <cell r="C685" t="str">
            <v>DNER-ES287/97</v>
          </cell>
          <cell r="D685" t="str">
            <v xml:space="preserve"> </v>
          </cell>
          <cell r="E685" t="str">
            <v>un</v>
          </cell>
          <cell r="F685">
            <v>131.63</v>
          </cell>
          <cell r="G685">
            <v>47.123539999999998</v>
          </cell>
          <cell r="H685">
            <v>178.75353999999999</v>
          </cell>
        </row>
        <row r="686">
          <cell r="A686" t="str">
            <v>04.931.12</v>
          </cell>
          <cell r="B686" t="str">
            <v>Caixa coletora de talvegue-CCT 12</v>
          </cell>
          <cell r="C686" t="str">
            <v>DNER-ES287/97</v>
          </cell>
          <cell r="D686" t="str">
            <v xml:space="preserve"> </v>
          </cell>
          <cell r="E686" t="str">
            <v>un</v>
          </cell>
          <cell r="F686">
            <v>197.14</v>
          </cell>
          <cell r="G686">
            <v>70.576119999999989</v>
          </cell>
          <cell r="H686">
            <v>267.71611999999999</v>
          </cell>
        </row>
        <row r="687">
          <cell r="A687" t="str">
            <v>04.931.13</v>
          </cell>
          <cell r="B687" t="str">
            <v>Caixa coletora de talvegue-CCT 13</v>
          </cell>
          <cell r="C687" t="str">
            <v>DNER-ES287/97</v>
          </cell>
          <cell r="D687" t="str">
            <v xml:space="preserve"> </v>
          </cell>
          <cell r="E687" t="str">
            <v>un</v>
          </cell>
          <cell r="F687">
            <v>425.88</v>
          </cell>
          <cell r="G687">
            <v>152.46503999999999</v>
          </cell>
          <cell r="H687">
            <v>578.34503999999993</v>
          </cell>
        </row>
        <row r="688">
          <cell r="A688" t="str">
            <v>04.931.14</v>
          </cell>
          <cell r="B688" t="str">
            <v>Caixa coletora de talvegue-CCT 14</v>
          </cell>
          <cell r="C688" t="str">
            <v>DNER-ES287/97</v>
          </cell>
          <cell r="D688" t="str">
            <v xml:space="preserve"> </v>
          </cell>
          <cell r="E688" t="str">
            <v>un</v>
          </cell>
          <cell r="F688">
            <v>415.57</v>
          </cell>
          <cell r="G688">
            <v>148.77405999999999</v>
          </cell>
          <cell r="H688">
            <v>564.34406000000001</v>
          </cell>
        </row>
        <row r="689">
          <cell r="A689" t="str">
            <v>04.931.15</v>
          </cell>
          <cell r="B689" t="str">
            <v>Caixa coletora de talvegue-CCT 15</v>
          </cell>
          <cell r="C689" t="str">
            <v>DNER-ES287/97</v>
          </cell>
          <cell r="D689" t="str">
            <v xml:space="preserve"> </v>
          </cell>
          <cell r="E689" t="str">
            <v>un</v>
          </cell>
          <cell r="F689">
            <v>318.66000000000003</v>
          </cell>
          <cell r="G689">
            <v>114.08028</v>
          </cell>
          <cell r="H689">
            <v>432.74028000000004</v>
          </cell>
        </row>
        <row r="690">
          <cell r="A690" t="str">
            <v>04.931.16</v>
          </cell>
          <cell r="B690" t="str">
            <v>Caixa coletora de talvegue-CCT 16</v>
          </cell>
          <cell r="C690" t="str">
            <v>DNER-ES287/97</v>
          </cell>
          <cell r="D690" t="str">
            <v xml:space="preserve"> </v>
          </cell>
          <cell r="E690" t="str">
            <v>un</v>
          </cell>
          <cell r="F690">
            <v>310.06</v>
          </cell>
          <cell r="G690">
            <v>111.00148</v>
          </cell>
          <cell r="H690">
            <v>421.06148000000002</v>
          </cell>
        </row>
        <row r="691">
          <cell r="A691" t="str">
            <v>04.931.17</v>
          </cell>
          <cell r="B691" t="str">
            <v>Caixa coletora de talvegue-CCT 17</v>
          </cell>
          <cell r="C691" t="str">
            <v>DNER-ES287/97</v>
          </cell>
          <cell r="D691" t="str">
            <v xml:space="preserve"> </v>
          </cell>
          <cell r="E691" t="str">
            <v>un</v>
          </cell>
          <cell r="F691">
            <v>417.28</v>
          </cell>
          <cell r="G691">
            <v>149.38623999999999</v>
          </cell>
          <cell r="H691">
            <v>566.66624000000002</v>
          </cell>
        </row>
        <row r="692">
          <cell r="A692" t="str">
            <v>04.931.18</v>
          </cell>
          <cell r="B692" t="str">
            <v>Caixa coletora de talvegue-CCT 18</v>
          </cell>
          <cell r="C692" t="str">
            <v>DNER-ES287/97</v>
          </cell>
          <cell r="D692" t="str">
            <v xml:space="preserve"> </v>
          </cell>
          <cell r="E692" t="str">
            <v>un</v>
          </cell>
          <cell r="F692">
            <v>409.82</v>
          </cell>
          <cell r="G692">
            <v>146.71555999999998</v>
          </cell>
          <cell r="H692">
            <v>556.53556000000003</v>
          </cell>
        </row>
        <row r="693">
          <cell r="A693" t="str">
            <v>04.931.19</v>
          </cell>
          <cell r="B693" t="str">
            <v>Caixa coletora de talvegue-CCT 19</v>
          </cell>
          <cell r="C693" t="str">
            <v>DNER-ES287/97</v>
          </cell>
          <cell r="D693" t="str">
            <v xml:space="preserve"> </v>
          </cell>
          <cell r="E693" t="str">
            <v>un</v>
          </cell>
          <cell r="F693">
            <v>402.7</v>
          </cell>
          <cell r="G693">
            <v>144.16659999999999</v>
          </cell>
          <cell r="H693">
            <v>546.86659999999995</v>
          </cell>
        </row>
        <row r="694">
          <cell r="A694" t="str">
            <v>04.931.20</v>
          </cell>
          <cell r="B694" t="str">
            <v>Caixa coletora de talvegue-CCT 20</v>
          </cell>
          <cell r="C694" t="str">
            <v>DNER-ES287/97</v>
          </cell>
          <cell r="D694" t="str">
            <v xml:space="preserve"> </v>
          </cell>
          <cell r="E694" t="str">
            <v>un</v>
          </cell>
          <cell r="F694">
            <v>425.14</v>
          </cell>
          <cell r="G694">
            <v>152.20012</v>
          </cell>
          <cell r="H694">
            <v>577.34011999999996</v>
          </cell>
        </row>
        <row r="695">
          <cell r="A695" t="str">
            <v>04.940.01</v>
          </cell>
          <cell r="B695" t="str">
            <v>Descida d’água tipo rápido- calha de concreto-DAR 01</v>
          </cell>
          <cell r="C695" t="str">
            <v>DNER-ES291/97</v>
          </cell>
          <cell r="D695" t="str">
            <v xml:space="preserve"> </v>
          </cell>
          <cell r="E695" t="str">
            <v>m</v>
          </cell>
          <cell r="G695">
            <v>0</v>
          </cell>
          <cell r="H695">
            <v>0</v>
          </cell>
        </row>
        <row r="696">
          <cell r="A696" t="str">
            <v>04.940.02</v>
          </cell>
          <cell r="B696" t="str">
            <v>Descida d’água tipo rápido- canal retangular-DAR 02</v>
          </cell>
          <cell r="C696" t="str">
            <v>DNER-ES291/97</v>
          </cell>
          <cell r="D696" t="str">
            <v xml:space="preserve"> </v>
          </cell>
          <cell r="E696" t="str">
            <v>m</v>
          </cell>
          <cell r="F696">
            <v>42.18</v>
          </cell>
          <cell r="G696">
            <v>15.100439999999999</v>
          </cell>
          <cell r="H696">
            <v>57.280439999999999</v>
          </cell>
        </row>
        <row r="697">
          <cell r="A697" t="str">
            <v>04.940.03</v>
          </cell>
          <cell r="B697" t="str">
            <v>Descida d'água tipo rápido- canal ret. armado-DAR 03</v>
          </cell>
          <cell r="C697" t="str">
            <v>DNER-ES291/97</v>
          </cell>
          <cell r="D697" t="str">
            <v xml:space="preserve"> </v>
          </cell>
          <cell r="E697" t="str">
            <v>m</v>
          </cell>
          <cell r="F697">
            <v>31.84</v>
          </cell>
          <cell r="G697">
            <v>11.398719999999999</v>
          </cell>
          <cell r="H697">
            <v>43.238720000000001</v>
          </cell>
        </row>
        <row r="698">
          <cell r="A698" t="str">
            <v>04.940.04</v>
          </cell>
          <cell r="B698" t="str">
            <v>Descida d’água tipo rápido- calha metálica-DAR 04</v>
          </cell>
          <cell r="C698" t="str">
            <v>DNER-ES291/97</v>
          </cell>
          <cell r="D698" t="str">
            <v xml:space="preserve"> </v>
          </cell>
          <cell r="E698" t="str">
            <v>m</v>
          </cell>
          <cell r="G698">
            <v>0</v>
          </cell>
          <cell r="H698">
            <v>0</v>
          </cell>
        </row>
        <row r="699">
          <cell r="A699" t="str">
            <v>04.941.01</v>
          </cell>
          <cell r="B699" t="str">
            <v>Descida d'água de aterros em degraus-DAD 01</v>
          </cell>
          <cell r="C699" t="str">
            <v>DNER-ES291/97</v>
          </cell>
          <cell r="D699" t="str">
            <v xml:space="preserve"> </v>
          </cell>
          <cell r="E699" t="str">
            <v>m</v>
          </cell>
          <cell r="G699">
            <v>0</v>
          </cell>
          <cell r="H699">
            <v>0</v>
          </cell>
        </row>
        <row r="700">
          <cell r="A700" t="str">
            <v>04.941.02</v>
          </cell>
          <cell r="B700" t="str">
            <v>Descida d'água de aterros em degraus-DAD 02</v>
          </cell>
          <cell r="C700" t="str">
            <v>DNER-ES291/97</v>
          </cell>
          <cell r="D700" t="str">
            <v xml:space="preserve"> </v>
          </cell>
          <cell r="E700" t="str">
            <v>m</v>
          </cell>
          <cell r="F700">
            <v>41.8</v>
          </cell>
          <cell r="G700">
            <v>14.964399999999998</v>
          </cell>
          <cell r="H700">
            <v>56.764399999999995</v>
          </cell>
        </row>
        <row r="701">
          <cell r="A701" t="str">
            <v>04.941.03</v>
          </cell>
          <cell r="B701" t="str">
            <v>Descida d'água de aterros em degraus-DAD 03</v>
          </cell>
          <cell r="C701" t="str">
            <v>DNER-ES291/97</v>
          </cell>
          <cell r="D701" t="str">
            <v xml:space="preserve"> </v>
          </cell>
          <cell r="E701" t="str">
            <v>m</v>
          </cell>
          <cell r="F701">
            <v>58.89</v>
          </cell>
          <cell r="G701">
            <v>21.082619999999999</v>
          </cell>
          <cell r="H701">
            <v>79.972620000000006</v>
          </cell>
        </row>
        <row r="702">
          <cell r="A702" t="str">
            <v>04.941.04</v>
          </cell>
          <cell r="B702" t="str">
            <v>Descida d'água de aterros em degraus-DAD 04</v>
          </cell>
          <cell r="C702" t="str">
            <v>DNER-ES291/97</v>
          </cell>
          <cell r="D702" t="str">
            <v xml:space="preserve"> </v>
          </cell>
          <cell r="E702" t="str">
            <v>m</v>
          </cell>
          <cell r="G702">
            <v>0</v>
          </cell>
          <cell r="H702">
            <v>0</v>
          </cell>
        </row>
        <row r="703">
          <cell r="A703" t="str">
            <v>04.941.05</v>
          </cell>
          <cell r="B703" t="str">
            <v>Descida d'água de aterros em degraus-DAD 05</v>
          </cell>
          <cell r="C703" t="str">
            <v>DNER-ES291/97</v>
          </cell>
          <cell r="D703" t="str">
            <v xml:space="preserve"> </v>
          </cell>
          <cell r="E703" t="str">
            <v>m</v>
          </cell>
          <cell r="G703">
            <v>0</v>
          </cell>
          <cell r="H703">
            <v>0</v>
          </cell>
        </row>
        <row r="704">
          <cell r="A704" t="str">
            <v>04.941.06</v>
          </cell>
          <cell r="B704" t="str">
            <v>Descida d'água de aterros em degraus-DAD 06</v>
          </cell>
          <cell r="C704" t="str">
            <v>DNER-ES291/97</v>
          </cell>
          <cell r="D704" t="str">
            <v xml:space="preserve"> </v>
          </cell>
          <cell r="E704" t="str">
            <v>m</v>
          </cell>
          <cell r="G704">
            <v>0</v>
          </cell>
          <cell r="H704">
            <v>0</v>
          </cell>
        </row>
        <row r="705">
          <cell r="A705" t="str">
            <v>04.941.07</v>
          </cell>
          <cell r="B705" t="str">
            <v>Descida d'água de aterros em degraus-DAD 07</v>
          </cell>
          <cell r="C705" t="str">
            <v>DNER-ES291/97</v>
          </cell>
          <cell r="D705" t="str">
            <v xml:space="preserve"> </v>
          </cell>
          <cell r="E705" t="str">
            <v>m</v>
          </cell>
          <cell r="G705">
            <v>0</v>
          </cell>
          <cell r="H705">
            <v>0</v>
          </cell>
        </row>
        <row r="706">
          <cell r="A706" t="str">
            <v>04.941.08</v>
          </cell>
          <cell r="B706" t="str">
            <v>Descida d'água de aterros em degraus-DAD 08</v>
          </cell>
          <cell r="C706" t="str">
            <v>DNER-ES291/97</v>
          </cell>
          <cell r="D706" t="str">
            <v xml:space="preserve"> </v>
          </cell>
          <cell r="E706" t="str">
            <v>m</v>
          </cell>
          <cell r="F706">
            <v>150.01</v>
          </cell>
          <cell r="G706">
            <v>53.703579999999995</v>
          </cell>
          <cell r="H706">
            <v>203.71357999999998</v>
          </cell>
        </row>
        <row r="707">
          <cell r="A707" t="str">
            <v>04.941.09</v>
          </cell>
          <cell r="B707" t="str">
            <v>Descida d’água de aterros em degraus-DAD 09</v>
          </cell>
          <cell r="C707" t="str">
            <v>DNER-ES291/97</v>
          </cell>
          <cell r="D707" t="str">
            <v xml:space="preserve"> </v>
          </cell>
          <cell r="E707" t="str">
            <v>m</v>
          </cell>
          <cell r="G707">
            <v>0</v>
          </cell>
          <cell r="H707">
            <v>0</v>
          </cell>
        </row>
        <row r="708">
          <cell r="A708" t="str">
            <v>04.941.10</v>
          </cell>
          <cell r="B708" t="str">
            <v>Descida d'água de aterros em degraus-DAD 10</v>
          </cell>
          <cell r="C708" t="str">
            <v>DNER-ES291/97</v>
          </cell>
          <cell r="D708" t="str">
            <v xml:space="preserve"> </v>
          </cell>
          <cell r="E708" t="str">
            <v>m</v>
          </cell>
          <cell r="G708">
            <v>0</v>
          </cell>
          <cell r="H708">
            <v>0</v>
          </cell>
        </row>
        <row r="709">
          <cell r="A709" t="str">
            <v>04.941.11</v>
          </cell>
          <cell r="B709" t="str">
            <v>Descida d'água de aterros em degraus-DAD 11</v>
          </cell>
          <cell r="C709" t="str">
            <v>DNER-ES291/97</v>
          </cell>
          <cell r="D709" t="str">
            <v xml:space="preserve"> </v>
          </cell>
          <cell r="E709" t="str">
            <v>m</v>
          </cell>
          <cell r="G709">
            <v>0</v>
          </cell>
          <cell r="H709">
            <v>0</v>
          </cell>
        </row>
        <row r="710">
          <cell r="A710" t="str">
            <v>04.941.12</v>
          </cell>
          <cell r="B710" t="str">
            <v>Descida d'água de aterros em degraus-DAD 12</v>
          </cell>
          <cell r="C710" t="str">
            <v>DNER-ES291/97</v>
          </cell>
          <cell r="D710" t="str">
            <v xml:space="preserve"> </v>
          </cell>
          <cell r="E710" t="str">
            <v>m</v>
          </cell>
          <cell r="G710">
            <v>0</v>
          </cell>
          <cell r="H710">
            <v>0</v>
          </cell>
        </row>
        <row r="711">
          <cell r="A711" t="str">
            <v>04.941.13</v>
          </cell>
          <cell r="B711" t="str">
            <v>Descida d'água de aterros em degraus-DAD 13</v>
          </cell>
          <cell r="C711" t="str">
            <v>DNER-ES291/97</v>
          </cell>
          <cell r="D711" t="str">
            <v xml:space="preserve"> </v>
          </cell>
          <cell r="E711" t="str">
            <v>m</v>
          </cell>
          <cell r="G711">
            <v>0</v>
          </cell>
          <cell r="H711">
            <v>0</v>
          </cell>
        </row>
        <row r="712">
          <cell r="A712" t="str">
            <v>04.941.14</v>
          </cell>
          <cell r="B712" t="str">
            <v>Descida d'água de aterros em degraus-DAD 14</v>
          </cell>
          <cell r="C712" t="str">
            <v>DNER-ES291/97</v>
          </cell>
          <cell r="D712" t="str">
            <v xml:space="preserve"> </v>
          </cell>
          <cell r="E712" t="str">
            <v>m</v>
          </cell>
          <cell r="F712">
            <v>211.26</v>
          </cell>
          <cell r="G712">
            <v>75.631079999999997</v>
          </cell>
          <cell r="H712">
            <v>286.89107999999999</v>
          </cell>
        </row>
        <row r="713">
          <cell r="A713" t="str">
            <v>04.941.15</v>
          </cell>
          <cell r="B713" t="str">
            <v>Descida d'água de aterros em degraus-DAD 15</v>
          </cell>
          <cell r="C713" t="str">
            <v>DNER-ES291/97</v>
          </cell>
          <cell r="D713" t="str">
            <v xml:space="preserve"> </v>
          </cell>
          <cell r="E713" t="str">
            <v>m</v>
          </cell>
          <cell r="G713">
            <v>0</v>
          </cell>
          <cell r="H713">
            <v>0</v>
          </cell>
        </row>
        <row r="714">
          <cell r="A714" t="str">
            <v>04.941.16</v>
          </cell>
          <cell r="B714" t="str">
            <v>Descida d'água de aterros em degraus-DAD 16</v>
          </cell>
          <cell r="C714" t="str">
            <v>DNER-ES291/97</v>
          </cell>
          <cell r="D714" t="str">
            <v xml:space="preserve"> </v>
          </cell>
          <cell r="E714" t="str">
            <v>m</v>
          </cell>
          <cell r="G714">
            <v>0</v>
          </cell>
          <cell r="H714">
            <v>0</v>
          </cell>
        </row>
        <row r="715">
          <cell r="A715" t="str">
            <v>04.941.17</v>
          </cell>
          <cell r="B715" t="str">
            <v>Descida d'água de aterros em degraus-DAD 17</v>
          </cell>
          <cell r="C715" t="str">
            <v>DNER-ES291/97</v>
          </cell>
          <cell r="D715" t="str">
            <v xml:space="preserve"> </v>
          </cell>
          <cell r="E715" t="str">
            <v>m</v>
          </cell>
          <cell r="G715">
            <v>0</v>
          </cell>
          <cell r="H715">
            <v>0</v>
          </cell>
        </row>
        <row r="716">
          <cell r="A716" t="str">
            <v>04.941.18</v>
          </cell>
          <cell r="B716" t="str">
            <v>Descida d’água de aterros em degraus-DAD 18</v>
          </cell>
          <cell r="C716" t="str">
            <v>DNER-ES291/97</v>
          </cell>
          <cell r="D716" t="str">
            <v xml:space="preserve"> </v>
          </cell>
          <cell r="E716" t="str">
            <v>m</v>
          </cell>
          <cell r="G716">
            <v>0</v>
          </cell>
          <cell r="H716">
            <v>0</v>
          </cell>
        </row>
        <row r="717">
          <cell r="A717" t="str">
            <v>04.941.31</v>
          </cell>
          <cell r="B717" t="str">
            <v>Descida d'água de cortes em degraus-DCD 01</v>
          </cell>
          <cell r="C717" t="str">
            <v>DNER-ES291/97</v>
          </cell>
          <cell r="D717" t="str">
            <v xml:space="preserve"> </v>
          </cell>
          <cell r="E717" t="str">
            <v>m</v>
          </cell>
          <cell r="G717">
            <v>0</v>
          </cell>
          <cell r="H717">
            <v>0</v>
          </cell>
        </row>
        <row r="718">
          <cell r="A718" t="str">
            <v>04.941.32</v>
          </cell>
          <cell r="B718" t="str">
            <v>Descida d'água de cortes em degraus-DCD 02</v>
          </cell>
          <cell r="C718" t="str">
            <v>DNER-ES291/97</v>
          </cell>
          <cell r="D718" t="str">
            <v xml:space="preserve"> </v>
          </cell>
          <cell r="E718" t="str">
            <v>m</v>
          </cell>
          <cell r="G718">
            <v>0</v>
          </cell>
          <cell r="H718">
            <v>0</v>
          </cell>
        </row>
        <row r="719">
          <cell r="A719" t="str">
            <v>04.941.33</v>
          </cell>
          <cell r="B719" t="str">
            <v>Descida d’água de cortes em degraus-DCD 03</v>
          </cell>
          <cell r="C719" t="str">
            <v>DNER-ES291/97</v>
          </cell>
          <cell r="D719" t="str">
            <v xml:space="preserve"> </v>
          </cell>
          <cell r="E719" t="str">
            <v>m</v>
          </cell>
          <cell r="G719">
            <v>0</v>
          </cell>
          <cell r="H719">
            <v>0</v>
          </cell>
        </row>
        <row r="720">
          <cell r="A720" t="str">
            <v>04.941.34</v>
          </cell>
          <cell r="B720" t="str">
            <v>Descida d'água de cortes em degraus-DCD 04</v>
          </cell>
          <cell r="C720" t="str">
            <v>DNER-ES291/97</v>
          </cell>
          <cell r="D720" t="str">
            <v xml:space="preserve"> </v>
          </cell>
          <cell r="E720" t="str">
            <v>m</v>
          </cell>
          <cell r="G720">
            <v>0</v>
          </cell>
          <cell r="H720">
            <v>0</v>
          </cell>
        </row>
        <row r="721">
          <cell r="A721" t="str">
            <v>04.942.01</v>
          </cell>
          <cell r="B721" t="str">
            <v>Entrada d'água- EDA 01</v>
          </cell>
          <cell r="C721" t="str">
            <v>DNER-ES291/97</v>
          </cell>
          <cell r="D721" t="str">
            <v xml:space="preserve"> </v>
          </cell>
          <cell r="E721" t="str">
            <v>un</v>
          </cell>
          <cell r="F721">
            <v>12</v>
          </cell>
          <cell r="G721">
            <v>4.2959999999999994</v>
          </cell>
          <cell r="H721">
            <v>16.295999999999999</v>
          </cell>
        </row>
        <row r="722">
          <cell r="A722" t="str">
            <v>04.942.02</v>
          </cell>
          <cell r="B722" t="str">
            <v>Entrada d'água- EDA 02</v>
          </cell>
          <cell r="C722" t="str">
            <v>DNER-ES291/97</v>
          </cell>
          <cell r="D722" t="str">
            <v xml:space="preserve"> </v>
          </cell>
          <cell r="E722" t="str">
            <v>un</v>
          </cell>
          <cell r="G722">
            <v>0</v>
          </cell>
          <cell r="H722">
            <v>0</v>
          </cell>
        </row>
        <row r="723">
          <cell r="A723" t="str">
            <v>04.950.01</v>
          </cell>
          <cell r="B723" t="str">
            <v>Dissipador de energia- DES 01</v>
          </cell>
          <cell r="C723" t="str">
            <v>DNER-ES283/97</v>
          </cell>
          <cell r="D723" t="str">
            <v xml:space="preserve"> </v>
          </cell>
          <cell r="E723" t="str">
            <v>un</v>
          </cell>
          <cell r="F723">
            <v>68.48</v>
          </cell>
          <cell r="G723">
            <v>24.515840000000001</v>
          </cell>
          <cell r="H723">
            <v>92.995840000000001</v>
          </cell>
        </row>
        <row r="724">
          <cell r="A724" t="str">
            <v>04.950.02</v>
          </cell>
          <cell r="B724" t="str">
            <v>Dissipador de energia- DES 02</v>
          </cell>
          <cell r="C724" t="str">
            <v>DNER-ES283/97</v>
          </cell>
          <cell r="D724" t="str">
            <v xml:space="preserve"> </v>
          </cell>
          <cell r="E724" t="str">
            <v>un</v>
          </cell>
          <cell r="F724">
            <v>81.430000000000007</v>
          </cell>
          <cell r="G724">
            <v>29.15194</v>
          </cell>
          <cell r="H724">
            <v>110.58194</v>
          </cell>
        </row>
        <row r="725">
          <cell r="A725" t="str">
            <v>04.950.03</v>
          </cell>
          <cell r="B725" t="str">
            <v>Dissipador de energia- DES 03</v>
          </cell>
          <cell r="C725" t="str">
            <v>DNER-ES283/97</v>
          </cell>
          <cell r="D725" t="str">
            <v xml:space="preserve"> </v>
          </cell>
          <cell r="E725" t="str">
            <v>un</v>
          </cell>
          <cell r="F725">
            <v>97.11</v>
          </cell>
          <cell r="G725">
            <v>34.76538</v>
          </cell>
          <cell r="H725">
            <v>131.87538000000001</v>
          </cell>
        </row>
        <row r="726">
          <cell r="A726" t="str">
            <v>04.950.04</v>
          </cell>
          <cell r="B726" t="str">
            <v>Dissipador de energia- DES 04</v>
          </cell>
          <cell r="C726" t="str">
            <v>DNER-ES283/97</v>
          </cell>
          <cell r="D726" t="str">
            <v xml:space="preserve"> </v>
          </cell>
          <cell r="E726" t="str">
            <v>un</v>
          </cell>
          <cell r="G726">
            <v>0</v>
          </cell>
          <cell r="H726">
            <v>0</v>
          </cell>
        </row>
        <row r="727">
          <cell r="A727" t="str">
            <v>04.950.21</v>
          </cell>
          <cell r="B727" t="str">
            <v>Dissipador de energia- DEB 01</v>
          </cell>
          <cell r="C727" t="str">
            <v>DNER-ES283/97</v>
          </cell>
          <cell r="D727" t="str">
            <v xml:space="preserve"> </v>
          </cell>
          <cell r="E727" t="str">
            <v>un</v>
          </cell>
          <cell r="F727">
            <v>74.739999999999995</v>
          </cell>
          <cell r="G727">
            <v>26.756919999999997</v>
          </cell>
          <cell r="H727">
            <v>101.49691999999999</v>
          </cell>
        </row>
        <row r="728">
          <cell r="A728" t="str">
            <v>04.950.22</v>
          </cell>
          <cell r="B728" t="str">
            <v>Dissipador de energia- DEB 02</v>
          </cell>
          <cell r="C728" t="str">
            <v>DNER-ES283/97</v>
          </cell>
          <cell r="D728" t="str">
            <v xml:space="preserve"> </v>
          </cell>
          <cell r="E728" t="str">
            <v>un</v>
          </cell>
          <cell r="F728">
            <v>251.57</v>
          </cell>
          <cell r="G728">
            <v>90.062059999999988</v>
          </cell>
          <cell r="H728">
            <v>341.63205999999997</v>
          </cell>
        </row>
        <row r="729">
          <cell r="A729" t="str">
            <v>04.950.23</v>
          </cell>
          <cell r="B729" t="str">
            <v>Dissipador de energia- DEB 03</v>
          </cell>
          <cell r="C729" t="str">
            <v>DNER-ES283/97</v>
          </cell>
          <cell r="D729" t="str">
            <v xml:space="preserve"> </v>
          </cell>
          <cell r="E729" t="str">
            <v>un</v>
          </cell>
          <cell r="F729">
            <v>403.37</v>
          </cell>
          <cell r="G729">
            <v>144.40645999999998</v>
          </cell>
          <cell r="H729">
            <v>547.77646000000004</v>
          </cell>
        </row>
        <row r="730">
          <cell r="A730" t="str">
            <v>04.950.24</v>
          </cell>
          <cell r="B730" t="str">
            <v>Dissipador de energia- DEB 04</v>
          </cell>
          <cell r="C730" t="str">
            <v>DNER-ES283/97</v>
          </cell>
          <cell r="D730" t="str">
            <v xml:space="preserve"> </v>
          </cell>
          <cell r="E730" t="str">
            <v>un</v>
          </cell>
          <cell r="F730">
            <v>593.01</v>
          </cell>
          <cell r="G730">
            <v>212.29757999999998</v>
          </cell>
          <cell r="H730">
            <v>805.30757999999992</v>
          </cell>
        </row>
        <row r="731">
          <cell r="A731" t="str">
            <v>04.950.25</v>
          </cell>
          <cell r="B731" t="str">
            <v>Dissipador de energia- DEB 05</v>
          </cell>
          <cell r="C731" t="str">
            <v>DNER-ES283/97</v>
          </cell>
          <cell r="D731" t="str">
            <v xml:space="preserve"> </v>
          </cell>
          <cell r="E731" t="str">
            <v>un</v>
          </cell>
          <cell r="G731">
            <v>0</v>
          </cell>
          <cell r="H731">
            <v>0</v>
          </cell>
        </row>
        <row r="732">
          <cell r="A732" t="str">
            <v>04.950.26</v>
          </cell>
          <cell r="B732" t="str">
            <v>Dissipador de energia- DEB 06</v>
          </cell>
          <cell r="C732" t="str">
            <v>DNER-ES283/97</v>
          </cell>
          <cell r="D732" t="str">
            <v xml:space="preserve"> </v>
          </cell>
          <cell r="E732" t="str">
            <v>un</v>
          </cell>
          <cell r="G732">
            <v>0</v>
          </cell>
          <cell r="H732">
            <v>0</v>
          </cell>
        </row>
        <row r="733">
          <cell r="A733" t="str">
            <v>04.950.27</v>
          </cell>
          <cell r="B733" t="str">
            <v>Dissipador de energia- DEB 07</v>
          </cell>
          <cell r="C733" t="str">
            <v>DNER-ES283/97</v>
          </cell>
          <cell r="D733" t="str">
            <v xml:space="preserve"> </v>
          </cell>
          <cell r="E733" t="str">
            <v>un</v>
          </cell>
          <cell r="F733">
            <v>842.49</v>
          </cell>
          <cell r="G733">
            <v>301.61142000000001</v>
          </cell>
          <cell r="H733">
            <v>1144.10142</v>
          </cell>
        </row>
        <row r="734">
          <cell r="A734" t="str">
            <v>04.950.28</v>
          </cell>
          <cell r="B734" t="str">
            <v>Dissipador de energia- DEB 08</v>
          </cell>
          <cell r="C734" t="str">
            <v>DNER-ES283/97</v>
          </cell>
          <cell r="D734" t="str">
            <v xml:space="preserve"> </v>
          </cell>
          <cell r="E734" t="str">
            <v>un</v>
          </cell>
          <cell r="G734">
            <v>0</v>
          </cell>
          <cell r="H734">
            <v>0</v>
          </cell>
        </row>
        <row r="735">
          <cell r="A735" t="str">
            <v>04.950.29</v>
          </cell>
          <cell r="B735" t="str">
            <v>Dissipador de energia- DEB 09</v>
          </cell>
          <cell r="C735" t="str">
            <v>DNER-ES283/97</v>
          </cell>
          <cell r="D735" t="str">
            <v xml:space="preserve"> </v>
          </cell>
          <cell r="E735" t="str">
            <v>un</v>
          </cell>
          <cell r="G735">
            <v>0</v>
          </cell>
          <cell r="H735">
            <v>0</v>
          </cell>
        </row>
        <row r="736">
          <cell r="A736" t="str">
            <v>04.950.30</v>
          </cell>
          <cell r="B736" t="str">
            <v>Dissipador de energia- DEB 10</v>
          </cell>
          <cell r="C736" t="str">
            <v>DNER-ES283/97</v>
          </cell>
          <cell r="D736" t="str">
            <v xml:space="preserve"> </v>
          </cell>
          <cell r="E736" t="str">
            <v>un</v>
          </cell>
          <cell r="F736">
            <v>1092.3814400000001</v>
          </cell>
          <cell r="G736">
            <v>391.07255552000004</v>
          </cell>
          <cell r="H736">
            <v>1483.4539955200003</v>
          </cell>
        </row>
        <row r="737">
          <cell r="A737" t="str">
            <v>04.950.31</v>
          </cell>
          <cell r="B737" t="str">
            <v>Dissipador de energia- DEB 11</v>
          </cell>
          <cell r="C737" t="str">
            <v>DNER-ES283/97</v>
          </cell>
          <cell r="D737" t="str">
            <v xml:space="preserve"> </v>
          </cell>
          <cell r="E737" t="str">
            <v>un</v>
          </cell>
          <cell r="G737">
            <v>0</v>
          </cell>
          <cell r="H737">
            <v>0</v>
          </cell>
        </row>
        <row r="738">
          <cell r="A738" t="str">
            <v>04.950.32</v>
          </cell>
          <cell r="B738" t="str">
            <v>Dissipador de energia- DEB 12</v>
          </cell>
          <cell r="C738" t="str">
            <v>DNER-ES283/97</v>
          </cell>
          <cell r="D738" t="str">
            <v xml:space="preserve"> </v>
          </cell>
          <cell r="E738" t="str">
            <v>un</v>
          </cell>
          <cell r="G738">
            <v>0</v>
          </cell>
          <cell r="H738">
            <v>0</v>
          </cell>
        </row>
        <row r="739">
          <cell r="A739" t="str">
            <v>04.950.51</v>
          </cell>
          <cell r="B739" t="str">
            <v>Dissipador de energia- DED 01</v>
          </cell>
          <cell r="C739" t="str">
            <v>DNER-ES283/97</v>
          </cell>
          <cell r="D739" t="str">
            <v xml:space="preserve"> </v>
          </cell>
          <cell r="E739" t="str">
            <v>un</v>
          </cell>
          <cell r="G739">
            <v>0</v>
          </cell>
          <cell r="H739">
            <v>0</v>
          </cell>
        </row>
        <row r="740">
          <cell r="A740" t="str">
            <v>04.960.01</v>
          </cell>
          <cell r="B740" t="str">
            <v>Boca de lobo simples c/ grelha de concreto-BLS 01</v>
          </cell>
          <cell r="C740" t="str">
            <v xml:space="preserve"> </v>
          </cell>
          <cell r="D740" t="str">
            <v xml:space="preserve"> </v>
          </cell>
          <cell r="E740" t="str">
            <v>un</v>
          </cell>
          <cell r="F740">
            <v>149.86000000000001</v>
          </cell>
          <cell r="G740">
            <v>53.649880000000003</v>
          </cell>
          <cell r="H740">
            <v>203.50988000000001</v>
          </cell>
        </row>
        <row r="741">
          <cell r="A741" t="str">
            <v>04.960.02</v>
          </cell>
          <cell r="B741" t="str">
            <v>Boca de lobo simples c/ grelha de concreto-BLS 02</v>
          </cell>
          <cell r="C741" t="str">
            <v xml:space="preserve"> </v>
          </cell>
          <cell r="D741" t="str">
            <v xml:space="preserve"> </v>
          </cell>
          <cell r="E741" t="str">
            <v>un</v>
          </cell>
          <cell r="F741">
            <v>189.87</v>
          </cell>
          <cell r="G741">
            <v>67.973460000000003</v>
          </cell>
          <cell r="H741">
            <v>257.84345999999999</v>
          </cell>
        </row>
        <row r="742">
          <cell r="A742" t="str">
            <v>04.960.03</v>
          </cell>
          <cell r="B742" t="str">
            <v>Boca de lobo simples c/ grelha de concreto-BLS 03</v>
          </cell>
          <cell r="C742" t="str">
            <v xml:space="preserve"> </v>
          </cell>
          <cell r="D742" t="str">
            <v xml:space="preserve"> </v>
          </cell>
          <cell r="E742" t="str">
            <v>un</v>
          </cell>
          <cell r="F742">
            <v>229.92</v>
          </cell>
          <cell r="G742">
            <v>82.311359999999993</v>
          </cell>
          <cell r="H742">
            <v>312.23136</v>
          </cell>
        </row>
        <row r="743">
          <cell r="A743" t="str">
            <v>04.960.04</v>
          </cell>
          <cell r="B743" t="str">
            <v>Boca de lobo simples c/ grelha de concreto-BLS 04</v>
          </cell>
          <cell r="C743" t="str">
            <v xml:space="preserve"> </v>
          </cell>
          <cell r="D743" t="str">
            <v xml:space="preserve"> </v>
          </cell>
          <cell r="E743" t="str">
            <v>un</v>
          </cell>
          <cell r="F743">
            <v>269.93</v>
          </cell>
          <cell r="G743">
            <v>96.63494</v>
          </cell>
          <cell r="H743">
            <v>366.56493999999998</v>
          </cell>
        </row>
        <row r="744">
          <cell r="A744" t="str">
            <v>04.960.05</v>
          </cell>
          <cell r="B744" t="str">
            <v>Boca de lobo simples c/ grelha de concreto-BLS 05</v>
          </cell>
          <cell r="C744" t="str">
            <v xml:space="preserve"> </v>
          </cell>
          <cell r="D744" t="str">
            <v xml:space="preserve"> </v>
          </cell>
          <cell r="E744" t="str">
            <v>un</v>
          </cell>
          <cell r="F744">
            <v>308.58999999999997</v>
          </cell>
          <cell r="G744">
            <v>110.47521999999999</v>
          </cell>
          <cell r="H744">
            <v>419.06521999999995</v>
          </cell>
        </row>
        <row r="745">
          <cell r="A745" t="str">
            <v>04.960.06</v>
          </cell>
          <cell r="B745" t="str">
            <v>Boca de lobo simples c/ grelha de concreto-BLS 06</v>
          </cell>
          <cell r="C745" t="str">
            <v xml:space="preserve"> </v>
          </cell>
          <cell r="D745" t="str">
            <v xml:space="preserve"> </v>
          </cell>
          <cell r="E745" t="str">
            <v>un</v>
          </cell>
          <cell r="G745">
            <v>0</v>
          </cell>
          <cell r="H745">
            <v>0</v>
          </cell>
        </row>
        <row r="746">
          <cell r="A746" t="str">
            <v>04.960.07</v>
          </cell>
          <cell r="B746" t="str">
            <v>Boca de lobo simples c/ grelha de concreto-BLS 07</v>
          </cell>
          <cell r="C746" t="str">
            <v xml:space="preserve"> </v>
          </cell>
          <cell r="D746" t="str">
            <v xml:space="preserve"> </v>
          </cell>
          <cell r="E746" t="str">
            <v>un</v>
          </cell>
          <cell r="G746">
            <v>0</v>
          </cell>
          <cell r="H746">
            <v>0</v>
          </cell>
        </row>
        <row r="747">
          <cell r="A747" t="str">
            <v>04.961.01</v>
          </cell>
          <cell r="B747" t="str">
            <v>Boca de lobo dupla c/ grelha de concreto-BLD 01</v>
          </cell>
          <cell r="C747" t="str">
            <v xml:space="preserve"> </v>
          </cell>
          <cell r="D747" t="str">
            <v xml:space="preserve"> </v>
          </cell>
          <cell r="E747" t="str">
            <v>un</v>
          </cell>
          <cell r="F747">
            <v>233.02584148497962</v>
          </cell>
          <cell r="G747">
            <v>83.423251251622702</v>
          </cell>
          <cell r="H747">
            <v>316.44909273660232</v>
          </cell>
        </row>
        <row r="748">
          <cell r="A748" t="str">
            <v>04.961.02</v>
          </cell>
          <cell r="B748" t="str">
            <v>Boca de lobo dupla c/ grelha de concreto-BLD 02</v>
          </cell>
          <cell r="C748" t="str">
            <v xml:space="preserve"> </v>
          </cell>
          <cell r="D748" t="str">
            <v xml:space="preserve"> </v>
          </cell>
          <cell r="E748" t="str">
            <v>un</v>
          </cell>
          <cell r="F748">
            <v>350.93</v>
          </cell>
          <cell r="G748">
            <v>125.63293999999999</v>
          </cell>
          <cell r="H748">
            <v>476.56294000000003</v>
          </cell>
        </row>
        <row r="749">
          <cell r="A749" t="str">
            <v>04.961.03</v>
          </cell>
          <cell r="B749" t="str">
            <v>Boca de lobo dupla c/ grelha de concreto-BLD 03</v>
          </cell>
          <cell r="C749" t="str">
            <v xml:space="preserve"> </v>
          </cell>
          <cell r="D749" t="str">
            <v xml:space="preserve"> </v>
          </cell>
          <cell r="E749" t="str">
            <v>un</v>
          </cell>
          <cell r="G749">
            <v>0</v>
          </cell>
          <cell r="H749">
            <v>0</v>
          </cell>
        </row>
        <row r="750">
          <cell r="A750" t="str">
            <v>04.961.04</v>
          </cell>
          <cell r="B750" t="str">
            <v>Boca de lobo dupla c/ grelha de concreto-BLD 04</v>
          </cell>
          <cell r="C750" t="str">
            <v xml:space="preserve"> </v>
          </cell>
          <cell r="D750" t="str">
            <v xml:space="preserve"> </v>
          </cell>
          <cell r="E750" t="str">
            <v>un</v>
          </cell>
          <cell r="G750">
            <v>0</v>
          </cell>
          <cell r="H750">
            <v>0</v>
          </cell>
        </row>
        <row r="751">
          <cell r="A751" t="str">
            <v>04.961.05</v>
          </cell>
          <cell r="B751" t="str">
            <v>Boca de lobo dupla c/ grelha de concreto-BLD 05</v>
          </cell>
          <cell r="C751" t="str">
            <v xml:space="preserve"> </v>
          </cell>
          <cell r="D751" t="str">
            <v xml:space="preserve"> </v>
          </cell>
          <cell r="E751" t="str">
            <v>un</v>
          </cell>
          <cell r="G751">
            <v>0</v>
          </cell>
          <cell r="H751">
            <v>0</v>
          </cell>
        </row>
        <row r="752">
          <cell r="A752" t="str">
            <v>04.961.06</v>
          </cell>
          <cell r="B752" t="str">
            <v>Boca de lobo dupla c/ grelha de concreto-BLD 06</v>
          </cell>
          <cell r="C752" t="str">
            <v xml:space="preserve"> </v>
          </cell>
          <cell r="D752" t="str">
            <v xml:space="preserve"> </v>
          </cell>
          <cell r="E752" t="str">
            <v>un</v>
          </cell>
          <cell r="G752">
            <v>0</v>
          </cell>
          <cell r="H752">
            <v>0</v>
          </cell>
        </row>
        <row r="753">
          <cell r="A753" t="str">
            <v>04.961.07</v>
          </cell>
          <cell r="B753" t="str">
            <v>Boca de lobo dupla c/ grelha de concreto-BLD 07</v>
          </cell>
          <cell r="C753" t="str">
            <v xml:space="preserve"> </v>
          </cell>
          <cell r="D753" t="str">
            <v xml:space="preserve"> </v>
          </cell>
          <cell r="E753" t="str">
            <v>un</v>
          </cell>
          <cell r="G753">
            <v>0</v>
          </cell>
          <cell r="H753">
            <v>0</v>
          </cell>
        </row>
        <row r="754">
          <cell r="A754" t="str">
            <v>04.962.01</v>
          </cell>
          <cell r="B754" t="str">
            <v>Caixa de ligação e passagem- CLP 01</v>
          </cell>
          <cell r="C754" t="str">
            <v>DNER-ES287/97</v>
          </cell>
          <cell r="D754" t="str">
            <v xml:space="preserve"> </v>
          </cell>
          <cell r="E754" t="str">
            <v>un</v>
          </cell>
          <cell r="F754">
            <v>273.22000000000003</v>
          </cell>
          <cell r="G754">
            <v>97.812760000000011</v>
          </cell>
          <cell r="H754">
            <v>371.03276000000005</v>
          </cell>
        </row>
        <row r="755">
          <cell r="A755" t="str">
            <v>04.962.02</v>
          </cell>
          <cell r="B755" t="str">
            <v>Caixa de ligação e passagem- CLP 02</v>
          </cell>
          <cell r="C755" t="str">
            <v>DNER-ES287/97</v>
          </cell>
          <cell r="D755" t="str">
            <v xml:space="preserve"> </v>
          </cell>
          <cell r="E755" t="str">
            <v>un</v>
          </cell>
          <cell r="F755">
            <v>265.04000000000002</v>
          </cell>
          <cell r="G755">
            <v>94.884320000000002</v>
          </cell>
          <cell r="H755">
            <v>359.92432000000002</v>
          </cell>
        </row>
        <row r="756">
          <cell r="A756" t="str">
            <v>04.962.03</v>
          </cell>
          <cell r="B756" t="str">
            <v>Caixa de ligação e passagem- CLP 03</v>
          </cell>
          <cell r="C756" t="str">
            <v>DNER-ES287/97</v>
          </cell>
          <cell r="D756" t="str">
            <v xml:space="preserve"> </v>
          </cell>
          <cell r="E756" t="str">
            <v>un</v>
          </cell>
          <cell r="F756">
            <v>371.37</v>
          </cell>
          <cell r="G756">
            <v>132.95045999999999</v>
          </cell>
          <cell r="H756">
            <v>504.32046000000003</v>
          </cell>
        </row>
        <row r="757">
          <cell r="A757" t="str">
            <v>04.962.04</v>
          </cell>
          <cell r="B757" t="str">
            <v>Caixa de ligação e passagem- CLP 04</v>
          </cell>
          <cell r="C757" t="str">
            <v>DNER-ES287/97</v>
          </cell>
          <cell r="D757" t="str">
            <v xml:space="preserve"> </v>
          </cell>
          <cell r="E757" t="str">
            <v>un</v>
          </cell>
          <cell r="F757">
            <v>475.68</v>
          </cell>
          <cell r="G757">
            <v>170.29344</v>
          </cell>
          <cell r="H757">
            <v>645.97343999999998</v>
          </cell>
        </row>
        <row r="758">
          <cell r="A758" t="str">
            <v>04.962.05</v>
          </cell>
          <cell r="B758" t="str">
            <v>Caixa de ligação e passagem- CLP 05</v>
          </cell>
          <cell r="C758" t="str">
            <v>DNER-ES287/97</v>
          </cell>
          <cell r="D758" t="str">
            <v xml:space="preserve"> </v>
          </cell>
          <cell r="E758" t="str">
            <v>un</v>
          </cell>
          <cell r="G758">
            <v>0</v>
          </cell>
          <cell r="H758">
            <v>0</v>
          </cell>
        </row>
        <row r="759">
          <cell r="A759" t="str">
            <v>04.962.06</v>
          </cell>
          <cell r="B759" t="str">
            <v>Caixa de ligação e passagem- CLP 06</v>
          </cell>
          <cell r="C759" t="str">
            <v>DNER-ES287/97</v>
          </cell>
          <cell r="D759" t="str">
            <v xml:space="preserve"> </v>
          </cell>
          <cell r="E759" t="str">
            <v>un</v>
          </cell>
          <cell r="G759">
            <v>0</v>
          </cell>
          <cell r="H759">
            <v>0</v>
          </cell>
        </row>
        <row r="760">
          <cell r="A760" t="str">
            <v>04.962.07</v>
          </cell>
          <cell r="B760" t="str">
            <v>Caixa de ligação e passagem- CLP 07</v>
          </cell>
          <cell r="C760" t="str">
            <v>DNER-ES287/97</v>
          </cell>
          <cell r="D760" t="str">
            <v xml:space="preserve"> </v>
          </cell>
          <cell r="E760" t="str">
            <v>un</v>
          </cell>
          <cell r="F760">
            <v>326.36</v>
          </cell>
          <cell r="G760">
            <v>116.83687999999999</v>
          </cell>
          <cell r="H760">
            <v>443.19688000000002</v>
          </cell>
        </row>
        <row r="761">
          <cell r="A761" t="str">
            <v>04.962.08</v>
          </cell>
          <cell r="B761" t="str">
            <v>Caixa de ligação e passagem- CLP 08</v>
          </cell>
          <cell r="C761" t="str">
            <v>DNER-ES287/97</v>
          </cell>
          <cell r="D761" t="str">
            <v xml:space="preserve"> </v>
          </cell>
          <cell r="E761" t="str">
            <v>un</v>
          </cell>
          <cell r="F761">
            <v>317.82</v>
          </cell>
          <cell r="G761">
            <v>113.77955999999999</v>
          </cell>
          <cell r="H761">
            <v>431.59956</v>
          </cell>
        </row>
        <row r="762">
          <cell r="A762" t="str">
            <v>04.962.09</v>
          </cell>
          <cell r="B762" t="str">
            <v>Caixa de ligação e passagem- CLP 09</v>
          </cell>
          <cell r="C762" t="str">
            <v>DNER-ES287/97</v>
          </cell>
          <cell r="D762" t="str">
            <v xml:space="preserve"> </v>
          </cell>
          <cell r="E762" t="str">
            <v>un</v>
          </cell>
          <cell r="G762">
            <v>0</v>
          </cell>
          <cell r="H762">
            <v>0</v>
          </cell>
        </row>
        <row r="763">
          <cell r="A763" t="str">
            <v>04.962.10</v>
          </cell>
          <cell r="B763" t="str">
            <v>Caixa de ligação e passagem- CLP 10</v>
          </cell>
          <cell r="C763" t="str">
            <v>DNER-ES287/97</v>
          </cell>
          <cell r="D763" t="str">
            <v xml:space="preserve"> </v>
          </cell>
          <cell r="E763" t="str">
            <v>un</v>
          </cell>
          <cell r="G763">
            <v>0</v>
          </cell>
          <cell r="H763">
            <v>0</v>
          </cell>
        </row>
        <row r="764">
          <cell r="A764" t="str">
            <v>04.962.11</v>
          </cell>
          <cell r="B764" t="str">
            <v>Caixa de ligação e passagem- CLP 11</v>
          </cell>
          <cell r="C764" t="str">
            <v>DNER-ES287/97</v>
          </cell>
          <cell r="D764" t="str">
            <v xml:space="preserve"> </v>
          </cell>
          <cell r="E764" t="str">
            <v>un</v>
          </cell>
          <cell r="G764">
            <v>0</v>
          </cell>
          <cell r="H764">
            <v>0</v>
          </cell>
        </row>
        <row r="765">
          <cell r="A765" t="str">
            <v>04.962.12</v>
          </cell>
          <cell r="B765" t="str">
            <v>Caixa de ligação e passagem- CLP 12</v>
          </cell>
          <cell r="C765" t="str">
            <v>DNER-ES287/97</v>
          </cell>
          <cell r="D765" t="str">
            <v xml:space="preserve"> </v>
          </cell>
          <cell r="E765" t="str">
            <v>un</v>
          </cell>
          <cell r="G765">
            <v>0</v>
          </cell>
          <cell r="H765">
            <v>0</v>
          </cell>
        </row>
        <row r="766">
          <cell r="A766" t="str">
            <v>04.962.13</v>
          </cell>
          <cell r="B766" t="str">
            <v>Caixa de ligação e passagem- CLP 13</v>
          </cell>
          <cell r="C766" t="str">
            <v>DNER-ES287/97</v>
          </cell>
          <cell r="D766" t="str">
            <v xml:space="preserve"> </v>
          </cell>
          <cell r="E766" t="str">
            <v>un</v>
          </cell>
          <cell r="G766">
            <v>0</v>
          </cell>
          <cell r="H766">
            <v>0</v>
          </cell>
        </row>
        <row r="767">
          <cell r="A767" t="str">
            <v>04.962.14</v>
          </cell>
          <cell r="B767" t="str">
            <v>Caixa de ligação e passagem- CLP 14</v>
          </cell>
          <cell r="C767" t="str">
            <v>DNER-ES287/97</v>
          </cell>
          <cell r="D767" t="str">
            <v xml:space="preserve"> </v>
          </cell>
          <cell r="E767" t="str">
            <v>un</v>
          </cell>
          <cell r="G767">
            <v>0</v>
          </cell>
          <cell r="H767">
            <v>0</v>
          </cell>
        </row>
        <row r="768">
          <cell r="A768" t="str">
            <v>04.962.15</v>
          </cell>
          <cell r="B768" t="str">
            <v>Caixa de ligação e passagem- CLP 15</v>
          </cell>
          <cell r="C768" t="str">
            <v>DNER-ES287/97</v>
          </cell>
          <cell r="D768" t="str">
            <v xml:space="preserve"> </v>
          </cell>
          <cell r="E768" t="str">
            <v>un</v>
          </cell>
          <cell r="F768">
            <v>503</v>
          </cell>
          <cell r="G768">
            <v>180.07399999999998</v>
          </cell>
          <cell r="H768">
            <v>683.07399999999996</v>
          </cell>
        </row>
        <row r="769">
          <cell r="A769" t="str">
            <v>04.962.16</v>
          </cell>
          <cell r="B769" t="str">
            <v>Caixa de ligação e passagem- CLP 16</v>
          </cell>
          <cell r="C769" t="str">
            <v>DNER-ES287/97</v>
          </cell>
          <cell r="D769" t="str">
            <v xml:space="preserve"> </v>
          </cell>
          <cell r="E769" t="str">
            <v>un</v>
          </cell>
          <cell r="G769">
            <v>0</v>
          </cell>
          <cell r="H769">
            <v>0</v>
          </cell>
        </row>
        <row r="770">
          <cell r="A770" t="str">
            <v>04.962.17</v>
          </cell>
          <cell r="B770" t="str">
            <v>Caixa de ligação e passagem- CLP 17</v>
          </cell>
          <cell r="C770" t="str">
            <v>DNER-ES287/97</v>
          </cell>
          <cell r="D770" t="str">
            <v xml:space="preserve"> </v>
          </cell>
          <cell r="E770" t="str">
            <v>un</v>
          </cell>
          <cell r="G770">
            <v>0</v>
          </cell>
          <cell r="H770">
            <v>0</v>
          </cell>
        </row>
        <row r="771">
          <cell r="A771" t="str">
            <v xml:space="preserve">04.962.18   </v>
          </cell>
          <cell r="B771" t="str">
            <v>Caixa de ligação e passagem- CLP 18</v>
          </cell>
          <cell r="C771" t="str">
            <v>DNER-ES287/97</v>
          </cell>
          <cell r="D771" t="str">
            <v xml:space="preserve"> </v>
          </cell>
          <cell r="E771" t="str">
            <v>un</v>
          </cell>
          <cell r="G771">
            <v>0</v>
          </cell>
          <cell r="H771">
            <v>0</v>
          </cell>
        </row>
        <row r="772">
          <cell r="A772" t="str">
            <v>04.963.01</v>
          </cell>
          <cell r="B772" t="str">
            <v>Poço de visita- PVI 01</v>
          </cell>
          <cell r="C772" t="str">
            <v xml:space="preserve"> </v>
          </cell>
          <cell r="D772" t="str">
            <v xml:space="preserve"> </v>
          </cell>
          <cell r="E772" t="str">
            <v>un</v>
          </cell>
          <cell r="F772">
            <v>363.11</v>
          </cell>
          <cell r="G772">
            <v>129.99338</v>
          </cell>
          <cell r="H772">
            <v>493.10338000000002</v>
          </cell>
        </row>
        <row r="773">
          <cell r="A773" t="str">
            <v>04.963.02</v>
          </cell>
          <cell r="B773" t="str">
            <v>Poço de visita- PVI 02</v>
          </cell>
          <cell r="C773" t="str">
            <v xml:space="preserve"> </v>
          </cell>
          <cell r="D773" t="str">
            <v xml:space="preserve"> </v>
          </cell>
          <cell r="E773" t="str">
            <v>un</v>
          </cell>
          <cell r="F773">
            <v>354.56</v>
          </cell>
          <cell r="G773">
            <v>126.93248</v>
          </cell>
          <cell r="H773">
            <v>481.49248</v>
          </cell>
        </row>
        <row r="774">
          <cell r="A774" t="str">
            <v>04.963.03</v>
          </cell>
          <cell r="B774" t="str">
            <v>Poço de visita- PVI 03</v>
          </cell>
          <cell r="C774" t="str">
            <v xml:space="preserve"> </v>
          </cell>
          <cell r="D774" t="str">
            <v xml:space="preserve"> </v>
          </cell>
          <cell r="E774" t="str">
            <v>un</v>
          </cell>
          <cell r="F774">
            <v>419.21</v>
          </cell>
          <cell r="G774">
            <v>150.07718</v>
          </cell>
          <cell r="H774">
            <v>569.28718000000003</v>
          </cell>
        </row>
        <row r="775">
          <cell r="A775" t="str">
            <v>04.963.04</v>
          </cell>
          <cell r="B775" t="str">
            <v>Poço de visita- PVI 04</v>
          </cell>
          <cell r="C775" t="str">
            <v xml:space="preserve"> </v>
          </cell>
          <cell r="D775" t="str">
            <v xml:space="preserve"> </v>
          </cell>
          <cell r="E775" t="str">
            <v>un</v>
          </cell>
          <cell r="G775">
            <v>0</v>
          </cell>
          <cell r="H775">
            <v>0</v>
          </cell>
        </row>
        <row r="776">
          <cell r="A776" t="str">
            <v>04.963.05</v>
          </cell>
          <cell r="B776" t="str">
            <v>Poço de visita- PVI 05</v>
          </cell>
          <cell r="C776" t="str">
            <v xml:space="preserve"> </v>
          </cell>
          <cell r="D776" t="str">
            <v xml:space="preserve"> </v>
          </cell>
          <cell r="E776" t="str">
            <v>un</v>
          </cell>
          <cell r="G776">
            <v>0</v>
          </cell>
          <cell r="H776">
            <v>0</v>
          </cell>
        </row>
        <row r="777">
          <cell r="A777" t="str">
            <v>04.963.06</v>
          </cell>
          <cell r="B777" t="str">
            <v>Poço de visita- PVI 06</v>
          </cell>
          <cell r="C777" t="str">
            <v xml:space="preserve"> </v>
          </cell>
          <cell r="D777" t="str">
            <v xml:space="preserve"> </v>
          </cell>
          <cell r="E777" t="str">
            <v>un</v>
          </cell>
          <cell r="G777">
            <v>0</v>
          </cell>
          <cell r="H777">
            <v>0</v>
          </cell>
        </row>
        <row r="778">
          <cell r="A778" t="str">
            <v>04.963.07</v>
          </cell>
          <cell r="B778" t="str">
            <v>Poço de visita- PVI 07</v>
          </cell>
          <cell r="C778" t="str">
            <v xml:space="preserve"> </v>
          </cell>
          <cell r="D778" t="str">
            <v xml:space="preserve"> </v>
          </cell>
          <cell r="E778" t="str">
            <v>un</v>
          </cell>
          <cell r="G778">
            <v>0</v>
          </cell>
          <cell r="H778">
            <v>0</v>
          </cell>
        </row>
        <row r="779">
          <cell r="A779" t="str">
            <v>04.963.08</v>
          </cell>
          <cell r="B779" t="str">
            <v>Poço de visita- PVI 08</v>
          </cell>
          <cell r="C779" t="str">
            <v xml:space="preserve"> </v>
          </cell>
          <cell r="D779" t="str">
            <v xml:space="preserve"> </v>
          </cell>
          <cell r="E779" t="str">
            <v>un</v>
          </cell>
          <cell r="G779">
            <v>0</v>
          </cell>
          <cell r="H779">
            <v>0</v>
          </cell>
        </row>
        <row r="780">
          <cell r="A780" t="str">
            <v>04.963.09</v>
          </cell>
          <cell r="B780" t="str">
            <v>Poço de visita- PVI 09</v>
          </cell>
          <cell r="C780" t="str">
            <v xml:space="preserve"> </v>
          </cell>
          <cell r="D780" t="str">
            <v xml:space="preserve"> </v>
          </cell>
          <cell r="E780" t="str">
            <v>un</v>
          </cell>
          <cell r="G780">
            <v>0</v>
          </cell>
          <cell r="H780">
            <v>0</v>
          </cell>
        </row>
        <row r="781">
          <cell r="A781" t="str">
            <v>04.963.10</v>
          </cell>
          <cell r="B781" t="str">
            <v>Poço de visita- PVI 10</v>
          </cell>
          <cell r="C781" t="str">
            <v xml:space="preserve"> </v>
          </cell>
          <cell r="D781" t="str">
            <v xml:space="preserve"> </v>
          </cell>
          <cell r="E781" t="str">
            <v>un</v>
          </cell>
          <cell r="G781">
            <v>0</v>
          </cell>
          <cell r="H781">
            <v>0</v>
          </cell>
        </row>
        <row r="782">
          <cell r="A782" t="str">
            <v>04.963.11</v>
          </cell>
          <cell r="B782" t="str">
            <v>Poço de visita- PVI 11</v>
          </cell>
          <cell r="C782" t="str">
            <v xml:space="preserve"> </v>
          </cell>
          <cell r="D782" t="str">
            <v xml:space="preserve"> </v>
          </cell>
          <cell r="E782" t="str">
            <v>un</v>
          </cell>
          <cell r="G782">
            <v>0</v>
          </cell>
          <cell r="H782">
            <v>0</v>
          </cell>
        </row>
        <row r="783">
          <cell r="A783" t="str">
            <v>04.963.12</v>
          </cell>
          <cell r="B783" t="str">
            <v>Poço de visita- PVI 12</v>
          </cell>
          <cell r="C783" t="str">
            <v xml:space="preserve"> </v>
          </cell>
          <cell r="D783" t="str">
            <v xml:space="preserve"> </v>
          </cell>
          <cell r="E783" t="str">
            <v>un</v>
          </cell>
          <cell r="G783">
            <v>0</v>
          </cell>
          <cell r="H783">
            <v>0</v>
          </cell>
        </row>
        <row r="784">
          <cell r="A784" t="str">
            <v>04.963.13</v>
          </cell>
          <cell r="B784" t="str">
            <v>Poço de visita- PVI 13</v>
          </cell>
          <cell r="C784" t="str">
            <v xml:space="preserve"> </v>
          </cell>
          <cell r="D784" t="str">
            <v xml:space="preserve"> </v>
          </cell>
          <cell r="E784" t="str">
            <v>un</v>
          </cell>
          <cell r="G784">
            <v>0</v>
          </cell>
          <cell r="H784">
            <v>0</v>
          </cell>
        </row>
        <row r="785">
          <cell r="A785" t="str">
            <v>04.963.14</v>
          </cell>
          <cell r="B785" t="str">
            <v>Poço de visita- PVI 14</v>
          </cell>
          <cell r="C785" t="str">
            <v xml:space="preserve"> </v>
          </cell>
          <cell r="D785" t="str">
            <v xml:space="preserve"> </v>
          </cell>
          <cell r="E785" t="str">
            <v>un</v>
          </cell>
          <cell r="G785">
            <v>0</v>
          </cell>
          <cell r="H785">
            <v>0</v>
          </cell>
        </row>
        <row r="786">
          <cell r="A786" t="str">
            <v>04.963.15</v>
          </cell>
          <cell r="B786" t="str">
            <v>Poço de visita- PVI 15</v>
          </cell>
          <cell r="C786" t="str">
            <v xml:space="preserve"> </v>
          </cell>
          <cell r="D786" t="str">
            <v xml:space="preserve"> </v>
          </cell>
          <cell r="E786" t="str">
            <v>un</v>
          </cell>
          <cell r="G786">
            <v>0</v>
          </cell>
          <cell r="H786">
            <v>0</v>
          </cell>
        </row>
        <row r="787">
          <cell r="A787" t="str">
            <v>04.963.16</v>
          </cell>
          <cell r="B787" t="str">
            <v>Poço de visita- PVI 16</v>
          </cell>
          <cell r="C787" t="str">
            <v xml:space="preserve"> </v>
          </cell>
          <cell r="D787" t="str">
            <v xml:space="preserve"> </v>
          </cell>
          <cell r="E787" t="str">
            <v>un</v>
          </cell>
          <cell r="G787">
            <v>0</v>
          </cell>
          <cell r="H787">
            <v>0</v>
          </cell>
        </row>
        <row r="788">
          <cell r="A788" t="str">
            <v>04.963.17</v>
          </cell>
          <cell r="B788" t="str">
            <v>Poço de visita- PVI 17</v>
          </cell>
          <cell r="C788" t="str">
            <v xml:space="preserve"> </v>
          </cell>
          <cell r="D788" t="str">
            <v xml:space="preserve"> </v>
          </cell>
          <cell r="E788" t="str">
            <v>un</v>
          </cell>
          <cell r="G788">
            <v>0</v>
          </cell>
          <cell r="H788">
            <v>0</v>
          </cell>
        </row>
        <row r="789">
          <cell r="A789" t="str">
            <v>04.963.18</v>
          </cell>
          <cell r="B789" t="str">
            <v>Poço de visita- PVI 18</v>
          </cell>
          <cell r="C789" t="str">
            <v xml:space="preserve"> </v>
          </cell>
          <cell r="D789" t="str">
            <v xml:space="preserve"> </v>
          </cell>
          <cell r="E789" t="str">
            <v>un</v>
          </cell>
          <cell r="G789">
            <v>0</v>
          </cell>
          <cell r="H789">
            <v>0</v>
          </cell>
        </row>
        <row r="790">
          <cell r="A790" t="str">
            <v>04.963.31</v>
          </cell>
          <cell r="B790" t="str">
            <v>Chaminé dos poços de visita- CPV 01</v>
          </cell>
          <cell r="C790" t="str">
            <v xml:space="preserve"> </v>
          </cell>
          <cell r="D790" t="str">
            <v xml:space="preserve"> </v>
          </cell>
          <cell r="E790" t="str">
            <v>un</v>
          </cell>
          <cell r="F790">
            <v>271.2</v>
          </cell>
          <cell r="G790">
            <v>97.08959999999999</v>
          </cell>
          <cell r="H790">
            <v>368.28959999999995</v>
          </cell>
        </row>
        <row r="791">
          <cell r="A791" t="str">
            <v>04.963.32</v>
          </cell>
          <cell r="B791" t="str">
            <v>Chaminé dos poços de visita- CPV 02</v>
          </cell>
          <cell r="C791" t="str">
            <v xml:space="preserve"> </v>
          </cell>
          <cell r="D791" t="str">
            <v xml:space="preserve"> </v>
          </cell>
          <cell r="E791" t="str">
            <v>un</v>
          </cell>
          <cell r="G791">
            <v>0</v>
          </cell>
          <cell r="H791">
            <v>0</v>
          </cell>
        </row>
        <row r="792">
          <cell r="A792" t="str">
            <v>04.963.33</v>
          </cell>
          <cell r="B792" t="str">
            <v>Chaminé dos popos de visita- CPV 03</v>
          </cell>
          <cell r="C792" t="str">
            <v xml:space="preserve"> </v>
          </cell>
          <cell r="D792" t="str">
            <v xml:space="preserve"> </v>
          </cell>
          <cell r="E792" t="str">
            <v>un</v>
          </cell>
          <cell r="G792">
            <v>0</v>
          </cell>
          <cell r="H792">
            <v>0</v>
          </cell>
        </row>
        <row r="793">
          <cell r="A793" t="str">
            <v>04.963.34</v>
          </cell>
          <cell r="B793" t="str">
            <v>Chaminé dos poços de visita- CPV 04</v>
          </cell>
          <cell r="C793" t="str">
            <v xml:space="preserve"> </v>
          </cell>
          <cell r="D793" t="str">
            <v xml:space="preserve"> </v>
          </cell>
          <cell r="E793" t="str">
            <v>un</v>
          </cell>
          <cell r="G793">
            <v>0</v>
          </cell>
          <cell r="H793">
            <v>0</v>
          </cell>
        </row>
        <row r="794">
          <cell r="A794" t="str">
            <v>04.963.35</v>
          </cell>
          <cell r="B794" t="str">
            <v>Chaminé dos poços de visita- CPV 05</v>
          </cell>
          <cell r="C794" t="str">
            <v xml:space="preserve"> </v>
          </cell>
          <cell r="D794" t="str">
            <v xml:space="preserve"> </v>
          </cell>
          <cell r="E794" t="str">
            <v>un</v>
          </cell>
          <cell r="G794">
            <v>0</v>
          </cell>
          <cell r="H794">
            <v>0</v>
          </cell>
        </row>
        <row r="795">
          <cell r="A795" t="str">
            <v>04.963.36</v>
          </cell>
          <cell r="B795" t="str">
            <v>Chaminé dos poços de visita- CPV 06</v>
          </cell>
          <cell r="C795" t="str">
            <v xml:space="preserve"> </v>
          </cell>
          <cell r="D795" t="str">
            <v xml:space="preserve"> </v>
          </cell>
          <cell r="E795" t="str">
            <v>un</v>
          </cell>
          <cell r="G795">
            <v>0</v>
          </cell>
          <cell r="H795">
            <v>0</v>
          </cell>
        </row>
        <row r="796">
          <cell r="A796" t="str">
            <v>04.963.37</v>
          </cell>
          <cell r="B796" t="str">
            <v>Chaminé dos poços de visita- CPV 07</v>
          </cell>
          <cell r="C796" t="str">
            <v xml:space="preserve"> </v>
          </cell>
          <cell r="D796" t="str">
            <v xml:space="preserve"> </v>
          </cell>
          <cell r="E796" t="str">
            <v>un</v>
          </cell>
          <cell r="G796">
            <v>0</v>
          </cell>
          <cell r="H796">
            <v>0</v>
          </cell>
        </row>
        <row r="797">
          <cell r="A797" t="str">
            <v>04.964.01</v>
          </cell>
          <cell r="B797" t="str">
            <v>Tubulação drenagem urbana- D=40 s/berço</v>
          </cell>
          <cell r="D797" t="str">
            <v xml:space="preserve"> </v>
          </cell>
          <cell r="E797" t="str">
            <v>m</v>
          </cell>
          <cell r="F797">
            <v>44.13</v>
          </cell>
          <cell r="G797">
            <v>15.798540000000001</v>
          </cell>
          <cell r="H797">
            <v>59.928540000000005</v>
          </cell>
        </row>
        <row r="798">
          <cell r="A798" t="str">
            <v>04.964.02</v>
          </cell>
          <cell r="B798" t="str">
            <v>Tubulação drenagem urbana- D=60 s/berço</v>
          </cell>
          <cell r="C798" t="str">
            <v xml:space="preserve"> </v>
          </cell>
          <cell r="D798" t="str">
            <v xml:space="preserve"> </v>
          </cell>
          <cell r="E798" t="str">
            <v>m</v>
          </cell>
          <cell r="F798">
            <v>79.260000000000005</v>
          </cell>
          <cell r="G798">
            <v>28.375080000000001</v>
          </cell>
          <cell r="H798">
            <v>107.63508</v>
          </cell>
        </row>
        <row r="799">
          <cell r="A799" t="str">
            <v>04.964.03</v>
          </cell>
          <cell r="B799" t="str">
            <v>Tubulação drenagem urbana- D=80 s/berço</v>
          </cell>
          <cell r="C799" t="str">
            <v xml:space="preserve"> </v>
          </cell>
          <cell r="D799" t="str">
            <v xml:space="preserve"> </v>
          </cell>
          <cell r="E799" t="str">
            <v>m</v>
          </cell>
          <cell r="G799">
            <v>0</v>
          </cell>
          <cell r="H799">
            <v>0</v>
          </cell>
        </row>
        <row r="800">
          <cell r="A800" t="str">
            <v>04.964.04</v>
          </cell>
          <cell r="B800" t="str">
            <v>Tubulação drenagem urbana- D=100 s/berço</v>
          </cell>
          <cell r="C800" t="str">
            <v xml:space="preserve"> </v>
          </cell>
          <cell r="D800" t="str">
            <v xml:space="preserve"> </v>
          </cell>
          <cell r="E800" t="str">
            <v>m</v>
          </cell>
          <cell r="G800">
            <v>0</v>
          </cell>
          <cell r="H800">
            <v>0</v>
          </cell>
        </row>
        <row r="801">
          <cell r="A801" t="str">
            <v>04.964.05</v>
          </cell>
          <cell r="B801" t="str">
            <v>Tubulação drenagem urbana- D=120 s/berço</v>
          </cell>
          <cell r="C801" t="str">
            <v xml:space="preserve"> </v>
          </cell>
          <cell r="D801" t="str">
            <v xml:space="preserve"> </v>
          </cell>
          <cell r="E801" t="str">
            <v>m</v>
          </cell>
          <cell r="G801">
            <v>0</v>
          </cell>
          <cell r="H801">
            <v>0</v>
          </cell>
        </row>
        <row r="802">
          <cell r="A802" t="str">
            <v>04.964.06</v>
          </cell>
          <cell r="B802" t="str">
            <v>Tubulação drenagem urbana- D=150 s/berço</v>
          </cell>
          <cell r="C802" t="str">
            <v xml:space="preserve"> </v>
          </cell>
          <cell r="D802" t="str">
            <v xml:space="preserve"> </v>
          </cell>
          <cell r="E802" t="str">
            <v>m</v>
          </cell>
          <cell r="G802">
            <v>0</v>
          </cell>
          <cell r="H802">
            <v>0</v>
          </cell>
        </row>
        <row r="803">
          <cell r="A803" t="str">
            <v>04.990.01</v>
          </cell>
          <cell r="B803" t="str">
            <v>Transposição de segmentos de sarjetas- TSS 01</v>
          </cell>
          <cell r="C803" t="str">
            <v>DNER-ES289/97</v>
          </cell>
          <cell r="D803" t="str">
            <v xml:space="preserve"> </v>
          </cell>
          <cell r="E803" t="str">
            <v>m</v>
          </cell>
          <cell r="F803">
            <v>42.77</v>
          </cell>
          <cell r="G803">
            <v>15.31166</v>
          </cell>
          <cell r="H803">
            <v>58.081659999999999</v>
          </cell>
        </row>
        <row r="804">
          <cell r="A804" t="str">
            <v>04.990.02</v>
          </cell>
          <cell r="B804" t="str">
            <v>Transposição de segmentos de sarjetas- TSS 02</v>
          </cell>
          <cell r="C804" t="str">
            <v>DNER-ES289/97</v>
          </cell>
          <cell r="D804" t="str">
            <v xml:space="preserve"> </v>
          </cell>
          <cell r="E804" t="str">
            <v>m</v>
          </cell>
          <cell r="G804">
            <v>0</v>
          </cell>
          <cell r="H804">
            <v>0</v>
          </cell>
        </row>
        <row r="805">
          <cell r="A805" t="str">
            <v>04.990.03</v>
          </cell>
          <cell r="B805" t="str">
            <v>Transposição de segmentos de sarjetas- TSS 03</v>
          </cell>
          <cell r="C805" t="str">
            <v>DNER-ES289/97</v>
          </cell>
          <cell r="D805" t="str">
            <v xml:space="preserve"> </v>
          </cell>
          <cell r="E805" t="str">
            <v>m</v>
          </cell>
          <cell r="F805">
            <v>77.73</v>
          </cell>
          <cell r="G805">
            <v>27.82734</v>
          </cell>
          <cell r="H805">
            <v>105.55734000000001</v>
          </cell>
        </row>
        <row r="806">
          <cell r="A806" t="str">
            <v>04.990.04</v>
          </cell>
          <cell r="B806" t="str">
            <v>Transposição de segmentos de sarjetas- TSS 04</v>
          </cell>
          <cell r="C806" t="str">
            <v>DNER-ES289/97</v>
          </cell>
          <cell r="D806" t="str">
            <v xml:space="preserve"> </v>
          </cell>
          <cell r="E806" t="str">
            <v>m</v>
          </cell>
          <cell r="G806">
            <v>0</v>
          </cell>
          <cell r="H806">
            <v>0</v>
          </cell>
        </row>
        <row r="807">
          <cell r="A807" t="str">
            <v>04.990.05</v>
          </cell>
          <cell r="B807" t="str">
            <v>Transposição de segmentos de sarjetas- TSS 05</v>
          </cell>
          <cell r="C807" t="str">
            <v>DNER-ES289/97</v>
          </cell>
          <cell r="D807" t="str">
            <v xml:space="preserve"> </v>
          </cell>
          <cell r="E807" t="str">
            <v>m</v>
          </cell>
          <cell r="G807">
            <v>0</v>
          </cell>
          <cell r="H807">
            <v>0</v>
          </cell>
        </row>
        <row r="808">
          <cell r="A808" t="str">
            <v>04.990.06</v>
          </cell>
          <cell r="B808" t="str">
            <v>Transposição de segmentos de sarjetas- TSS 06</v>
          </cell>
          <cell r="C808" t="str">
            <v>DNER-ES289/97</v>
          </cell>
          <cell r="D808" t="str">
            <v xml:space="preserve"> </v>
          </cell>
          <cell r="E808" t="str">
            <v>m</v>
          </cell>
          <cell r="F808">
            <v>58.19</v>
          </cell>
          <cell r="G808">
            <v>20.83202</v>
          </cell>
          <cell r="H808">
            <v>79.022019999999998</v>
          </cell>
        </row>
        <row r="809">
          <cell r="A809" t="str">
            <v>04.991.01</v>
          </cell>
          <cell r="B809" t="str">
            <v>Tampa de concreto p/ caixa coletora(4 nervuras)-TCC 01</v>
          </cell>
          <cell r="C809" t="str">
            <v xml:space="preserve"> </v>
          </cell>
          <cell r="D809" t="str">
            <v xml:space="preserve"> </v>
          </cell>
          <cell r="E809" t="str">
            <v>un</v>
          </cell>
          <cell r="F809">
            <v>35.6</v>
          </cell>
          <cell r="G809">
            <v>12.7448</v>
          </cell>
          <cell r="H809">
            <v>48.344799999999999</v>
          </cell>
        </row>
        <row r="810">
          <cell r="A810" t="str">
            <v>04.991.02</v>
          </cell>
          <cell r="B810" t="str">
            <v>Tampa de ferro p/ caixa coletora- TCC 02</v>
          </cell>
          <cell r="C810" t="str">
            <v xml:space="preserve"> </v>
          </cell>
          <cell r="D810" t="str">
            <v xml:space="preserve"> </v>
          </cell>
          <cell r="E810" t="str">
            <v>un</v>
          </cell>
          <cell r="G810">
            <v>0</v>
          </cell>
          <cell r="H810">
            <v>0</v>
          </cell>
        </row>
        <row r="811">
          <cell r="A811" t="str">
            <v>04.999.01</v>
          </cell>
          <cell r="B811" t="str">
            <v>Remoção de bueiros existentes</v>
          </cell>
          <cell r="C811" t="str">
            <v xml:space="preserve"> </v>
          </cell>
          <cell r="D811" t="str">
            <v xml:space="preserve"> </v>
          </cell>
          <cell r="E811" t="str">
            <v>m</v>
          </cell>
          <cell r="F811">
            <v>9.6199999999999992</v>
          </cell>
          <cell r="G811">
            <v>3.4439599999999997</v>
          </cell>
          <cell r="H811">
            <v>13.063959999999998</v>
          </cell>
        </row>
        <row r="812">
          <cell r="A812" t="str">
            <v>04.999.01a</v>
          </cell>
          <cell r="B812" t="str">
            <v>Limpeza de bueiro e revestimento com tela galvanizada e concreto</v>
          </cell>
          <cell r="C812" t="str">
            <v xml:space="preserve"> </v>
          </cell>
          <cell r="D812" t="str">
            <v xml:space="preserve"> </v>
          </cell>
          <cell r="E812" t="str">
            <v>m</v>
          </cell>
          <cell r="F812">
            <v>32.53</v>
          </cell>
          <cell r="G812">
            <v>11.64574</v>
          </cell>
          <cell r="H812">
            <v>44.175740000000005</v>
          </cell>
        </row>
        <row r="813">
          <cell r="A813" t="str">
            <v>04.999.02</v>
          </cell>
          <cell r="B813" t="str">
            <v>Demolição de dispositivos de concreto</v>
          </cell>
          <cell r="C813" t="str">
            <v>DNER-ES296/97</v>
          </cell>
          <cell r="D813" t="str">
            <v xml:space="preserve"> </v>
          </cell>
          <cell r="E813" t="str">
            <v>m3</v>
          </cell>
          <cell r="F813">
            <v>9.26</v>
          </cell>
          <cell r="G813">
            <v>3.3150799999999996</v>
          </cell>
          <cell r="H813">
            <v>12.57508</v>
          </cell>
        </row>
        <row r="814">
          <cell r="A814" t="str">
            <v>04.999.03</v>
          </cell>
          <cell r="B814" t="str">
            <v>Escoramento de bueiros celulares</v>
          </cell>
          <cell r="C814" t="str">
            <v xml:space="preserve"> </v>
          </cell>
          <cell r="D814" t="str">
            <v xml:space="preserve"> </v>
          </cell>
          <cell r="E814" t="str">
            <v>m3</v>
          </cell>
          <cell r="F814">
            <v>8.75</v>
          </cell>
          <cell r="G814">
            <v>3.1324999999999998</v>
          </cell>
          <cell r="H814">
            <v>11.8825</v>
          </cell>
        </row>
        <row r="815">
          <cell r="A815" t="str">
            <v>04.999.04</v>
          </cell>
          <cell r="B815" t="str">
            <v>Restauração de disp. danif. c/ concreto fck=11 MPa</v>
          </cell>
          <cell r="C815" t="str">
            <v>DNER-ES298/97</v>
          </cell>
          <cell r="D815" t="str">
            <v xml:space="preserve"> </v>
          </cell>
          <cell r="E815" t="str">
            <v>m3</v>
          </cell>
          <cell r="G815">
            <v>0</v>
          </cell>
          <cell r="H815">
            <v>0</v>
          </cell>
        </row>
        <row r="816">
          <cell r="A816" t="str">
            <v>04.999.05</v>
          </cell>
          <cell r="B816" t="str">
            <v>Restauração de disp. danif. c/ argamassa cim.-areia 1:3</v>
          </cell>
          <cell r="C816" t="str">
            <v>DNER-ES298/97</v>
          </cell>
          <cell r="D816" t="str">
            <v xml:space="preserve"> </v>
          </cell>
          <cell r="E816" t="str">
            <v>m3</v>
          </cell>
          <cell r="G816">
            <v>0</v>
          </cell>
          <cell r="H816">
            <v>0</v>
          </cell>
        </row>
        <row r="817">
          <cell r="A817" t="str">
            <v>04.999.06</v>
          </cell>
          <cell r="B817" t="str">
            <v>Solo local /selo de argila apiloado</v>
          </cell>
          <cell r="C817" t="str">
            <v xml:space="preserve"> </v>
          </cell>
          <cell r="D817" t="str">
            <v xml:space="preserve"> </v>
          </cell>
          <cell r="E817" t="str">
            <v>m3</v>
          </cell>
          <cell r="F817">
            <v>8.39</v>
          </cell>
          <cell r="G817">
            <v>3.0036200000000002</v>
          </cell>
          <cell r="H817">
            <v>11.39362</v>
          </cell>
        </row>
        <row r="818">
          <cell r="A818" t="str">
            <v>04.999.07</v>
          </cell>
          <cell r="B818" t="str">
            <v>Lastro de brita</v>
          </cell>
          <cell r="C818" t="str">
            <v xml:space="preserve"> </v>
          </cell>
          <cell r="D818" t="str">
            <v xml:space="preserve"> </v>
          </cell>
          <cell r="E818" t="str">
            <v>m3</v>
          </cell>
          <cell r="F818">
            <v>23.74</v>
          </cell>
          <cell r="G818">
            <v>8.4989199999999983</v>
          </cell>
          <cell r="H818">
            <v>32.238919999999993</v>
          </cell>
        </row>
        <row r="819">
          <cell r="A819" t="str">
            <v>05.000.03</v>
          </cell>
          <cell r="B819" t="str">
            <v>Guia de madeira- 2,5x7 cm</v>
          </cell>
          <cell r="C819" t="str">
            <v xml:space="preserve"> </v>
          </cell>
          <cell r="D819" t="str">
            <v xml:space="preserve"> </v>
          </cell>
          <cell r="E819" t="str">
            <v>m</v>
          </cell>
          <cell r="F819">
            <v>1.29</v>
          </cell>
          <cell r="G819">
            <v>0.46182000000000001</v>
          </cell>
          <cell r="H819">
            <v>1.7518199999999999</v>
          </cell>
        </row>
        <row r="820">
          <cell r="A820" t="str">
            <v>05.000.04</v>
          </cell>
          <cell r="B820" t="str">
            <v>Guia de madeira- 2,5x10 cm</v>
          </cell>
          <cell r="C820" t="str">
            <v xml:space="preserve"> </v>
          </cell>
          <cell r="D820" t="str">
            <v xml:space="preserve"> </v>
          </cell>
          <cell r="E820" t="str">
            <v>m</v>
          </cell>
          <cell r="G820">
            <v>0</v>
          </cell>
          <cell r="H820">
            <v>0</v>
          </cell>
        </row>
        <row r="821">
          <cell r="A821" t="str">
            <v>05.000.06</v>
          </cell>
          <cell r="B821" t="str">
            <v>Calha metálica semi- circular D= 40</v>
          </cell>
          <cell r="C821" t="str">
            <v xml:space="preserve"> </v>
          </cell>
          <cell r="D821" t="str">
            <v xml:space="preserve"> </v>
          </cell>
          <cell r="E821" t="str">
            <v>m</v>
          </cell>
          <cell r="G821">
            <v>0</v>
          </cell>
          <cell r="H821">
            <v>0</v>
          </cell>
        </row>
        <row r="822">
          <cell r="A822" t="str">
            <v>05.000.09</v>
          </cell>
          <cell r="B822" t="str">
            <v>Dentes p/ assent. de bueiros simples D=60</v>
          </cell>
          <cell r="C822" t="str">
            <v xml:space="preserve"> </v>
          </cell>
          <cell r="D822" t="str">
            <v xml:space="preserve"> </v>
          </cell>
          <cell r="E822" t="str">
            <v>un</v>
          </cell>
          <cell r="G822">
            <v>0</v>
          </cell>
          <cell r="H822">
            <v>0</v>
          </cell>
        </row>
        <row r="823">
          <cell r="A823" t="str">
            <v>05.000.10</v>
          </cell>
          <cell r="B823" t="str">
            <v>Dentes p/ assent. de bueiros simples D=80</v>
          </cell>
          <cell r="C823" t="str">
            <v xml:space="preserve"> </v>
          </cell>
          <cell r="D823" t="str">
            <v xml:space="preserve"> </v>
          </cell>
          <cell r="E823" t="str">
            <v>un</v>
          </cell>
          <cell r="G823">
            <v>0</v>
          </cell>
          <cell r="H823">
            <v>0</v>
          </cell>
        </row>
        <row r="824">
          <cell r="A824" t="str">
            <v>05.000.11</v>
          </cell>
          <cell r="B824" t="str">
            <v>Dentes p/ assent. de bueiros simples D=100</v>
          </cell>
          <cell r="C824" t="str">
            <v xml:space="preserve"> </v>
          </cell>
          <cell r="D824" t="str">
            <v xml:space="preserve"> </v>
          </cell>
          <cell r="E824" t="str">
            <v>un</v>
          </cell>
          <cell r="G824">
            <v>0</v>
          </cell>
          <cell r="H824">
            <v>0</v>
          </cell>
        </row>
        <row r="825">
          <cell r="A825" t="str">
            <v>05.000.12</v>
          </cell>
          <cell r="B825" t="str">
            <v>Dentes p/ assent. de bueiros simples D=120</v>
          </cell>
          <cell r="C825" t="str">
            <v xml:space="preserve"> </v>
          </cell>
          <cell r="D825" t="str">
            <v xml:space="preserve"> </v>
          </cell>
          <cell r="E825" t="str">
            <v>un</v>
          </cell>
          <cell r="G825">
            <v>0</v>
          </cell>
          <cell r="H825">
            <v>0</v>
          </cell>
        </row>
        <row r="826">
          <cell r="A826" t="str">
            <v>05.000.13</v>
          </cell>
          <cell r="B826" t="str">
            <v>Dentes p/ assent. de bueiros simples D=150</v>
          </cell>
          <cell r="C826" t="str">
            <v xml:space="preserve"> </v>
          </cell>
          <cell r="D826" t="str">
            <v xml:space="preserve"> </v>
          </cell>
          <cell r="E826" t="str">
            <v>un</v>
          </cell>
          <cell r="G826">
            <v>0</v>
          </cell>
          <cell r="H826">
            <v>0</v>
          </cell>
        </row>
        <row r="827">
          <cell r="A827" t="str">
            <v>05.000.14</v>
          </cell>
          <cell r="B827" t="str">
            <v>Dentes p/ assent. de bueiros duplos D=100</v>
          </cell>
          <cell r="C827" t="str">
            <v xml:space="preserve"> </v>
          </cell>
          <cell r="D827" t="str">
            <v xml:space="preserve"> </v>
          </cell>
          <cell r="E827" t="str">
            <v>un</v>
          </cell>
          <cell r="G827">
            <v>0</v>
          </cell>
          <cell r="H827">
            <v>0</v>
          </cell>
        </row>
        <row r="828">
          <cell r="A828" t="str">
            <v>05.000.15</v>
          </cell>
          <cell r="B828" t="str">
            <v>Dentes p/ assent. de bueiros duplos D=120</v>
          </cell>
          <cell r="C828" t="str">
            <v xml:space="preserve"> </v>
          </cell>
          <cell r="D828" t="str">
            <v xml:space="preserve"> </v>
          </cell>
          <cell r="E828" t="str">
            <v>un</v>
          </cell>
          <cell r="G828">
            <v>0</v>
          </cell>
          <cell r="H828">
            <v>0</v>
          </cell>
        </row>
        <row r="829">
          <cell r="A829" t="str">
            <v>05.000.16</v>
          </cell>
          <cell r="B829" t="str">
            <v>Dentes p/ assent. de bueiros duplos D=150</v>
          </cell>
          <cell r="C829" t="str">
            <v xml:space="preserve"> </v>
          </cell>
          <cell r="D829" t="str">
            <v xml:space="preserve"> </v>
          </cell>
          <cell r="E829" t="str">
            <v>un</v>
          </cell>
          <cell r="G829">
            <v>0</v>
          </cell>
          <cell r="H829">
            <v>0</v>
          </cell>
        </row>
        <row r="830">
          <cell r="A830" t="str">
            <v>05.000.17</v>
          </cell>
          <cell r="B830" t="str">
            <v>Dentes p/ assent. de bueiros triplos D=100</v>
          </cell>
          <cell r="E830" t="str">
            <v>un</v>
          </cell>
          <cell r="G830">
            <v>0</v>
          </cell>
          <cell r="H830">
            <v>0</v>
          </cell>
        </row>
        <row r="831">
          <cell r="A831" t="str">
            <v>05.000.18</v>
          </cell>
          <cell r="B831" t="str">
            <v>Dentes p/ assent. de bueiros triplos D=120</v>
          </cell>
          <cell r="E831" t="str">
            <v>un</v>
          </cell>
          <cell r="G831">
            <v>0</v>
          </cell>
          <cell r="H831">
            <v>0</v>
          </cell>
        </row>
        <row r="832">
          <cell r="A832" t="str">
            <v>05.000.19</v>
          </cell>
          <cell r="B832" t="str">
            <v>Dentes p/ assent. de bueiros triplos D=150</v>
          </cell>
          <cell r="E832" t="str">
            <v>un</v>
          </cell>
          <cell r="G832">
            <v>0</v>
          </cell>
          <cell r="H832">
            <v>0</v>
          </cell>
        </row>
        <row r="833">
          <cell r="A833">
            <v>9000030</v>
          </cell>
          <cell r="B833" t="str">
            <v>Drenos verticais fibroquímicos (Geodrenos flexíveis)</v>
          </cell>
          <cell r="E833" t="str">
            <v>m</v>
          </cell>
          <cell r="F833">
            <v>4.05</v>
          </cell>
          <cell r="G833">
            <v>1.4499</v>
          </cell>
          <cell r="H833">
            <v>5.4999000000000002</v>
          </cell>
        </row>
        <row r="834">
          <cell r="A834">
            <v>9000031</v>
          </cell>
          <cell r="B834" t="str">
            <v>Geogrelhas</v>
          </cell>
          <cell r="E834" t="str">
            <v>m</v>
          </cell>
          <cell r="F834">
            <v>4.92</v>
          </cell>
          <cell r="G834">
            <v>1.7613599999999998</v>
          </cell>
          <cell r="H834">
            <v>6.6813599999999997</v>
          </cell>
        </row>
        <row r="835">
          <cell r="A835">
            <v>9000032</v>
          </cell>
          <cell r="B835" t="str">
            <v>Manta Geotextil 200g/m2</v>
          </cell>
          <cell r="E835" t="str">
            <v>m2</v>
          </cell>
          <cell r="F835">
            <v>4.29</v>
          </cell>
          <cell r="G835">
            <v>1.53582</v>
          </cell>
          <cell r="H835">
            <v>5.8258200000000002</v>
          </cell>
        </row>
        <row r="836">
          <cell r="A836">
            <v>5</v>
          </cell>
          <cell r="B836" t="str">
            <v>OBRAS COMPLEMENTARES E SINALIZAÇÃO</v>
          </cell>
          <cell r="G836">
            <v>0</v>
          </cell>
        </row>
        <row r="837">
          <cell r="A837" t="str">
            <v>05.100.00</v>
          </cell>
          <cell r="B837" t="str">
            <v>Enleivamento</v>
          </cell>
          <cell r="C837" t="str">
            <v>DNER-ES341/97</v>
          </cell>
          <cell r="D837" t="str">
            <v xml:space="preserve"> </v>
          </cell>
          <cell r="E837" t="str">
            <v>m2</v>
          </cell>
          <cell r="F837">
            <v>1.52</v>
          </cell>
          <cell r="G837">
            <v>0.54415999999999998</v>
          </cell>
          <cell r="H837">
            <v>2.0641600000000002</v>
          </cell>
        </row>
        <row r="838">
          <cell r="A838" t="str">
            <v>P 05.100.01</v>
          </cell>
          <cell r="B838" t="str">
            <v>Fornecimento e plantio de lírio amarelo</v>
          </cell>
          <cell r="C838" t="str">
            <v>DNER-ES341/97</v>
          </cell>
          <cell r="D838" t="str">
            <v xml:space="preserve"> </v>
          </cell>
          <cell r="E838" t="str">
            <v>m2</v>
          </cell>
          <cell r="F838">
            <v>10.41</v>
          </cell>
          <cell r="G838">
            <v>3.7267799999999998</v>
          </cell>
          <cell r="H838">
            <v>14.13678</v>
          </cell>
        </row>
        <row r="839">
          <cell r="A839" t="str">
            <v>P 05.100.02</v>
          </cell>
          <cell r="B839" t="str">
            <v>Fornecimento e plantio de árvore selecionada</v>
          </cell>
          <cell r="C839" t="str">
            <v>DNER-ES341/97</v>
          </cell>
          <cell r="D839" t="str">
            <v xml:space="preserve"> </v>
          </cell>
          <cell r="E839" t="str">
            <v>un</v>
          </cell>
          <cell r="F839">
            <v>4.43</v>
          </cell>
          <cell r="G839">
            <v>1.5859399999999999</v>
          </cell>
          <cell r="H839">
            <v>6.0159399999999996</v>
          </cell>
        </row>
        <row r="840">
          <cell r="A840" t="str">
            <v>P 05.100.04</v>
          </cell>
          <cell r="B840" t="str">
            <v>Alambrado c/tela galvanizada c/mourões de concreto h=2,00m</v>
          </cell>
          <cell r="D840" t="str">
            <v xml:space="preserve"> </v>
          </cell>
          <cell r="E840" t="str">
            <v>m</v>
          </cell>
          <cell r="F840">
            <v>28.23</v>
          </cell>
          <cell r="G840">
            <v>10.106339999999999</v>
          </cell>
          <cell r="H840">
            <v>38.33634</v>
          </cell>
        </row>
        <row r="841">
          <cell r="A841" t="str">
            <v>P 05.100.05</v>
          </cell>
          <cell r="B841" t="str">
            <v xml:space="preserve">Portão duas folhas 4,20 x 2,00m, c/tela de aço galvanizado </v>
          </cell>
          <cell r="E841" t="str">
            <v>un</v>
          </cell>
          <cell r="F841">
            <v>1488.03</v>
          </cell>
          <cell r="G841">
            <v>532.71474000000001</v>
          </cell>
          <cell r="H841">
            <v>2020.7447400000001</v>
          </cell>
        </row>
        <row r="842">
          <cell r="A842" t="str">
            <v>05.102.00</v>
          </cell>
          <cell r="B842" t="str">
            <v>Hidrossemeadura</v>
          </cell>
          <cell r="C842" t="str">
            <v>DNER-ES341/97</v>
          </cell>
          <cell r="D842" t="str">
            <v xml:space="preserve"> </v>
          </cell>
          <cell r="E842" t="str">
            <v>m2</v>
          </cell>
          <cell r="F842">
            <v>0.36</v>
          </cell>
          <cell r="G842">
            <v>0.12887999999999999</v>
          </cell>
          <cell r="H842">
            <v>0.48887999999999998</v>
          </cell>
        </row>
        <row r="843">
          <cell r="A843" t="str">
            <v>05.300.01</v>
          </cell>
          <cell r="B843" t="str">
            <v>Alvenaria de pedra arrumada</v>
          </cell>
          <cell r="C843" t="str">
            <v xml:space="preserve"> </v>
          </cell>
          <cell r="D843" t="str">
            <v xml:space="preserve"> </v>
          </cell>
          <cell r="E843" t="str">
            <v>m3</v>
          </cell>
          <cell r="F843">
            <v>29.96</v>
          </cell>
          <cell r="G843">
            <v>10.725680000000001</v>
          </cell>
          <cell r="H843">
            <v>40.685680000000005</v>
          </cell>
        </row>
        <row r="844">
          <cell r="A844" t="str">
            <v>05.300.02</v>
          </cell>
          <cell r="B844" t="str">
            <v>Enrocamento de pedra jogada</v>
          </cell>
          <cell r="C844" t="str">
            <v xml:space="preserve"> </v>
          </cell>
          <cell r="D844" t="str">
            <v xml:space="preserve"> </v>
          </cell>
          <cell r="E844" t="str">
            <v>m3</v>
          </cell>
          <cell r="F844">
            <v>20.21</v>
          </cell>
          <cell r="G844">
            <v>7.2351799999999997</v>
          </cell>
          <cell r="H844">
            <v>27.445180000000001</v>
          </cell>
        </row>
        <row r="845">
          <cell r="A845" t="str">
            <v>DER 45340</v>
          </cell>
          <cell r="B845" t="str">
            <v>Enrocamento de pedra arrumada</v>
          </cell>
          <cell r="C845" t="str">
            <v xml:space="preserve"> </v>
          </cell>
          <cell r="D845" t="str">
            <v xml:space="preserve"> </v>
          </cell>
          <cell r="E845" t="str">
            <v>m3</v>
          </cell>
          <cell r="F845">
            <v>24.57</v>
          </cell>
          <cell r="G845">
            <v>8.7960599999999989</v>
          </cell>
          <cell r="H845">
            <v>33.366059999999997</v>
          </cell>
        </row>
        <row r="846">
          <cell r="A846" t="str">
            <v>05.301.00</v>
          </cell>
          <cell r="B846" t="str">
            <v>Alvenaria de pedra argamassada</v>
          </cell>
          <cell r="C846" t="str">
            <v xml:space="preserve"> </v>
          </cell>
          <cell r="D846" t="str">
            <v xml:space="preserve"> </v>
          </cell>
          <cell r="E846" t="str">
            <v>m3</v>
          </cell>
          <cell r="F846">
            <v>74.8</v>
          </cell>
          <cell r="G846">
            <v>26.778399999999998</v>
          </cell>
          <cell r="H846">
            <v>101.57839999999999</v>
          </cell>
        </row>
        <row r="847">
          <cell r="A847" t="str">
            <v>05.301.01</v>
          </cell>
          <cell r="B847" t="str">
            <v>Alvenaria tijolos</v>
          </cell>
          <cell r="C847" t="str">
            <v xml:space="preserve"> </v>
          </cell>
          <cell r="D847" t="str">
            <v xml:space="preserve"> </v>
          </cell>
          <cell r="E847" t="str">
            <v>m2</v>
          </cell>
          <cell r="F847">
            <v>17.91</v>
          </cell>
          <cell r="G847">
            <v>6.4117799999999994</v>
          </cell>
          <cell r="H847">
            <v>24.32178</v>
          </cell>
        </row>
        <row r="848">
          <cell r="A848" t="str">
            <v>DER81950</v>
          </cell>
          <cell r="B848" t="str">
            <v>Calçada em lastro de brita c/revestimento em concreto</v>
          </cell>
          <cell r="C848" t="str">
            <v xml:space="preserve"> </v>
          </cell>
          <cell r="D848" t="str">
            <v xml:space="preserve"> </v>
          </cell>
          <cell r="E848" t="str">
            <v>m2</v>
          </cell>
          <cell r="F848">
            <v>6.58</v>
          </cell>
          <cell r="G848">
            <v>2.3556399999999997</v>
          </cell>
          <cell r="H848">
            <v>8.9356399999999994</v>
          </cell>
        </row>
        <row r="849">
          <cell r="A849" t="str">
            <v>P 05.300.00</v>
          </cell>
          <cell r="B849" t="str">
            <v>Abrigos para passageiros</v>
          </cell>
          <cell r="C849" t="str">
            <v xml:space="preserve"> </v>
          </cell>
          <cell r="D849" t="str">
            <v xml:space="preserve"> </v>
          </cell>
          <cell r="E849" t="str">
            <v>un</v>
          </cell>
          <cell r="F849">
            <v>613.17999999999995</v>
          </cell>
          <cell r="G849">
            <v>219.51843999999997</v>
          </cell>
          <cell r="H849">
            <v>832.69843999999989</v>
          </cell>
        </row>
        <row r="850">
          <cell r="A850" t="str">
            <v>P 06.030.00</v>
          </cell>
          <cell r="B850" t="str">
            <v>Barreira de segurança simples</v>
          </cell>
          <cell r="C850" t="str">
            <v xml:space="preserve"> </v>
          </cell>
          <cell r="D850" t="str">
            <v xml:space="preserve"> </v>
          </cell>
          <cell r="E850" t="str">
            <v>m</v>
          </cell>
          <cell r="F850">
            <v>38.409999999999997</v>
          </cell>
          <cell r="G850">
            <v>13.750779999999999</v>
          </cell>
          <cell r="H850">
            <v>52.160779999999995</v>
          </cell>
        </row>
        <row r="851">
          <cell r="A851" t="str">
            <v>P 06.030.02</v>
          </cell>
          <cell r="B851" t="str">
            <v>Barreira Classe II</v>
          </cell>
          <cell r="C851" t="str">
            <v xml:space="preserve"> </v>
          </cell>
          <cell r="D851" t="str">
            <v xml:space="preserve"> </v>
          </cell>
          <cell r="E851" t="str">
            <v>un</v>
          </cell>
          <cell r="F851">
            <v>38.49</v>
          </cell>
          <cell r="G851">
            <v>13.77942</v>
          </cell>
          <cell r="H851">
            <v>52.269420000000004</v>
          </cell>
        </row>
        <row r="852">
          <cell r="A852" t="str">
            <v>P 06.030.03</v>
          </cell>
          <cell r="B852" t="str">
            <v>Barreira Classe III</v>
          </cell>
          <cell r="C852" t="str">
            <v xml:space="preserve"> </v>
          </cell>
          <cell r="D852" t="str">
            <v xml:space="preserve"> </v>
          </cell>
          <cell r="E852" t="str">
            <v>un</v>
          </cell>
          <cell r="F852">
            <v>51.9</v>
          </cell>
          <cell r="G852">
            <v>18.580199999999998</v>
          </cell>
          <cell r="H852">
            <v>70.480199999999996</v>
          </cell>
        </row>
        <row r="853">
          <cell r="A853" t="str">
            <v>06.090.01</v>
          </cell>
          <cell r="B853" t="str">
            <v>Defensas metálicas</v>
          </cell>
          <cell r="C853" t="str">
            <v>DNER-EM370/97</v>
          </cell>
          <cell r="D853" t="str">
            <v xml:space="preserve"> </v>
          </cell>
          <cell r="E853" t="str">
            <v>m</v>
          </cell>
          <cell r="G853">
            <v>0</v>
          </cell>
          <cell r="H853">
            <v>0</v>
          </cell>
        </row>
        <row r="854">
          <cell r="A854" t="str">
            <v>06.100.01</v>
          </cell>
          <cell r="B854" t="str">
            <v>Pintura de faixa horizontal</v>
          </cell>
          <cell r="C854" t="str">
            <v>DNER-EM371-372-373/97</v>
          </cell>
          <cell r="D854" t="str">
            <v xml:space="preserve"> </v>
          </cell>
          <cell r="E854" t="str">
            <v>m2</v>
          </cell>
          <cell r="G854">
            <v>0</v>
          </cell>
          <cell r="H854">
            <v>0</v>
          </cell>
        </row>
        <row r="855">
          <cell r="A855" t="str">
            <v xml:space="preserve">06.100.02  </v>
          </cell>
          <cell r="B855" t="str">
            <v>Pintura setas e zebrados</v>
          </cell>
          <cell r="C855" t="str">
            <v>DNER-EM371-372-373/97</v>
          </cell>
          <cell r="D855" t="str">
            <v xml:space="preserve"> </v>
          </cell>
          <cell r="E855" t="str">
            <v>m2</v>
          </cell>
          <cell r="G855">
            <v>0</v>
          </cell>
          <cell r="H855">
            <v>0</v>
          </cell>
        </row>
        <row r="856">
          <cell r="A856" t="str">
            <v>P06.200.01a</v>
          </cell>
          <cell r="B856" t="str">
            <v>Placa de sinalização (SR) 0,50x0,60m</v>
          </cell>
          <cell r="E856" t="str">
            <v>un</v>
          </cell>
          <cell r="F856">
            <v>29.4</v>
          </cell>
          <cell r="G856">
            <v>10.5252</v>
          </cell>
          <cell r="H856">
            <v>39.925199999999997</v>
          </cell>
        </row>
        <row r="857">
          <cell r="A857" t="str">
            <v>P06.200.01b</v>
          </cell>
          <cell r="B857" t="str">
            <v>Placa de sinalização (SR) 1,00x0,70m</v>
          </cell>
          <cell r="E857" t="str">
            <v>un</v>
          </cell>
          <cell r="F857">
            <v>68.59</v>
          </cell>
          <cell r="G857">
            <v>24.555219999999998</v>
          </cell>
          <cell r="H857">
            <v>93.145219999999995</v>
          </cell>
        </row>
        <row r="858">
          <cell r="A858" t="str">
            <v>P06.200.01c</v>
          </cell>
          <cell r="B858" t="str">
            <v>Placa de sinalização (SR) 1,50x0,70m</v>
          </cell>
          <cell r="E858" t="str">
            <v>un</v>
          </cell>
          <cell r="F858">
            <v>102.89</v>
          </cell>
          <cell r="G858">
            <v>36.834620000000001</v>
          </cell>
          <cell r="H858">
            <v>139.72462000000002</v>
          </cell>
        </row>
        <row r="859">
          <cell r="A859" t="str">
            <v>P06.200.01d</v>
          </cell>
          <cell r="B859" t="str">
            <v>Placa de sinalização (SR) 1,50x0,80m</v>
          </cell>
          <cell r="E859" t="str">
            <v>un</v>
          </cell>
          <cell r="F859">
            <v>117.59</v>
          </cell>
          <cell r="G859">
            <v>42.09722</v>
          </cell>
          <cell r="H859">
            <v>159.68722</v>
          </cell>
        </row>
        <row r="860">
          <cell r="A860" t="str">
            <v>P06.200.01e</v>
          </cell>
          <cell r="B860" t="str">
            <v>Placa de sinalização (SR) 1,50x0,50m</v>
          </cell>
          <cell r="E860" t="str">
            <v>un</v>
          </cell>
          <cell r="F860">
            <v>73.489999999999995</v>
          </cell>
          <cell r="G860">
            <v>26.309419999999996</v>
          </cell>
          <cell r="H860">
            <v>99.799419999999998</v>
          </cell>
        </row>
        <row r="861">
          <cell r="A861" t="str">
            <v>P06.200.01f</v>
          </cell>
          <cell r="B861" t="str">
            <v>Placa de sinalização (SR) 1,50x1,00m</v>
          </cell>
          <cell r="E861" t="str">
            <v>un</v>
          </cell>
          <cell r="F861">
            <v>146.99</v>
          </cell>
          <cell r="G861">
            <v>52.622419999999998</v>
          </cell>
          <cell r="H861">
            <v>199.61242000000001</v>
          </cell>
        </row>
        <row r="862">
          <cell r="A862" t="str">
            <v>P06.200.01g</v>
          </cell>
          <cell r="B862" t="str">
            <v>Placa de sinalização (SR) 2,00x1,00m</v>
          </cell>
          <cell r="E862" t="str">
            <v>un</v>
          </cell>
          <cell r="F862">
            <v>195.98</v>
          </cell>
          <cell r="G862">
            <v>70.160839999999993</v>
          </cell>
          <cell r="H862">
            <v>266.14083999999997</v>
          </cell>
        </row>
        <row r="863">
          <cell r="A863" t="str">
            <v>P06.200.01h</v>
          </cell>
          <cell r="B863" t="str">
            <v>Placa de sinalização (SR) D=0,80m</v>
          </cell>
          <cell r="E863" t="str">
            <v>un</v>
          </cell>
          <cell r="F863">
            <v>49</v>
          </cell>
          <cell r="G863">
            <v>17.541999999999998</v>
          </cell>
          <cell r="H863">
            <v>66.542000000000002</v>
          </cell>
        </row>
        <row r="864">
          <cell r="A864" t="str">
            <v>P06.200.01i</v>
          </cell>
          <cell r="B864" t="str">
            <v>Placa de sinalização (SR) 0,80x0,80m</v>
          </cell>
          <cell r="E864" t="str">
            <v>un</v>
          </cell>
          <cell r="F864">
            <v>62.71</v>
          </cell>
          <cell r="G864">
            <v>22.45018</v>
          </cell>
          <cell r="H864">
            <v>85.160179999999997</v>
          </cell>
        </row>
        <row r="865">
          <cell r="A865" t="str">
            <v>P06.200.01j</v>
          </cell>
          <cell r="B865" t="str">
            <v>Sinalizador intermitente</v>
          </cell>
          <cell r="E865" t="str">
            <v>un</v>
          </cell>
          <cell r="F865">
            <v>12</v>
          </cell>
          <cell r="G865">
            <v>4.2959999999999994</v>
          </cell>
          <cell r="H865">
            <v>16.295999999999999</v>
          </cell>
        </row>
        <row r="866">
          <cell r="A866" t="str">
            <v>P06.200.01k</v>
          </cell>
          <cell r="B866" t="str">
            <v>Sinalizador (balde)</v>
          </cell>
          <cell r="E866" t="str">
            <v>un</v>
          </cell>
          <cell r="F866">
            <v>7</v>
          </cell>
          <cell r="G866">
            <v>2.5059999999999998</v>
          </cell>
          <cell r="H866">
            <v>9.5060000000000002</v>
          </cell>
        </row>
        <row r="867">
          <cell r="A867" t="str">
            <v>P06.200.01l</v>
          </cell>
          <cell r="B867" t="str">
            <v>Sinalizador com bandeira</v>
          </cell>
          <cell r="E867" t="str">
            <v>homxh</v>
          </cell>
          <cell r="F867">
            <v>3.69</v>
          </cell>
          <cell r="G867">
            <v>1.3210199999999999</v>
          </cell>
          <cell r="H867">
            <v>5.0110200000000003</v>
          </cell>
        </row>
        <row r="868">
          <cell r="A868" t="str">
            <v>06.200.02</v>
          </cell>
          <cell r="B868" t="str">
            <v>Placa de sinalização tot. refletiva (forn/impl)</v>
          </cell>
          <cell r="E868" t="str">
            <v>m2</v>
          </cell>
          <cell r="F868">
            <v>156.05000000000001</v>
          </cell>
          <cell r="G868">
            <v>55.865900000000003</v>
          </cell>
          <cell r="H868">
            <v>211.91590000000002</v>
          </cell>
        </row>
        <row r="869">
          <cell r="A869" t="str">
            <v>P06.200.02a</v>
          </cell>
          <cell r="B869" t="str">
            <v>Placa de sinalização (TR) D=0,40m</v>
          </cell>
          <cell r="E869" t="str">
            <v>un</v>
          </cell>
          <cell r="F869">
            <v>20.29</v>
          </cell>
          <cell r="G869">
            <v>7.2638199999999991</v>
          </cell>
          <cell r="H869">
            <v>27.553819999999998</v>
          </cell>
        </row>
        <row r="870">
          <cell r="A870" t="str">
            <v>P06.200.02b</v>
          </cell>
          <cell r="B870" t="str">
            <v>Placa de sinalização (TR) D=0,80m</v>
          </cell>
          <cell r="E870" t="str">
            <v>un</v>
          </cell>
          <cell r="F870">
            <v>78.03</v>
          </cell>
          <cell r="G870">
            <v>27.934739999999998</v>
          </cell>
          <cell r="H870">
            <v>105.96474000000001</v>
          </cell>
        </row>
        <row r="871">
          <cell r="A871" t="str">
            <v>P06.200.02c</v>
          </cell>
          <cell r="B871" t="str">
            <v>Placa de sinalização (TR) D=1,20m</v>
          </cell>
          <cell r="E871" t="str">
            <v>un</v>
          </cell>
          <cell r="F871">
            <v>176.34</v>
          </cell>
          <cell r="G871">
            <v>63.129719999999999</v>
          </cell>
          <cell r="H871">
            <v>239.46972</v>
          </cell>
        </row>
        <row r="872">
          <cell r="A872" t="str">
            <v>P06.200.02d</v>
          </cell>
          <cell r="B872" t="str">
            <v>Placa de sinalização (TR) 1,20x1,20m</v>
          </cell>
          <cell r="E872" t="str">
            <v>un</v>
          </cell>
          <cell r="F872">
            <v>224.71</v>
          </cell>
          <cell r="G872">
            <v>80.446179999999998</v>
          </cell>
          <cell r="H872">
            <v>305.15618000000001</v>
          </cell>
        </row>
        <row r="873">
          <cell r="A873" t="str">
            <v>P06.200.02e</v>
          </cell>
          <cell r="B873" t="str">
            <v>Placa octogonal de sinalização (TR) L=0,33m</v>
          </cell>
          <cell r="E873" t="str">
            <v>un</v>
          </cell>
          <cell r="F873">
            <v>99.87</v>
          </cell>
          <cell r="G873">
            <v>35.753459999999997</v>
          </cell>
          <cell r="H873">
            <v>135.62345999999999</v>
          </cell>
        </row>
        <row r="874">
          <cell r="A874" t="str">
            <v>P06.200.02f</v>
          </cell>
          <cell r="B874" t="str">
            <v>Placa triangular de sinalização (TR) L=1,00m</v>
          </cell>
          <cell r="E874" t="str">
            <v>un</v>
          </cell>
          <cell r="F874">
            <v>78.03</v>
          </cell>
          <cell r="G874">
            <v>27.934739999999998</v>
          </cell>
          <cell r="H874">
            <v>105.96474000000001</v>
          </cell>
        </row>
        <row r="875">
          <cell r="A875" t="str">
            <v>P06.200.02g</v>
          </cell>
          <cell r="B875" t="str">
            <v>Placa de sinalização (TR) 0,40x0,60m</v>
          </cell>
          <cell r="E875" t="str">
            <v>un</v>
          </cell>
          <cell r="F875">
            <v>37.450000000000003</v>
          </cell>
          <cell r="G875">
            <v>13.4071</v>
          </cell>
          <cell r="H875">
            <v>50.857100000000003</v>
          </cell>
        </row>
        <row r="876">
          <cell r="A876" t="str">
            <v>P06.200.02h</v>
          </cell>
          <cell r="B876" t="str">
            <v>Placa de sinalização (TR) 2,00x1,00m</v>
          </cell>
          <cell r="E876" t="str">
            <v>un</v>
          </cell>
          <cell r="F876">
            <v>312.10000000000002</v>
          </cell>
          <cell r="G876">
            <v>111.73180000000001</v>
          </cell>
          <cell r="H876">
            <v>423.83180000000004</v>
          </cell>
        </row>
        <row r="877">
          <cell r="A877" t="str">
            <v>P06.200.02i</v>
          </cell>
          <cell r="B877" t="str">
            <v>Placa de sinalização (TR) 3,00x1,50m</v>
          </cell>
          <cell r="E877" t="str">
            <v>un</v>
          </cell>
          <cell r="F877">
            <v>702.23</v>
          </cell>
          <cell r="G877">
            <v>251.39833999999999</v>
          </cell>
          <cell r="H877">
            <v>953.62833999999998</v>
          </cell>
        </row>
        <row r="878">
          <cell r="A878" t="str">
            <v>P06.200.02j</v>
          </cell>
          <cell r="B878" t="str">
            <v>Placa de sinalização (TR) 0,50x0,67m</v>
          </cell>
          <cell r="E878" t="str">
            <v>un</v>
          </cell>
          <cell r="F878">
            <v>51.5</v>
          </cell>
          <cell r="G878">
            <v>18.436999999999998</v>
          </cell>
          <cell r="H878">
            <v>69.936999999999998</v>
          </cell>
        </row>
        <row r="879">
          <cell r="A879" t="str">
            <v>06.200.03</v>
          </cell>
          <cell r="B879" t="str">
            <v>Placa de identif. de rodovia (0,60x0,65 m)</v>
          </cell>
          <cell r="C879" t="str">
            <v xml:space="preserve"> </v>
          </cell>
          <cell r="D879" t="str">
            <v xml:space="preserve"> </v>
          </cell>
          <cell r="E879" t="str">
            <v>un</v>
          </cell>
          <cell r="G879">
            <v>0</v>
          </cell>
          <cell r="H879">
            <v>0</v>
          </cell>
        </row>
        <row r="880">
          <cell r="A880" t="str">
            <v>06.200.04</v>
          </cell>
          <cell r="B880" t="str">
            <v>Placa octogonal de 1,00 m</v>
          </cell>
          <cell r="C880" t="str">
            <v xml:space="preserve"> </v>
          </cell>
          <cell r="D880" t="str">
            <v xml:space="preserve"> </v>
          </cell>
          <cell r="E880" t="str">
            <v>un</v>
          </cell>
          <cell r="G880">
            <v>0</v>
          </cell>
          <cell r="H880">
            <v>0</v>
          </cell>
        </row>
        <row r="881">
          <cell r="A881" t="str">
            <v>06.200.05</v>
          </cell>
          <cell r="B881" t="str">
            <v>Placa quadrada 1,00x1,00 m</v>
          </cell>
          <cell r="C881" t="str">
            <v xml:space="preserve"> </v>
          </cell>
          <cell r="D881" t="str">
            <v xml:space="preserve"> </v>
          </cell>
          <cell r="E881" t="str">
            <v>un</v>
          </cell>
          <cell r="G881">
            <v>0</v>
          </cell>
          <cell r="H881">
            <v>0</v>
          </cell>
        </row>
        <row r="882">
          <cell r="A882" t="str">
            <v>06.200.06</v>
          </cell>
          <cell r="B882" t="str">
            <v>Placa retangular 1,20x0.80 m</v>
          </cell>
          <cell r="C882" t="str">
            <v xml:space="preserve"> </v>
          </cell>
          <cell r="D882" t="str">
            <v xml:space="preserve"> </v>
          </cell>
          <cell r="E882" t="str">
            <v>un</v>
          </cell>
          <cell r="G882">
            <v>0</v>
          </cell>
          <cell r="H882">
            <v>0</v>
          </cell>
        </row>
        <row r="883">
          <cell r="A883" t="str">
            <v>06.200.07</v>
          </cell>
          <cell r="B883" t="str">
            <v>Placa retangular 2.00x0,80 m</v>
          </cell>
          <cell r="C883" t="str">
            <v xml:space="preserve"> </v>
          </cell>
          <cell r="D883" t="str">
            <v xml:space="preserve"> </v>
          </cell>
          <cell r="E883" t="str">
            <v>un</v>
          </cell>
          <cell r="G883">
            <v>0</v>
          </cell>
          <cell r="H883">
            <v>0</v>
          </cell>
        </row>
        <row r="884">
          <cell r="A884" t="str">
            <v>06.200.08</v>
          </cell>
          <cell r="B884" t="str">
            <v>Placa retangular 2,00x0,40 m</v>
          </cell>
          <cell r="C884" t="str">
            <v xml:space="preserve"> </v>
          </cell>
          <cell r="D884" t="str">
            <v xml:space="preserve"> </v>
          </cell>
          <cell r="E884" t="str">
            <v>un</v>
          </cell>
          <cell r="G884">
            <v>0</v>
          </cell>
          <cell r="H884">
            <v>0</v>
          </cell>
        </row>
        <row r="885">
          <cell r="A885" t="str">
            <v>06.200.09</v>
          </cell>
          <cell r="B885" t="str">
            <v>Placa retangular 2,00x1,00 m</v>
          </cell>
          <cell r="C885" t="str">
            <v xml:space="preserve"> </v>
          </cell>
          <cell r="D885" t="str">
            <v xml:space="preserve"> </v>
          </cell>
          <cell r="E885" t="str">
            <v>un</v>
          </cell>
          <cell r="G885">
            <v>0</v>
          </cell>
          <cell r="H885">
            <v>0</v>
          </cell>
        </row>
        <row r="886">
          <cell r="A886" t="str">
            <v>06.200.10</v>
          </cell>
          <cell r="B886" t="str">
            <v>Placa retangular 2,00x1,50 m</v>
          </cell>
          <cell r="C886" t="str">
            <v xml:space="preserve"> </v>
          </cell>
          <cell r="D886" t="str">
            <v xml:space="preserve"> </v>
          </cell>
          <cell r="E886" t="str">
            <v>un</v>
          </cell>
          <cell r="G886">
            <v>0</v>
          </cell>
          <cell r="H886">
            <v>0</v>
          </cell>
        </row>
        <row r="887">
          <cell r="A887" t="str">
            <v>06.200.11</v>
          </cell>
          <cell r="B887" t="str">
            <v>Placa de informação 3,5x1,5 m</v>
          </cell>
          <cell r="C887" t="str">
            <v xml:space="preserve"> </v>
          </cell>
          <cell r="D887" t="str">
            <v xml:space="preserve"> </v>
          </cell>
          <cell r="E887" t="str">
            <v>un</v>
          </cell>
          <cell r="G887">
            <v>0</v>
          </cell>
          <cell r="H887">
            <v>0</v>
          </cell>
        </row>
        <row r="888">
          <cell r="A888" t="str">
            <v>06.210.01</v>
          </cell>
          <cell r="B888" t="str">
            <v>Pórtico metálico</v>
          </cell>
          <cell r="C888" t="str">
            <v xml:space="preserve"> </v>
          </cell>
          <cell r="D888" t="str">
            <v xml:space="preserve"> </v>
          </cell>
          <cell r="E888" t="str">
            <v>un</v>
          </cell>
          <cell r="F888">
            <v>19915.3</v>
          </cell>
          <cell r="G888">
            <v>7129.6773999999996</v>
          </cell>
          <cell r="H888">
            <v>27044.9774</v>
          </cell>
        </row>
        <row r="889">
          <cell r="A889" t="str">
            <v>P06.210.02</v>
          </cell>
          <cell r="B889" t="str">
            <v>Bandeira simples 5,10 x 6,50m</v>
          </cell>
          <cell r="C889" t="str">
            <v xml:space="preserve"> </v>
          </cell>
          <cell r="D889" t="str">
            <v xml:space="preserve"> </v>
          </cell>
          <cell r="E889" t="str">
            <v>un</v>
          </cell>
          <cell r="F889">
            <v>5800</v>
          </cell>
          <cell r="G889">
            <v>2076.4</v>
          </cell>
          <cell r="H889">
            <v>7876.4</v>
          </cell>
        </row>
        <row r="890">
          <cell r="A890" t="str">
            <v>06.230.00</v>
          </cell>
          <cell r="B890" t="str">
            <v>Balizadores</v>
          </cell>
          <cell r="C890" t="str">
            <v xml:space="preserve"> </v>
          </cell>
          <cell r="D890" t="str">
            <v xml:space="preserve"> </v>
          </cell>
          <cell r="E890" t="str">
            <v>un</v>
          </cell>
          <cell r="G890">
            <v>0</v>
          </cell>
          <cell r="H890">
            <v>0</v>
          </cell>
        </row>
        <row r="891">
          <cell r="A891" t="str">
            <v>06.240.00</v>
          </cell>
          <cell r="B891" t="str">
            <v>Marco quilométrico</v>
          </cell>
          <cell r="C891" t="str">
            <v xml:space="preserve"> </v>
          </cell>
          <cell r="D891" t="str">
            <v xml:space="preserve"> </v>
          </cell>
          <cell r="E891" t="str">
            <v>un</v>
          </cell>
          <cell r="G891">
            <v>0</v>
          </cell>
          <cell r="H891">
            <v>0</v>
          </cell>
        </row>
        <row r="892">
          <cell r="A892" t="str">
            <v>P 06.400.00</v>
          </cell>
          <cell r="B892" t="str">
            <v>Remoção de cercas de arame farpado</v>
          </cell>
          <cell r="C892" t="str">
            <v xml:space="preserve"> </v>
          </cell>
          <cell r="D892" t="str">
            <v xml:space="preserve"> </v>
          </cell>
          <cell r="E892" t="str">
            <v>m</v>
          </cell>
          <cell r="F892">
            <v>0.49</v>
          </cell>
          <cell r="G892">
            <v>0.17541999999999999</v>
          </cell>
          <cell r="H892">
            <v>0.66542000000000001</v>
          </cell>
        </row>
        <row r="893">
          <cell r="A893" t="str">
            <v>DER80050</v>
          </cell>
          <cell r="B893" t="str">
            <v>Remoção e recolocação de cercas de arame farpado</v>
          </cell>
          <cell r="E893" t="str">
            <v>m</v>
          </cell>
          <cell r="F893">
            <v>2.38</v>
          </cell>
          <cell r="G893">
            <v>0.85203999999999991</v>
          </cell>
          <cell r="H893">
            <v>3.2320399999999996</v>
          </cell>
        </row>
        <row r="894">
          <cell r="A894" t="str">
            <v>06.400.01</v>
          </cell>
          <cell r="B894" t="str">
            <v>Cercas de arame farpado c/ mourao de concreto</v>
          </cell>
          <cell r="C894" t="str">
            <v>DNER-ES338/97</v>
          </cell>
          <cell r="D894" t="str">
            <v xml:space="preserve"> </v>
          </cell>
          <cell r="E894" t="str">
            <v>m</v>
          </cell>
          <cell r="F894">
            <v>6.45</v>
          </cell>
          <cell r="G894">
            <v>2.3090999999999999</v>
          </cell>
          <cell r="H894">
            <v>8.7591000000000001</v>
          </cell>
        </row>
        <row r="895">
          <cell r="A895" t="str">
            <v>06.410.00</v>
          </cell>
          <cell r="B895" t="str">
            <v>Cercas de arame farpado c/ suportes de madeira</v>
          </cell>
          <cell r="C895" t="str">
            <v>DNER-ES338/97</v>
          </cell>
          <cell r="D895" t="str">
            <v xml:space="preserve"> </v>
          </cell>
          <cell r="E895" t="str">
            <v>m</v>
          </cell>
          <cell r="F895">
            <v>4.12</v>
          </cell>
          <cell r="G895">
            <v>1.47496</v>
          </cell>
          <cell r="H895">
            <v>5.5949600000000004</v>
          </cell>
        </row>
        <row r="896">
          <cell r="A896" t="str">
            <v>08.300.01</v>
          </cell>
          <cell r="B896" t="str">
            <v>Limpeza de sarjetas,valetas e meio-fios</v>
          </cell>
          <cell r="C896" t="str">
            <v>DNER-ES297/97</v>
          </cell>
          <cell r="D896" t="str">
            <v xml:space="preserve"> </v>
          </cell>
          <cell r="E896" t="str">
            <v>m</v>
          </cell>
          <cell r="G896">
            <v>0</v>
          </cell>
          <cell r="H896">
            <v>0</v>
          </cell>
        </row>
        <row r="897">
          <cell r="A897" t="str">
            <v>08.302.01</v>
          </cell>
          <cell r="B897" t="str">
            <v>Limpeza e desobstrução de bueiros simples</v>
          </cell>
          <cell r="C897" t="str">
            <v>DNER-ES297/97</v>
          </cell>
          <cell r="D897" t="str">
            <v xml:space="preserve"> </v>
          </cell>
          <cell r="E897" t="str">
            <v>m</v>
          </cell>
          <cell r="G897">
            <v>0</v>
          </cell>
          <cell r="H897">
            <v>0</v>
          </cell>
        </row>
        <row r="898">
          <cell r="A898" t="str">
            <v>08.302.02</v>
          </cell>
          <cell r="B898" t="str">
            <v>Limpeza e desobstrução de bueiros duplos</v>
          </cell>
          <cell r="C898" t="str">
            <v>DNER-ES297/97</v>
          </cell>
          <cell r="D898" t="str">
            <v xml:space="preserve"> </v>
          </cell>
          <cell r="E898" t="str">
            <v>m</v>
          </cell>
          <cell r="G898">
            <v>0</v>
          </cell>
          <cell r="H898">
            <v>0</v>
          </cell>
        </row>
        <row r="899">
          <cell r="A899" t="str">
            <v>08.302.03</v>
          </cell>
          <cell r="B899" t="str">
            <v>Limpeza e desobstrução de bueiros triplos</v>
          </cell>
          <cell r="C899" t="str">
            <v>DNER-ES297/97</v>
          </cell>
          <cell r="D899" t="str">
            <v xml:space="preserve"> </v>
          </cell>
          <cell r="E899" t="str">
            <v>m</v>
          </cell>
          <cell r="G899">
            <v>0</v>
          </cell>
          <cell r="H899">
            <v>0</v>
          </cell>
        </row>
        <row r="900">
          <cell r="A900" t="str">
            <v>09.512.02</v>
          </cell>
          <cell r="B900" t="str">
            <v>Confecção de tubos de concreto D = 0,20</v>
          </cell>
          <cell r="C900" t="str">
            <v xml:space="preserve"> </v>
          </cell>
          <cell r="D900" t="str">
            <v xml:space="preserve"> </v>
          </cell>
          <cell r="E900" t="str">
            <v>m</v>
          </cell>
          <cell r="F900">
            <v>3.39</v>
          </cell>
          <cell r="G900">
            <v>1.2136199999999999</v>
          </cell>
          <cell r="H900">
            <v>4.6036200000000003</v>
          </cell>
        </row>
        <row r="901">
          <cell r="A901" t="str">
            <v>09.512.03</v>
          </cell>
          <cell r="B901" t="str">
            <v>Confecção de tubos de concreto D = 0,30</v>
          </cell>
          <cell r="C901" t="str">
            <v xml:space="preserve"> </v>
          </cell>
          <cell r="D901" t="str">
            <v xml:space="preserve"> </v>
          </cell>
          <cell r="E901" t="str">
            <v>m</v>
          </cell>
          <cell r="G901">
            <v>0</v>
          </cell>
          <cell r="H901">
            <v>0</v>
          </cell>
        </row>
        <row r="902">
          <cell r="A902" t="str">
            <v>09.512.04</v>
          </cell>
          <cell r="B902" t="str">
            <v>Confecção de tubos de concreto D = 0,40</v>
          </cell>
          <cell r="C902" t="str">
            <v xml:space="preserve"> </v>
          </cell>
          <cell r="D902" t="str">
            <v xml:space="preserve"> </v>
          </cell>
          <cell r="E902" t="str">
            <v>m</v>
          </cell>
          <cell r="G902">
            <v>0</v>
          </cell>
          <cell r="H902">
            <v>0</v>
          </cell>
        </row>
        <row r="903">
          <cell r="A903" t="str">
            <v>09.512.05</v>
          </cell>
          <cell r="B903" t="str">
            <v>Confecção de tubos de conc. armado D = 0,60</v>
          </cell>
          <cell r="C903" t="str">
            <v xml:space="preserve"> </v>
          </cell>
          <cell r="D903" t="str">
            <v xml:space="preserve"> </v>
          </cell>
          <cell r="E903" t="str">
            <v>m</v>
          </cell>
          <cell r="F903">
            <v>58.28</v>
          </cell>
          <cell r="G903">
            <v>20.864239999999999</v>
          </cell>
          <cell r="H903">
            <v>79.144239999999996</v>
          </cell>
        </row>
        <row r="904">
          <cell r="A904" t="str">
            <v>09.512.06</v>
          </cell>
          <cell r="B904" t="str">
            <v>Confecção de tubos de conc. armado D = 0,80</v>
          </cell>
          <cell r="C904" t="str">
            <v xml:space="preserve"> </v>
          </cell>
          <cell r="D904" t="str">
            <v xml:space="preserve"> </v>
          </cell>
          <cell r="E904" t="str">
            <v>m</v>
          </cell>
          <cell r="F904">
            <v>89.96</v>
          </cell>
          <cell r="G904">
            <v>32.205679999999994</v>
          </cell>
          <cell r="H904">
            <v>122.16567999999998</v>
          </cell>
        </row>
        <row r="905">
          <cell r="A905" t="str">
            <v>09.512.07</v>
          </cell>
          <cell r="B905" t="str">
            <v>Confecção de tubos de conc. armado D = 1,00</v>
          </cell>
          <cell r="C905" t="str">
            <v xml:space="preserve"> </v>
          </cell>
          <cell r="D905" t="str">
            <v xml:space="preserve"> </v>
          </cell>
          <cell r="E905" t="str">
            <v>m</v>
          </cell>
          <cell r="G905">
            <v>0</v>
          </cell>
          <cell r="H905">
            <v>0</v>
          </cell>
        </row>
        <row r="906">
          <cell r="A906" t="str">
            <v>09.512.08</v>
          </cell>
          <cell r="B906" t="str">
            <v>Confecção de tubos de conc. armado D = 1,20</v>
          </cell>
          <cell r="C906" t="str">
            <v xml:space="preserve"> </v>
          </cell>
          <cell r="D906" t="str">
            <v xml:space="preserve"> </v>
          </cell>
          <cell r="E906" t="str">
            <v>m</v>
          </cell>
          <cell r="G906">
            <v>0</v>
          </cell>
          <cell r="H906">
            <v>0</v>
          </cell>
        </row>
        <row r="907">
          <cell r="A907" t="str">
            <v>09.512.09</v>
          </cell>
          <cell r="B907" t="str">
            <v>Confecção de tubos de conc. armado D = 1,50</v>
          </cell>
          <cell r="C907" t="str">
            <v xml:space="preserve"> </v>
          </cell>
          <cell r="D907" t="str">
            <v xml:space="preserve"> </v>
          </cell>
          <cell r="E907" t="str">
            <v>m</v>
          </cell>
          <cell r="G907">
            <v>0</v>
          </cell>
          <cell r="H907">
            <v>0</v>
          </cell>
        </row>
        <row r="908">
          <cell r="A908" t="str">
            <v>09.512.10</v>
          </cell>
          <cell r="B908" t="str">
            <v>Confecção de tubos de conc. armado D = 0,40</v>
          </cell>
          <cell r="C908" t="str">
            <v xml:space="preserve"> </v>
          </cell>
          <cell r="D908" t="str">
            <v xml:space="preserve"> </v>
          </cell>
          <cell r="E908" t="str">
            <v>m</v>
          </cell>
          <cell r="F908">
            <v>23.72</v>
          </cell>
          <cell r="G908">
            <v>8.4917599999999993</v>
          </cell>
          <cell r="H908">
            <v>32.211759999999998</v>
          </cell>
        </row>
        <row r="909">
          <cell r="A909" t="str">
            <v>09.517.01</v>
          </cell>
          <cell r="B909" t="str">
            <v>Areia extraída</v>
          </cell>
          <cell r="C909" t="str">
            <v xml:space="preserve"> </v>
          </cell>
          <cell r="D909" t="str">
            <v xml:space="preserve"> </v>
          </cell>
          <cell r="E909" t="str">
            <v>m3</v>
          </cell>
          <cell r="F909">
            <v>1.58</v>
          </cell>
          <cell r="G909">
            <v>0.56564000000000003</v>
          </cell>
          <cell r="H909">
            <v>2.1456400000000002</v>
          </cell>
        </row>
        <row r="910">
          <cell r="A910" t="str">
            <v>09.517.02</v>
          </cell>
          <cell r="B910" t="str">
            <v>Rocha p/ britagem</v>
          </cell>
          <cell r="C910" t="str">
            <v xml:space="preserve"> </v>
          </cell>
          <cell r="D910" t="str">
            <v xml:space="preserve"> </v>
          </cell>
          <cell r="E910" t="str">
            <v>m3</v>
          </cell>
          <cell r="F910">
            <v>3.53</v>
          </cell>
          <cell r="G910">
            <v>1.2637399999999999</v>
          </cell>
          <cell r="H910">
            <v>4.7937399999999997</v>
          </cell>
        </row>
        <row r="911">
          <cell r="A911" t="str">
            <v>09.517.03</v>
          </cell>
          <cell r="B911" t="str">
            <v>Rocha fragmentada por fogacho</v>
          </cell>
          <cell r="C911" t="str">
            <v xml:space="preserve"> </v>
          </cell>
          <cell r="D911" t="str">
            <v xml:space="preserve"> </v>
          </cell>
          <cell r="E911" t="str">
            <v>m3</v>
          </cell>
          <cell r="F911">
            <v>8.7799999999999994</v>
          </cell>
          <cell r="G911">
            <v>3.1432399999999996</v>
          </cell>
          <cell r="H911">
            <v>11.92324</v>
          </cell>
        </row>
        <row r="912">
          <cell r="A912" t="str">
            <v>09.517.04</v>
          </cell>
          <cell r="B912" t="str">
            <v>Pedra de mão</v>
          </cell>
          <cell r="C912" t="str">
            <v xml:space="preserve"> </v>
          </cell>
          <cell r="D912" t="str">
            <v xml:space="preserve"> </v>
          </cell>
          <cell r="E912" t="str">
            <v>m3</v>
          </cell>
          <cell r="F912">
            <v>8.7799999999999994</v>
          </cell>
          <cell r="G912">
            <v>3.1432399999999996</v>
          </cell>
          <cell r="H912">
            <v>11.92324</v>
          </cell>
        </row>
        <row r="913">
          <cell r="A913" t="str">
            <v>09.517.05</v>
          </cell>
          <cell r="B913" t="str">
            <v>Brita produzida</v>
          </cell>
          <cell r="C913" t="str">
            <v xml:space="preserve"> </v>
          </cell>
          <cell r="D913" t="str">
            <v xml:space="preserve"> </v>
          </cell>
          <cell r="E913" t="str">
            <v>m3</v>
          </cell>
          <cell r="F913">
            <v>10.119999999999999</v>
          </cell>
          <cell r="G913">
            <v>3.6229599999999995</v>
          </cell>
          <cell r="H913">
            <v>13.742959999999998</v>
          </cell>
        </row>
        <row r="914">
          <cell r="A914" t="str">
            <v>09.519.01</v>
          </cell>
          <cell r="B914" t="str">
            <v>Obtenção de grama em placas</v>
          </cell>
          <cell r="C914" t="str">
            <v xml:space="preserve"> </v>
          </cell>
          <cell r="D914" t="str">
            <v xml:space="preserve"> </v>
          </cell>
          <cell r="E914" t="str">
            <v>m2</v>
          </cell>
          <cell r="F914">
            <v>0.81</v>
          </cell>
          <cell r="G914">
            <v>0.28998000000000002</v>
          </cell>
          <cell r="H914">
            <v>1.09998</v>
          </cell>
        </row>
        <row r="915">
          <cell r="A915" t="str">
            <v>09.601.00</v>
          </cell>
          <cell r="B915" t="str">
            <v>Transporte CAP 150/200 p/ tratamento superficial</v>
          </cell>
          <cell r="C915" t="str">
            <v xml:space="preserve"> </v>
          </cell>
          <cell r="D915" t="str">
            <v xml:space="preserve"> </v>
          </cell>
          <cell r="E915" t="str">
            <v>t</v>
          </cell>
          <cell r="F915">
            <v>455.45</v>
          </cell>
          <cell r="G915">
            <v>163.05109999999999</v>
          </cell>
          <cell r="H915">
            <v>618.50109999999995</v>
          </cell>
        </row>
        <row r="916">
          <cell r="A916" t="str">
            <v>09.601.01</v>
          </cell>
          <cell r="B916" t="str">
            <v>Transporte emulsão asfáltica RR-1C p/ pint. lig.</v>
          </cell>
          <cell r="C916" t="str">
            <v xml:space="preserve"> </v>
          </cell>
          <cell r="D916" t="str">
            <v xml:space="preserve"> </v>
          </cell>
          <cell r="E916" t="str">
            <v>t</v>
          </cell>
          <cell r="F916">
            <v>470.65</v>
          </cell>
          <cell r="G916">
            <v>168.49269999999999</v>
          </cell>
          <cell r="H916">
            <v>639.14269999999999</v>
          </cell>
        </row>
        <row r="917">
          <cell r="A917" t="str">
            <v>09.601.02</v>
          </cell>
          <cell r="B917" t="str">
            <v>Transporte asfalto diluido CM30 p/ imprimação</v>
          </cell>
          <cell r="C917" t="str">
            <v xml:space="preserve"> </v>
          </cell>
          <cell r="D917" t="str">
            <v xml:space="preserve"> </v>
          </cell>
          <cell r="E917" t="str">
            <v>t</v>
          </cell>
          <cell r="F917">
            <v>633.95000000000005</v>
          </cell>
          <cell r="G917">
            <v>226.95410000000001</v>
          </cell>
          <cell r="H917">
            <v>860.90410000000008</v>
          </cell>
        </row>
        <row r="918">
          <cell r="A918" t="str">
            <v>09.601.03</v>
          </cell>
          <cell r="B918" t="str">
            <v>Transporte CAP 50/60</v>
          </cell>
          <cell r="C918" t="str">
            <v xml:space="preserve"> </v>
          </cell>
          <cell r="D918" t="str">
            <v xml:space="preserve"> </v>
          </cell>
          <cell r="E918" t="str">
            <v>kg</v>
          </cell>
          <cell r="G918">
            <v>0</v>
          </cell>
          <cell r="H918">
            <v>0</v>
          </cell>
        </row>
        <row r="919">
          <cell r="A919" t="str">
            <v>09.601.04</v>
          </cell>
          <cell r="B919" t="str">
            <v>Transporte CAP 20</v>
          </cell>
          <cell r="C919" t="str">
            <v xml:space="preserve"> </v>
          </cell>
          <cell r="D919" t="str">
            <v xml:space="preserve"> </v>
          </cell>
          <cell r="E919" t="str">
            <v>t</v>
          </cell>
          <cell r="F919">
            <v>500.46</v>
          </cell>
          <cell r="G919">
            <v>179.16467999999998</v>
          </cell>
          <cell r="H919">
            <v>679.6246799999999</v>
          </cell>
        </row>
        <row r="920">
          <cell r="A920" t="str">
            <v>09.601.05</v>
          </cell>
          <cell r="B920" t="str">
            <v>Transporte CAP 40</v>
          </cell>
          <cell r="C920" t="str">
            <v xml:space="preserve"> </v>
          </cell>
          <cell r="D920" t="str">
            <v xml:space="preserve"> </v>
          </cell>
          <cell r="E920" t="str">
            <v>t</v>
          </cell>
          <cell r="G920">
            <v>0</v>
          </cell>
          <cell r="H920">
            <v>0</v>
          </cell>
        </row>
        <row r="921">
          <cell r="A921" t="str">
            <v>09.999.01</v>
          </cell>
          <cell r="B921" t="str">
            <v>Torre de madeira</v>
          </cell>
          <cell r="C921" t="str">
            <v xml:space="preserve"> </v>
          </cell>
          <cell r="D921" t="str">
            <v xml:space="preserve"> </v>
          </cell>
          <cell r="E921" t="str">
            <v>und</v>
          </cell>
          <cell r="F921">
            <v>62.2</v>
          </cell>
          <cell r="G921">
            <v>22.267600000000002</v>
          </cell>
          <cell r="H921">
            <v>84.467600000000004</v>
          </cell>
        </row>
        <row r="922">
          <cell r="A922" t="str">
            <v>P06.800.01</v>
          </cell>
          <cell r="B922" t="str">
            <v>Iluminação de viadutos</v>
          </cell>
          <cell r="C922" t="str">
            <v xml:space="preserve"> </v>
          </cell>
          <cell r="D922" t="str">
            <v xml:space="preserve"> </v>
          </cell>
          <cell r="E922" t="str">
            <v>un</v>
          </cell>
          <cell r="G922">
            <v>0</v>
          </cell>
          <cell r="H922">
            <v>0</v>
          </cell>
        </row>
        <row r="923">
          <cell r="A923" t="str">
            <v>P06.800.02</v>
          </cell>
          <cell r="B923" t="str">
            <v>Iluminação de passagem de pedestres</v>
          </cell>
          <cell r="C923" t="str">
            <v xml:space="preserve"> </v>
          </cell>
          <cell r="D923" t="str">
            <v xml:space="preserve"> </v>
          </cell>
          <cell r="E923" t="str">
            <v>un</v>
          </cell>
          <cell r="G923">
            <v>0</v>
          </cell>
          <cell r="H923">
            <v>0</v>
          </cell>
        </row>
        <row r="924">
          <cell r="A924" t="str">
            <v>5.1</v>
          </cell>
          <cell r="B924" t="str">
            <v>PROJETO DE ILUMINAÇÃO</v>
          </cell>
          <cell r="C924" t="str">
            <v xml:space="preserve"> </v>
          </cell>
          <cell r="D924" t="str">
            <v xml:space="preserve"> </v>
          </cell>
          <cell r="G924">
            <v>0</v>
          </cell>
        </row>
        <row r="925">
          <cell r="A925" t="str">
            <v>PI 01</v>
          </cell>
          <cell r="B925" t="str">
            <v>Poste de aço galv. a fogo, c/ 20,0m de alt. p/ instal. tipo engastado</v>
          </cell>
          <cell r="C925" t="str">
            <v xml:space="preserve"> </v>
          </cell>
          <cell r="D925" t="str">
            <v xml:space="preserve"> </v>
          </cell>
          <cell r="E925" t="str">
            <v>un</v>
          </cell>
          <cell r="G925">
            <v>0</v>
          </cell>
          <cell r="H925">
            <v>2662.25</v>
          </cell>
        </row>
        <row r="926">
          <cell r="A926" t="str">
            <v>PI 02</v>
          </cell>
          <cell r="B926" t="str">
            <v>Poste de aço galvanizado a fogo, c/ 10,0m de alt. p/instal.na lat. dos viadutos</v>
          </cell>
          <cell r="C926" t="str">
            <v xml:space="preserve"> </v>
          </cell>
          <cell r="D926" t="str">
            <v xml:space="preserve"> </v>
          </cell>
          <cell r="E926" t="str">
            <v>un</v>
          </cell>
          <cell r="G926">
            <v>0</v>
          </cell>
          <cell r="H926">
            <v>500</v>
          </cell>
        </row>
        <row r="927">
          <cell r="A927" t="str">
            <v>PI 02a</v>
          </cell>
          <cell r="B927" t="str">
            <v>Poste de aço galvanizado a fogo, c/ 5,0m de alt. p/instal.na lat. das passarelas</v>
          </cell>
          <cell r="C927" t="str">
            <v xml:space="preserve"> </v>
          </cell>
          <cell r="D927" t="str">
            <v xml:space="preserve"> </v>
          </cell>
          <cell r="E927" t="str">
            <v>un</v>
          </cell>
          <cell r="H927">
            <v>300</v>
          </cell>
        </row>
        <row r="928">
          <cell r="A928" t="str">
            <v>PI 03</v>
          </cell>
          <cell r="B928" t="str">
            <v xml:space="preserve">Luminária p/ iluminação pública ref.HRC-612 da Philips ou similar </v>
          </cell>
          <cell r="C928" t="str">
            <v xml:space="preserve"> </v>
          </cell>
          <cell r="D928" t="str">
            <v xml:space="preserve"> </v>
          </cell>
          <cell r="E928" t="str">
            <v>un</v>
          </cell>
          <cell r="G928">
            <v>0</v>
          </cell>
          <cell r="H928">
            <v>400</v>
          </cell>
        </row>
        <row r="929">
          <cell r="A929" t="str">
            <v>PI 04</v>
          </cell>
          <cell r="B929" t="str">
            <v xml:space="preserve">Luminária p/ iluminação pública ref.SRC-612 da Philips ou similar </v>
          </cell>
          <cell r="C929" t="str">
            <v xml:space="preserve"> </v>
          </cell>
          <cell r="D929" t="str">
            <v xml:space="preserve"> </v>
          </cell>
          <cell r="E929" t="str">
            <v>un</v>
          </cell>
          <cell r="G929">
            <v>0</v>
          </cell>
          <cell r="H929">
            <v>425.5</v>
          </cell>
        </row>
        <row r="930">
          <cell r="A930" t="str">
            <v>PI 05</v>
          </cell>
          <cell r="B930" t="str">
            <v>Suporte p/ luminária tipo ZGP614 da Philips ou similar</v>
          </cell>
          <cell r="C930" t="str">
            <v xml:space="preserve"> </v>
          </cell>
          <cell r="D930" t="str">
            <v xml:space="preserve"> </v>
          </cell>
          <cell r="E930" t="str">
            <v>un</v>
          </cell>
          <cell r="G930">
            <v>0</v>
          </cell>
          <cell r="H930">
            <v>120</v>
          </cell>
        </row>
        <row r="931">
          <cell r="A931" t="str">
            <v>PI 06</v>
          </cell>
          <cell r="B931" t="str">
            <v>Suporte p/ luminária tipo ZGP616 da Philips ou similar</v>
          </cell>
          <cell r="C931" t="str">
            <v xml:space="preserve"> </v>
          </cell>
          <cell r="D931" t="str">
            <v xml:space="preserve"> </v>
          </cell>
          <cell r="E931" t="str">
            <v>un</v>
          </cell>
          <cell r="G931">
            <v>0</v>
          </cell>
          <cell r="H931">
            <v>143.75</v>
          </cell>
        </row>
        <row r="932">
          <cell r="A932" t="str">
            <v>PI 07</v>
          </cell>
          <cell r="B932" t="str">
            <v>Suporte p/ luminária tipo ZGP402 da Philips ou similar</v>
          </cell>
          <cell r="C932" t="str">
            <v xml:space="preserve"> </v>
          </cell>
          <cell r="D932" t="str">
            <v xml:space="preserve"> </v>
          </cell>
          <cell r="E932" t="str">
            <v>un</v>
          </cell>
          <cell r="G932">
            <v>0</v>
          </cell>
          <cell r="H932">
            <v>100</v>
          </cell>
        </row>
        <row r="933">
          <cell r="A933" t="str">
            <v>PI 08</v>
          </cell>
          <cell r="B933" t="str">
            <v>Suporte p/ luminária tipo ZGP401 da Philips ou similar</v>
          </cell>
          <cell r="C933" t="str">
            <v xml:space="preserve"> </v>
          </cell>
          <cell r="D933" t="str">
            <v xml:space="preserve"> </v>
          </cell>
          <cell r="E933" t="str">
            <v>un</v>
          </cell>
          <cell r="G933">
            <v>0</v>
          </cell>
          <cell r="H933">
            <v>81.650000000000006</v>
          </cell>
        </row>
        <row r="934">
          <cell r="A934" t="str">
            <v>PI 09</v>
          </cell>
          <cell r="B934" t="str">
            <v>Lâmpada a vapor de sódio 400W, alta pressão, base E40</v>
          </cell>
          <cell r="C934" t="str">
            <v xml:space="preserve"> </v>
          </cell>
          <cell r="D934" t="str">
            <v xml:space="preserve"> </v>
          </cell>
          <cell r="E934" t="str">
            <v>un</v>
          </cell>
          <cell r="G934">
            <v>0</v>
          </cell>
          <cell r="H934">
            <v>33.35</v>
          </cell>
        </row>
        <row r="935">
          <cell r="A935" t="str">
            <v>PI 10</v>
          </cell>
          <cell r="B935" t="str">
            <v>Lâmpada a vapor de mercúrio 250W, alta pressão, base E40</v>
          </cell>
          <cell r="C935" t="str">
            <v xml:space="preserve"> </v>
          </cell>
          <cell r="D935" t="str">
            <v xml:space="preserve"> </v>
          </cell>
          <cell r="E935" t="str">
            <v>un</v>
          </cell>
          <cell r="G935">
            <v>0</v>
          </cell>
          <cell r="H935">
            <v>28.75</v>
          </cell>
        </row>
        <row r="936">
          <cell r="A936" t="str">
            <v>PI 11</v>
          </cell>
          <cell r="B936" t="str">
            <v>Lâmpada fluorescente compacta 23 W, 220V, ref PL eletrônica  da Philips ou similar</v>
          </cell>
          <cell r="C936" t="str">
            <v xml:space="preserve"> </v>
          </cell>
          <cell r="D936" t="str">
            <v xml:space="preserve"> </v>
          </cell>
          <cell r="E936" t="str">
            <v>un</v>
          </cell>
          <cell r="G936">
            <v>0</v>
          </cell>
          <cell r="H936">
            <v>32.200000000000003</v>
          </cell>
        </row>
        <row r="937">
          <cell r="A937" t="str">
            <v>PI 12</v>
          </cell>
          <cell r="B937" t="str">
            <v>Luminária blindada p/ lâmpada incandescente 100W, ref. WY-10 da Wetzel ou similar</v>
          </cell>
          <cell r="C937" t="str">
            <v xml:space="preserve"> </v>
          </cell>
          <cell r="D937" t="str">
            <v xml:space="preserve"> </v>
          </cell>
          <cell r="E937" t="str">
            <v>un</v>
          </cell>
          <cell r="G937">
            <v>0</v>
          </cell>
          <cell r="H937">
            <v>40.6</v>
          </cell>
        </row>
        <row r="938">
          <cell r="A938" t="str">
            <v>PI 13</v>
          </cell>
          <cell r="B938" t="str">
            <v>Eletroduto de aço 20mm, vara de 3m</v>
          </cell>
          <cell r="C938" t="str">
            <v xml:space="preserve"> </v>
          </cell>
          <cell r="D938" t="str">
            <v xml:space="preserve"> </v>
          </cell>
          <cell r="E938" t="str">
            <v>un</v>
          </cell>
          <cell r="G938">
            <v>0</v>
          </cell>
          <cell r="H938">
            <v>14.49</v>
          </cell>
        </row>
        <row r="939">
          <cell r="A939" t="str">
            <v>PI 14</v>
          </cell>
          <cell r="B939" t="str">
            <v>Caixa de passagem para instalação aparente D=50mm, tipo T</v>
          </cell>
          <cell r="C939" t="str">
            <v xml:space="preserve"> </v>
          </cell>
          <cell r="D939" t="str">
            <v xml:space="preserve"> </v>
          </cell>
          <cell r="E939" t="str">
            <v>un</v>
          </cell>
          <cell r="G939">
            <v>0</v>
          </cell>
          <cell r="H939">
            <v>4.08</v>
          </cell>
        </row>
        <row r="940">
          <cell r="A940" t="str">
            <v>PI 15</v>
          </cell>
          <cell r="B940" t="str">
            <v>Caixa de passagem para instalação aparente D=20mm, tipo LB</v>
          </cell>
          <cell r="C940" t="str">
            <v xml:space="preserve"> </v>
          </cell>
          <cell r="D940" t="str">
            <v xml:space="preserve"> </v>
          </cell>
          <cell r="E940" t="str">
            <v>un</v>
          </cell>
          <cell r="G940">
            <v>0</v>
          </cell>
          <cell r="H940">
            <v>3.62</v>
          </cell>
        </row>
        <row r="941">
          <cell r="A941" t="str">
            <v>PI 16</v>
          </cell>
          <cell r="B941" t="str">
            <v>Caixa de passagem para instalação aparente D=3/4", tipo X</v>
          </cell>
          <cell r="C941" t="str">
            <v xml:space="preserve"> </v>
          </cell>
          <cell r="D941" t="str">
            <v xml:space="preserve"> </v>
          </cell>
          <cell r="E941" t="str">
            <v>un</v>
          </cell>
          <cell r="G941">
            <v>0</v>
          </cell>
          <cell r="H941">
            <v>4.43</v>
          </cell>
        </row>
        <row r="942">
          <cell r="A942" t="str">
            <v>PI 17</v>
          </cell>
          <cell r="B942" t="str">
            <v>Luminária pública pad. CELESC, p/ 1 lâmpada à vapor  merc.80W, ref. HRQ 630 da Philips ou similar</v>
          </cell>
          <cell r="C942" t="str">
            <v xml:space="preserve"> </v>
          </cell>
          <cell r="D942" t="str">
            <v xml:space="preserve"> </v>
          </cell>
          <cell r="E942" t="str">
            <v>un</v>
          </cell>
          <cell r="G942">
            <v>0</v>
          </cell>
          <cell r="H942">
            <v>17.829999999999998</v>
          </cell>
        </row>
        <row r="943">
          <cell r="A943" t="str">
            <v>PI 18</v>
          </cell>
          <cell r="B943" t="str">
            <v>Braço curvo p/ iluminação pública padrão CELESC</v>
          </cell>
          <cell r="C943" t="str">
            <v xml:space="preserve"> </v>
          </cell>
          <cell r="D943" t="str">
            <v xml:space="preserve"> </v>
          </cell>
          <cell r="E943" t="str">
            <v>un</v>
          </cell>
          <cell r="G943">
            <v>0</v>
          </cell>
          <cell r="H943">
            <v>6.33</v>
          </cell>
        </row>
        <row r="944">
          <cell r="A944" t="str">
            <v>PI 19</v>
          </cell>
          <cell r="B944" t="str">
            <v>Reator p/ Lâmpada a vapor de mercúrio, 80W, ref. RVM 80426-02, da Philips ou similar</v>
          </cell>
          <cell r="C944" t="str">
            <v xml:space="preserve"> </v>
          </cell>
          <cell r="D944" t="str">
            <v xml:space="preserve"> </v>
          </cell>
          <cell r="E944" t="str">
            <v>un</v>
          </cell>
          <cell r="G944">
            <v>0</v>
          </cell>
          <cell r="H944">
            <v>21.05</v>
          </cell>
        </row>
        <row r="945">
          <cell r="A945" t="str">
            <v>PI 20</v>
          </cell>
          <cell r="B945" t="str">
            <v>Poste de concreto duplo T 10m, 150 daN</v>
          </cell>
          <cell r="C945" t="str">
            <v xml:space="preserve"> </v>
          </cell>
          <cell r="D945" t="str">
            <v xml:space="preserve"> </v>
          </cell>
          <cell r="E945" t="str">
            <v>un</v>
          </cell>
          <cell r="G945">
            <v>0</v>
          </cell>
          <cell r="H945">
            <v>200</v>
          </cell>
        </row>
        <row r="946">
          <cell r="A946" t="str">
            <v>PI 21</v>
          </cell>
          <cell r="B946" t="str">
            <v>Lâmpada à vapor de mercúrio 80W</v>
          </cell>
          <cell r="C946" t="str">
            <v xml:space="preserve"> </v>
          </cell>
          <cell r="D946" t="str">
            <v xml:space="preserve"> </v>
          </cell>
          <cell r="E946" t="str">
            <v>un</v>
          </cell>
          <cell r="G946">
            <v>0</v>
          </cell>
          <cell r="H946">
            <v>7.82</v>
          </cell>
        </row>
        <row r="947">
          <cell r="A947" t="str">
            <v>PI 22</v>
          </cell>
          <cell r="B947" t="str">
            <v>Base completa com fusível Diazed, 6A, retardado, incluíndo tampa, anel de proteção e ajuste</v>
          </cell>
          <cell r="C947" t="str">
            <v xml:space="preserve"> </v>
          </cell>
          <cell r="D947" t="str">
            <v xml:space="preserve"> </v>
          </cell>
          <cell r="E947" t="str">
            <v>un</v>
          </cell>
          <cell r="G947">
            <v>0</v>
          </cell>
          <cell r="H947">
            <v>8.6300000000000008</v>
          </cell>
        </row>
        <row r="948">
          <cell r="A948" t="str">
            <v>PI 23</v>
          </cell>
          <cell r="B948" t="str">
            <v>Contator tripolar a seco, p/ corrente alternada - 55 A, para uso em rede 380/220V - 60Hz</v>
          </cell>
          <cell r="C948" t="str">
            <v xml:space="preserve"> </v>
          </cell>
          <cell r="D948" t="str">
            <v xml:space="preserve"> </v>
          </cell>
          <cell r="E948" t="str">
            <v>un</v>
          </cell>
          <cell r="G948">
            <v>0</v>
          </cell>
          <cell r="H948">
            <v>234.6</v>
          </cell>
        </row>
        <row r="949">
          <cell r="A949" t="str">
            <v>PI 24</v>
          </cell>
          <cell r="B949" t="str">
            <v>Fita elétrica auto fusão a base de borracha EPR</v>
          </cell>
          <cell r="C949" t="str">
            <v xml:space="preserve"> </v>
          </cell>
          <cell r="D949" t="str">
            <v xml:space="preserve"> </v>
          </cell>
          <cell r="E949" t="str">
            <v>un</v>
          </cell>
          <cell r="G949">
            <v>0</v>
          </cell>
          <cell r="H949">
            <v>6.39</v>
          </cell>
        </row>
        <row r="950">
          <cell r="A950" t="str">
            <v>PI 25</v>
          </cell>
          <cell r="B950" t="str">
            <v>Fita adesiva plástica isolante</v>
          </cell>
          <cell r="C950" t="str">
            <v xml:space="preserve"> </v>
          </cell>
          <cell r="D950" t="str">
            <v xml:space="preserve"> </v>
          </cell>
          <cell r="E950" t="str">
            <v>un</v>
          </cell>
          <cell r="G950">
            <v>0</v>
          </cell>
          <cell r="H950">
            <v>3.84</v>
          </cell>
        </row>
        <row r="951">
          <cell r="A951" t="str">
            <v>PI 26</v>
          </cell>
          <cell r="B951" t="str">
            <v>Relé fotoelétrico c/ suporte para fixação galv. com furo 18mm</v>
          </cell>
          <cell r="C951" t="str">
            <v xml:space="preserve"> </v>
          </cell>
          <cell r="D951" t="str">
            <v xml:space="preserve"> </v>
          </cell>
          <cell r="E951" t="str">
            <v>un</v>
          </cell>
          <cell r="G951">
            <v>0</v>
          </cell>
          <cell r="H951">
            <v>11.5</v>
          </cell>
        </row>
        <row r="952">
          <cell r="A952" t="str">
            <v>PI 27</v>
          </cell>
          <cell r="B952" t="str">
            <v>Cabo isolado p/ 1000V, bitola 35mm²</v>
          </cell>
          <cell r="C952" t="str">
            <v xml:space="preserve"> </v>
          </cell>
          <cell r="D952" t="str">
            <v xml:space="preserve"> </v>
          </cell>
          <cell r="E952" t="str">
            <v>m</v>
          </cell>
          <cell r="G952">
            <v>0</v>
          </cell>
          <cell r="H952">
            <v>1.55</v>
          </cell>
        </row>
        <row r="953">
          <cell r="A953" t="str">
            <v>PI 28</v>
          </cell>
          <cell r="B953" t="str">
            <v>Eletroduto de aço tipo pesado 100mm</v>
          </cell>
          <cell r="C953" t="str">
            <v xml:space="preserve"> </v>
          </cell>
          <cell r="D953" t="str">
            <v xml:space="preserve"> </v>
          </cell>
          <cell r="E953" t="str">
            <v>m</v>
          </cell>
          <cell r="G953">
            <v>0</v>
          </cell>
          <cell r="H953">
            <v>28.55</v>
          </cell>
        </row>
        <row r="954">
          <cell r="A954" t="str">
            <v>PI 29</v>
          </cell>
          <cell r="B954" t="str">
            <v>Curva em alumínio fundido de alta resistência, fixação por encaixe,50mm</v>
          </cell>
          <cell r="C954" t="str">
            <v xml:space="preserve"> </v>
          </cell>
          <cell r="D954" t="str">
            <v xml:space="preserve"> </v>
          </cell>
          <cell r="E954" t="str">
            <v>un</v>
          </cell>
          <cell r="G954">
            <v>0</v>
          </cell>
          <cell r="H954">
            <v>18.75</v>
          </cell>
        </row>
        <row r="955">
          <cell r="A955" t="str">
            <v>PI 30</v>
          </cell>
          <cell r="B955" t="str">
            <v>Haste para aterramento aço-cobre D 13x2400mm</v>
          </cell>
          <cell r="C955" t="str">
            <v xml:space="preserve"> </v>
          </cell>
          <cell r="D955" t="str">
            <v xml:space="preserve"> </v>
          </cell>
          <cell r="E955" t="str">
            <v>un</v>
          </cell>
          <cell r="G955">
            <v>0</v>
          </cell>
          <cell r="H955">
            <v>6.04</v>
          </cell>
        </row>
        <row r="956">
          <cell r="A956" t="str">
            <v>PI 31</v>
          </cell>
          <cell r="B956" t="str">
            <v>Cabo de cobre nú meio duro, 7 fios 2AWG</v>
          </cell>
          <cell r="C956" t="str">
            <v xml:space="preserve"> </v>
          </cell>
          <cell r="D956" t="str">
            <v xml:space="preserve"> </v>
          </cell>
          <cell r="E956" t="str">
            <v>kg</v>
          </cell>
          <cell r="G956">
            <v>0</v>
          </cell>
          <cell r="H956">
            <v>7.02</v>
          </cell>
        </row>
        <row r="957">
          <cell r="A957" t="str">
            <v>PI 32</v>
          </cell>
          <cell r="B957" t="str">
            <v>Conetor paralelo, liga alumínio tronco 1/0-4 AWG e derivação 2-4AWG</v>
          </cell>
          <cell r="C957" t="str">
            <v xml:space="preserve"> </v>
          </cell>
          <cell r="D957" t="str">
            <v xml:space="preserve"> </v>
          </cell>
          <cell r="E957" t="str">
            <v>un</v>
          </cell>
          <cell r="G957">
            <v>0</v>
          </cell>
          <cell r="H957">
            <v>1.04</v>
          </cell>
        </row>
        <row r="958">
          <cell r="A958" t="str">
            <v>PI 33</v>
          </cell>
          <cell r="B958" t="str">
            <v>Tubo de aço galvanizado, vara de 6m e 50mm</v>
          </cell>
          <cell r="C958" t="str">
            <v xml:space="preserve"> </v>
          </cell>
          <cell r="D958" t="str">
            <v xml:space="preserve"> </v>
          </cell>
          <cell r="E958" t="str">
            <v>un</v>
          </cell>
          <cell r="G958">
            <v>0</v>
          </cell>
          <cell r="H958">
            <v>74.06</v>
          </cell>
        </row>
        <row r="959">
          <cell r="A959" t="str">
            <v>PI 34</v>
          </cell>
          <cell r="B959" t="str">
            <v>Construção de caixa tipo SP, ou pré-instalada com as mesmas características</v>
          </cell>
          <cell r="C959" t="str">
            <v xml:space="preserve"> </v>
          </cell>
          <cell r="D959" t="str">
            <v xml:space="preserve"> </v>
          </cell>
          <cell r="E959" t="str">
            <v>un</v>
          </cell>
          <cell r="G959">
            <v>0</v>
          </cell>
          <cell r="H959">
            <v>180</v>
          </cell>
        </row>
        <row r="960">
          <cell r="A960" t="str">
            <v>PI 35</v>
          </cell>
          <cell r="B960" t="str">
            <v>Construção de embasamento p/ poste tipo engastado, 20m de altura</v>
          </cell>
          <cell r="C960" t="str">
            <v xml:space="preserve"> </v>
          </cell>
          <cell r="D960" t="str">
            <v xml:space="preserve"> </v>
          </cell>
          <cell r="E960" t="str">
            <v>un</v>
          </cell>
          <cell r="G960">
            <v>0</v>
          </cell>
          <cell r="H960">
            <v>494</v>
          </cell>
        </row>
        <row r="961">
          <cell r="A961" t="str">
            <v>PI 36</v>
          </cell>
          <cell r="B961" t="str">
            <v>Construção de embasamento p/ poste tipo engastado, concreto duplo T, 10m de altura</v>
          </cell>
          <cell r="C961" t="str">
            <v xml:space="preserve"> </v>
          </cell>
          <cell r="D961" t="str">
            <v xml:space="preserve"> </v>
          </cell>
          <cell r="E961" t="str">
            <v>un</v>
          </cell>
          <cell r="G961">
            <v>0</v>
          </cell>
          <cell r="H961">
            <v>285</v>
          </cell>
        </row>
        <row r="962">
          <cell r="A962" t="str">
            <v>PI 37</v>
          </cell>
          <cell r="B962" t="str">
            <v>Lançamento de cabos em dutos de aço, classe 1000V, circuito trifásico mais neutro, e monofásico</v>
          </cell>
          <cell r="C962" t="str">
            <v xml:space="preserve"> </v>
          </cell>
          <cell r="D962" t="str">
            <v xml:space="preserve"> </v>
          </cell>
          <cell r="E962" t="str">
            <v>m</v>
          </cell>
          <cell r="G962">
            <v>0</v>
          </cell>
          <cell r="H962">
            <v>4</v>
          </cell>
        </row>
        <row r="963">
          <cell r="A963" t="str">
            <v>PI 38</v>
          </cell>
          <cell r="B963" t="str">
            <v>Confecção de emendas retas ou derivação em cabos classe 1000V, c/ conector à compressão</v>
          </cell>
          <cell r="C963" t="str">
            <v xml:space="preserve"> </v>
          </cell>
          <cell r="D963" t="str">
            <v xml:space="preserve"> </v>
          </cell>
          <cell r="E963" t="str">
            <v>un</v>
          </cell>
          <cell r="G963">
            <v>0</v>
          </cell>
          <cell r="H963">
            <v>4.5</v>
          </cell>
        </row>
        <row r="964">
          <cell r="A964" t="str">
            <v>PI 39</v>
          </cell>
          <cell r="B964" t="str">
            <v>Fixação de haste de terra e conexão ao neutro</v>
          </cell>
          <cell r="C964" t="str">
            <v xml:space="preserve"> </v>
          </cell>
          <cell r="D964" t="str">
            <v xml:space="preserve"> </v>
          </cell>
          <cell r="E964" t="str">
            <v>un</v>
          </cell>
          <cell r="G964">
            <v>0</v>
          </cell>
          <cell r="H964">
            <v>35</v>
          </cell>
        </row>
        <row r="965">
          <cell r="A965" t="str">
            <v>PI 40</v>
          </cell>
          <cell r="B965" t="str">
            <v>Montagem eletromecân.de iluminação a 17,5m de alt., formada p/2 pétalas, c/ fixação dos equip.</v>
          </cell>
          <cell r="C965" t="str">
            <v xml:space="preserve"> </v>
          </cell>
          <cell r="D965" t="str">
            <v xml:space="preserve"> </v>
          </cell>
          <cell r="E965" t="str">
            <v>un</v>
          </cell>
          <cell r="G965">
            <v>0</v>
          </cell>
          <cell r="H965">
            <v>550</v>
          </cell>
        </row>
        <row r="966">
          <cell r="A966" t="str">
            <v>PI 41</v>
          </cell>
          <cell r="B966" t="str">
            <v>Instalação de tubo de aço vara de 6m e curva de entrada de cabos na lateral do poste c/ fix. dutos</v>
          </cell>
          <cell r="C966" t="str">
            <v xml:space="preserve"> </v>
          </cell>
          <cell r="D966" t="str">
            <v xml:space="preserve"> </v>
          </cell>
          <cell r="E966" t="str">
            <v>un</v>
          </cell>
          <cell r="G966">
            <v>0</v>
          </cell>
          <cell r="H966">
            <v>200</v>
          </cell>
        </row>
        <row r="967">
          <cell r="A967" t="str">
            <v>PI 42</v>
          </cell>
          <cell r="B967" t="str">
            <v>Instalação de poste de aço de 20m de altura engastado</v>
          </cell>
          <cell r="C967" t="str">
            <v xml:space="preserve"> </v>
          </cell>
          <cell r="D967" t="str">
            <v xml:space="preserve"> </v>
          </cell>
          <cell r="E967" t="str">
            <v>un</v>
          </cell>
          <cell r="G967">
            <v>0</v>
          </cell>
          <cell r="H967">
            <v>250</v>
          </cell>
        </row>
        <row r="968">
          <cell r="A968" t="str">
            <v>PI 43</v>
          </cell>
          <cell r="B968" t="str">
            <v>Travessia de pista asfáltica p/ lançamento dutos aço tipo pesado 100mm</v>
          </cell>
          <cell r="C968" t="str">
            <v xml:space="preserve"> </v>
          </cell>
          <cell r="D968" t="str">
            <v xml:space="preserve"> </v>
          </cell>
          <cell r="E968" t="str">
            <v>m</v>
          </cell>
          <cell r="G968">
            <v>0</v>
          </cell>
          <cell r="H968">
            <v>70</v>
          </cell>
        </row>
        <row r="969">
          <cell r="A969" t="str">
            <v>PI 44</v>
          </cell>
          <cell r="B969" t="str">
            <v>Montagem eletromecânica de luminária 10,0m de altura, c/ fixação dos equip.e conexões elétricos</v>
          </cell>
          <cell r="C969" t="str">
            <v xml:space="preserve"> </v>
          </cell>
          <cell r="D969" t="str">
            <v xml:space="preserve"> </v>
          </cell>
          <cell r="E969" t="str">
            <v>un</v>
          </cell>
          <cell r="G969">
            <v>0</v>
          </cell>
          <cell r="H969">
            <v>60</v>
          </cell>
        </row>
        <row r="970">
          <cell r="A970" t="str">
            <v>PI 45</v>
          </cell>
          <cell r="B970" t="str">
            <v>Montagem eletromecânica de luminária padrão CELESC em poste de 11m de altura, duplo T,c/ fixação dos equip.e conexões elétricos</v>
          </cell>
          <cell r="C970" t="str">
            <v xml:space="preserve"> </v>
          </cell>
          <cell r="D970" t="str">
            <v xml:space="preserve"> </v>
          </cell>
          <cell r="E970" t="str">
            <v>un</v>
          </cell>
          <cell r="G970">
            <v>0</v>
          </cell>
          <cell r="H970">
            <v>35</v>
          </cell>
        </row>
        <row r="971">
          <cell r="A971" t="str">
            <v>PI 46</v>
          </cell>
          <cell r="B971" t="str">
            <v>Fixação de eletroduto de aço vara 3m ao longo das passarelas</v>
          </cell>
          <cell r="C971" t="str">
            <v xml:space="preserve"> </v>
          </cell>
          <cell r="D971" t="str">
            <v xml:space="preserve"> </v>
          </cell>
          <cell r="E971" t="str">
            <v>un</v>
          </cell>
          <cell r="G971">
            <v>0</v>
          </cell>
          <cell r="H971">
            <v>30</v>
          </cell>
        </row>
        <row r="972">
          <cell r="A972" t="str">
            <v>PI 47</v>
          </cell>
          <cell r="B972" t="str">
            <v>Poste de concreto duplo T, 10/300 daN</v>
          </cell>
          <cell r="C972" t="str">
            <v xml:space="preserve"> </v>
          </cell>
          <cell r="D972" t="str">
            <v xml:space="preserve"> </v>
          </cell>
          <cell r="E972" t="str">
            <v>un</v>
          </cell>
          <cell r="G972">
            <v>0</v>
          </cell>
          <cell r="H972">
            <v>215.6</v>
          </cell>
        </row>
        <row r="973">
          <cell r="A973" t="str">
            <v>PI 48</v>
          </cell>
          <cell r="B973" t="str">
            <v>Armação secundária p/ 2 estribo</v>
          </cell>
          <cell r="C973" t="str">
            <v xml:space="preserve"> </v>
          </cell>
          <cell r="D973" t="str">
            <v xml:space="preserve"> </v>
          </cell>
          <cell r="E973" t="str">
            <v>un</v>
          </cell>
          <cell r="G973">
            <v>0</v>
          </cell>
          <cell r="H973">
            <v>7.5</v>
          </cell>
        </row>
        <row r="974">
          <cell r="A974" t="str">
            <v>PI 49</v>
          </cell>
          <cell r="B974" t="str">
            <v>Armação secundária p/ 1 estribo</v>
          </cell>
          <cell r="C974" t="str">
            <v xml:space="preserve"> </v>
          </cell>
          <cell r="D974" t="str">
            <v xml:space="preserve"> </v>
          </cell>
          <cell r="E974" t="str">
            <v>un</v>
          </cell>
          <cell r="G974">
            <v>0</v>
          </cell>
          <cell r="H974">
            <v>3.5</v>
          </cell>
        </row>
        <row r="975">
          <cell r="A975" t="str">
            <v>PI 50</v>
          </cell>
          <cell r="B975" t="str">
            <v>Cabo isolado, de alumínio singelo, bitola 4 mm² - estimada</v>
          </cell>
          <cell r="C975" t="str">
            <v xml:space="preserve"> </v>
          </cell>
          <cell r="D975" t="str">
            <v xml:space="preserve"> </v>
          </cell>
          <cell r="E975" t="str">
            <v>m</v>
          </cell>
          <cell r="G975">
            <v>0</v>
          </cell>
          <cell r="H975">
            <v>0.35</v>
          </cell>
        </row>
        <row r="976">
          <cell r="A976" t="str">
            <v>PI 51</v>
          </cell>
          <cell r="B976" t="str">
            <v>Eletoduto de PVC corrugado tipo Kanalex ou similar, 50 mm</v>
          </cell>
          <cell r="C976" t="str">
            <v xml:space="preserve"> </v>
          </cell>
          <cell r="D976" t="str">
            <v xml:space="preserve"> </v>
          </cell>
          <cell r="E976" t="str">
            <v>m</v>
          </cell>
          <cell r="G976">
            <v>0</v>
          </cell>
          <cell r="H976">
            <v>3.02</v>
          </cell>
        </row>
        <row r="977">
          <cell r="A977" t="str">
            <v>PI 52</v>
          </cell>
          <cell r="B977" t="str">
            <v>Luminária IMB C-300 ou similar</v>
          </cell>
          <cell r="C977" t="str">
            <v xml:space="preserve"> </v>
          </cell>
          <cell r="D977" t="str">
            <v xml:space="preserve"> </v>
          </cell>
          <cell r="E977" t="str">
            <v>un</v>
          </cell>
          <cell r="G977">
            <v>0</v>
          </cell>
          <cell r="H977">
            <v>410</v>
          </cell>
        </row>
        <row r="978">
          <cell r="A978" t="str">
            <v>PI 53</v>
          </cell>
          <cell r="B978" t="str">
            <v>Cabo isolado p/ 1000V, de alumínio, singelo, cor preto, bitola 35 mm² (XLPE) est.</v>
          </cell>
          <cell r="C978" t="str">
            <v xml:space="preserve"> </v>
          </cell>
          <cell r="D978" t="str">
            <v xml:space="preserve"> </v>
          </cell>
          <cell r="E978" t="str">
            <v>m</v>
          </cell>
          <cell r="G978">
            <v>0</v>
          </cell>
          <cell r="H978">
            <v>5.0999999999999996</v>
          </cell>
        </row>
        <row r="979">
          <cell r="A979" t="str">
            <v>PI 54</v>
          </cell>
          <cell r="B979" t="str">
            <v>Eletroduto de PVC corrugado tipo Kanalex ou similar, D=100mm</v>
          </cell>
          <cell r="C979" t="str">
            <v xml:space="preserve"> </v>
          </cell>
          <cell r="D979" t="str">
            <v xml:space="preserve"> </v>
          </cell>
          <cell r="E979" t="str">
            <v>m</v>
          </cell>
          <cell r="G979">
            <v>0</v>
          </cell>
          <cell r="H979">
            <v>4.95</v>
          </cell>
        </row>
        <row r="980">
          <cell r="A980" t="str">
            <v>PI 55</v>
          </cell>
          <cell r="B980" t="str">
            <v>Cabo de cobre nú, 25 mm²</v>
          </cell>
          <cell r="C980" t="str">
            <v xml:space="preserve"> </v>
          </cell>
          <cell r="D980" t="str">
            <v xml:space="preserve"> </v>
          </cell>
          <cell r="E980" t="str">
            <v>m</v>
          </cell>
          <cell r="G980">
            <v>0</v>
          </cell>
          <cell r="H980">
            <v>1.1499999999999999</v>
          </cell>
        </row>
        <row r="981">
          <cell r="A981" t="str">
            <v>PI 56</v>
          </cell>
          <cell r="B981" t="str">
            <v>Cabo isolado p/ 1000V, 4 mm² de alumínio</v>
          </cell>
          <cell r="C981" t="str">
            <v xml:space="preserve"> </v>
          </cell>
          <cell r="D981" t="str">
            <v xml:space="preserve"> </v>
          </cell>
          <cell r="E981" t="str">
            <v>m</v>
          </cell>
          <cell r="G981">
            <v>0</v>
          </cell>
          <cell r="H981">
            <v>0.37</v>
          </cell>
        </row>
        <row r="982">
          <cell r="A982" t="str">
            <v>PI 57</v>
          </cell>
          <cell r="B982" t="str">
            <v>Lançamento de cabos em eletroduto de PVC corrugado</v>
          </cell>
          <cell r="C982" t="str">
            <v xml:space="preserve"> </v>
          </cell>
          <cell r="D982" t="str">
            <v xml:space="preserve"> </v>
          </cell>
          <cell r="E982" t="str">
            <v>m</v>
          </cell>
          <cell r="G982">
            <v>0</v>
          </cell>
          <cell r="H982">
            <v>3</v>
          </cell>
        </row>
        <row r="983">
          <cell r="A983" t="str">
            <v>PI 58</v>
          </cell>
          <cell r="B983" t="str">
            <v>Fixação de caixas de passagem p/ instalação aparente D=20mm</v>
          </cell>
          <cell r="C983" t="str">
            <v xml:space="preserve"> </v>
          </cell>
          <cell r="D983" t="str">
            <v xml:space="preserve"> </v>
          </cell>
          <cell r="E983" t="str">
            <v>un</v>
          </cell>
          <cell r="G983">
            <v>0</v>
          </cell>
          <cell r="H983">
            <v>10</v>
          </cell>
        </row>
        <row r="984">
          <cell r="A984" t="str">
            <v>PI 59</v>
          </cell>
          <cell r="B984" t="str">
            <v>Instalação de luminária blindada para lâmpada a vapor de mercúrio 250W</v>
          </cell>
          <cell r="C984" t="str">
            <v xml:space="preserve"> </v>
          </cell>
          <cell r="D984" t="str">
            <v xml:space="preserve"> </v>
          </cell>
          <cell r="E984" t="str">
            <v>un</v>
          </cell>
          <cell r="G984">
            <v>0</v>
          </cell>
          <cell r="H984">
            <v>20</v>
          </cell>
        </row>
        <row r="985">
          <cell r="A985" t="str">
            <v>PI 60</v>
          </cell>
          <cell r="B985" t="str">
            <v>Lâmpada a vapor de mercúrio 250W</v>
          </cell>
          <cell r="C985" t="str">
            <v xml:space="preserve"> </v>
          </cell>
          <cell r="D985" t="str">
            <v xml:space="preserve"> </v>
          </cell>
          <cell r="E985" t="str">
            <v>un</v>
          </cell>
          <cell r="G985">
            <v>0</v>
          </cell>
          <cell r="H985">
            <v>16.3</v>
          </cell>
        </row>
        <row r="986">
          <cell r="A986" t="str">
            <v>PI 61</v>
          </cell>
          <cell r="B986" t="str">
            <v>Isolador de roldana</v>
          </cell>
          <cell r="C986" t="str">
            <v xml:space="preserve"> </v>
          </cell>
          <cell r="D986" t="str">
            <v xml:space="preserve"> </v>
          </cell>
          <cell r="E986" t="str">
            <v>un</v>
          </cell>
          <cell r="G986">
            <v>0</v>
          </cell>
          <cell r="H986">
            <v>4.5</v>
          </cell>
        </row>
        <row r="987">
          <cell r="A987" t="str">
            <v>PI 62</v>
          </cell>
          <cell r="B987" t="str">
            <v>Caixa de passagem para instalação aparente D=20mm, tipo T</v>
          </cell>
          <cell r="C987" t="str">
            <v xml:space="preserve"> </v>
          </cell>
          <cell r="D987" t="str">
            <v xml:space="preserve"> </v>
          </cell>
          <cell r="E987" t="str">
            <v>un</v>
          </cell>
          <cell r="G987">
            <v>0</v>
          </cell>
          <cell r="H987">
            <v>20</v>
          </cell>
        </row>
        <row r="988">
          <cell r="A988" t="str">
            <v>PI 63</v>
          </cell>
          <cell r="B988" t="str">
            <v>Eletroduto de aço galvanizado, d=50mm, vara de 3m</v>
          </cell>
          <cell r="C988" t="str">
            <v xml:space="preserve"> </v>
          </cell>
          <cell r="D988" t="str">
            <v xml:space="preserve"> </v>
          </cell>
          <cell r="E988" t="str">
            <v>un</v>
          </cell>
          <cell r="G988">
            <v>0</v>
          </cell>
          <cell r="H988">
            <v>40</v>
          </cell>
        </row>
        <row r="989">
          <cell r="A989" t="str">
            <v>PI 64</v>
          </cell>
          <cell r="B989" t="str">
            <v>Caixa de passagem p/ instalação aparente, D=50mm, tipo E</v>
          </cell>
          <cell r="C989" t="str">
            <v xml:space="preserve"> </v>
          </cell>
          <cell r="D989" t="str">
            <v xml:space="preserve"> </v>
          </cell>
          <cell r="E989" t="str">
            <v>un</v>
          </cell>
          <cell r="G989">
            <v>0</v>
          </cell>
          <cell r="H989">
            <v>20</v>
          </cell>
        </row>
        <row r="990">
          <cell r="A990" t="str">
            <v>PI 65</v>
          </cell>
          <cell r="B990" t="str">
            <v>Cabo de alumínio 1/0</v>
          </cell>
          <cell r="C990" t="str">
            <v xml:space="preserve"> </v>
          </cell>
          <cell r="D990" t="str">
            <v xml:space="preserve"> </v>
          </cell>
          <cell r="E990" t="str">
            <v>m</v>
          </cell>
          <cell r="G990">
            <v>0</v>
          </cell>
          <cell r="H990">
            <v>1.7</v>
          </cell>
        </row>
        <row r="991">
          <cell r="A991" t="str">
            <v>PI 66</v>
          </cell>
          <cell r="B991" t="str">
            <v>Cabo isolado p/ 1000 V, 6 mm2 de alumínio</v>
          </cell>
          <cell r="C991" t="str">
            <v xml:space="preserve"> </v>
          </cell>
          <cell r="D991" t="str">
            <v xml:space="preserve"> </v>
          </cell>
          <cell r="E991" t="str">
            <v>m</v>
          </cell>
          <cell r="G991">
            <v>0</v>
          </cell>
          <cell r="H991">
            <v>1</v>
          </cell>
        </row>
        <row r="992">
          <cell r="A992" t="str">
            <v>PI 67</v>
          </cell>
          <cell r="B992" t="str">
            <v>Cabo isolado p/ 1000 V, 2,5 mm2 de alumínio</v>
          </cell>
          <cell r="C992" t="str">
            <v xml:space="preserve"> </v>
          </cell>
          <cell r="D992" t="str">
            <v xml:space="preserve"> </v>
          </cell>
          <cell r="E992" t="str">
            <v>m</v>
          </cell>
          <cell r="G992">
            <v>0</v>
          </cell>
          <cell r="H992">
            <v>0.6</v>
          </cell>
        </row>
        <row r="993">
          <cell r="A993" t="str">
            <v>PI 68</v>
          </cell>
          <cell r="B993" t="str">
            <v>Instalação poste metálico c/ base, 10m de altura na lateral do viaduto</v>
          </cell>
          <cell r="C993" t="str">
            <v xml:space="preserve"> </v>
          </cell>
          <cell r="D993" t="str">
            <v xml:space="preserve"> </v>
          </cell>
          <cell r="E993" t="str">
            <v>un</v>
          </cell>
          <cell r="G993">
            <v>0</v>
          </cell>
          <cell r="H993">
            <v>100</v>
          </cell>
        </row>
        <row r="994">
          <cell r="A994" t="str">
            <v>PI 69</v>
          </cell>
          <cell r="B994" t="str">
            <v>Instalação de poste concreto duplo T, 10m de altura, engastado</v>
          </cell>
          <cell r="C994" t="str">
            <v xml:space="preserve"> </v>
          </cell>
          <cell r="D994" t="str">
            <v xml:space="preserve"> </v>
          </cell>
          <cell r="E994" t="str">
            <v>un</v>
          </cell>
          <cell r="G994">
            <v>0</v>
          </cell>
          <cell r="H994">
            <v>200</v>
          </cell>
        </row>
        <row r="995">
          <cell r="A995" t="str">
            <v>PI 70</v>
          </cell>
          <cell r="B995" t="str">
            <v>Fixação de eletroduto de aço vara 6m ao longo das passarelas</v>
          </cell>
          <cell r="C995" t="str">
            <v xml:space="preserve"> </v>
          </cell>
          <cell r="D995" t="str">
            <v xml:space="preserve"> </v>
          </cell>
          <cell r="E995" t="str">
            <v>un</v>
          </cell>
          <cell r="G995">
            <v>0</v>
          </cell>
          <cell r="H995">
            <v>300</v>
          </cell>
        </row>
        <row r="996">
          <cell r="A996" t="str">
            <v>PI 71</v>
          </cell>
          <cell r="B996" t="str">
            <v>Cabo isolado p/ 1000V, de alumínio, singelo, cor preto, bitola 25 mm² (XLPE) est.</v>
          </cell>
          <cell r="C996" t="str">
            <v xml:space="preserve"> </v>
          </cell>
          <cell r="D996" t="str">
            <v xml:space="preserve"> </v>
          </cell>
          <cell r="E996" t="str">
            <v>m</v>
          </cell>
          <cell r="G996">
            <v>0</v>
          </cell>
          <cell r="H996">
            <v>4.62</v>
          </cell>
        </row>
        <row r="997">
          <cell r="A997" t="str">
            <v>PI 72</v>
          </cell>
          <cell r="B997" t="str">
            <v>Eletroduto de aço 1.1/4" (vara de 3m), na passarela, conforme projeto</v>
          </cell>
          <cell r="E997" t="str">
            <v>m</v>
          </cell>
          <cell r="H997">
            <v>18</v>
          </cell>
        </row>
        <row r="998">
          <cell r="A998" t="str">
            <v>PI 73</v>
          </cell>
          <cell r="B998" t="str">
            <v>Reator de alto fator externo c/ignitor p/ lâmpada a vapor de mercúrio,  da Entral ou similar</v>
          </cell>
          <cell r="C998" t="str">
            <v xml:space="preserve"> </v>
          </cell>
          <cell r="D998" t="str">
            <v xml:space="preserve"> </v>
          </cell>
          <cell r="E998" t="str">
            <v>un</v>
          </cell>
          <cell r="G998">
            <v>0</v>
          </cell>
          <cell r="H998">
            <v>37</v>
          </cell>
        </row>
        <row r="999">
          <cell r="A999" t="str">
            <v>PI 74</v>
          </cell>
          <cell r="B999" t="str">
            <v>Chave de iluminação pública</v>
          </cell>
          <cell r="C999" t="str">
            <v xml:space="preserve"> </v>
          </cell>
          <cell r="D999" t="str">
            <v xml:space="preserve"> </v>
          </cell>
          <cell r="E999" t="str">
            <v>un</v>
          </cell>
          <cell r="G999">
            <v>0</v>
          </cell>
          <cell r="H999">
            <v>95</v>
          </cell>
        </row>
        <row r="1000">
          <cell r="A1000" t="str">
            <v>PI 75</v>
          </cell>
          <cell r="B1000" t="str">
            <v>Montagem eletromecânica de luminária 5m de altura, c/fixação dos equipam.e conexões elét.</v>
          </cell>
          <cell r="E1000" t="str">
            <v>un</v>
          </cell>
          <cell r="G1000">
            <v>0</v>
          </cell>
          <cell r="H1000">
            <v>67.08</v>
          </cell>
        </row>
        <row r="1002">
          <cell r="A1002" t="str">
            <v>5.2</v>
          </cell>
          <cell r="B1002" t="str">
            <v>REMANEJAMENTO DE REDES PÚBLICAS</v>
          </cell>
          <cell r="G1002">
            <v>0</v>
          </cell>
        </row>
        <row r="1003">
          <cell r="A1003" t="str">
            <v>R1</v>
          </cell>
          <cell r="B1003" t="str">
            <v>Remanejamento de Rede de Baixa Tensão (220/380V)</v>
          </cell>
          <cell r="C1003" t="str">
            <v xml:space="preserve"> </v>
          </cell>
          <cell r="D1003" t="str">
            <v xml:space="preserve"> </v>
          </cell>
          <cell r="E1003" t="str">
            <v>m</v>
          </cell>
          <cell r="G1003">
            <v>0</v>
          </cell>
          <cell r="H1003">
            <v>4.7</v>
          </cell>
        </row>
        <row r="1004">
          <cell r="A1004" t="str">
            <v>R2</v>
          </cell>
          <cell r="B1004" t="str">
            <v>Remanejamento de Rede de Alta Tensão (138kV)</v>
          </cell>
          <cell r="C1004" t="str">
            <v xml:space="preserve"> </v>
          </cell>
          <cell r="D1004" t="str">
            <v xml:space="preserve"> </v>
          </cell>
          <cell r="E1004" t="str">
            <v>m</v>
          </cell>
          <cell r="G1004">
            <v>0</v>
          </cell>
          <cell r="H1004">
            <v>6.2</v>
          </cell>
        </row>
        <row r="1005">
          <cell r="A1005" t="str">
            <v>R3</v>
          </cell>
          <cell r="B1005" t="str">
            <v>Remanejamento de Rede de Telefonia</v>
          </cell>
          <cell r="C1005" t="str">
            <v xml:space="preserve"> </v>
          </cell>
          <cell r="D1005" t="str">
            <v xml:space="preserve"> </v>
          </cell>
          <cell r="E1005" t="str">
            <v>m</v>
          </cell>
          <cell r="G1005">
            <v>0</v>
          </cell>
          <cell r="H1005">
            <v>2</v>
          </cell>
        </row>
        <row r="1006">
          <cell r="A1006" t="str">
            <v>R4</v>
          </cell>
          <cell r="B1006" t="str">
            <v>Remanejamento de Rede de Alta e Baixa Tensão</v>
          </cell>
          <cell r="C1006" t="str">
            <v xml:space="preserve"> </v>
          </cell>
          <cell r="D1006" t="str">
            <v xml:space="preserve"> </v>
          </cell>
          <cell r="E1006" t="str">
            <v>m</v>
          </cell>
          <cell r="G1006">
            <v>0</v>
          </cell>
          <cell r="H1006">
            <v>10.9</v>
          </cell>
        </row>
        <row r="1007">
          <cell r="A1007" t="str">
            <v>R5</v>
          </cell>
          <cell r="B1007" t="str">
            <v>Remanejamento de Rede de Alta e Baixa Tensão e Telefonia</v>
          </cell>
          <cell r="C1007" t="str">
            <v xml:space="preserve"> </v>
          </cell>
          <cell r="D1007" t="str">
            <v xml:space="preserve"> </v>
          </cell>
          <cell r="E1007" t="str">
            <v>m</v>
          </cell>
          <cell r="G1007">
            <v>0</v>
          </cell>
          <cell r="H1007">
            <v>12.9</v>
          </cell>
        </row>
        <row r="1008">
          <cell r="A1008" t="str">
            <v>R6</v>
          </cell>
          <cell r="B1008" t="str">
            <v>Remanejamento de Rede de Alta Tensão  e Telefonia</v>
          </cell>
          <cell r="C1008" t="str">
            <v xml:space="preserve"> </v>
          </cell>
          <cell r="D1008" t="str">
            <v xml:space="preserve"> </v>
          </cell>
          <cell r="E1008" t="str">
            <v>m</v>
          </cell>
          <cell r="G1008">
            <v>0</v>
          </cell>
          <cell r="H1008">
            <v>8.1999999999999993</v>
          </cell>
        </row>
        <row r="1009">
          <cell r="A1009" t="str">
            <v>R7</v>
          </cell>
          <cell r="B1009" t="str">
            <v>Remanejamento de Rede de Baixa Tensão e Telefonia</v>
          </cell>
          <cell r="C1009" t="str">
            <v xml:space="preserve"> </v>
          </cell>
          <cell r="D1009" t="str">
            <v xml:space="preserve"> </v>
          </cell>
          <cell r="E1009" t="str">
            <v>m</v>
          </cell>
          <cell r="G1009">
            <v>0</v>
          </cell>
          <cell r="H1009">
            <v>6.7</v>
          </cell>
        </row>
        <row r="1010">
          <cell r="A1010" t="str">
            <v>R8</v>
          </cell>
          <cell r="B1010" t="str">
            <v>Remanejamento de Poste de Concreto 9/150</v>
          </cell>
          <cell r="C1010" t="str">
            <v xml:space="preserve"> </v>
          </cell>
          <cell r="D1010" t="str">
            <v xml:space="preserve"> </v>
          </cell>
          <cell r="E1010" t="str">
            <v>un</v>
          </cell>
          <cell r="G1010">
            <v>0</v>
          </cell>
          <cell r="H1010">
            <v>75</v>
          </cell>
        </row>
        <row r="1011">
          <cell r="A1011" t="str">
            <v>R9</v>
          </cell>
          <cell r="B1011" t="str">
            <v>Remanejamento de Poste de Concreto 9/300</v>
          </cell>
          <cell r="C1011" t="str">
            <v xml:space="preserve"> </v>
          </cell>
          <cell r="D1011" t="str">
            <v xml:space="preserve"> </v>
          </cell>
          <cell r="E1011" t="str">
            <v>un</v>
          </cell>
          <cell r="G1011">
            <v>0</v>
          </cell>
          <cell r="H1011">
            <v>75</v>
          </cell>
        </row>
        <row r="1012">
          <cell r="A1012" t="str">
            <v>R10</v>
          </cell>
          <cell r="B1012" t="str">
            <v>Remanejamento de Poste de Concreto 10/150</v>
          </cell>
          <cell r="C1012" t="str">
            <v xml:space="preserve"> </v>
          </cell>
          <cell r="D1012" t="str">
            <v xml:space="preserve"> </v>
          </cell>
          <cell r="E1012" t="str">
            <v>un</v>
          </cell>
          <cell r="G1012">
            <v>0</v>
          </cell>
          <cell r="H1012">
            <v>75</v>
          </cell>
        </row>
        <row r="1013">
          <cell r="A1013" t="str">
            <v>R11</v>
          </cell>
          <cell r="B1013" t="str">
            <v>Remanejamento de Poste de Concreto 10/300</v>
          </cell>
          <cell r="C1013" t="str">
            <v xml:space="preserve"> </v>
          </cell>
          <cell r="D1013" t="str">
            <v xml:space="preserve"> </v>
          </cell>
          <cell r="E1013" t="str">
            <v>un</v>
          </cell>
          <cell r="G1013">
            <v>0</v>
          </cell>
          <cell r="H1013">
            <v>75</v>
          </cell>
        </row>
        <row r="1014">
          <cell r="A1014" t="str">
            <v>R12</v>
          </cell>
          <cell r="B1014" t="str">
            <v>Remanejamento de Poste de Concreto 10/600</v>
          </cell>
          <cell r="C1014" t="str">
            <v xml:space="preserve"> </v>
          </cell>
          <cell r="D1014" t="str">
            <v xml:space="preserve"> </v>
          </cell>
          <cell r="E1014" t="str">
            <v>un</v>
          </cell>
          <cell r="G1014">
            <v>0</v>
          </cell>
          <cell r="H1014">
            <v>75</v>
          </cell>
        </row>
        <row r="1015">
          <cell r="A1015" t="str">
            <v>R13</v>
          </cell>
          <cell r="B1015" t="str">
            <v>Remanejamento de Poste de Concreto 11/150</v>
          </cell>
          <cell r="C1015" t="str">
            <v xml:space="preserve"> </v>
          </cell>
          <cell r="D1015" t="str">
            <v xml:space="preserve"> </v>
          </cell>
          <cell r="E1015" t="str">
            <v>un</v>
          </cell>
          <cell r="G1015">
            <v>0</v>
          </cell>
          <cell r="H1015">
            <v>75</v>
          </cell>
        </row>
        <row r="1016">
          <cell r="A1016" t="str">
            <v>R14</v>
          </cell>
          <cell r="B1016" t="str">
            <v>Remanejamento de Poste de Concreto 11/300</v>
          </cell>
          <cell r="C1016" t="str">
            <v xml:space="preserve"> </v>
          </cell>
          <cell r="D1016" t="str">
            <v xml:space="preserve"> </v>
          </cell>
          <cell r="E1016" t="str">
            <v>un</v>
          </cell>
          <cell r="G1016">
            <v>0</v>
          </cell>
          <cell r="H1016">
            <v>75</v>
          </cell>
        </row>
        <row r="1017">
          <cell r="A1017" t="str">
            <v>R15</v>
          </cell>
          <cell r="B1017" t="str">
            <v>Remanejamento de Poste de Concreto 11/500</v>
          </cell>
          <cell r="C1017" t="str">
            <v xml:space="preserve"> </v>
          </cell>
          <cell r="D1017" t="str">
            <v xml:space="preserve"> </v>
          </cell>
          <cell r="E1017" t="str">
            <v>un</v>
          </cell>
          <cell r="G1017">
            <v>0</v>
          </cell>
          <cell r="H1017">
            <v>75</v>
          </cell>
        </row>
        <row r="1018">
          <cell r="A1018" t="str">
            <v>R16</v>
          </cell>
          <cell r="B1018" t="str">
            <v>Remanejamento de Poste de Concreto 10/150 c/ 1 pétala (400W) instalado</v>
          </cell>
          <cell r="C1018" t="str">
            <v xml:space="preserve"> </v>
          </cell>
          <cell r="D1018" t="str">
            <v xml:space="preserve"> </v>
          </cell>
          <cell r="E1018" t="str">
            <v>un</v>
          </cell>
          <cell r="G1018">
            <v>0</v>
          </cell>
          <cell r="H1018">
            <v>150</v>
          </cell>
        </row>
        <row r="1019">
          <cell r="A1019" t="str">
            <v>R17</v>
          </cell>
          <cell r="B1019" t="str">
            <v>Remanejamento de Poste de Concreto 10/150 c/ 2 pétala (400W) instalado</v>
          </cell>
          <cell r="C1019" t="str">
            <v xml:space="preserve"> </v>
          </cell>
          <cell r="D1019" t="str">
            <v xml:space="preserve"> </v>
          </cell>
          <cell r="E1019" t="str">
            <v>un</v>
          </cell>
          <cell r="G1019">
            <v>0</v>
          </cell>
          <cell r="H1019">
            <v>200</v>
          </cell>
        </row>
        <row r="1020">
          <cell r="A1020" t="str">
            <v>R17a</v>
          </cell>
          <cell r="B1020" t="str">
            <v>Remanejamento de Poste de Concreto 11/150 c/ 2 pétala (400W) instalado</v>
          </cell>
          <cell r="C1020" t="str">
            <v xml:space="preserve"> </v>
          </cell>
          <cell r="D1020" t="str">
            <v xml:space="preserve"> </v>
          </cell>
          <cell r="E1020" t="str">
            <v>un</v>
          </cell>
          <cell r="G1020">
            <v>0</v>
          </cell>
          <cell r="H1020">
            <v>200</v>
          </cell>
        </row>
        <row r="1021">
          <cell r="A1021" t="str">
            <v>R18</v>
          </cell>
          <cell r="B1021" t="str">
            <v>Remanejamento de Poste de Concreto 10/150 c/ 3 pétalas (400W) instalado</v>
          </cell>
          <cell r="C1021" t="str">
            <v xml:space="preserve"> </v>
          </cell>
          <cell r="D1021" t="str">
            <v xml:space="preserve"> </v>
          </cell>
          <cell r="E1021" t="str">
            <v>un</v>
          </cell>
          <cell r="G1021">
            <v>0</v>
          </cell>
          <cell r="H1021">
            <v>250</v>
          </cell>
        </row>
        <row r="1022">
          <cell r="A1022" t="str">
            <v>R19</v>
          </cell>
          <cell r="B1022" t="str">
            <v>Remanejamento de Poste de Concreto 10/150 c/ 4 pétalas (400W) instalado</v>
          </cell>
          <cell r="C1022" t="str">
            <v xml:space="preserve"> </v>
          </cell>
          <cell r="D1022" t="str">
            <v xml:space="preserve"> </v>
          </cell>
          <cell r="E1022" t="str">
            <v>un</v>
          </cell>
          <cell r="G1022">
            <v>0</v>
          </cell>
          <cell r="H1022">
            <v>300</v>
          </cell>
        </row>
        <row r="1023">
          <cell r="A1023" t="str">
            <v>R20</v>
          </cell>
          <cell r="B1023" t="str">
            <v>Remanejamento de Poste de Concreto 10/300 c/ 3 pétalas (400W) instalado</v>
          </cell>
          <cell r="C1023" t="str">
            <v xml:space="preserve"> </v>
          </cell>
          <cell r="D1023" t="str">
            <v xml:space="preserve"> </v>
          </cell>
          <cell r="E1023" t="str">
            <v>un</v>
          </cell>
          <cell r="G1023">
            <v>0</v>
          </cell>
          <cell r="H1023">
            <v>250</v>
          </cell>
        </row>
        <row r="1024">
          <cell r="A1024" t="str">
            <v>R20A</v>
          </cell>
          <cell r="B1024" t="str">
            <v>Remanejamento de Poste de Concreto 11/300 c/ 3 pétalas (400W) instalado</v>
          </cell>
          <cell r="C1024" t="str">
            <v xml:space="preserve"> </v>
          </cell>
          <cell r="D1024" t="str">
            <v xml:space="preserve"> </v>
          </cell>
          <cell r="E1024" t="str">
            <v>un</v>
          </cell>
          <cell r="G1024">
            <v>0</v>
          </cell>
          <cell r="H1024">
            <v>250</v>
          </cell>
        </row>
        <row r="1025">
          <cell r="A1025" t="str">
            <v>R21</v>
          </cell>
          <cell r="B1025" t="str">
            <v xml:space="preserve">Remanejamento de Poste de Concreto 10/300 c/ 4 pétalas (400W) instalado </v>
          </cell>
          <cell r="C1025" t="str">
            <v xml:space="preserve"> </v>
          </cell>
          <cell r="D1025" t="str">
            <v xml:space="preserve"> </v>
          </cell>
          <cell r="E1025" t="str">
            <v>un</v>
          </cell>
          <cell r="G1025">
            <v>0</v>
          </cell>
          <cell r="H1025">
            <v>300</v>
          </cell>
        </row>
        <row r="1026">
          <cell r="A1026" t="str">
            <v>R22</v>
          </cell>
          <cell r="B1026" t="str">
            <v>Remanejamento de Poste de Concreto 09/300 c/ transformador</v>
          </cell>
          <cell r="C1026" t="str">
            <v xml:space="preserve"> </v>
          </cell>
          <cell r="D1026" t="str">
            <v xml:space="preserve"> </v>
          </cell>
          <cell r="E1026" t="str">
            <v>un</v>
          </cell>
          <cell r="G1026">
            <v>0</v>
          </cell>
          <cell r="H1026">
            <v>290</v>
          </cell>
        </row>
        <row r="1027">
          <cell r="A1027" t="str">
            <v>R23</v>
          </cell>
          <cell r="B1027" t="str">
            <v>Remanejamento de Poste de Concreto 11/300 c/ transformador</v>
          </cell>
          <cell r="C1027" t="str">
            <v xml:space="preserve"> </v>
          </cell>
          <cell r="D1027" t="str">
            <v xml:space="preserve"> </v>
          </cell>
          <cell r="E1027" t="str">
            <v>un</v>
          </cell>
          <cell r="G1027">
            <v>0</v>
          </cell>
          <cell r="H1027">
            <v>290</v>
          </cell>
        </row>
        <row r="1028">
          <cell r="A1028" t="str">
            <v>R24</v>
          </cell>
          <cell r="B1028" t="str">
            <v>Remanejamento de Poste Metálico 20m c/ 2 pétalas instalado</v>
          </cell>
          <cell r="C1028" t="str">
            <v xml:space="preserve"> </v>
          </cell>
          <cell r="D1028" t="str">
            <v xml:space="preserve"> </v>
          </cell>
          <cell r="E1028" t="str">
            <v>un</v>
          </cell>
          <cell r="G1028">
            <v>0</v>
          </cell>
          <cell r="H1028">
            <v>350</v>
          </cell>
        </row>
        <row r="1029">
          <cell r="A1029" t="str">
            <v>R25</v>
          </cell>
          <cell r="B1029" t="str">
            <v>Remanejamento de Poste Metálico 20m c/ 3 pétalas instalado</v>
          </cell>
          <cell r="C1029" t="str">
            <v xml:space="preserve"> </v>
          </cell>
          <cell r="D1029" t="str">
            <v xml:space="preserve"> </v>
          </cell>
          <cell r="E1029" t="str">
            <v>un</v>
          </cell>
          <cell r="G1029">
            <v>0</v>
          </cell>
          <cell r="H1029">
            <v>350</v>
          </cell>
        </row>
        <row r="1030">
          <cell r="A1030" t="str">
            <v>R26</v>
          </cell>
          <cell r="B1030" t="str">
            <v>Remanejamento de Poste Metálico 20m c/ 4 pétalas instalado</v>
          </cell>
          <cell r="C1030" t="str">
            <v xml:space="preserve"> </v>
          </cell>
          <cell r="D1030" t="str">
            <v xml:space="preserve"> </v>
          </cell>
          <cell r="E1030" t="str">
            <v>un</v>
          </cell>
          <cell r="G1030">
            <v>0</v>
          </cell>
          <cell r="H1030">
            <v>410</v>
          </cell>
        </row>
        <row r="1031">
          <cell r="A1031" t="str">
            <v>R27</v>
          </cell>
          <cell r="B1031" t="str">
            <v>Remanejamento de Poste de Madeira</v>
          </cell>
          <cell r="C1031" t="str">
            <v xml:space="preserve"> </v>
          </cell>
          <cell r="D1031" t="str">
            <v xml:space="preserve"> </v>
          </cell>
          <cell r="E1031" t="str">
            <v>un</v>
          </cell>
          <cell r="G1031">
            <v>0</v>
          </cell>
          <cell r="H1031">
            <v>70</v>
          </cell>
        </row>
        <row r="1032">
          <cell r="A1032" t="str">
            <v>R28</v>
          </cell>
          <cell r="B1032" t="str">
            <v>Remanejamento de Canalização de água em Ferro Fundido, 100mm</v>
          </cell>
          <cell r="C1032" t="str">
            <v xml:space="preserve"> </v>
          </cell>
          <cell r="D1032" t="str">
            <v xml:space="preserve"> </v>
          </cell>
          <cell r="E1032" t="str">
            <v>m</v>
          </cell>
          <cell r="G1032">
            <v>0</v>
          </cell>
          <cell r="H1032">
            <v>234.18</v>
          </cell>
        </row>
        <row r="1033">
          <cell r="A1033" t="str">
            <v>R29</v>
          </cell>
          <cell r="B1033" t="str">
            <v>Remanejamento de Canalização de água em PVC, 40mm</v>
          </cell>
          <cell r="C1033" t="str">
            <v xml:space="preserve"> </v>
          </cell>
          <cell r="D1033" t="str">
            <v xml:space="preserve"> </v>
          </cell>
          <cell r="E1033" t="str">
            <v>m</v>
          </cell>
          <cell r="G1033">
            <v>0</v>
          </cell>
          <cell r="H1033">
            <v>22.79</v>
          </cell>
        </row>
        <row r="1034">
          <cell r="A1034" t="str">
            <v>R30</v>
          </cell>
          <cell r="B1034" t="str">
            <v>Remoção de rede subterrânea em baixa tensão</v>
          </cell>
          <cell r="C1034" t="str">
            <v xml:space="preserve"> </v>
          </cell>
          <cell r="D1034" t="str">
            <v xml:space="preserve"> </v>
          </cell>
          <cell r="E1034" t="str">
            <v>m</v>
          </cell>
          <cell r="G1034">
            <v>0</v>
          </cell>
          <cell r="H1034">
            <v>6.7</v>
          </cell>
        </row>
        <row r="1035">
          <cell r="A1035" t="str">
            <v>R31</v>
          </cell>
          <cell r="B1035" t="str">
            <v>Remoção de poste metálico c/iluminação - 1pétala</v>
          </cell>
          <cell r="E1035" t="str">
            <v>un</v>
          </cell>
          <cell r="G1035">
            <v>0</v>
          </cell>
          <cell r="H1035">
            <v>75</v>
          </cell>
        </row>
        <row r="1036">
          <cell r="A1036" t="str">
            <v>R32</v>
          </cell>
          <cell r="B1036" t="str">
            <v>Remoção de poste metálico c/iluminação - 2pétalas</v>
          </cell>
          <cell r="E1036" t="str">
            <v>un</v>
          </cell>
          <cell r="G1036">
            <v>0</v>
          </cell>
          <cell r="H1036">
            <v>75</v>
          </cell>
        </row>
        <row r="1037">
          <cell r="A1037" t="str">
            <v>5.3</v>
          </cell>
          <cell r="B1037" t="str">
            <v>OBRAS  DE CONTENÇÃO</v>
          </cell>
          <cell r="G1037">
            <v>0</v>
          </cell>
        </row>
        <row r="1038">
          <cell r="A1038" t="str">
            <v>P 10.000.00</v>
          </cell>
          <cell r="B1038" t="str">
            <v>Terra armada tipo greide h&lt;6,00m</v>
          </cell>
          <cell r="C1038" t="str">
            <v xml:space="preserve"> </v>
          </cell>
          <cell r="D1038" t="str">
            <v xml:space="preserve"> </v>
          </cell>
          <cell r="E1038" t="str">
            <v>m2</v>
          </cell>
          <cell r="F1038">
            <v>185.76</v>
          </cell>
          <cell r="G1038">
            <v>66.502079999999992</v>
          </cell>
          <cell r="H1038">
            <v>252.26207999999997</v>
          </cell>
        </row>
        <row r="1039">
          <cell r="A1039" t="str">
            <v>P 10.000.01</v>
          </cell>
          <cell r="B1039" t="str">
            <v>Terra armada tipo greide h&gt;6,00m</v>
          </cell>
          <cell r="C1039" t="str">
            <v xml:space="preserve"> </v>
          </cell>
          <cell r="D1039" t="str">
            <v xml:space="preserve"> </v>
          </cell>
          <cell r="E1039" t="str">
            <v>m2</v>
          </cell>
          <cell r="F1039">
            <v>213.36</v>
          </cell>
          <cell r="G1039">
            <v>76.38288</v>
          </cell>
          <cell r="H1039">
            <v>289.74288000000001</v>
          </cell>
        </row>
        <row r="1040">
          <cell r="A1040" t="str">
            <v>P 10.000.02</v>
          </cell>
          <cell r="B1040" t="str">
            <v>Terra armada tipo pé de talude h&lt;6,00</v>
          </cell>
          <cell r="C1040" t="str">
            <v xml:space="preserve"> </v>
          </cell>
          <cell r="D1040" t="str">
            <v xml:space="preserve"> </v>
          </cell>
          <cell r="E1040" t="str">
            <v>m2</v>
          </cell>
          <cell r="F1040">
            <v>205.76</v>
          </cell>
          <cell r="G1040">
            <v>73.662079999999989</v>
          </cell>
          <cell r="H1040">
            <v>279.42207999999999</v>
          </cell>
        </row>
        <row r="1041">
          <cell r="A1041" t="str">
            <v>P 10.000.03</v>
          </cell>
          <cell r="B1041" t="str">
            <v>Terra armada tipo encontro portante h&lt;6,00m</v>
          </cell>
          <cell r="C1041" t="str">
            <v xml:space="preserve"> </v>
          </cell>
          <cell r="D1041" t="str">
            <v xml:space="preserve"> </v>
          </cell>
          <cell r="E1041" t="str">
            <v>m2</v>
          </cell>
          <cell r="F1041">
            <v>243.36</v>
          </cell>
          <cell r="G1041">
            <v>87.122879999999995</v>
          </cell>
          <cell r="H1041">
            <v>330.48288000000002</v>
          </cell>
        </row>
        <row r="1042">
          <cell r="A1042" t="str">
            <v>P 10.000.04</v>
          </cell>
          <cell r="B1042" t="str">
            <v>Terra armada tipo encontro portante h&gt;6,00m</v>
          </cell>
          <cell r="C1042" t="str">
            <v xml:space="preserve"> </v>
          </cell>
          <cell r="D1042" t="str">
            <v xml:space="preserve"> </v>
          </cell>
          <cell r="E1042" t="str">
            <v>m2</v>
          </cell>
          <cell r="F1042">
            <v>265.76</v>
          </cell>
          <cell r="G1042">
            <v>95.142079999999993</v>
          </cell>
          <cell r="H1042">
            <v>360.90207999999996</v>
          </cell>
        </row>
        <row r="1043">
          <cell r="A1043" t="str">
            <v>P 10.000.05</v>
          </cell>
          <cell r="B1043" t="str">
            <v>Aterro reforçado c/ elementos Terramesh (1,00x1,00x4,00m)(malha 8x10) ou similar</v>
          </cell>
          <cell r="C1043" t="str">
            <v xml:space="preserve"> </v>
          </cell>
          <cell r="D1043" t="str">
            <v xml:space="preserve"> </v>
          </cell>
          <cell r="E1043" t="str">
            <v>un</v>
          </cell>
          <cell r="F1043">
            <v>305.47000000000003</v>
          </cell>
          <cell r="G1043">
            <v>109.35826</v>
          </cell>
          <cell r="H1043">
            <v>414.82826</v>
          </cell>
        </row>
        <row r="1044">
          <cell r="A1044" t="str">
            <v>P 10.000.06</v>
          </cell>
          <cell r="B1044" t="str">
            <v>Aterro reforçado c/ elementos Terramesh (0,50x1,00x4,00m)(malha 8x10) ou similar</v>
          </cell>
          <cell r="C1044" t="str">
            <v xml:space="preserve"> </v>
          </cell>
          <cell r="D1044" t="str">
            <v xml:space="preserve"> </v>
          </cell>
          <cell r="E1044" t="str">
            <v>un</v>
          </cell>
          <cell r="F1044">
            <v>236.87</v>
          </cell>
          <cell r="G1044">
            <v>84.799459999999996</v>
          </cell>
          <cell r="H1044">
            <v>321.66946000000002</v>
          </cell>
        </row>
        <row r="1045">
          <cell r="A1045" t="str">
            <v>P 10.000.07</v>
          </cell>
          <cell r="B1045" t="str">
            <v>Geogrelha Paralink 400m ou similar</v>
          </cell>
          <cell r="C1045" t="str">
            <v xml:space="preserve"> </v>
          </cell>
          <cell r="D1045" t="str">
            <v xml:space="preserve"> </v>
          </cell>
          <cell r="E1045" t="str">
            <v>m2</v>
          </cell>
          <cell r="F1045">
            <v>38.36</v>
          </cell>
          <cell r="G1045">
            <v>13.73288</v>
          </cell>
          <cell r="H1045">
            <v>52.092880000000001</v>
          </cell>
        </row>
        <row r="1046">
          <cell r="A1046" t="str">
            <v>P 10.000.08</v>
          </cell>
          <cell r="B1046" t="str">
            <v>Geogrelha Paralink 800m ou similar</v>
          </cell>
          <cell r="C1046" t="str">
            <v xml:space="preserve"> </v>
          </cell>
          <cell r="D1046" t="str">
            <v xml:space="preserve"> </v>
          </cell>
          <cell r="E1046" t="str">
            <v>m2</v>
          </cell>
          <cell r="F1046">
            <v>67.599999999999994</v>
          </cell>
          <cell r="G1046">
            <v>24.200799999999997</v>
          </cell>
          <cell r="H1046">
            <v>91.800799999999995</v>
          </cell>
        </row>
        <row r="1048">
          <cell r="A1048">
            <v>7</v>
          </cell>
          <cell r="B1048" t="str">
            <v>OBRAS DE SINALIZAÇÃO - RODOVIAS EM OPERAÇÃO</v>
          </cell>
        </row>
        <row r="1049">
          <cell r="A1049" t="str">
            <v>06.000.01</v>
          </cell>
          <cell r="B1049" t="str">
            <v>Defensa maleável simples (forn / impl)</v>
          </cell>
          <cell r="C1049" t="str">
            <v xml:space="preserve"> </v>
          </cell>
          <cell r="D1049" t="str">
            <v xml:space="preserve"> </v>
          </cell>
          <cell r="E1049" t="str">
            <v>m</v>
          </cell>
          <cell r="G1049">
            <v>0</v>
          </cell>
          <cell r="H1049">
            <v>0</v>
          </cell>
        </row>
        <row r="1050">
          <cell r="A1050" t="str">
            <v>06.000.02</v>
          </cell>
          <cell r="B1050" t="str">
            <v>Ancoragem de defensa maleável simples (forn / impl)</v>
          </cell>
          <cell r="C1050" t="str">
            <v xml:space="preserve"> </v>
          </cell>
          <cell r="D1050" t="str">
            <v xml:space="preserve"> </v>
          </cell>
          <cell r="E1050" t="str">
            <v>m</v>
          </cell>
          <cell r="G1050">
            <v>0</v>
          </cell>
          <cell r="H1050">
            <v>0</v>
          </cell>
        </row>
        <row r="1051">
          <cell r="A1051" t="str">
            <v>06.000.11</v>
          </cell>
          <cell r="B1051" t="str">
            <v>Defensa maleável dupla (forn / impl)</v>
          </cell>
          <cell r="C1051" t="str">
            <v xml:space="preserve"> </v>
          </cell>
          <cell r="D1051" t="str">
            <v xml:space="preserve"> </v>
          </cell>
          <cell r="E1051" t="str">
            <v>m</v>
          </cell>
          <cell r="F1051">
            <v>103.69</v>
          </cell>
          <cell r="G1051">
            <v>37.121019999999994</v>
          </cell>
          <cell r="H1051">
            <v>140.81101999999998</v>
          </cell>
        </row>
        <row r="1052">
          <cell r="A1052" t="str">
            <v>06.000.12</v>
          </cell>
          <cell r="B1052" t="str">
            <v>Ancoragem de defensa maleável dupla (forn / impl)</v>
          </cell>
          <cell r="C1052" t="str">
            <v xml:space="preserve"> </v>
          </cell>
          <cell r="D1052" t="str">
            <v xml:space="preserve"> </v>
          </cell>
          <cell r="E1052" t="str">
            <v>m</v>
          </cell>
          <cell r="F1052">
            <v>4.82</v>
          </cell>
          <cell r="G1052">
            <v>1.72556</v>
          </cell>
          <cell r="H1052">
            <v>6.54556</v>
          </cell>
        </row>
        <row r="1053">
          <cell r="A1053" t="str">
            <v>06.010.01</v>
          </cell>
          <cell r="B1053" t="str">
            <v>Defensa semi-maleável simples (forn / impl)</v>
          </cell>
          <cell r="C1053" t="str">
            <v xml:space="preserve"> </v>
          </cell>
          <cell r="D1053" t="str">
            <v xml:space="preserve"> </v>
          </cell>
          <cell r="E1053" t="str">
            <v>m</v>
          </cell>
          <cell r="F1053">
            <v>54.6</v>
          </cell>
          <cell r="G1053">
            <v>19.546800000000001</v>
          </cell>
          <cell r="H1053">
            <v>74.146799999999999</v>
          </cell>
        </row>
        <row r="1054">
          <cell r="A1054" t="str">
            <v>06.010.02</v>
          </cell>
          <cell r="B1054" t="str">
            <v>Ancoragem defensa semi-maleável simples (forn / impl)</v>
          </cell>
          <cell r="C1054" t="str">
            <v xml:space="preserve"> </v>
          </cell>
          <cell r="D1054" t="str">
            <v xml:space="preserve"> </v>
          </cell>
          <cell r="E1054" t="str">
            <v>m</v>
          </cell>
          <cell r="G1054">
            <v>0</v>
          </cell>
          <cell r="H1054">
            <v>0</v>
          </cell>
        </row>
        <row r="1055">
          <cell r="A1055" t="str">
            <v>06.010.11</v>
          </cell>
          <cell r="B1055" t="str">
            <v>Defensa semi-maleável dupla (forn / impl)</v>
          </cell>
          <cell r="C1055" t="str">
            <v xml:space="preserve"> </v>
          </cell>
          <cell r="D1055" t="str">
            <v xml:space="preserve"> </v>
          </cell>
          <cell r="E1055" t="str">
            <v>m</v>
          </cell>
          <cell r="F1055">
            <v>92.47</v>
          </cell>
          <cell r="G1055">
            <v>33.104259999999996</v>
          </cell>
          <cell r="H1055">
            <v>125.57426</v>
          </cell>
        </row>
        <row r="1056">
          <cell r="A1056" t="str">
            <v>06.010.12</v>
          </cell>
          <cell r="B1056" t="str">
            <v>Ancoragem defensa semi-maleável dupla (forn / impl)</v>
          </cell>
          <cell r="C1056" t="str">
            <v xml:space="preserve"> </v>
          </cell>
          <cell r="D1056" t="str">
            <v xml:space="preserve"> </v>
          </cell>
          <cell r="E1056" t="str">
            <v>m</v>
          </cell>
          <cell r="G1056">
            <v>0</v>
          </cell>
          <cell r="H1056">
            <v>0</v>
          </cell>
        </row>
        <row r="1057">
          <cell r="A1057" t="str">
            <v>06.030.01</v>
          </cell>
          <cell r="B1057" t="str">
            <v>Barreira de segurança dupla - DNER PRO 176/86</v>
          </cell>
          <cell r="C1057" t="str">
            <v xml:space="preserve"> </v>
          </cell>
          <cell r="D1057" t="str">
            <v xml:space="preserve"> </v>
          </cell>
          <cell r="E1057" t="str">
            <v>m</v>
          </cell>
          <cell r="F1057">
            <v>58.53</v>
          </cell>
          <cell r="G1057">
            <v>20.95374</v>
          </cell>
          <cell r="H1057">
            <v>79.483739999999997</v>
          </cell>
        </row>
        <row r="1058">
          <cell r="A1058" t="str">
            <v>06.100.11</v>
          </cell>
          <cell r="B1058" t="str">
            <v>Pintura de faixa - tinta alquidica - 1 ano</v>
          </cell>
          <cell r="C1058" t="str">
            <v xml:space="preserve"> </v>
          </cell>
          <cell r="D1058" t="str">
            <v xml:space="preserve"> </v>
          </cell>
          <cell r="E1058" t="str">
            <v>m2</v>
          </cell>
          <cell r="F1058">
            <v>2.97</v>
          </cell>
          <cell r="G1058">
            <v>1.0632600000000001</v>
          </cell>
          <cell r="H1058">
            <v>4.0332600000000003</v>
          </cell>
        </row>
        <row r="1059">
          <cell r="A1059" t="str">
            <v>06.100.12</v>
          </cell>
          <cell r="B1059" t="str">
            <v>Pintura setas e zebrado - tinta alquidica - 1 ano</v>
          </cell>
          <cell r="C1059" t="str">
            <v xml:space="preserve"> </v>
          </cell>
          <cell r="D1059" t="str">
            <v xml:space="preserve"> </v>
          </cell>
          <cell r="E1059" t="str">
            <v>m2</v>
          </cell>
          <cell r="F1059">
            <v>4.82</v>
          </cell>
          <cell r="G1059">
            <v>1.72556</v>
          </cell>
          <cell r="H1059">
            <v>6.54556</v>
          </cell>
        </row>
        <row r="1060">
          <cell r="A1060" t="str">
            <v>06.100.21</v>
          </cell>
          <cell r="B1060" t="str">
            <v>Pintura de faixa - tinta acrílica - 2 anos</v>
          </cell>
          <cell r="C1060" t="str">
            <v xml:space="preserve"> </v>
          </cell>
          <cell r="D1060" t="str">
            <v xml:space="preserve"> </v>
          </cell>
          <cell r="E1060" t="str">
            <v>m2</v>
          </cell>
          <cell r="F1060">
            <v>5.21</v>
          </cell>
          <cell r="G1060">
            <v>1.8651799999999998</v>
          </cell>
          <cell r="H1060">
            <v>7.0751799999999996</v>
          </cell>
        </row>
        <row r="1061">
          <cell r="A1061" t="str">
            <v>06.100.22</v>
          </cell>
          <cell r="B1061" t="str">
            <v>Pintura setas e zebrado- tinta acrílica - 2 anos</v>
          </cell>
          <cell r="C1061" t="str">
            <v xml:space="preserve"> </v>
          </cell>
          <cell r="D1061" t="str">
            <v xml:space="preserve"> </v>
          </cell>
          <cell r="E1061" t="str">
            <v>m2</v>
          </cell>
          <cell r="F1061">
            <v>6.97</v>
          </cell>
          <cell r="G1061">
            <v>2.4952599999999996</v>
          </cell>
          <cell r="H1061">
            <v>9.4652599999999989</v>
          </cell>
        </row>
        <row r="1062">
          <cell r="A1062" t="str">
            <v>06.110.01</v>
          </cell>
          <cell r="B1062" t="str">
            <v>Pint. faixa c/ termoplástico - 3 anos</v>
          </cell>
          <cell r="C1062" t="str">
            <v xml:space="preserve"> </v>
          </cell>
          <cell r="D1062" t="str">
            <v xml:space="preserve"> </v>
          </cell>
          <cell r="E1062" t="str">
            <v>m2</v>
          </cell>
          <cell r="F1062">
            <v>20.059999999999999</v>
          </cell>
          <cell r="G1062">
            <v>7.1814799999999996</v>
          </cell>
          <cell r="H1062">
            <v>27.241479999999999</v>
          </cell>
        </row>
        <row r="1063">
          <cell r="A1063" t="str">
            <v>06.110.02</v>
          </cell>
          <cell r="B1063" t="str">
            <v>Pint. setas e zebrados - termopl. - 3 anos</v>
          </cell>
          <cell r="C1063" t="str">
            <v xml:space="preserve"> </v>
          </cell>
          <cell r="D1063" t="str">
            <v xml:space="preserve"> </v>
          </cell>
          <cell r="E1063" t="str">
            <v>m2</v>
          </cell>
          <cell r="F1063">
            <v>23.21</v>
          </cell>
          <cell r="G1063">
            <v>8.3091799999999996</v>
          </cell>
          <cell r="H1063">
            <v>31.519179999999999</v>
          </cell>
        </row>
        <row r="1064">
          <cell r="A1064" t="str">
            <v>06.120.01</v>
          </cell>
          <cell r="B1064" t="str">
            <v>Tacha refletiva monodirecional (forn/coloc)</v>
          </cell>
          <cell r="C1064" t="str">
            <v xml:space="preserve"> </v>
          </cell>
          <cell r="D1064" t="str">
            <v xml:space="preserve"> </v>
          </cell>
          <cell r="E1064" t="str">
            <v>und</v>
          </cell>
          <cell r="F1064">
            <v>6.9</v>
          </cell>
          <cell r="G1064">
            <v>2.4702000000000002</v>
          </cell>
          <cell r="H1064">
            <v>9.3702000000000005</v>
          </cell>
        </row>
        <row r="1065">
          <cell r="A1065" t="str">
            <v>06.120.11</v>
          </cell>
          <cell r="B1065" t="str">
            <v>Tachão refletivo monodirecional (forn/coloc)</v>
          </cell>
          <cell r="C1065" t="str">
            <v xml:space="preserve"> </v>
          </cell>
          <cell r="D1065" t="str">
            <v xml:space="preserve"> </v>
          </cell>
          <cell r="E1065" t="str">
            <v>und</v>
          </cell>
          <cell r="F1065">
            <v>19.07</v>
          </cell>
          <cell r="G1065">
            <v>6.8270599999999995</v>
          </cell>
          <cell r="H1065">
            <v>25.89706</v>
          </cell>
        </row>
        <row r="1066">
          <cell r="A1066" t="str">
            <v>06.121.01</v>
          </cell>
          <cell r="B1066" t="str">
            <v>Tacha refletiva bidirecional (forn/coloc)</v>
          </cell>
          <cell r="C1066" t="str">
            <v xml:space="preserve"> </v>
          </cell>
          <cell r="D1066" t="str">
            <v xml:space="preserve"> </v>
          </cell>
          <cell r="E1066" t="str">
            <v>und</v>
          </cell>
          <cell r="F1066">
            <v>7.71</v>
          </cell>
          <cell r="G1066">
            <v>2.7601800000000001</v>
          </cell>
          <cell r="H1066">
            <v>10.470179999999999</v>
          </cell>
        </row>
        <row r="1067">
          <cell r="A1067" t="str">
            <v>06.121.11</v>
          </cell>
          <cell r="B1067" t="str">
            <v>Tachão refletivo bidirecional (forn/coloc)</v>
          </cell>
          <cell r="C1067" t="str">
            <v xml:space="preserve"> </v>
          </cell>
          <cell r="D1067" t="str">
            <v xml:space="preserve"> </v>
          </cell>
          <cell r="E1067" t="str">
            <v>und</v>
          </cell>
          <cell r="F1067">
            <v>22.92</v>
          </cell>
          <cell r="G1067">
            <v>8.2053600000000007</v>
          </cell>
          <cell r="H1067">
            <v>31.125360000000001</v>
          </cell>
        </row>
        <row r="1068">
          <cell r="A1068" t="str">
            <v>06.200.01</v>
          </cell>
          <cell r="B1068" t="str">
            <v>Placa de sinalização semi-refletiva (forn/impl)</v>
          </cell>
          <cell r="C1068" t="str">
            <v xml:space="preserve"> </v>
          </cell>
          <cell r="D1068" t="str">
            <v xml:space="preserve"> </v>
          </cell>
          <cell r="E1068" t="str">
            <v>m2</v>
          </cell>
          <cell r="F1068">
            <v>97.99</v>
          </cell>
          <cell r="G1068">
            <v>35.080419999999997</v>
          </cell>
          <cell r="H1068">
            <v>133.07041999999998</v>
          </cell>
        </row>
        <row r="1069">
          <cell r="A1069" t="str">
            <v>06.200.02</v>
          </cell>
          <cell r="B1069" t="str">
            <v>Placa de sinalização tot. refletiva (forn/impl)</v>
          </cell>
          <cell r="C1069" t="str">
            <v xml:space="preserve"> </v>
          </cell>
          <cell r="D1069" t="str">
            <v xml:space="preserve"> </v>
          </cell>
          <cell r="E1069" t="str">
            <v>m2</v>
          </cell>
          <cell r="F1069">
            <v>156.05000000000001</v>
          </cell>
          <cell r="G1069">
            <v>55.865900000000003</v>
          </cell>
          <cell r="H1069">
            <v>211.91590000000002</v>
          </cell>
        </row>
        <row r="1070">
          <cell r="A1070" t="str">
            <v>06.200.91</v>
          </cell>
          <cell r="B1070" t="str">
            <v>Remoção de placa de sinalização</v>
          </cell>
          <cell r="C1070" t="str">
            <v xml:space="preserve"> </v>
          </cell>
          <cell r="D1070" t="str">
            <v xml:space="preserve"> </v>
          </cell>
          <cell r="E1070" t="str">
            <v>m2</v>
          </cell>
          <cell r="F1070">
            <v>4.87</v>
          </cell>
          <cell r="G1070">
            <v>1.74346</v>
          </cell>
          <cell r="H1070">
            <v>6.6134599999999999</v>
          </cell>
        </row>
        <row r="1071">
          <cell r="A1071" t="str">
            <v>06.200.92</v>
          </cell>
          <cell r="B1071" t="str">
            <v>Recuperação de chapa p/ placa de sinalização</v>
          </cell>
          <cell r="C1071" t="str">
            <v xml:space="preserve"> </v>
          </cell>
          <cell r="D1071" t="str">
            <v xml:space="preserve"> </v>
          </cell>
          <cell r="E1071" t="str">
            <v>m2</v>
          </cell>
          <cell r="G1071">
            <v>0</v>
          </cell>
          <cell r="H1071">
            <v>0</v>
          </cell>
        </row>
        <row r="1072">
          <cell r="A1072" t="str">
            <v>06.202.01</v>
          </cell>
          <cell r="B1072" t="str">
            <v>Confecção de placa de sinalização semi-refletiva</v>
          </cell>
          <cell r="C1072" t="str">
            <v xml:space="preserve"> </v>
          </cell>
          <cell r="D1072" t="str">
            <v xml:space="preserve"> </v>
          </cell>
          <cell r="E1072" t="str">
            <v>m2</v>
          </cell>
          <cell r="F1072">
            <v>72.510000000000005</v>
          </cell>
          <cell r="G1072">
            <v>25.958580000000001</v>
          </cell>
          <cell r="H1072">
            <v>98.468580000000003</v>
          </cell>
        </row>
        <row r="1073">
          <cell r="A1073" t="str">
            <v>06.202.11</v>
          </cell>
          <cell r="B1073" t="str">
            <v>Confecção de placa de sinalização tot. refletiva</v>
          </cell>
          <cell r="C1073" t="str">
            <v xml:space="preserve"> </v>
          </cell>
          <cell r="D1073" t="str">
            <v xml:space="preserve"> </v>
          </cell>
          <cell r="E1073" t="str">
            <v>m2</v>
          </cell>
          <cell r="F1073">
            <v>130.57</v>
          </cell>
          <cell r="G1073">
            <v>46.744059999999998</v>
          </cell>
          <cell r="H1073">
            <v>177.31405999999998</v>
          </cell>
        </row>
        <row r="1074">
          <cell r="A1074" t="str">
            <v>06.202.21</v>
          </cell>
          <cell r="B1074" t="str">
            <v>Conf. placa sinal. semi-refletiva - chapa recuperada</v>
          </cell>
          <cell r="C1074" t="str">
            <v xml:space="preserve"> </v>
          </cell>
          <cell r="D1074" t="str">
            <v xml:space="preserve"> </v>
          </cell>
          <cell r="E1074" t="str">
            <v>m2</v>
          </cell>
          <cell r="F1074">
            <v>46.13</v>
          </cell>
          <cell r="G1074">
            <v>16.51454</v>
          </cell>
          <cell r="H1074">
            <v>62.644540000000006</v>
          </cell>
        </row>
        <row r="1075">
          <cell r="A1075" t="str">
            <v>06.202.31</v>
          </cell>
          <cell r="B1075" t="str">
            <v>Conf. placa sinal. tot. refletiva  - chapa recuperada</v>
          </cell>
          <cell r="C1075" t="str">
            <v xml:space="preserve"> </v>
          </cell>
          <cell r="D1075" t="str">
            <v xml:space="preserve"> </v>
          </cell>
          <cell r="E1075" t="str">
            <v>m2</v>
          </cell>
          <cell r="F1075">
            <v>103.17</v>
          </cell>
          <cell r="G1075">
            <v>36.93486</v>
          </cell>
          <cell r="H1075">
            <v>140.10486</v>
          </cell>
        </row>
        <row r="1076">
          <cell r="A1076" t="str">
            <v>06.203.01</v>
          </cell>
          <cell r="B1076" t="str">
            <v>Confecção de suporte e travessa p/ placa sinalização</v>
          </cell>
          <cell r="C1076" t="str">
            <v xml:space="preserve"> </v>
          </cell>
          <cell r="D1076" t="str">
            <v xml:space="preserve"> </v>
          </cell>
          <cell r="E1076" t="str">
            <v>und</v>
          </cell>
          <cell r="F1076">
            <v>18.73</v>
          </cell>
          <cell r="G1076">
            <v>6.7053399999999996</v>
          </cell>
          <cell r="H1076">
            <v>25.43534</v>
          </cell>
        </row>
        <row r="1077">
          <cell r="A1077" t="str">
            <v>06.230.01</v>
          </cell>
          <cell r="B1077" t="str">
            <v>Balizador de concreto (forn/impl)</v>
          </cell>
          <cell r="C1077" t="str">
            <v xml:space="preserve"> </v>
          </cell>
          <cell r="D1077" t="str">
            <v xml:space="preserve"> </v>
          </cell>
          <cell r="E1077" t="str">
            <v>und</v>
          </cell>
          <cell r="F1077">
            <v>7.63</v>
          </cell>
          <cell r="G1077">
            <v>2.7315399999999999</v>
          </cell>
          <cell r="H1077">
            <v>10.36154</v>
          </cell>
        </row>
        <row r="1078">
          <cell r="A1078" t="str">
            <v>06.230.11</v>
          </cell>
          <cell r="B1078" t="str">
            <v>Fabricação balizador circular de concreto D=10cm</v>
          </cell>
          <cell r="C1078" t="str">
            <v xml:space="preserve"> </v>
          </cell>
          <cell r="D1078" t="str">
            <v xml:space="preserve"> </v>
          </cell>
          <cell r="E1078" t="str">
            <v>und</v>
          </cell>
          <cell r="G1078">
            <v>0</v>
          </cell>
          <cell r="H1078">
            <v>0</v>
          </cell>
        </row>
        <row r="1079">
          <cell r="A1079" t="str">
            <v>09.002.00</v>
          </cell>
          <cell r="B1079" t="str">
            <v>Transporte em caminhão basculante de 5 m3 (8,8T )</v>
          </cell>
          <cell r="C1079" t="str">
            <v xml:space="preserve"> </v>
          </cell>
          <cell r="D1079" t="str">
            <v xml:space="preserve"> </v>
          </cell>
          <cell r="E1079" t="str">
            <v>TKm</v>
          </cell>
          <cell r="F1079">
            <v>0.13</v>
          </cell>
          <cell r="G1079">
            <v>4.6539999999999998E-2</v>
          </cell>
          <cell r="H1079">
            <v>0.17654</v>
          </cell>
        </row>
        <row r="1080">
          <cell r="A1080" t="str">
            <v>09.002.01</v>
          </cell>
          <cell r="B1080" t="str">
            <v>Transporte em caminhão de carroceria de 4T</v>
          </cell>
          <cell r="C1080" t="str">
            <v xml:space="preserve"> </v>
          </cell>
          <cell r="D1080" t="str">
            <v xml:space="preserve"> </v>
          </cell>
          <cell r="E1080" t="str">
            <v>TKm</v>
          </cell>
          <cell r="F1080">
            <v>0.28000000000000003</v>
          </cell>
          <cell r="G1080">
            <v>0.10024000000000001</v>
          </cell>
          <cell r="H1080">
            <v>0.38024000000000002</v>
          </cell>
        </row>
        <row r="1081">
          <cell r="A1081" t="str">
            <v>09.202.00</v>
          </cell>
          <cell r="B1081" t="str">
            <v>Transporte de água</v>
          </cell>
          <cell r="C1081" t="str">
            <v xml:space="preserve"> </v>
          </cell>
          <cell r="D1081" t="str">
            <v xml:space="preserve"> </v>
          </cell>
          <cell r="E1081" t="str">
            <v>m3</v>
          </cell>
          <cell r="F1081">
            <v>0.33</v>
          </cell>
          <cell r="G1081">
            <v>0.11814</v>
          </cell>
          <cell r="H1081">
            <v>0.44813999999999998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801280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7813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2100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56170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20948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5757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40210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12107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60453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1000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1000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1000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1000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53491</v>
          </cell>
          <cell r="G28">
            <v>3.26</v>
          </cell>
        </row>
        <row r="29">
          <cell r="A29" t="str">
            <v>DER50255</v>
          </cell>
          <cell r="B29" t="str">
            <v>Esc.  Carga e Transp. de mat. 1a cat. c/ CB 3000&lt;DMT&lt;4000m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323342</v>
          </cell>
          <cell r="G29">
            <v>3.3</v>
          </cell>
        </row>
        <row r="30">
          <cell r="A30" t="str">
            <v>DER50265</v>
          </cell>
          <cell r="B30" t="str">
            <v>Esc.  Carga e Transp. de mat. 1a cat. c/ CB 4000&lt;DMT&lt;5000m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236048</v>
          </cell>
          <cell r="G30">
            <v>3.76</v>
          </cell>
        </row>
        <row r="31">
          <cell r="A31" t="str">
            <v>DER50260</v>
          </cell>
          <cell r="B31" t="str">
            <v>Esc.  Carga e Transp. de mat. 1a cat. c/ CB 5000&lt;DMT&lt;6000m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52752</v>
          </cell>
          <cell r="G31">
            <v>4.29</v>
          </cell>
        </row>
        <row r="32">
          <cell r="A32" t="str">
            <v>DER50270</v>
          </cell>
          <cell r="B32" t="str">
            <v>Esc.  Carga e Transp. de mat. 1a cat. c/ CB 6000&lt;DMT&lt;7000m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247920</v>
          </cell>
          <cell r="G32">
            <v>4.79</v>
          </cell>
        </row>
        <row r="33">
          <cell r="A33" t="str">
            <v>DER50280</v>
          </cell>
          <cell r="B33" t="str">
            <v>Esc.  Carga e Transp. de mat. 1a cat. c/ CB 7000&lt;DMT&lt;8000m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235005</v>
          </cell>
          <cell r="G33">
            <v>5.27</v>
          </cell>
        </row>
        <row r="34">
          <cell r="A34" t="str">
            <v>DER50290</v>
          </cell>
          <cell r="B34" t="str">
            <v>Esc.  Carga e Transp. de mat. 1a cat. c/ CB 8000&lt;DMT&lt;9000m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188851</v>
          </cell>
          <cell r="G34">
            <v>5.79</v>
          </cell>
        </row>
        <row r="35">
          <cell r="A35" t="str">
            <v>DER50300</v>
          </cell>
          <cell r="B35" t="str">
            <v>Esc.  Carga e Transp. de mat. 1a cat. c/ CB 9000&lt;DMT&lt;10000m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90081</v>
          </cell>
          <cell r="G35">
            <v>6.3</v>
          </cell>
        </row>
        <row r="36">
          <cell r="A36" t="str">
            <v>DER50305</v>
          </cell>
          <cell r="B36" t="str">
            <v>Esc.  Carga e Transp. de mat. 1a cat. c/ CB 10000&lt;DMT&lt;12000m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1000</v>
          </cell>
          <cell r="G36">
            <v>7.05</v>
          </cell>
        </row>
        <row r="37">
          <cell r="A37" t="str">
            <v>DER50315</v>
          </cell>
          <cell r="B37" t="str">
            <v>Esc.  Carga e Transp. de mat. 1a cat. c/ CB 12000&lt;DMT&lt;14000m</v>
          </cell>
          <cell r="C37" t="str">
            <v xml:space="preserve"> </v>
          </cell>
          <cell r="D37" t="str">
            <v xml:space="preserve"> </v>
          </cell>
          <cell r="E37" t="str">
            <v>m3</v>
          </cell>
          <cell r="F37">
            <v>99667</v>
          </cell>
          <cell r="G37">
            <v>8.0299999999999994</v>
          </cell>
        </row>
        <row r="38">
          <cell r="A38" t="str">
            <v>DER50325</v>
          </cell>
          <cell r="B38" t="str">
            <v>Esc.  Carga e Transp. de mat. 1a cat. c/ CB 14000&lt;DMT&lt;16000m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1000</v>
          </cell>
          <cell r="G38">
            <v>9</v>
          </cell>
        </row>
        <row r="39">
          <cell r="A39" t="str">
            <v>DER50335</v>
          </cell>
          <cell r="B39" t="str">
            <v>Esc.  Carga e Transp. de mat. 1a cat. c/ CB 16000&lt;DMT&lt;18000m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1000</v>
          </cell>
          <cell r="G39">
            <v>10.08</v>
          </cell>
        </row>
        <row r="40">
          <cell r="A40" t="str">
            <v>DER50345</v>
          </cell>
          <cell r="B40" t="str">
            <v>Esc.  Carga e Transp. de mat. 1a cat. c/ CB 18000&lt;DMT&lt;20000m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17045</v>
          </cell>
          <cell r="G40">
            <v>11.07</v>
          </cell>
        </row>
        <row r="41">
          <cell r="A41" t="str">
            <v>DER50355</v>
          </cell>
          <cell r="B41" t="str">
            <v>Esc.  Carga e Transp. de mat. 1a cat. c/ CB 20000&lt;DMT&lt;22000m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10490</v>
          </cell>
          <cell r="G41">
            <v>12.02</v>
          </cell>
        </row>
        <row r="42">
          <cell r="A42" t="str">
            <v>DER50365</v>
          </cell>
          <cell r="B42" t="str">
            <v>Esc.  Carga e Transp. de mat. 1a cat. c/ CB 22000&lt;DMT&lt;24000m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11970</v>
          </cell>
          <cell r="G42">
            <v>13.06</v>
          </cell>
        </row>
        <row r="43">
          <cell r="A43" t="str">
            <v>DER50375</v>
          </cell>
          <cell r="B43" t="str">
            <v>Esc.  Carga e Transp. de mat. 1a cat. c/ CB 24000&lt;DMT&lt;26000m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22879</v>
          </cell>
          <cell r="G43">
            <v>14.08</v>
          </cell>
        </row>
        <row r="44">
          <cell r="A44" t="str">
            <v>DER50385</v>
          </cell>
          <cell r="B44" t="str">
            <v>Esc.  Carga e Transp. de mat. 1a cat. c/ CB 26000&lt;DMT&lt;28000m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11616</v>
          </cell>
          <cell r="G44">
            <v>15.02</v>
          </cell>
        </row>
        <row r="45">
          <cell r="A45" t="str">
            <v>DER50395</v>
          </cell>
          <cell r="B45" t="str">
            <v>Esc.  Carga e Transp. de mat. 1a cat. c/ CB 28000&lt;DMT&lt;30000m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2182</v>
          </cell>
          <cell r="G45">
            <v>16.05</v>
          </cell>
        </row>
        <row r="46">
          <cell r="A46" t="str">
            <v>01.101.01</v>
          </cell>
          <cell r="B46" t="str">
            <v>Escavação,carga e transportes de material de 2a  categoria DMT até 50m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200</v>
          </cell>
          <cell r="G46">
            <v>1.28</v>
          </cell>
        </row>
        <row r="47">
          <cell r="A47" t="str">
            <v>01.101.09</v>
          </cell>
          <cell r="B47" t="str">
            <v>Escavação,carga e transportes de material de 2a categoria,c/CB, DMT 50 a 200m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200</v>
          </cell>
          <cell r="G47">
            <v>2.85</v>
          </cell>
        </row>
        <row r="48">
          <cell r="A48" t="str">
            <v>01.101.10</v>
          </cell>
          <cell r="B48" t="str">
            <v>Escavação,carga e transportes de material de 2a categoria,c/CB,  DMT 200 a 400m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200</v>
          </cell>
          <cell r="G48">
            <v>2.97</v>
          </cell>
        </row>
        <row r="49">
          <cell r="A49" t="str">
            <v>01.101.11</v>
          </cell>
          <cell r="B49" t="str">
            <v>Escavação,carga e transportes de material de 2a categoria,c/CB,  DMT 400 a 600m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200</v>
          </cell>
          <cell r="G49">
            <v>3.15</v>
          </cell>
        </row>
        <row r="50">
          <cell r="A50" t="str">
            <v>01.101.12</v>
          </cell>
          <cell r="B50" t="str">
            <v>Escavação,carga e transportes de material de 2a categoria,c/CB,  DMT 600 a 800m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200</v>
          </cell>
          <cell r="G50">
            <v>3.23</v>
          </cell>
        </row>
        <row r="51">
          <cell r="A51" t="str">
            <v>01.101.13</v>
          </cell>
          <cell r="B51" t="str">
            <v>Escavação,carga e transportes de material de 2a categoria,c/CB,  DMT 800 a 1 000m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200</v>
          </cell>
          <cell r="G51">
            <v>3.42</v>
          </cell>
        </row>
        <row r="52">
          <cell r="A52" t="str">
            <v>01.101.14</v>
          </cell>
          <cell r="B52" t="str">
            <v>Escavação,carga e transportes de material de 2a categoria,c/CB,  DMT 1000 a 1200m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13466</v>
          </cell>
          <cell r="G52">
            <v>3.49</v>
          </cell>
        </row>
        <row r="53">
          <cell r="A53" t="str">
            <v>01.101.15</v>
          </cell>
          <cell r="B53" t="str">
            <v>Escavação,carga e transportes de material de 2a categoria,c/CB,  DMT 1200 a 1400m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200</v>
          </cell>
          <cell r="G53">
            <v>3.73</v>
          </cell>
        </row>
        <row r="54">
          <cell r="A54" t="str">
            <v>01.101.16</v>
          </cell>
          <cell r="B54" t="str">
            <v>Escavação,carga e transportes de material de 2a categoria,c/CB,  DMT 1400 a 1600m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200</v>
          </cell>
          <cell r="G54">
            <v>3.87</v>
          </cell>
        </row>
        <row r="55">
          <cell r="A55" t="str">
            <v>01.101.17</v>
          </cell>
          <cell r="B55" t="str">
            <v>Escavação,carga e transportes de material de 2a categoria,c/CB,  DMT 1600 a 1800m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200</v>
          </cell>
          <cell r="G55">
            <v>3.99</v>
          </cell>
        </row>
        <row r="56">
          <cell r="A56" t="str">
            <v>01.101.18</v>
          </cell>
          <cell r="B56" t="str">
            <v>Escavação,carga e transportes de material de 2a categoria,c/CB,  DMT 1800 a 2000m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200</v>
          </cell>
          <cell r="G56">
            <v>4.1399999999999997</v>
          </cell>
        </row>
        <row r="57">
          <cell r="A57" t="str">
            <v>01.101.19</v>
          </cell>
          <cell r="B57" t="str">
            <v>Escavação,carga e transportes de material de 2a categoria,c/CB,  DMT 2000 a 3000m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32094</v>
          </cell>
          <cell r="G57">
            <v>4.51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24102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 t="str">
            <v xml:space="preserve"> </v>
          </cell>
          <cell r="D59" t="str">
            <v xml:space="preserve"> 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Escavação,carga e transportes de material de 2a categoria DMT 5000 a 6000m</v>
          </cell>
          <cell r="C60" t="str">
            <v xml:space="preserve"> </v>
          </cell>
          <cell r="D60" t="str">
            <v xml:space="preserve"> 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DER51260</v>
          </cell>
          <cell r="B61" t="str">
            <v>Escavação,carga e transportes de material de 2a categoria DMT 6000 a 7000m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200</v>
          </cell>
          <cell r="G61">
            <v>6.34</v>
          </cell>
        </row>
        <row r="62">
          <cell r="A62" t="str">
            <v>DER51270</v>
          </cell>
          <cell r="B62" t="str">
            <v>Escavação,carga e transportes de material de 2a categoria DMT 7000 a 8000m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229920</v>
          </cell>
          <cell r="G62">
            <v>6.93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96000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 t="str">
            <v xml:space="preserve"> </v>
          </cell>
          <cell r="D64" t="str">
            <v xml:space="preserve"> 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Escavação,carga e transportes de material de 2a categoria DMT 10000 a 12000m</v>
          </cell>
          <cell r="C65" t="str">
            <v xml:space="preserve"> </v>
          </cell>
          <cell r="D65" t="str">
            <v xml:space="preserve"> 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DER51310</v>
          </cell>
          <cell r="B66" t="str">
            <v>Escavação,carga e transportes de material de 2a categoria DMT 12000 a 14000m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200</v>
          </cell>
          <cell r="G66">
            <v>10.14</v>
          </cell>
        </row>
        <row r="67">
          <cell r="A67" t="str">
            <v>DER51320</v>
          </cell>
          <cell r="B67" t="str">
            <v>Escavação,carga e transportes de material de 2a categoria DMT 14000 a 16000m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200</v>
          </cell>
          <cell r="G67">
            <v>11.31</v>
          </cell>
        </row>
        <row r="68">
          <cell r="A68" t="str">
            <v>DER51330</v>
          </cell>
          <cell r="B68" t="str">
            <v>Escavação,carga e transportes de material de 2a categoria DMT 16000 a 18000m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200</v>
          </cell>
          <cell r="G68">
            <v>12.53</v>
          </cell>
        </row>
        <row r="69">
          <cell r="A69" t="str">
            <v>01.102.07</v>
          </cell>
          <cell r="B69" t="str">
            <v xml:space="preserve">Escavação,carga e transportes de material de 3a categoria DMT 1000 a 1200m 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200</v>
          </cell>
          <cell r="G69">
            <v>14.18</v>
          </cell>
        </row>
        <row r="70">
          <cell r="A70" t="str">
            <v>DER52050</v>
          </cell>
          <cell r="B70" t="str">
            <v>Esc. Carga e Transp. de solos moles DMT&lt;=50m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100</v>
          </cell>
          <cell r="G70">
            <v>3.54</v>
          </cell>
        </row>
        <row r="71">
          <cell r="A71" t="str">
            <v>DER52060</v>
          </cell>
          <cell r="B71" t="str">
            <v>Esc. Carga e Transp. de solos moles 50&lt;DMT&lt;=100m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100</v>
          </cell>
          <cell r="G71">
            <v>3.69</v>
          </cell>
        </row>
        <row r="72">
          <cell r="A72" t="str">
            <v>DER52070</v>
          </cell>
          <cell r="B72" t="str">
            <v>Esc. Carga e Transp. de solos moles 100&lt;DMT&lt;=200m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100</v>
          </cell>
          <cell r="G72">
            <v>3.95</v>
          </cell>
        </row>
        <row r="73">
          <cell r="A73" t="str">
            <v>DER52082</v>
          </cell>
          <cell r="B73" t="str">
            <v>Esc. Carga e Transp. de solos moles 200&lt;DMT&lt;=400m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2800</v>
          </cell>
          <cell r="G73">
            <v>4.03</v>
          </cell>
        </row>
        <row r="74">
          <cell r="A74" t="str">
            <v>DER52087</v>
          </cell>
          <cell r="B74" t="str">
            <v>Esc. Carga e Transp. de solos moles 400&lt;DMT&lt;=600m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13028</v>
          </cell>
          <cell r="G74">
            <v>4.5999999999999996</v>
          </cell>
        </row>
        <row r="75">
          <cell r="A75" t="str">
            <v>DER52090</v>
          </cell>
          <cell r="B75" t="str">
            <v>Esc. Carga e Transp. de solos moles 600&lt;DMT&lt;=800m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25992</v>
          </cell>
          <cell r="G75">
            <v>4.6399999999999997</v>
          </cell>
        </row>
        <row r="76">
          <cell r="A76" t="str">
            <v>DER52095</v>
          </cell>
          <cell r="B76" t="str">
            <v>Esc. Carga e Transp. de solos moles 800&lt;DMT&lt;=1000m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17948</v>
          </cell>
          <cell r="G76">
            <v>4.7</v>
          </cell>
        </row>
        <row r="77">
          <cell r="A77" t="str">
            <v>DER52100</v>
          </cell>
          <cell r="B77" t="str">
            <v>Esc. Carga e Transp. de solos moles 1000&lt;DMT&lt;=1200m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10990</v>
          </cell>
          <cell r="G77">
            <v>4.71</v>
          </cell>
        </row>
        <row r="78">
          <cell r="A78" t="str">
            <v>DER52101</v>
          </cell>
          <cell r="B78" t="str">
            <v>Esc. Carga e Transp. de solos moles 1200&lt;DMT&lt;=1400m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5965</v>
          </cell>
          <cell r="G78">
            <v>4.74</v>
          </cell>
        </row>
        <row r="79">
          <cell r="A79" t="str">
            <v>DER52102</v>
          </cell>
          <cell r="B79" t="str">
            <v>Esc. Carga e Transp. de solos moles 1400&lt;DMT&lt;=1600m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6497</v>
          </cell>
          <cell r="G79">
            <v>4.8099999999999996</v>
          </cell>
        </row>
        <row r="80">
          <cell r="A80" t="str">
            <v>DER52103</v>
          </cell>
          <cell r="B80" t="str">
            <v>Esc. Carga e Transp. de solos moles 1600&lt;DMT&lt;=1800m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1853</v>
          </cell>
          <cell r="G80">
            <v>4.8600000000000003</v>
          </cell>
        </row>
        <row r="81">
          <cell r="A81" t="str">
            <v>DER52104</v>
          </cell>
          <cell r="B81" t="str">
            <v>Esc. Carga e Transp. de solos moles 1800&lt;DMT&lt;=2000m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12026</v>
          </cell>
          <cell r="G81">
            <v>4.9800000000000004</v>
          </cell>
        </row>
        <row r="82">
          <cell r="A82" t="str">
            <v>DER52105</v>
          </cell>
          <cell r="B82" t="str">
            <v>Esc. Carga e Transp. de solos moles 2000&lt;DMT&lt;=3000m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21899</v>
          </cell>
          <cell r="G82">
            <v>5.77</v>
          </cell>
        </row>
        <row r="83">
          <cell r="A83" t="str">
            <v>DER52106</v>
          </cell>
          <cell r="B83" t="str">
            <v>Esc. Carga e Transp. de solos moles 3000&lt;DMT&lt;=4000m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5075</v>
          </cell>
          <cell r="G83">
            <v>6.37</v>
          </cell>
        </row>
        <row r="84">
          <cell r="A84" t="str">
            <v>DER52106a</v>
          </cell>
          <cell r="B84" t="str">
            <v>Esc. Carga e Transp. de solos moles 4000&lt;DMT&lt;=5000m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17928</v>
          </cell>
          <cell r="G84">
            <v>7.36</v>
          </cell>
        </row>
        <row r="85">
          <cell r="A85" t="str">
            <v>DER52106c</v>
          </cell>
          <cell r="B85" t="str">
            <v>Esc. Carga e Transp. de solos moles 6000&lt;DMT&lt;=7000m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281785</v>
          </cell>
          <cell r="G85">
            <v>9.41</v>
          </cell>
        </row>
        <row r="86">
          <cell r="A86" t="str">
            <v>DER52120</v>
          </cell>
          <cell r="B86" t="str">
            <v>Extr.,Carga, Transp.e espalh.de areia ext.p/colchão dren.(banh.Maracajá)e subst.solos moles DMT=49km</v>
          </cell>
          <cell r="E86" t="str">
            <v>m3</v>
          </cell>
          <cell r="F86">
            <v>37031</v>
          </cell>
          <cell r="G86">
            <v>16.36</v>
          </cell>
        </row>
        <row r="87">
          <cell r="A87" t="str">
            <v>DER52120e</v>
          </cell>
          <cell r="B87" t="str">
            <v>Escav.,Carga, Transp.e espalh.de areia comerc.p/colchão dren.(banh.Maracajá)e subst.solos moles DMT=49km</v>
          </cell>
          <cell r="E87" t="str">
            <v>m3</v>
          </cell>
          <cell r="F87">
            <v>240702</v>
          </cell>
          <cell r="G87">
            <v>21.01</v>
          </cell>
        </row>
        <row r="88">
          <cell r="A88" t="str">
            <v>DER52120c</v>
          </cell>
          <cell r="B88" t="str">
            <v>Extr.,Carga, Transp.e Espalh.areia comerc.p/colchão dren.(banh.Maracajá)e subst.solos moles DMT=95,2km</v>
          </cell>
          <cell r="E88" t="str">
            <v>m3</v>
          </cell>
          <cell r="F88">
            <v>92578</v>
          </cell>
          <cell r="G88">
            <v>33.19</v>
          </cell>
        </row>
        <row r="89">
          <cell r="A89" t="str">
            <v>DER52120d</v>
          </cell>
          <cell r="B89" t="str">
            <v>Extração, Carga e Transp.e Espalh.de seixo p/colchão drenante(banhado do Maracajá) DMT=23,7km</v>
          </cell>
          <cell r="E89" t="str">
            <v>m3</v>
          </cell>
          <cell r="F89">
            <v>108722</v>
          </cell>
          <cell r="G89">
            <v>15.7</v>
          </cell>
        </row>
        <row r="90">
          <cell r="A90" t="str">
            <v>DER52020a</v>
          </cell>
          <cell r="B90" t="str">
            <v>Carga, transp.e espalhamento de camada vegetal 50&lt;DMT&lt;=200m</v>
          </cell>
          <cell r="E90" t="str">
            <v>m3</v>
          </cell>
          <cell r="F90">
            <v>27990</v>
          </cell>
          <cell r="G90">
            <v>2.2400000000000002</v>
          </cell>
        </row>
        <row r="91">
          <cell r="A91" t="str">
            <v>DER52020b</v>
          </cell>
          <cell r="B91" t="str">
            <v>Escarificação de acessos, desvios e áreas de jazidas e do canteiro de obra</v>
          </cell>
          <cell r="E91" t="str">
            <v>m2</v>
          </cell>
          <cell r="F91">
            <v>345000</v>
          </cell>
          <cell r="G91">
            <v>0.42</v>
          </cell>
        </row>
        <row r="92">
          <cell r="A92" t="str">
            <v>P 52050</v>
          </cell>
          <cell r="B92" t="str">
            <v>Espalhamento de solos moles</v>
          </cell>
          <cell r="E92" t="str">
            <v>m3</v>
          </cell>
          <cell r="F92">
            <v>424086</v>
          </cell>
          <cell r="G92">
            <v>0.35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 t="str">
            <v xml:space="preserve"> </v>
          </cell>
          <cell r="E93" t="str">
            <v>m3</v>
          </cell>
          <cell r="F93">
            <v>1932295</v>
          </cell>
          <cell r="G93">
            <v>0.79</v>
          </cell>
        </row>
        <row r="94">
          <cell r="A94" t="str">
            <v>01.511.00</v>
          </cell>
          <cell r="B94" t="str">
            <v>Compactação de aterros a 100% Proctor Normal</v>
          </cell>
          <cell r="C94" t="str">
            <v>DNER-ES282/97</v>
          </cell>
          <cell r="D94" t="str">
            <v xml:space="preserve"> 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P 03.993.02a</v>
          </cell>
          <cell r="B95" t="str">
            <v>Estacas pré-mold. de concreto 700 KN, fornec., transp.e cravação</v>
          </cell>
          <cell r="C95" t="str">
            <v xml:space="preserve"> </v>
          </cell>
          <cell r="D95" t="str">
            <v xml:space="preserve"> </v>
          </cell>
          <cell r="E95" t="str">
            <v>m</v>
          </cell>
          <cell r="F95">
            <v>277153</v>
          </cell>
          <cell r="G95">
            <v>48.07</v>
          </cell>
        </row>
        <row r="96">
          <cell r="A96" t="str">
            <v>P 03.993.02c</v>
          </cell>
          <cell r="B96" t="str">
            <v>Emendas para estacas pré-moldadas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8931</v>
          </cell>
          <cell r="G96">
            <v>95.06</v>
          </cell>
        </row>
        <row r="97">
          <cell r="A97" t="str">
            <v>03.300.01</v>
          </cell>
          <cell r="B97" t="str">
            <v>Concreto magro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2188</v>
          </cell>
          <cell r="G97">
            <v>105.69</v>
          </cell>
        </row>
        <row r="98">
          <cell r="A98" t="str">
            <v>03.325.00</v>
          </cell>
          <cell r="B98" t="str">
            <v xml:space="preserve">Concreto fck= 18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18011</v>
          </cell>
          <cell r="G98">
            <v>144.27000000000001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2046258</v>
          </cell>
          <cell r="G99">
            <v>2.59</v>
          </cell>
        </row>
        <row r="100">
          <cell r="A100" t="str">
            <v>03.371.01</v>
          </cell>
          <cell r="B100" t="str">
            <v>Formas de placa compensada resinada</v>
          </cell>
          <cell r="C100" t="str">
            <v xml:space="preserve"> </v>
          </cell>
          <cell r="D100" t="str">
            <v xml:space="preserve"> </v>
          </cell>
          <cell r="E100" t="str">
            <v>m2</v>
          </cell>
          <cell r="F100">
            <v>3180</v>
          </cell>
          <cell r="G100">
            <v>21.86</v>
          </cell>
        </row>
        <row r="101">
          <cell r="F101" t="str">
            <v>SUB-TOTAL</v>
          </cell>
        </row>
        <row r="103">
          <cell r="B103" t="str">
            <v>PAVIMENTAÇÃO</v>
          </cell>
        </row>
        <row r="104">
          <cell r="A104" t="str">
            <v>02.000.00</v>
          </cell>
          <cell r="B104" t="str">
            <v>Regularização do subleito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286192</v>
          </cell>
          <cell r="G104">
            <v>0.3</v>
          </cell>
        </row>
        <row r="105">
          <cell r="A105" t="str">
            <v>DER53130</v>
          </cell>
          <cell r="B105" t="str">
            <v>Camada de macadame seco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56007</v>
          </cell>
          <cell r="G105">
            <v>21.86</v>
          </cell>
        </row>
        <row r="106">
          <cell r="A106" t="str">
            <v>02.230.00</v>
          </cell>
          <cell r="B106" t="str">
            <v>Base brita graduada</v>
          </cell>
          <cell r="C106" t="str">
            <v>DNER-ES303/97</v>
          </cell>
          <cell r="D106" t="str">
            <v xml:space="preserve"> </v>
          </cell>
          <cell r="E106" t="str">
            <v>m3</v>
          </cell>
          <cell r="F106">
            <v>40388</v>
          </cell>
          <cell r="G106">
            <v>28.06</v>
          </cell>
        </row>
        <row r="107">
          <cell r="A107" t="str">
            <v>02.300.00</v>
          </cell>
          <cell r="B107" t="str">
            <v>Imprimação - Fornecimento, transporte e execução</v>
          </cell>
          <cell r="C107" t="str">
            <v>DNER-ES306/97</v>
          </cell>
          <cell r="D107" t="str">
            <v xml:space="preserve"> </v>
          </cell>
          <cell r="E107" t="str">
            <v>m2</v>
          </cell>
          <cell r="F107">
            <v>264571</v>
          </cell>
          <cell r="G107">
            <v>1.1100000000000001</v>
          </cell>
        </row>
        <row r="108">
          <cell r="A108" t="str">
            <v>02.400.00</v>
          </cell>
          <cell r="B108" t="str">
            <v>Pintura de ligação - Fornec., transporte e execução</v>
          </cell>
          <cell r="C108" t="str">
            <v>DNER-ES307/97</v>
          </cell>
          <cell r="D108" t="str">
            <v xml:space="preserve"> </v>
          </cell>
          <cell r="E108" t="str">
            <v>m2</v>
          </cell>
          <cell r="F108">
            <v>804691.72</v>
          </cell>
          <cell r="G108">
            <v>0.41</v>
          </cell>
        </row>
        <row r="109">
          <cell r="A109" t="str">
            <v>02.540.01</v>
          </cell>
          <cell r="B109" t="str">
            <v>Concreto betuminoso usinado a quente - usina 100/140 t/h</v>
          </cell>
          <cell r="C109" t="str">
            <v>DNER-ES313/97</v>
          </cell>
          <cell r="D109" t="str">
            <v xml:space="preserve"> </v>
          </cell>
          <cell r="E109" t="str">
            <v>t</v>
          </cell>
          <cell r="F109">
            <v>99087</v>
          </cell>
          <cell r="G109">
            <v>67.64</v>
          </cell>
        </row>
        <row r="110">
          <cell r="A110" t="str">
            <v>DER82200a</v>
          </cell>
          <cell r="B110" t="str">
            <v>Remoção de camada granular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6475</v>
          </cell>
          <cell r="G110">
            <v>4.67</v>
          </cell>
        </row>
        <row r="111">
          <cell r="A111" t="str">
            <v>DER82200</v>
          </cell>
          <cell r="B111" t="str">
            <v>Remoção de revestimento de CBUQ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6474</v>
          </cell>
          <cell r="G111">
            <v>5.73</v>
          </cell>
        </row>
        <row r="112">
          <cell r="F112" t="str">
            <v>SUB-TOTAL</v>
          </cell>
        </row>
        <row r="114">
          <cell r="B114" t="str">
            <v>DRENAGEM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544</v>
          </cell>
          <cell r="G115">
            <v>17.57</v>
          </cell>
        </row>
        <row r="116">
          <cell r="A116" t="str">
            <v>04.001.00</v>
          </cell>
          <cell r="B116" t="str">
            <v>Escavação mecânica em material de 1a categoria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04.011.00</v>
          </cell>
          <cell r="B117" t="str">
            <v>Escavação mecânica em material de 2a categoria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20</v>
          </cell>
          <cell r="G117">
            <v>0.9</v>
          </cell>
        </row>
        <row r="118">
          <cell r="A118" t="str">
            <v>04.001.01</v>
          </cell>
          <cell r="B118" t="str">
            <v>Escavação mecânica,reaterro e compactação (material de 1a categoria)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3037</v>
          </cell>
          <cell r="G118">
            <v>3.03</v>
          </cell>
        </row>
        <row r="119">
          <cell r="A119" t="str">
            <v>04.400.02</v>
          </cell>
          <cell r="B119" t="str">
            <v>Valeta de prot. de cortes c/ revest. vegetal VPC 02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7610</v>
          </cell>
          <cell r="G119">
            <v>23.24</v>
          </cell>
        </row>
        <row r="120">
          <cell r="A120" t="str">
            <v>04.401.01</v>
          </cell>
          <cell r="B120" t="str">
            <v>Valeta de prot. de aterro c/ revest. vegetal VPA 01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6358</v>
          </cell>
          <cell r="G120">
            <v>31.98</v>
          </cell>
        </row>
        <row r="121">
          <cell r="A121" t="str">
            <v>04.401.02</v>
          </cell>
          <cell r="B121" t="str">
            <v>Valeta de prot. de aterro c/ revest. vegetal VPA 02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19035</v>
          </cell>
          <cell r="G121">
            <v>24.32</v>
          </cell>
        </row>
        <row r="122">
          <cell r="A122" t="str">
            <v>04.500.06</v>
          </cell>
          <cell r="B122" t="str">
            <v>Dreno longit. profundo p/cortes em solo- DPS 06</v>
          </cell>
          <cell r="C122" t="str">
            <v>DNER-ES292/97</v>
          </cell>
          <cell r="D122" t="str">
            <v xml:space="preserve"> </v>
          </cell>
          <cell r="E122" t="str">
            <v>m</v>
          </cell>
          <cell r="F122">
            <v>3836</v>
          </cell>
          <cell r="G122">
            <v>34.94</v>
          </cell>
        </row>
        <row r="123">
          <cell r="A123" t="str">
            <v>04.502.02</v>
          </cell>
          <cell r="B123" t="str">
            <v>Boca de saída p/ dreno longit. profundo- BSD 02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24</v>
          </cell>
          <cell r="G123">
            <v>49.08</v>
          </cell>
        </row>
        <row r="124">
          <cell r="A124" t="str">
            <v>04.510.03</v>
          </cell>
          <cell r="B124" t="str">
            <v>Dreno sub- superficial- DSS 03</v>
          </cell>
          <cell r="C124" t="str">
            <v>DNER-ES294/97</v>
          </cell>
          <cell r="D124" t="str">
            <v xml:space="preserve"> </v>
          </cell>
          <cell r="E124" t="str">
            <v>m</v>
          </cell>
          <cell r="F124">
            <v>13990</v>
          </cell>
          <cell r="G124">
            <v>3.71</v>
          </cell>
        </row>
        <row r="125">
          <cell r="A125" t="str">
            <v>04.511.01</v>
          </cell>
          <cell r="B125" t="str">
            <v>Boca de saída p/ dreno sub-superficial-BSD 03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50</v>
          </cell>
          <cell r="G125">
            <v>20.86</v>
          </cell>
        </row>
        <row r="126">
          <cell r="A126" t="str">
            <v>04.900.03</v>
          </cell>
          <cell r="B126" t="str">
            <v>Sarjeta triangular de concreto-STC 03</v>
          </cell>
          <cell r="C126" t="str">
            <v>DNER-ES288/97</v>
          </cell>
          <cell r="D126" t="str">
            <v xml:space="preserve"> </v>
          </cell>
          <cell r="E126" t="str">
            <v>m</v>
          </cell>
          <cell r="F126">
            <v>440</v>
          </cell>
          <cell r="G126">
            <v>16.02</v>
          </cell>
        </row>
        <row r="127">
          <cell r="A127" t="str">
            <v>04.900.04</v>
          </cell>
          <cell r="B127" t="str">
            <v>Sarjeta triangular de concreto-STC 04</v>
          </cell>
          <cell r="C127" t="str">
            <v>DNER-ES288/97</v>
          </cell>
          <cell r="D127" t="str">
            <v xml:space="preserve"> </v>
          </cell>
          <cell r="E127" t="str">
            <v>m</v>
          </cell>
          <cell r="F127">
            <v>847</v>
          </cell>
          <cell r="G127">
            <v>12.93</v>
          </cell>
        </row>
        <row r="128">
          <cell r="A128" t="str">
            <v>04.900.21</v>
          </cell>
          <cell r="B128" t="str">
            <v>Sarjeta de cant. central de concreto-SCC 01</v>
          </cell>
          <cell r="C128" t="str">
            <v>DNER-ES288/97</v>
          </cell>
          <cell r="D128" t="str">
            <v xml:space="preserve"> </v>
          </cell>
          <cell r="E128" t="str">
            <v>m</v>
          </cell>
          <cell r="F128">
            <v>13109</v>
          </cell>
          <cell r="G128">
            <v>13.85</v>
          </cell>
        </row>
        <row r="129">
          <cell r="A129" t="str">
            <v>04.900.22</v>
          </cell>
          <cell r="B129" t="str">
            <v>Sarjeta de cant. central de concreto-SCC 02</v>
          </cell>
          <cell r="C129" t="str">
            <v>DNER-ES288/97</v>
          </cell>
          <cell r="D129" t="str">
            <v xml:space="preserve"> </v>
          </cell>
          <cell r="E129" t="str">
            <v>m</v>
          </cell>
          <cell r="F129">
            <v>3154</v>
          </cell>
          <cell r="G129">
            <v>19.170000000000002</v>
          </cell>
        </row>
        <row r="130">
          <cell r="A130" t="str">
            <v>DER78150b</v>
          </cell>
          <cell r="B130" t="str">
            <v>Caixa coletora de sarjeta - CCS, D=40cm E H=1,00m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3</v>
          </cell>
          <cell r="G130">
            <v>382.07</v>
          </cell>
        </row>
        <row r="131">
          <cell r="A131" t="str">
            <v>DER78150c</v>
          </cell>
          <cell r="B131" t="str">
            <v>Caixa coletora de sarjeta - CCS, D=40cm E H=1,50m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8</v>
          </cell>
          <cell r="G131">
            <v>503.68</v>
          </cell>
        </row>
        <row r="132">
          <cell r="A132" t="str">
            <v>DER78150d</v>
          </cell>
          <cell r="B132" t="str">
            <v>Caixa coletora de sarjeta - CCS, D=40cm E H=2,00m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</v>
          </cell>
          <cell r="G132">
            <v>625.26</v>
          </cell>
        </row>
        <row r="133">
          <cell r="A133" t="str">
            <v>DER78150a</v>
          </cell>
          <cell r="B133" t="str">
            <v>Caixa coletora de sarjeta - CCS, D=60cm E H=1,5m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7</v>
          </cell>
          <cell r="G133">
            <v>500.45</v>
          </cell>
        </row>
        <row r="134">
          <cell r="A134" t="str">
            <v>04.101.01</v>
          </cell>
          <cell r="B134" t="str">
            <v>Boca de BSTC D=0.60m-normal</v>
          </cell>
          <cell r="C134" t="str">
            <v>DNER-ES284/97</v>
          </cell>
          <cell r="D134" t="str">
            <v xml:space="preserve"> </v>
          </cell>
          <cell r="E134" t="str">
            <v>un</v>
          </cell>
          <cell r="F134">
            <v>23</v>
          </cell>
          <cell r="G134">
            <v>299.62</v>
          </cell>
        </row>
        <row r="135">
          <cell r="A135" t="str">
            <v>04.930.01</v>
          </cell>
          <cell r="B135" t="str">
            <v>Caixa coletora de sarjeta-CCS 01</v>
          </cell>
          <cell r="C135" t="str">
            <v>DNER-ES287/97</v>
          </cell>
          <cell r="D135" t="str">
            <v xml:space="preserve"> </v>
          </cell>
          <cell r="E135" t="str">
            <v>un</v>
          </cell>
          <cell r="F135">
            <v>13</v>
          </cell>
          <cell r="G135">
            <v>568.85</v>
          </cell>
        </row>
        <row r="136">
          <cell r="A136" t="str">
            <v>04.930.02</v>
          </cell>
          <cell r="B136" t="str">
            <v>Caixa coletora de sarjeta-CCS 02</v>
          </cell>
          <cell r="C136" t="str">
            <v>DNER-ES287/97</v>
          </cell>
          <cell r="D136" t="str">
            <v xml:space="preserve"> </v>
          </cell>
          <cell r="E136" t="str">
            <v>un</v>
          </cell>
          <cell r="F136">
            <v>2</v>
          </cell>
          <cell r="G136">
            <v>555.63</v>
          </cell>
        </row>
        <row r="137">
          <cell r="A137" t="str">
            <v>04.930.03</v>
          </cell>
          <cell r="B137" t="str">
            <v>Caixa coletora de sarjeta-CCS 03</v>
          </cell>
          <cell r="C137" t="str">
            <v>DNER-ES287/97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542.39</v>
          </cell>
        </row>
        <row r="138">
          <cell r="A138" t="str">
            <v>04.930.05</v>
          </cell>
          <cell r="B138" t="str">
            <v>Caixa coletora de sarjeta-CCS 05</v>
          </cell>
          <cell r="C138" t="str">
            <v>DNER-ES287/97</v>
          </cell>
          <cell r="D138" t="str">
            <v xml:space="preserve"> </v>
          </cell>
          <cell r="E138" t="str">
            <v>un</v>
          </cell>
          <cell r="F138">
            <v>5</v>
          </cell>
          <cell r="G138">
            <v>715.16</v>
          </cell>
        </row>
        <row r="139">
          <cell r="A139" t="str">
            <v>04.930.09</v>
          </cell>
          <cell r="B139" t="str">
            <v>Caixa coletora de sarjeta-CCS 09</v>
          </cell>
          <cell r="C139" t="str">
            <v>DNER-ES287/97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860.7</v>
          </cell>
        </row>
        <row r="140">
          <cell r="A140" t="str">
            <v>04.930.10</v>
          </cell>
          <cell r="B140" t="str">
            <v>Caixa coletora de sarjeta-CCS 10</v>
          </cell>
          <cell r="C140" t="str">
            <v>DNER-ES287/97</v>
          </cell>
          <cell r="D140" t="str">
            <v xml:space="preserve"> </v>
          </cell>
          <cell r="E140" t="str">
            <v>un</v>
          </cell>
          <cell r="F140">
            <v>1</v>
          </cell>
          <cell r="G140">
            <v>846.69</v>
          </cell>
        </row>
        <row r="141">
          <cell r="A141" t="str">
            <v>04.930.11</v>
          </cell>
          <cell r="B141" t="str">
            <v>Caixa coletora de sarjeta-CCS 11</v>
          </cell>
          <cell r="C141" t="str">
            <v>DNER-ES287/97</v>
          </cell>
          <cell r="D141" t="str">
            <v xml:space="preserve"> </v>
          </cell>
          <cell r="E141" t="str">
            <v>un</v>
          </cell>
          <cell r="F141">
            <v>2</v>
          </cell>
          <cell r="G141">
            <v>832.67</v>
          </cell>
        </row>
        <row r="142">
          <cell r="A142" t="str">
            <v>DER78300</v>
          </cell>
          <cell r="B142" t="str">
            <v>Caixa coletora de sarjeta - CCS, D=100cm E H=1,50m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4</v>
          </cell>
          <cell r="G142">
            <v>449.54</v>
          </cell>
        </row>
        <row r="143">
          <cell r="A143" t="str">
            <v>DER77150a</v>
          </cell>
          <cell r="B143" t="str">
            <v>Caixa coletora de talvegue - CCT, D=40cm E H=1,00m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2</v>
          </cell>
          <cell r="G143">
            <v>388.24</v>
          </cell>
        </row>
        <row r="144">
          <cell r="A144" t="str">
            <v>DER77150b</v>
          </cell>
          <cell r="B144" t="str">
            <v>Caixa coletora de talvegue - CCT, D=40cm E H=1,50m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510.91</v>
          </cell>
        </row>
        <row r="145">
          <cell r="A145" t="str">
            <v>DER77150c</v>
          </cell>
          <cell r="B145" t="str">
            <v>Caixa coletora de talvegue - CCT, D=60cm E H=1,00m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1</v>
          </cell>
          <cell r="G145">
            <v>320.83</v>
          </cell>
        </row>
        <row r="146">
          <cell r="A146" t="str">
            <v>DER77150</v>
          </cell>
          <cell r="B146" t="str">
            <v>Caixa coletora de talvegue - CCT, D=100cm E H=1,50m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3</v>
          </cell>
          <cell r="G146">
            <v>410.6</v>
          </cell>
        </row>
        <row r="147">
          <cell r="A147" t="str">
            <v>04.960.01</v>
          </cell>
          <cell r="B147" t="str">
            <v>Boca de lobo simples c/ grelha de concreto-BLS 01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2</v>
          </cell>
          <cell r="G147">
            <v>203.51</v>
          </cell>
        </row>
        <row r="148">
          <cell r="A148" t="str">
            <v>04.960.02</v>
          </cell>
          <cell r="B148" t="str">
            <v>Boca de lobo simples c/ grelha de concreto-BLS 02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8</v>
          </cell>
          <cell r="G148">
            <v>257.83999999999997</v>
          </cell>
        </row>
        <row r="149">
          <cell r="A149" t="str">
            <v>P 04.100.07</v>
          </cell>
          <cell r="B149" t="str">
            <v>Execução de galerias D=0,40 c/ lastro de brita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420</v>
          </cell>
          <cell r="G149">
            <v>41.68</v>
          </cell>
        </row>
        <row r="150">
          <cell r="A150" t="str">
            <v>P 04.100.09</v>
          </cell>
          <cell r="B150" t="str">
            <v>Execução de galerias D=0,60 c/ lastro de brita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110</v>
          </cell>
          <cell r="G150">
            <v>100.67</v>
          </cell>
        </row>
        <row r="151">
          <cell r="A151" t="str">
            <v>P 04.100.13</v>
          </cell>
          <cell r="B151" t="str">
            <v>Execução de galerias D=0,80 c/ lastro de brita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24</v>
          </cell>
          <cell r="G151">
            <v>53.83</v>
          </cell>
        </row>
        <row r="152">
          <cell r="A152" t="str">
            <v>P 04.100.08</v>
          </cell>
          <cell r="B152" t="str">
            <v>Execução de galerias D=0,40 c/ lastro de concreto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535</v>
          </cell>
          <cell r="G152">
            <v>58.65</v>
          </cell>
        </row>
        <row r="153">
          <cell r="A153" t="str">
            <v>P 04.100.10</v>
          </cell>
          <cell r="B153" t="str">
            <v>Execução de galerias D=0,60 c/ lastro de concreto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363</v>
          </cell>
          <cell r="G153">
            <v>131.66</v>
          </cell>
        </row>
        <row r="154">
          <cell r="A154" t="str">
            <v>DER72350b</v>
          </cell>
          <cell r="B154" t="str">
            <v>Boca para BSTC D=40cm - Normal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12</v>
          </cell>
          <cell r="G154">
            <v>147.57</v>
          </cell>
        </row>
        <row r="155">
          <cell r="A155" t="str">
            <v>04.100.01</v>
          </cell>
          <cell r="B155" t="str">
            <v>Corpo de BSTC D=0.60m</v>
          </cell>
          <cell r="C155" t="str">
            <v>DNER-ES284/97</v>
          </cell>
          <cell r="D155" t="str">
            <v xml:space="preserve"> </v>
          </cell>
          <cell r="E155" t="str">
            <v xml:space="preserve">m </v>
          </cell>
          <cell r="F155">
            <v>35</v>
          </cell>
          <cell r="G155">
            <v>139.21</v>
          </cell>
        </row>
        <row r="156">
          <cell r="A156" t="str">
            <v>DER72450</v>
          </cell>
          <cell r="B156" t="str">
            <v>Boca para BSTC D=80cm - Normal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401.45</v>
          </cell>
        </row>
        <row r="157">
          <cell r="A157" t="str">
            <v>P 04.100.06</v>
          </cell>
          <cell r="B157" t="str">
            <v>Galeria D=0,40m envelopada</v>
          </cell>
          <cell r="C157" t="str">
            <v xml:space="preserve"> </v>
          </cell>
          <cell r="D157" t="str">
            <v xml:space="preserve"> </v>
          </cell>
          <cell r="E157" t="str">
            <v>m</v>
          </cell>
          <cell r="F157">
            <v>15</v>
          </cell>
          <cell r="G157">
            <v>103.37</v>
          </cell>
        </row>
        <row r="158">
          <cell r="A158" t="str">
            <v>04.963.01</v>
          </cell>
          <cell r="B158" t="str">
            <v>Poço de visita- PVI 01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493.1</v>
          </cell>
        </row>
        <row r="159">
          <cell r="A159" t="str">
            <v>04.940.02</v>
          </cell>
          <cell r="B159" t="str">
            <v>Descida d’água tipo rápido- canal retangular-DAR 02</v>
          </cell>
          <cell r="C159" t="str">
            <v>DNER-ES291/97</v>
          </cell>
          <cell r="D159" t="str">
            <v xml:space="preserve"> </v>
          </cell>
          <cell r="E159" t="str">
            <v>m</v>
          </cell>
          <cell r="F159">
            <v>4</v>
          </cell>
          <cell r="G159">
            <v>57.28</v>
          </cell>
        </row>
        <row r="160">
          <cell r="A160" t="str">
            <v>P 04.100.08a</v>
          </cell>
          <cell r="B160" t="str">
            <v>Execução de travessia D=0,40 c/ lastro de concreto p/execução de desvio durante a obra</v>
          </cell>
          <cell r="C160" t="str">
            <v xml:space="preserve"> </v>
          </cell>
          <cell r="D160" t="str">
            <v xml:space="preserve"> </v>
          </cell>
          <cell r="E160" t="str">
            <v>m</v>
          </cell>
          <cell r="F160">
            <v>1055</v>
          </cell>
          <cell r="G160">
            <v>58.65</v>
          </cell>
        </row>
        <row r="161">
          <cell r="A161" t="str">
            <v>04.990.06</v>
          </cell>
          <cell r="B161" t="str">
            <v>Transposição de segmentos de sarjetas- TSS 06</v>
          </cell>
          <cell r="C161" t="str">
            <v>DNER-ES289/97</v>
          </cell>
          <cell r="D161" t="str">
            <v xml:space="preserve"> </v>
          </cell>
          <cell r="E161" t="str">
            <v>m</v>
          </cell>
          <cell r="F161">
            <v>12</v>
          </cell>
          <cell r="G161">
            <v>79.02</v>
          </cell>
        </row>
        <row r="162">
          <cell r="F162" t="str">
            <v>SUB-TOTAL</v>
          </cell>
        </row>
        <row r="164">
          <cell r="B164" t="str">
            <v>OBRAS DE ARTE CORRENTES</v>
          </cell>
        </row>
        <row r="165">
          <cell r="A165" t="str">
            <v>04.001.01</v>
          </cell>
          <cell r="B165" t="str">
            <v>Escavação mecânica,reaterro e compactação (material de 1a categoria)</v>
          </cell>
          <cell r="C165" t="str">
            <v xml:space="preserve"> </v>
          </cell>
          <cell r="D165" t="str">
            <v xml:space="preserve"> </v>
          </cell>
          <cell r="E165" t="str">
            <v>m3</v>
          </cell>
          <cell r="F165">
            <v>12147</v>
          </cell>
          <cell r="G165">
            <v>3.03</v>
          </cell>
        </row>
        <row r="166">
          <cell r="A166" t="str">
            <v>04.100.01</v>
          </cell>
          <cell r="B166" t="str">
            <v>Corpo de BSTC D=0.60m</v>
          </cell>
          <cell r="C166" t="str">
            <v>DNER-ES284/97</v>
          </cell>
          <cell r="D166" t="str">
            <v xml:space="preserve"> </v>
          </cell>
          <cell r="E166" t="str">
            <v xml:space="preserve">m </v>
          </cell>
          <cell r="F166">
            <v>17</v>
          </cell>
          <cell r="G166">
            <v>139.21</v>
          </cell>
        </row>
        <row r="167">
          <cell r="A167" t="str">
            <v>04.100.02</v>
          </cell>
          <cell r="B167" t="str">
            <v>Corpo de BSTC D=0.80m</v>
          </cell>
          <cell r="C167" t="str">
            <v>DNER-ES284/97</v>
          </cell>
          <cell r="D167" t="str">
            <v xml:space="preserve"> </v>
          </cell>
          <cell r="E167" t="str">
            <v xml:space="preserve">m </v>
          </cell>
          <cell r="F167">
            <v>347</v>
          </cell>
          <cell r="G167">
            <v>201.98</v>
          </cell>
        </row>
        <row r="168">
          <cell r="A168" t="str">
            <v>P 04.100.11</v>
          </cell>
          <cell r="B168" t="str">
            <v>Galeria D=0,80m envelopada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10</v>
          </cell>
          <cell r="G168">
            <v>263.04000000000002</v>
          </cell>
        </row>
        <row r="169">
          <cell r="A169" t="str">
            <v>04.100.03</v>
          </cell>
          <cell r="B169" t="str">
            <v>Corpo de BSTC D=1.00m</v>
          </cell>
          <cell r="C169" t="str">
            <v>DNER-ES284/97</v>
          </cell>
          <cell r="D169" t="str">
            <v xml:space="preserve"> </v>
          </cell>
          <cell r="E169" t="str">
            <v xml:space="preserve">m </v>
          </cell>
          <cell r="F169">
            <v>262</v>
          </cell>
          <cell r="G169">
            <v>280.33</v>
          </cell>
        </row>
        <row r="170">
          <cell r="A170" t="str">
            <v>04.100.04</v>
          </cell>
          <cell r="B170" t="str">
            <v>Corpo de BSTC D=1.20m</v>
          </cell>
          <cell r="C170" t="str">
            <v>DNER-ES284/97</v>
          </cell>
          <cell r="D170" t="str">
            <v xml:space="preserve"> </v>
          </cell>
          <cell r="E170" t="str">
            <v xml:space="preserve">m </v>
          </cell>
          <cell r="F170">
            <v>25</v>
          </cell>
          <cell r="G170">
            <v>381.37</v>
          </cell>
        </row>
        <row r="171">
          <cell r="A171" t="str">
            <v>04.101.01</v>
          </cell>
          <cell r="B171" t="str">
            <v>Boca de BSTC D=0.60m-normal</v>
          </cell>
          <cell r="C171" t="str">
            <v>DNER-ES284/97</v>
          </cell>
          <cell r="D171" t="str">
            <v xml:space="preserve"> </v>
          </cell>
          <cell r="E171" t="str">
            <v>un</v>
          </cell>
          <cell r="F171">
            <v>2</v>
          </cell>
          <cell r="G171">
            <v>299.62</v>
          </cell>
        </row>
        <row r="172">
          <cell r="A172" t="str">
            <v>04.101.02</v>
          </cell>
          <cell r="B172" t="str">
            <v>Boca de BSTC D=0.80m-normal</v>
          </cell>
          <cell r="C172" t="str">
            <v>DNER-ES284/97</v>
          </cell>
          <cell r="D172" t="str">
            <v xml:space="preserve"> </v>
          </cell>
          <cell r="E172" t="str">
            <v>un</v>
          </cell>
          <cell r="F172">
            <v>16</v>
          </cell>
          <cell r="G172">
            <v>494.05</v>
          </cell>
        </row>
        <row r="173">
          <cell r="A173" t="str">
            <v>04.101.03</v>
          </cell>
          <cell r="B173" t="str">
            <v>Boca de BSTC D=1.00m-normal</v>
          </cell>
          <cell r="C173" t="str">
            <v>DNER-ES284/97</v>
          </cell>
          <cell r="D173" t="str">
            <v xml:space="preserve"> </v>
          </cell>
          <cell r="E173" t="str">
            <v>un</v>
          </cell>
          <cell r="F173">
            <v>9</v>
          </cell>
          <cell r="G173">
            <v>757.56</v>
          </cell>
        </row>
        <row r="174">
          <cell r="A174" t="str">
            <v>04.101.04</v>
          </cell>
          <cell r="B174" t="str">
            <v>Boca de BSTC D=1.20m-normal</v>
          </cell>
          <cell r="C174" t="str">
            <v>DNER-ES284/97</v>
          </cell>
          <cell r="D174" t="str">
            <v xml:space="preserve"> </v>
          </cell>
          <cell r="E174" t="str">
            <v>un</v>
          </cell>
          <cell r="F174">
            <v>5</v>
          </cell>
          <cell r="G174">
            <v>1087.17</v>
          </cell>
        </row>
        <row r="175">
          <cell r="A175" t="str">
            <v>04.101.05</v>
          </cell>
          <cell r="B175" t="str">
            <v>Boca de BSTC D=1.50m-normal</v>
          </cell>
          <cell r="C175" t="str">
            <v>DNER-ES284/97</v>
          </cell>
          <cell r="D175" t="str">
            <v xml:space="preserve"> </v>
          </cell>
          <cell r="E175" t="str">
            <v>un</v>
          </cell>
          <cell r="F175">
            <v>2</v>
          </cell>
          <cell r="G175">
            <v>1942.12</v>
          </cell>
        </row>
        <row r="176">
          <cell r="A176" t="str">
            <v>04.110.01</v>
          </cell>
          <cell r="B176" t="str">
            <v>Corpo de BDTC D=1.00m</v>
          </cell>
          <cell r="C176" t="str">
            <v>DNER-ES284/97</v>
          </cell>
          <cell r="D176" t="str">
            <v xml:space="preserve"> </v>
          </cell>
          <cell r="E176" t="str">
            <v>m</v>
          </cell>
          <cell r="F176">
            <v>428</v>
          </cell>
          <cell r="G176">
            <v>572.14</v>
          </cell>
        </row>
        <row r="177">
          <cell r="A177" t="str">
            <v>04.110.02</v>
          </cell>
          <cell r="B177" t="str">
            <v>Corpo de BDTC D=1.20m</v>
          </cell>
          <cell r="C177" t="str">
            <v>DNER-ES284/97</v>
          </cell>
          <cell r="D177" t="str">
            <v xml:space="preserve"> </v>
          </cell>
          <cell r="E177" t="str">
            <v>m</v>
          </cell>
          <cell r="F177">
            <v>60</v>
          </cell>
          <cell r="G177">
            <v>745.38</v>
          </cell>
        </row>
        <row r="178">
          <cell r="A178" t="str">
            <v>P04.110.00</v>
          </cell>
          <cell r="B178" t="str">
            <v>Corpo de BDTC D=0.80m c/ laje de concreto</v>
          </cell>
          <cell r="C178" t="str">
            <v xml:space="preserve"> </v>
          </cell>
          <cell r="D178" t="str">
            <v xml:space="preserve"> </v>
          </cell>
          <cell r="E178" t="str">
            <v>m</v>
          </cell>
          <cell r="F178">
            <v>15</v>
          </cell>
          <cell r="G178">
            <v>335.3</v>
          </cell>
        </row>
        <row r="179">
          <cell r="A179" t="str">
            <v>04.111.01</v>
          </cell>
          <cell r="B179" t="str">
            <v>Boca de BDTC D=1.00m-normal</v>
          </cell>
          <cell r="C179" t="str">
            <v>DNER-ES284/97</v>
          </cell>
          <cell r="D179" t="str">
            <v xml:space="preserve"> </v>
          </cell>
          <cell r="E179" t="str">
            <v>un</v>
          </cell>
          <cell r="F179">
            <v>22</v>
          </cell>
          <cell r="G179">
            <v>1056.6199999999999</v>
          </cell>
        </row>
        <row r="180">
          <cell r="A180" t="str">
            <v>04.111.02</v>
          </cell>
          <cell r="B180" t="str">
            <v>Boca de BDTC D=1.20m-normal</v>
          </cell>
          <cell r="C180" t="str">
            <v>DNER-ES284/97</v>
          </cell>
          <cell r="D180" t="str">
            <v xml:space="preserve"> </v>
          </cell>
          <cell r="E180" t="str">
            <v>un</v>
          </cell>
          <cell r="F180">
            <v>2</v>
          </cell>
          <cell r="G180">
            <v>1521.54</v>
          </cell>
        </row>
        <row r="181">
          <cell r="A181" t="str">
            <v>P04.111.01</v>
          </cell>
          <cell r="B181" t="str">
            <v>Boca de BDTC D=0.80m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1</v>
          </cell>
          <cell r="G181">
            <v>560.76</v>
          </cell>
        </row>
        <row r="182">
          <cell r="A182" t="str">
            <v>04.120.01</v>
          </cell>
          <cell r="B182" t="str">
            <v>Corpo de BTTC D=1.00m</v>
          </cell>
          <cell r="C182" t="str">
            <v>DNER-ES284/97</v>
          </cell>
          <cell r="D182" t="str">
            <v xml:space="preserve"> </v>
          </cell>
          <cell r="E182" t="str">
            <v>m</v>
          </cell>
          <cell r="F182">
            <v>131</v>
          </cell>
          <cell r="G182">
            <v>808.8</v>
          </cell>
        </row>
        <row r="183">
          <cell r="A183" t="str">
            <v>04.120.02</v>
          </cell>
          <cell r="B183" t="str">
            <v>Corpo de BTTC D=1.20m</v>
          </cell>
          <cell r="C183" t="str">
            <v>DNER-ES284/97</v>
          </cell>
          <cell r="D183" t="str">
            <v xml:space="preserve"> </v>
          </cell>
          <cell r="E183" t="str">
            <v>m</v>
          </cell>
          <cell r="F183">
            <v>97</v>
          </cell>
          <cell r="G183">
            <v>1110.23</v>
          </cell>
        </row>
        <row r="184">
          <cell r="A184" t="str">
            <v>04.121.01</v>
          </cell>
          <cell r="B184" t="str">
            <v>Boca de BTTC D=1.00m-normal</v>
          </cell>
          <cell r="C184" t="str">
            <v xml:space="preserve"> </v>
          </cell>
          <cell r="D184" t="str">
            <v xml:space="preserve"> </v>
          </cell>
          <cell r="E184" t="str">
            <v>un</v>
          </cell>
          <cell r="F184">
            <v>6</v>
          </cell>
          <cell r="G184">
            <v>1356.87</v>
          </cell>
        </row>
        <row r="185">
          <cell r="A185" t="str">
            <v>04.121.02</v>
          </cell>
          <cell r="B185" t="str">
            <v>Boca de BTTC D=1.20m-normal</v>
          </cell>
          <cell r="C185" t="str">
            <v xml:space="preserve"> </v>
          </cell>
          <cell r="D185" t="str">
            <v xml:space="preserve"> </v>
          </cell>
          <cell r="E185" t="str">
            <v>un</v>
          </cell>
          <cell r="F185">
            <v>2</v>
          </cell>
          <cell r="G185">
            <v>1955.59</v>
          </cell>
        </row>
        <row r="186">
          <cell r="A186" t="str">
            <v>04.200.06</v>
          </cell>
          <cell r="B186" t="str">
            <v>Corpo de BSCC 2.00x2.00m-H=1.00 a 2.50m</v>
          </cell>
          <cell r="C186" t="str">
            <v>DNER-ES286/97</v>
          </cell>
          <cell r="D186" t="str">
            <v xml:space="preserve"> </v>
          </cell>
          <cell r="E186" t="str">
            <v>m</v>
          </cell>
          <cell r="F186">
            <v>21</v>
          </cell>
          <cell r="G186">
            <v>661.97</v>
          </cell>
        </row>
        <row r="187">
          <cell r="A187" t="str">
            <v>04.200.07</v>
          </cell>
          <cell r="B187" t="str">
            <v>Corpo de BSCC 2.50x2.50m-H=1.00 a 2.50m</v>
          </cell>
          <cell r="C187" t="str">
            <v>DNER-ES286/97</v>
          </cell>
          <cell r="D187" t="str">
            <v xml:space="preserve"> </v>
          </cell>
          <cell r="E187" t="str">
            <v>m</v>
          </cell>
          <cell r="F187">
            <v>52</v>
          </cell>
          <cell r="G187">
            <v>975.93</v>
          </cell>
        </row>
        <row r="188">
          <cell r="A188" t="str">
            <v>04.201.02</v>
          </cell>
          <cell r="B188" t="str">
            <v>Boca de BSCC 2.00x2.00m - normal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2</v>
          </cell>
          <cell r="G188">
            <v>4874.24</v>
          </cell>
        </row>
        <row r="189">
          <cell r="A189" t="str">
            <v>04.201.03</v>
          </cell>
          <cell r="B189" t="str">
            <v>Boca de BSCC 2.50x2.50m - normal</v>
          </cell>
          <cell r="C189" t="str">
            <v xml:space="preserve"> </v>
          </cell>
          <cell r="D189" t="str">
            <v xml:space="preserve"> </v>
          </cell>
          <cell r="E189" t="str">
            <v>un</v>
          </cell>
          <cell r="F189">
            <v>3</v>
          </cell>
          <cell r="G189">
            <v>6579.56</v>
          </cell>
        </row>
        <row r="190">
          <cell r="A190" t="str">
            <v>04.210.01</v>
          </cell>
          <cell r="B190" t="str">
            <v>Corpo de BDCC 1.50x1.50m-H=0 a 1.00m</v>
          </cell>
          <cell r="C190" t="str">
            <v>DNER-ES286/97</v>
          </cell>
          <cell r="D190" t="str">
            <v xml:space="preserve"> </v>
          </cell>
          <cell r="E190" t="str">
            <v>m</v>
          </cell>
          <cell r="F190">
            <v>40</v>
          </cell>
          <cell r="G190">
            <v>864.14</v>
          </cell>
        </row>
        <row r="191">
          <cell r="A191" t="str">
            <v>04.211.01</v>
          </cell>
          <cell r="B191" t="str">
            <v>Boca de BDCC 1.50x1.50m - normal</v>
          </cell>
          <cell r="C191" t="str">
            <v xml:space="preserve"> </v>
          </cell>
          <cell r="D191" t="str">
            <v xml:space="preserve"> </v>
          </cell>
          <cell r="E191" t="str">
            <v>un</v>
          </cell>
          <cell r="F191">
            <v>2</v>
          </cell>
          <cell r="G191">
            <v>3642.66</v>
          </cell>
        </row>
        <row r="192">
          <cell r="A192" t="str">
            <v>04.220.09</v>
          </cell>
          <cell r="B192" t="str">
            <v>Corpo de BTCC 1.50x1.50m-H=2.50 a 5.00m</v>
          </cell>
          <cell r="C192" t="str">
            <v>DNER-ES286/97</v>
          </cell>
          <cell r="D192" t="str">
            <v xml:space="preserve"> </v>
          </cell>
          <cell r="E192" t="str">
            <v>m</v>
          </cell>
          <cell r="F192">
            <v>17</v>
          </cell>
          <cell r="G192">
            <v>1221.79</v>
          </cell>
        </row>
        <row r="193">
          <cell r="A193" t="str">
            <v>04.221.01</v>
          </cell>
          <cell r="B193" t="str">
            <v>Boca de BTCC 1.50x1.50m - normal</v>
          </cell>
          <cell r="C193" t="str">
            <v xml:space="preserve"> </v>
          </cell>
          <cell r="D193" t="str">
            <v xml:space="preserve"> </v>
          </cell>
          <cell r="E193" t="str">
            <v>un</v>
          </cell>
          <cell r="F193">
            <v>2</v>
          </cell>
          <cell r="G193">
            <v>4561.4799999999996</v>
          </cell>
        </row>
        <row r="194">
          <cell r="A194" t="str">
            <v>04.999.01</v>
          </cell>
          <cell r="B194" t="str">
            <v>Remoção de bueiros existentes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717</v>
          </cell>
          <cell r="G194">
            <v>13.06</v>
          </cell>
        </row>
        <row r="195">
          <cell r="A195" t="str">
            <v>04.999.01a</v>
          </cell>
          <cell r="B195" t="str">
            <v>Limpeza de bueiro e revestimento com tela galvanizada e concreto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92.84</v>
          </cell>
          <cell r="G195">
            <v>44.18</v>
          </cell>
        </row>
        <row r="196">
          <cell r="A196" t="str">
            <v>04.999.02</v>
          </cell>
          <cell r="B196" t="str">
            <v>Demolição de dispositivos de concreto</v>
          </cell>
          <cell r="C196" t="str">
            <v>DNER-ES296/97</v>
          </cell>
          <cell r="D196" t="str">
            <v xml:space="preserve"> </v>
          </cell>
          <cell r="E196" t="str">
            <v>m3</v>
          </cell>
          <cell r="F196">
            <v>238</v>
          </cell>
          <cell r="G196">
            <v>12.58</v>
          </cell>
        </row>
        <row r="197">
          <cell r="A197" t="str">
            <v>P 04.100.23</v>
          </cell>
          <cell r="B197" t="str">
            <v>Bueiro Met.Corrug.circular, T.Armco,  c/Epoxy-bonded, MP-100, D=1,50 m, E=2,0mm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35</v>
          </cell>
          <cell r="G197">
            <v>510.8</v>
          </cell>
        </row>
        <row r="198">
          <cell r="A198" t="str">
            <v>P 04.100.19</v>
          </cell>
          <cell r="B198" t="str">
            <v>Tunnel liner plate, c/Epoxy-bonded, D=1,20m, E=2,70mm</v>
          </cell>
          <cell r="C198" t="str">
            <v xml:space="preserve"> </v>
          </cell>
          <cell r="D198" t="str">
            <v xml:space="preserve"> </v>
          </cell>
          <cell r="E198" t="str">
            <v>m</v>
          </cell>
          <cell r="F198">
            <v>45</v>
          </cell>
          <cell r="G198">
            <v>923.09</v>
          </cell>
        </row>
        <row r="199">
          <cell r="A199" t="str">
            <v>P 04.100.20</v>
          </cell>
          <cell r="B199" t="str">
            <v>Tunnel liner plate, c/Epoxy-bonded, D=1,40m, E=2,70mm</v>
          </cell>
          <cell r="C199" t="str">
            <v xml:space="preserve"> </v>
          </cell>
          <cell r="D199" t="str">
            <v xml:space="preserve"> </v>
          </cell>
          <cell r="E199" t="str">
            <v>m</v>
          </cell>
          <cell r="F199">
            <v>49</v>
          </cell>
          <cell r="G199">
            <v>1029.42</v>
          </cell>
        </row>
        <row r="200">
          <cell r="A200" t="str">
            <v>DER72450a</v>
          </cell>
          <cell r="B200" t="str">
            <v>Boca para BSTM D=140cm - Normal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2</v>
          </cell>
          <cell r="G200">
            <v>690.23</v>
          </cell>
        </row>
        <row r="202">
          <cell r="F202" t="str">
            <v>SUB-TOTAL</v>
          </cell>
        </row>
        <row r="204">
          <cell r="B204" t="str">
            <v>OBRAS COMPLEMENTARES</v>
          </cell>
        </row>
        <row r="205">
          <cell r="A205" t="str">
            <v>05.100.00</v>
          </cell>
          <cell r="B205" t="str">
            <v>Enleivamento</v>
          </cell>
          <cell r="C205" t="str">
            <v>DNER-ES341/97</v>
          </cell>
          <cell r="D205" t="str">
            <v xml:space="preserve"> </v>
          </cell>
          <cell r="E205" t="str">
            <v>m2</v>
          </cell>
          <cell r="F205">
            <v>144229</v>
          </cell>
          <cell r="G205">
            <v>2.06</v>
          </cell>
        </row>
        <row r="206">
          <cell r="A206" t="str">
            <v>05.102.00</v>
          </cell>
          <cell r="B206" t="str">
            <v>Hidrossemeadura</v>
          </cell>
          <cell r="C206" t="str">
            <v>DNER-ES341/97</v>
          </cell>
          <cell r="D206" t="str">
            <v xml:space="preserve"> </v>
          </cell>
          <cell r="E206" t="str">
            <v>m2</v>
          </cell>
          <cell r="F206">
            <v>656277</v>
          </cell>
          <cell r="G206">
            <v>0.49</v>
          </cell>
        </row>
        <row r="207">
          <cell r="A207" t="str">
            <v>P 05.100.02</v>
          </cell>
          <cell r="B207" t="str">
            <v>Fornecimento e plantio de árvore selecionada</v>
          </cell>
          <cell r="C207" t="str">
            <v xml:space="preserve"> </v>
          </cell>
          <cell r="D207" t="str">
            <v xml:space="preserve"> </v>
          </cell>
          <cell r="E207" t="str">
            <v>un</v>
          </cell>
          <cell r="F207">
            <v>4122</v>
          </cell>
          <cell r="G207">
            <v>6.02</v>
          </cell>
        </row>
        <row r="208">
          <cell r="A208" t="str">
            <v>DER80050</v>
          </cell>
          <cell r="B208" t="str">
            <v>Remoção e recolocação de cercas de arame farpado</v>
          </cell>
          <cell r="C208" t="str">
            <v xml:space="preserve"> </v>
          </cell>
          <cell r="D208" t="str">
            <v xml:space="preserve"> </v>
          </cell>
          <cell r="E208" t="str">
            <v>m</v>
          </cell>
          <cell r="F208">
            <v>7200</v>
          </cell>
          <cell r="G208">
            <v>3.23</v>
          </cell>
        </row>
        <row r="209">
          <cell r="A209" t="str">
            <v>06.400.01</v>
          </cell>
          <cell r="B209" t="str">
            <v>Cercas de arame farpado c/ mourao de concreto</v>
          </cell>
          <cell r="C209" t="str">
            <v xml:space="preserve"> </v>
          </cell>
          <cell r="D209" t="str">
            <v xml:space="preserve"> </v>
          </cell>
          <cell r="E209" t="str">
            <v>m</v>
          </cell>
          <cell r="F209">
            <v>19200</v>
          </cell>
          <cell r="G209">
            <v>8.76</v>
          </cell>
        </row>
        <row r="210">
          <cell r="A210" t="str">
            <v>P 05.100.04</v>
          </cell>
          <cell r="B210" t="str">
            <v>Alambrado c/tela galvanizada c/mourões de concreto h=2,00m</v>
          </cell>
          <cell r="C210" t="str">
            <v xml:space="preserve"> </v>
          </cell>
          <cell r="D210" t="str">
            <v xml:space="preserve"> </v>
          </cell>
          <cell r="E210" t="str">
            <v>m</v>
          </cell>
          <cell r="F210">
            <v>810</v>
          </cell>
          <cell r="G210">
            <v>38.340000000000003</v>
          </cell>
        </row>
        <row r="211">
          <cell r="A211" t="str">
            <v>P 05.100.05</v>
          </cell>
          <cell r="B211" t="str">
            <v xml:space="preserve">Portão duas folhas 4,20 x 2,00m, c/tela de aço galvanizado 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1</v>
          </cell>
          <cell r="G211">
            <v>2020.74</v>
          </cell>
        </row>
        <row r="212">
          <cell r="A212" t="str">
            <v>P 05.300.00</v>
          </cell>
          <cell r="B212" t="str">
            <v>Abrigos para passageiros</v>
          </cell>
          <cell r="C212" t="str">
            <v xml:space="preserve"> </v>
          </cell>
          <cell r="D212" t="str">
            <v xml:space="preserve"> </v>
          </cell>
          <cell r="E212" t="str">
            <v>un</v>
          </cell>
          <cell r="F212">
            <v>7</v>
          </cell>
          <cell r="G212">
            <v>832.7</v>
          </cell>
        </row>
        <row r="213">
          <cell r="A213" t="str">
            <v>R1</v>
          </cell>
          <cell r="B213" t="str">
            <v>Remanejamento de Rede de Baixa Tensão (220/380V)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650</v>
          </cell>
          <cell r="G213">
            <v>4.7</v>
          </cell>
        </row>
        <row r="214">
          <cell r="A214" t="str">
            <v>R2</v>
          </cell>
          <cell r="B214" t="str">
            <v>Remanejamento de Rede de Alta Tensão (138kV)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930</v>
          </cell>
          <cell r="G214">
            <v>6.2</v>
          </cell>
        </row>
        <row r="215">
          <cell r="A215" t="str">
            <v>R8</v>
          </cell>
          <cell r="B215" t="str">
            <v>Remanejamento de Poste de Concreto 9/150</v>
          </cell>
          <cell r="C215" t="str">
            <v xml:space="preserve"> </v>
          </cell>
          <cell r="D215" t="str">
            <v xml:space="preserve"> </v>
          </cell>
          <cell r="E215" t="str">
            <v>un</v>
          </cell>
          <cell r="F215">
            <v>7</v>
          </cell>
          <cell r="G215">
            <v>75</v>
          </cell>
        </row>
        <row r="216">
          <cell r="A216" t="str">
            <v>R9</v>
          </cell>
          <cell r="B216" t="str">
            <v>Remanejamento de Poste de Concreto 9/300</v>
          </cell>
          <cell r="C216" t="str">
            <v xml:space="preserve"> </v>
          </cell>
          <cell r="D216" t="str">
            <v xml:space="preserve"> </v>
          </cell>
          <cell r="E216" t="str">
            <v>un</v>
          </cell>
          <cell r="F216">
            <v>2</v>
          </cell>
          <cell r="G216">
            <v>75</v>
          </cell>
        </row>
        <row r="217">
          <cell r="A217" t="str">
            <v>R22</v>
          </cell>
          <cell r="B217" t="str">
            <v>Remanejamento de Poste de Concreto 09/300 c/ transformador</v>
          </cell>
          <cell r="C217" t="str">
            <v xml:space="preserve"> </v>
          </cell>
          <cell r="D217" t="str">
            <v xml:space="preserve"> </v>
          </cell>
          <cell r="E217" t="str">
            <v>un</v>
          </cell>
          <cell r="F217">
            <v>1</v>
          </cell>
          <cell r="G217">
            <v>290</v>
          </cell>
        </row>
        <row r="218">
          <cell r="A218" t="str">
            <v>R10</v>
          </cell>
          <cell r="B218" t="str">
            <v>Remanejamento de Poste de Concreto 10/150</v>
          </cell>
          <cell r="C218" t="str">
            <v xml:space="preserve"> </v>
          </cell>
          <cell r="D218" t="str">
            <v xml:space="preserve"> </v>
          </cell>
          <cell r="E218" t="str">
            <v>un</v>
          </cell>
          <cell r="F218">
            <v>17</v>
          </cell>
          <cell r="G218">
            <v>75</v>
          </cell>
        </row>
        <row r="219">
          <cell r="A219" t="str">
            <v>R11</v>
          </cell>
          <cell r="B219" t="str">
            <v>Remanejamento de Poste de Concreto 10/300</v>
          </cell>
          <cell r="C219" t="str">
            <v xml:space="preserve"> </v>
          </cell>
          <cell r="D219" t="str">
            <v xml:space="preserve"> </v>
          </cell>
          <cell r="E219" t="str">
            <v>un</v>
          </cell>
          <cell r="F219">
            <v>16</v>
          </cell>
          <cell r="G219">
            <v>75</v>
          </cell>
        </row>
        <row r="220">
          <cell r="A220" t="str">
            <v>R12</v>
          </cell>
          <cell r="B220" t="str">
            <v>Remanejamento de Poste de Concreto 10/600</v>
          </cell>
          <cell r="C220" t="str">
            <v xml:space="preserve"> </v>
          </cell>
          <cell r="D220" t="str">
            <v xml:space="preserve"> </v>
          </cell>
          <cell r="E220" t="str">
            <v>un</v>
          </cell>
          <cell r="F220">
            <v>2</v>
          </cell>
          <cell r="G220">
            <v>75</v>
          </cell>
        </row>
        <row r="221">
          <cell r="A221" t="str">
            <v>R18</v>
          </cell>
          <cell r="B221" t="str">
            <v>Remanejamento de Poste de Concreto 10/150 c/ 3 pétalas (400W) instalado</v>
          </cell>
          <cell r="C221" t="str">
            <v xml:space="preserve"> </v>
          </cell>
          <cell r="D221" t="str">
            <v xml:space="preserve"> </v>
          </cell>
          <cell r="E221" t="str">
            <v>un</v>
          </cell>
          <cell r="F221">
            <v>2</v>
          </cell>
          <cell r="G221">
            <v>250</v>
          </cell>
        </row>
        <row r="222">
          <cell r="A222" t="str">
            <v>R25</v>
          </cell>
          <cell r="B222" t="str">
            <v>Remanejamento de Poste Metálico 20m c/ 3 pétalas instalado</v>
          </cell>
          <cell r="C222" t="str">
            <v xml:space="preserve"> </v>
          </cell>
          <cell r="D222" t="str">
            <v xml:space="preserve"> </v>
          </cell>
          <cell r="E222" t="str">
            <v>un</v>
          </cell>
          <cell r="F222">
            <v>1</v>
          </cell>
          <cell r="G222">
            <v>350</v>
          </cell>
        </row>
        <row r="223">
          <cell r="A223" t="str">
            <v>R26</v>
          </cell>
          <cell r="B223" t="str">
            <v>Remanejamento de Poste Metálico 20m c/ 4 pétalas instalado</v>
          </cell>
          <cell r="C223" t="str">
            <v xml:space="preserve"> </v>
          </cell>
          <cell r="D223" t="str">
            <v xml:space="preserve"> </v>
          </cell>
          <cell r="E223" t="str">
            <v>un</v>
          </cell>
          <cell r="F223">
            <v>2</v>
          </cell>
          <cell r="G223">
            <v>410</v>
          </cell>
        </row>
        <row r="224">
          <cell r="A224" t="str">
            <v>R3</v>
          </cell>
          <cell r="B224" t="str">
            <v>Remanejamento de Rede de Telefonia</v>
          </cell>
          <cell r="C224" t="str">
            <v xml:space="preserve"> </v>
          </cell>
          <cell r="D224" t="str">
            <v xml:space="preserve"> </v>
          </cell>
          <cell r="E224" t="str">
            <v>m</v>
          </cell>
          <cell r="F224">
            <v>360</v>
          </cell>
          <cell r="G224">
            <v>2</v>
          </cell>
        </row>
        <row r="225">
          <cell r="A225" t="str">
            <v>R28</v>
          </cell>
          <cell r="B225" t="str">
            <v>Remanejamento de Canalização de água em Ferro Fundido, 100mm</v>
          </cell>
          <cell r="C225" t="str">
            <v xml:space="preserve"> </v>
          </cell>
          <cell r="D225" t="str">
            <v xml:space="preserve"> </v>
          </cell>
          <cell r="E225" t="str">
            <v>m</v>
          </cell>
          <cell r="F225">
            <v>800</v>
          </cell>
          <cell r="G225">
            <v>234.18</v>
          </cell>
        </row>
        <row r="226">
          <cell r="B226" t="str">
            <v>Placas de aproximação( 02 unidades)p/Viaduto nº1</v>
          </cell>
        </row>
        <row r="227">
          <cell r="A227" t="str">
            <v>03.371.01</v>
          </cell>
          <cell r="B227" t="str">
            <v>Formas de placa compensada resinada</v>
          </cell>
          <cell r="C227" t="str">
            <v xml:space="preserve"> </v>
          </cell>
          <cell r="D227" t="str">
            <v xml:space="preserve"> </v>
          </cell>
          <cell r="E227" t="str">
            <v>m2</v>
          </cell>
          <cell r="F227">
            <v>16</v>
          </cell>
          <cell r="G227">
            <v>21.86</v>
          </cell>
        </row>
        <row r="228">
          <cell r="A228" t="str">
            <v>03.353.00</v>
          </cell>
          <cell r="B228" t="str">
            <v>Forn., preparo e colocação nas formas, de aço CA-50</v>
          </cell>
          <cell r="C228" t="str">
            <v xml:space="preserve"> </v>
          </cell>
          <cell r="D228" t="str">
            <v xml:space="preserve"> </v>
          </cell>
          <cell r="E228" t="str">
            <v>kg</v>
          </cell>
          <cell r="F228">
            <v>1814</v>
          </cell>
          <cell r="G228">
            <v>2.59</v>
          </cell>
        </row>
        <row r="229">
          <cell r="A229" t="str">
            <v>P 03.327.01</v>
          </cell>
          <cell r="B229" t="str">
            <v xml:space="preserve">Concreto fck= 25 MPa-contr. raz. uso ger. 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22</v>
          </cell>
          <cell r="G229">
            <v>163.22</v>
          </cell>
        </row>
        <row r="230">
          <cell r="B230" t="str">
            <v>Placas de aproximação( 02 unidades)p/Viaduto nº2</v>
          </cell>
        </row>
        <row r="231">
          <cell r="A231" t="str">
            <v>03.371.01</v>
          </cell>
          <cell r="B231" t="str">
            <v>Formas de placa compensada resinada</v>
          </cell>
          <cell r="C231" t="str">
            <v xml:space="preserve"> </v>
          </cell>
          <cell r="D231" t="str">
            <v xml:space="preserve"> </v>
          </cell>
          <cell r="E231" t="str">
            <v>m2</v>
          </cell>
          <cell r="F231">
            <v>16</v>
          </cell>
          <cell r="G231">
            <v>21.86</v>
          </cell>
        </row>
        <row r="232">
          <cell r="A232" t="str">
            <v>03.353.00</v>
          </cell>
          <cell r="B232" t="str">
            <v>Forn., preparo e colocação nas formas, de aço CA-50</v>
          </cell>
          <cell r="C232" t="str">
            <v xml:space="preserve"> </v>
          </cell>
          <cell r="D232" t="str">
            <v xml:space="preserve"> </v>
          </cell>
          <cell r="E232" t="str">
            <v>kg</v>
          </cell>
          <cell r="F232">
            <v>1814</v>
          </cell>
          <cell r="G232">
            <v>2.59</v>
          </cell>
        </row>
        <row r="233">
          <cell r="A233" t="str">
            <v>P 03.327.01</v>
          </cell>
          <cell r="B233" t="str">
            <v xml:space="preserve">Concreto fck= 25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22</v>
          </cell>
          <cell r="G233">
            <v>163.22</v>
          </cell>
        </row>
        <row r="235">
          <cell r="G235" t="str">
            <v>SUB-TOTAL</v>
          </cell>
        </row>
        <row r="237">
          <cell r="G237" t="str">
            <v>TOTAL</v>
          </cell>
        </row>
      </sheetData>
      <sheetData sheetId="8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36000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360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180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01.100.12</v>
          </cell>
          <cell r="B18" t="str">
            <v>Escavação,carga e transportes de material de 1a categoria DMT= 600 a 800m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325</v>
          </cell>
          <cell r="G18">
            <v>2.19</v>
          </cell>
        </row>
        <row r="19">
          <cell r="A19" t="str">
            <v>01.100.18</v>
          </cell>
          <cell r="B19" t="str">
            <v>Escavação,carga e transportes de material de 1a categoria DMT= 1800 a 2000m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2295</v>
          </cell>
          <cell r="G19">
            <v>2.92</v>
          </cell>
        </row>
        <row r="20">
          <cell r="A20" t="str">
            <v>01.100.19</v>
          </cell>
          <cell r="B20" t="str">
            <v>Escavação,carga e transportes de material de 1a categoria DMT=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4475</v>
          </cell>
          <cell r="G20">
            <v>3.26</v>
          </cell>
        </row>
        <row r="21">
          <cell r="A21" t="str">
            <v>DER50260</v>
          </cell>
          <cell r="B21" t="str">
            <v>Esc.  Carga e Transp. de mat. 1a cat. c/ CB 5000&lt;DMT&lt;6000m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1223</v>
          </cell>
          <cell r="G21">
            <v>4.29</v>
          </cell>
        </row>
        <row r="22">
          <cell r="A22" t="str">
            <v>DER50290</v>
          </cell>
          <cell r="B22" t="str">
            <v>Esc.  Carga e Transp. de mat. 1a cat. c/ CB 8000&lt;DMT&lt;9000m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2097</v>
          </cell>
          <cell r="G22">
            <v>5.79</v>
          </cell>
        </row>
        <row r="23">
          <cell r="A23" t="str">
            <v>01.101.12</v>
          </cell>
          <cell r="B23" t="str">
            <v>Escavação,carga e transportes de material de 2a categoria,c/CB,  DMT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2276</v>
          </cell>
          <cell r="G23">
            <v>3.23</v>
          </cell>
        </row>
        <row r="24">
          <cell r="A24" t="str">
            <v>01.101.18</v>
          </cell>
          <cell r="B24" t="str">
            <v>Escavação,carga e transportes de material de 2a categoria,c/CB,  DMT 1800 a 2000m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2295</v>
          </cell>
          <cell r="G24">
            <v>4.1399999999999997</v>
          </cell>
        </row>
        <row r="25">
          <cell r="A25" t="str">
            <v>01.101.19</v>
          </cell>
          <cell r="B25" t="str">
            <v>Escavação,carga e transportes de material de 2a categoria,c/CB,  DMT 2000 a 3000m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5527</v>
          </cell>
          <cell r="G25">
            <v>4.51</v>
          </cell>
        </row>
        <row r="26">
          <cell r="A26" t="str">
            <v>DER51250</v>
          </cell>
          <cell r="B26" t="str">
            <v>Escavação,carga e transportes de material de 2a categoria DMT 5000 a 6000m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1842</v>
          </cell>
          <cell r="G26">
            <v>5.7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2097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Escavação,carga e transportes de material de 2a categoria DMT 14000 a 16000m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DER51360</v>
          </cell>
          <cell r="B30" t="str">
            <v>Escavação,carga e transportes de material de 2a categoria DMT 22000 a 24000m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1500</v>
          </cell>
          <cell r="G30">
            <v>16.04</v>
          </cell>
        </row>
        <row r="31">
          <cell r="A31" t="str">
            <v>DER52090</v>
          </cell>
          <cell r="B31" t="str">
            <v>Esc. Carga e Transp. de solos moles 600&lt;DMT&lt;=800m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8592</v>
          </cell>
          <cell r="G31">
            <v>4.6399999999999997</v>
          </cell>
        </row>
        <row r="32">
          <cell r="A32" t="str">
            <v>DER52095</v>
          </cell>
          <cell r="B32" t="str">
            <v>Esc. Carga e Transp. de solos moles 800&lt;DMT&lt;=1000m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2097</v>
          </cell>
          <cell r="G32">
            <v>4.7</v>
          </cell>
        </row>
        <row r="33">
          <cell r="A33" t="str">
            <v>DER52105</v>
          </cell>
          <cell r="B33" t="str">
            <v>Esc. Carga e Transp. de solos moles 2000&lt;DMT&lt;=3000m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</v>
          </cell>
          <cell r="G33">
            <v>5.77</v>
          </cell>
        </row>
        <row r="34">
          <cell r="A34" t="str">
            <v>DER52106</v>
          </cell>
          <cell r="B34" t="str">
            <v>Esc. Carga e Transp. de solos moles 3000&lt;DMT&lt;=4000m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3665</v>
          </cell>
          <cell r="G34">
            <v>6.37</v>
          </cell>
        </row>
        <row r="35">
          <cell r="A35" t="str">
            <v>01.510.00</v>
          </cell>
          <cell r="B35" t="str">
            <v>Compactação de aterros a 95% Proctor Normal</v>
          </cell>
          <cell r="C35" t="str">
            <v>DNER-ES282/97</v>
          </cell>
          <cell r="D35" t="str">
            <v xml:space="preserve"> </v>
          </cell>
          <cell r="E35" t="str">
            <v>m3</v>
          </cell>
          <cell r="F35">
            <v>5906</v>
          </cell>
          <cell r="G35">
            <v>0.79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 t="str">
            <v xml:space="preserve"> </v>
          </cell>
          <cell r="E36" t="str">
            <v>m3</v>
          </cell>
          <cell r="F36">
            <v>3477</v>
          </cell>
          <cell r="G36">
            <v>1.36</v>
          </cell>
        </row>
        <row r="37">
          <cell r="F37" t="str">
            <v>SUB-TOTAL</v>
          </cell>
        </row>
        <row r="39">
          <cell r="B39" t="str">
            <v>PAVIMENTAÇÃO</v>
          </cell>
        </row>
        <row r="40">
          <cell r="A40" t="str">
            <v>02.000.00</v>
          </cell>
          <cell r="B40" t="str">
            <v>Regularização do subleito</v>
          </cell>
          <cell r="C40" t="str">
            <v xml:space="preserve"> </v>
          </cell>
          <cell r="D40" t="str">
            <v xml:space="preserve"> </v>
          </cell>
          <cell r="E40" t="str">
            <v>m2</v>
          </cell>
          <cell r="F40">
            <v>11690</v>
          </cell>
          <cell r="G40">
            <v>0.3</v>
          </cell>
        </row>
        <row r="41">
          <cell r="A41" t="str">
            <v>P01.401.00</v>
          </cell>
          <cell r="B41" t="str">
            <v>Revestimento Primário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2245</v>
          </cell>
          <cell r="G41">
            <v>11.75</v>
          </cell>
        </row>
        <row r="42">
          <cell r="F42" t="str">
            <v>SUB-TOTAL</v>
          </cell>
        </row>
        <row r="43">
          <cell r="B43" t="str">
            <v>DRENAGEM</v>
          </cell>
        </row>
        <row r="44">
          <cell r="A44" t="str">
            <v>04.000.00</v>
          </cell>
          <cell r="B44" t="str">
            <v>Escavação manual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17.57</v>
          </cell>
        </row>
        <row r="45">
          <cell r="A45" t="str">
            <v>04.001.00</v>
          </cell>
          <cell r="B45" t="str">
            <v>Escavação mecânica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1344</v>
          </cell>
          <cell r="G45">
            <v>2.09</v>
          </cell>
        </row>
        <row r="46">
          <cell r="A46" t="str">
            <v>04.001.01</v>
          </cell>
          <cell r="B46" t="str">
            <v>Escavação mecânica,reaterro e compactação (material de 1a categoria)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255</v>
          </cell>
          <cell r="G46">
            <v>3.03</v>
          </cell>
        </row>
        <row r="47">
          <cell r="A47" t="str">
            <v>04.401.02</v>
          </cell>
          <cell r="B47" t="str">
            <v>Valeta de prot. de aterro c/ revest. vegetal VPA 02</v>
          </cell>
          <cell r="C47" t="str">
            <v xml:space="preserve"> </v>
          </cell>
          <cell r="D47" t="str">
            <v xml:space="preserve"> </v>
          </cell>
          <cell r="E47" t="str">
            <v>m</v>
          </cell>
          <cell r="F47">
            <v>517</v>
          </cell>
          <cell r="G47">
            <v>24.32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627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110</v>
          </cell>
          <cell r="G49">
            <v>19.170000000000002</v>
          </cell>
        </row>
        <row r="50">
          <cell r="A50" t="str">
            <v>04.900.33</v>
          </cell>
          <cell r="B50" t="str">
            <v>Sarjeta triangular de grama-STG 03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451</v>
          </cell>
          <cell r="G50">
            <v>10.61</v>
          </cell>
        </row>
        <row r="51">
          <cell r="A51" t="str">
            <v>04.900.34</v>
          </cell>
          <cell r="B51" t="str">
            <v>Sarjeta triangular de grama-STG 04</v>
          </cell>
          <cell r="C51" t="str">
            <v xml:space="preserve"> </v>
          </cell>
          <cell r="D51" t="str">
            <v xml:space="preserve"> </v>
          </cell>
          <cell r="E51" t="str">
            <v>m</v>
          </cell>
          <cell r="F51">
            <v>715</v>
          </cell>
          <cell r="G51">
            <v>8.4700000000000006</v>
          </cell>
        </row>
        <row r="52">
          <cell r="F52" t="str">
            <v>SUB-TOTAL</v>
          </cell>
        </row>
        <row r="54">
          <cell r="B54" t="str">
            <v>OBRAS DE ARTE CORRENTES</v>
          </cell>
        </row>
        <row r="55">
          <cell r="A55" t="str">
            <v>04.001.00</v>
          </cell>
          <cell r="B55" t="str">
            <v>Escavação mecânica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1075.2</v>
          </cell>
          <cell r="G55">
            <v>2.09</v>
          </cell>
        </row>
        <row r="56">
          <cell r="A56" t="str">
            <v>04.001.01</v>
          </cell>
          <cell r="B56" t="str">
            <v>Escavação mecânica,reaterro e compactação (material de 1a categoria)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1020</v>
          </cell>
          <cell r="G56">
            <v>3.03</v>
          </cell>
        </row>
        <row r="57">
          <cell r="A57" t="str">
            <v>04.100.02</v>
          </cell>
          <cell r="B57" t="str">
            <v>Corpo de BSTC D=0.80m</v>
          </cell>
          <cell r="C57" t="str">
            <v>DNER-ES284/97</v>
          </cell>
          <cell r="D57" t="str">
            <v xml:space="preserve"> </v>
          </cell>
          <cell r="E57" t="str">
            <v xml:space="preserve">m </v>
          </cell>
          <cell r="F57">
            <v>65</v>
          </cell>
          <cell r="G57">
            <v>201.98</v>
          </cell>
        </row>
        <row r="58">
          <cell r="A58" t="str">
            <v>04.101.02</v>
          </cell>
          <cell r="B58" t="str">
            <v>Boca de BSTC D=0.80m-normal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4</v>
          </cell>
          <cell r="G58">
            <v>494.05</v>
          </cell>
        </row>
        <row r="59">
          <cell r="A59" t="str">
            <v>DER72950</v>
          </cell>
          <cell r="B59" t="str">
            <v>Boca de BSTC D=2,00m-normal</v>
          </cell>
          <cell r="C59" t="str">
            <v xml:space="preserve"> </v>
          </cell>
          <cell r="D59" t="str">
            <v xml:space="preserve"> </v>
          </cell>
          <cell r="E59" t="str">
            <v>un</v>
          </cell>
          <cell r="F59">
            <v>2</v>
          </cell>
          <cell r="G59">
            <v>1469.87</v>
          </cell>
        </row>
        <row r="60">
          <cell r="A60" t="str">
            <v>P04.110.00</v>
          </cell>
          <cell r="B60" t="str">
            <v>Corpo de BDTC D=0.80m c/ laje de concreto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92</v>
          </cell>
          <cell r="G60">
            <v>335.3</v>
          </cell>
        </row>
        <row r="61">
          <cell r="A61" t="str">
            <v>P04.111.01</v>
          </cell>
          <cell r="B61" t="str">
            <v>Boca de BDTC D=0.80m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560.76</v>
          </cell>
        </row>
        <row r="62">
          <cell r="A62" t="str">
            <v>04.200.02</v>
          </cell>
          <cell r="B62" t="str">
            <v>Corpo de BSCC 2.00x2.00m-H=0 a 1.00m</v>
          </cell>
          <cell r="C62" t="str">
            <v>DNER-ES286/97</v>
          </cell>
          <cell r="D62" t="str">
            <v xml:space="preserve"> </v>
          </cell>
          <cell r="E62" t="str">
            <v>m</v>
          </cell>
          <cell r="F62">
            <v>21</v>
          </cell>
          <cell r="G62">
            <v>737.8</v>
          </cell>
        </row>
        <row r="63">
          <cell r="A63" t="str">
            <v>04.201.02</v>
          </cell>
          <cell r="B63" t="str">
            <v>Boca de BSCC 2.00x2.00m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4874.24</v>
          </cell>
        </row>
        <row r="64">
          <cell r="A64" t="str">
            <v>P 04.100.21</v>
          </cell>
          <cell r="B64" t="str">
            <v>Tunnel liner plate, c/Epoxy-bonded, D=2,00m, E=2,70mm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44.5</v>
          </cell>
          <cell r="G64">
            <v>1370.71</v>
          </cell>
        </row>
        <row r="65">
          <cell r="A65" t="str">
            <v>04.999.02</v>
          </cell>
          <cell r="B65" t="str">
            <v>Demolição de dispositivos de concreto</v>
          </cell>
          <cell r="C65" t="str">
            <v>DNER-ES296/97</v>
          </cell>
          <cell r="D65" t="str">
            <v xml:space="preserve"> </v>
          </cell>
          <cell r="E65" t="str">
            <v>m3</v>
          </cell>
          <cell r="F65">
            <v>25</v>
          </cell>
          <cell r="G65">
            <v>12.58</v>
          </cell>
        </row>
        <row r="66">
          <cell r="F66" t="str">
            <v>SUB-TOTAL</v>
          </cell>
        </row>
        <row r="67">
          <cell r="B67" t="str">
            <v>OBRAS COMPLEMENTARES</v>
          </cell>
        </row>
        <row r="68">
          <cell r="A68" t="str">
            <v>05.100.00</v>
          </cell>
          <cell r="B68" t="str">
            <v>Enleivamento</v>
          </cell>
          <cell r="C68" t="str">
            <v>DNER-ES341/97</v>
          </cell>
          <cell r="D68" t="str">
            <v xml:space="preserve"> 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05.102.00</v>
          </cell>
          <cell r="B69" t="str">
            <v>Hidrossemeadura</v>
          </cell>
          <cell r="C69" t="str">
            <v>DNER-ES341/97</v>
          </cell>
          <cell r="D69" t="str">
            <v xml:space="preserve"> </v>
          </cell>
          <cell r="E69" t="str">
            <v>m2</v>
          </cell>
          <cell r="F69">
            <v>420</v>
          </cell>
          <cell r="G69">
            <v>0.49</v>
          </cell>
        </row>
        <row r="70">
          <cell r="A70" t="str">
            <v>P 05.100.02</v>
          </cell>
          <cell r="B70" t="str">
            <v>Fornecimento e plantio de árvore selecionada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95</v>
          </cell>
          <cell r="G70">
            <v>6.02</v>
          </cell>
        </row>
      </sheetData>
      <sheetData sheetId="9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154200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1542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771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3580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389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1207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2411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5249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18027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5127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2145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1313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1078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16291</v>
          </cell>
          <cell r="G28">
            <v>3.26</v>
          </cell>
        </row>
        <row r="29">
          <cell r="A29" t="str">
            <v>DER50260</v>
          </cell>
          <cell r="B29" t="str">
            <v>Esc.  Carga e Transp. de mat. 1a cat. c/ CB 5000&lt;DMT&lt;6000m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808</v>
          </cell>
          <cell r="G29">
            <v>4.29</v>
          </cell>
        </row>
        <row r="30">
          <cell r="A30" t="str">
            <v>DER50270</v>
          </cell>
          <cell r="B30" t="str">
            <v>Esc.  Carga e Transp. de mat. 1a cat. c/ CB 6000&lt;DMT&lt;7000m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6239</v>
          </cell>
          <cell r="G30">
            <v>4.79</v>
          </cell>
        </row>
        <row r="31">
          <cell r="A31" t="str">
            <v>DER50315</v>
          </cell>
          <cell r="B31" t="str">
            <v>Esc.  Carga e Transp. de mat. 1a cat. c/ CB 12000&lt;DMT&lt;14000m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16257</v>
          </cell>
          <cell r="G31">
            <v>8.0299999999999994</v>
          </cell>
        </row>
        <row r="32">
          <cell r="A32" t="str">
            <v>01.101.09</v>
          </cell>
          <cell r="B32" t="str">
            <v>Escavação,carga e transportes de material de 2a categoria,c/CB, DMT 50 a 200m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100</v>
          </cell>
          <cell r="G32">
            <v>2.85</v>
          </cell>
        </row>
        <row r="33">
          <cell r="A33" t="str">
            <v>01.101.10</v>
          </cell>
          <cell r="B33" t="str">
            <v>Escavação,carga e transportes de material de 2a categoria,c/CB,  DMT 200 a 400m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100</v>
          </cell>
          <cell r="G33">
            <v>2.97</v>
          </cell>
        </row>
        <row r="34">
          <cell r="A34" t="str">
            <v>01.101.11</v>
          </cell>
          <cell r="B34" t="str">
            <v>Escavação,carga e transportes de material de 2a categoria,c/CB,  DMT 400 a 600m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100</v>
          </cell>
          <cell r="G34">
            <v>3.15</v>
          </cell>
        </row>
        <row r="35">
          <cell r="A35" t="str">
            <v>01.101.12</v>
          </cell>
          <cell r="B35" t="str">
            <v>Escavação,carga e transportes de material de 2a categoria,c/CB,  DMT 600 a 800m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4759</v>
          </cell>
          <cell r="G35">
            <v>3.23</v>
          </cell>
        </row>
        <row r="36">
          <cell r="A36" t="str">
            <v>01.101.13</v>
          </cell>
          <cell r="B36" t="str">
            <v>Escavação,carga e transportes de material de 2a categoria,c/CB,  DMT 800 a 1 000m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100</v>
          </cell>
          <cell r="G36">
            <v>3.42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12018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01.101.17</v>
          </cell>
          <cell r="B40" t="str">
            <v>Escavação,carga e transportes de material de 2a categoria,c/CB,  DMT 1600 a 1800m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100</v>
          </cell>
          <cell r="G40">
            <v>3.99</v>
          </cell>
        </row>
        <row r="41">
          <cell r="A41" t="str">
            <v>01.101.18</v>
          </cell>
          <cell r="B41" t="str">
            <v>Escavação,carga e transportes de material de 2a categoria,c/CB,  DMT 1800 a 2000m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235</v>
          </cell>
          <cell r="G41">
            <v>4.1399999999999997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557</v>
          </cell>
          <cell r="G42">
            <v>4.51</v>
          </cell>
        </row>
        <row r="43">
          <cell r="A43" t="str">
            <v>DER51250</v>
          </cell>
          <cell r="B43" t="str">
            <v>Escavação,carga e transportes de material de 2a categoria DMT 5000 a 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DER51260</v>
          </cell>
          <cell r="B44" t="str">
            <v>Escavação,carga e transportes de material de 2a categoria DMT 6000 a 7000m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1248</v>
          </cell>
          <cell r="G44">
            <v>6.34</v>
          </cell>
        </row>
        <row r="45">
          <cell r="A45" t="str">
            <v>DER51310</v>
          </cell>
          <cell r="B45" t="str">
            <v>Escavação,carga e transportes de material de 2a categoria DMT 12000 a 14000m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100</v>
          </cell>
          <cell r="G45">
            <v>10.14</v>
          </cell>
        </row>
        <row r="46">
          <cell r="A46" t="str">
            <v>DER52095</v>
          </cell>
          <cell r="B46" t="str">
            <v>Esc. Carga e Transp. de solos moles 800&lt;DMT&lt;=1000m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808</v>
          </cell>
          <cell r="G46">
            <v>4.7</v>
          </cell>
        </row>
        <row r="47">
          <cell r="A47" t="str">
            <v>DER52101</v>
          </cell>
          <cell r="B47" t="str">
            <v>Esc. Carga e Transp. de solos moles 1200&lt;DMT&lt;=1400m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1500</v>
          </cell>
          <cell r="G47">
            <v>4.74</v>
          </cell>
        </row>
        <row r="48">
          <cell r="A48" t="str">
            <v>DER52105</v>
          </cell>
          <cell r="B48" t="str">
            <v>Esc. Carga e Transp. de solos moles 2000&lt;DMT&lt;=3000m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1222</v>
          </cell>
          <cell r="G48">
            <v>5.77</v>
          </cell>
        </row>
        <row r="49">
          <cell r="A49" t="str">
            <v>DER52106</v>
          </cell>
          <cell r="B49" t="str">
            <v>Esc. Carga e Transp. de solos moles 3000&lt;DMT&lt;=4000m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3135</v>
          </cell>
          <cell r="G49">
            <v>6.37</v>
          </cell>
        </row>
        <row r="50">
          <cell r="A50" t="str">
            <v>01.510.00</v>
          </cell>
          <cell r="B50" t="str">
            <v>Compactação de aterros a 95% Proctor Normal</v>
          </cell>
          <cell r="C50" t="str">
            <v>DNER-ES282/97</v>
          </cell>
          <cell r="D50" t="str">
            <v xml:space="preserve"> </v>
          </cell>
          <cell r="E50" t="str">
            <v>m3</v>
          </cell>
          <cell r="F50">
            <v>48343</v>
          </cell>
          <cell r="G50">
            <v>0.79</v>
          </cell>
        </row>
        <row r="51">
          <cell r="A51" t="str">
            <v>01.511.00</v>
          </cell>
          <cell r="B51" t="str">
            <v>Compactação de aterros a 100% Proctor Normal</v>
          </cell>
          <cell r="C51" t="str">
            <v>DNER-ES282/97</v>
          </cell>
          <cell r="D51" t="str">
            <v xml:space="preserve"> </v>
          </cell>
          <cell r="E51" t="str">
            <v>m3</v>
          </cell>
          <cell r="F51">
            <v>22313</v>
          </cell>
          <cell r="G51">
            <v>1.36</v>
          </cell>
        </row>
        <row r="52">
          <cell r="F52" t="str">
            <v>SUB-TOTAL</v>
          </cell>
        </row>
        <row r="54">
          <cell r="B54" t="str">
            <v>PAVIMENTAÇÃO</v>
          </cell>
        </row>
        <row r="55">
          <cell r="A55" t="str">
            <v>02.000.00</v>
          </cell>
          <cell r="B55" t="str">
            <v>Regularização do subleito</v>
          </cell>
          <cell r="C55" t="str">
            <v xml:space="preserve"> </v>
          </cell>
          <cell r="D55" t="str">
            <v xml:space="preserve"> </v>
          </cell>
          <cell r="E55" t="str">
            <v>m2</v>
          </cell>
          <cell r="F55">
            <v>104259</v>
          </cell>
          <cell r="G55">
            <v>0.3</v>
          </cell>
        </row>
        <row r="56">
          <cell r="A56" t="str">
            <v>DER53130</v>
          </cell>
          <cell r="B56" t="str">
            <v>Camada de macadame seco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17459</v>
          </cell>
          <cell r="G56">
            <v>21.86</v>
          </cell>
        </row>
        <row r="57">
          <cell r="A57" t="str">
            <v>02.230.00</v>
          </cell>
          <cell r="B57" t="str">
            <v>Base brita graduada</v>
          </cell>
          <cell r="C57" t="str">
            <v>DNER-ES303/97</v>
          </cell>
          <cell r="D57" t="str">
            <v xml:space="preserve"> </v>
          </cell>
          <cell r="E57" t="str">
            <v>m3</v>
          </cell>
          <cell r="F57">
            <v>13838</v>
          </cell>
          <cell r="G57">
            <v>28.06</v>
          </cell>
        </row>
        <row r="58">
          <cell r="A58" t="str">
            <v>02.300.00</v>
          </cell>
          <cell r="B58" t="str">
            <v>Imprimação - Fornecimento, transporte e execução</v>
          </cell>
          <cell r="C58" t="str">
            <v>DNER-ES306/97</v>
          </cell>
          <cell r="D58" t="str">
            <v xml:space="preserve"> </v>
          </cell>
          <cell r="E58" t="str">
            <v>m2</v>
          </cell>
          <cell r="F58">
            <v>92533</v>
          </cell>
          <cell r="G58">
            <v>1.1100000000000001</v>
          </cell>
        </row>
        <row r="59">
          <cell r="A59" t="str">
            <v>02.400.00</v>
          </cell>
          <cell r="B59" t="str">
            <v>Pintura de ligação - Fornec., transporte e execução</v>
          </cell>
          <cell r="C59" t="str">
            <v>DNER-ES307/97</v>
          </cell>
          <cell r="D59" t="str">
            <v xml:space="preserve"> </v>
          </cell>
          <cell r="E59" t="str">
            <v>m2</v>
          </cell>
          <cell r="F59">
            <v>170839</v>
          </cell>
          <cell r="G59">
            <v>0.41</v>
          </cell>
        </row>
        <row r="60">
          <cell r="A60" t="str">
            <v>02.540.01</v>
          </cell>
          <cell r="B60" t="str">
            <v>Concreto betuminoso usinado a quente - usina 100/140 t/h</v>
          </cell>
          <cell r="C60" t="str">
            <v>DNER-ES313/97</v>
          </cell>
          <cell r="D60" t="str">
            <v xml:space="preserve"> </v>
          </cell>
          <cell r="E60" t="str">
            <v>t</v>
          </cell>
          <cell r="F60">
            <v>19054</v>
          </cell>
          <cell r="G60">
            <v>67.64</v>
          </cell>
        </row>
        <row r="61">
          <cell r="A61" t="str">
            <v>DER82200</v>
          </cell>
          <cell r="B61" t="str">
            <v>Remoção de revestimento de CBUQ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1526</v>
          </cell>
          <cell r="G61">
            <v>5.73</v>
          </cell>
        </row>
        <row r="62">
          <cell r="A62" t="str">
            <v>DER82200a</v>
          </cell>
          <cell r="B62" t="str">
            <v>Remoção de camada granular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1526</v>
          </cell>
          <cell r="G62">
            <v>4.67</v>
          </cell>
        </row>
        <row r="63">
          <cell r="A63" t="str">
            <v>DER82150</v>
          </cell>
          <cell r="B63" t="str">
            <v>Remoção de pavimento a paralelelpípedo</v>
          </cell>
          <cell r="C63" t="str">
            <v xml:space="preserve"> </v>
          </cell>
          <cell r="D63" t="str">
            <v xml:space="preserve"> </v>
          </cell>
          <cell r="E63" t="str">
            <v>m2</v>
          </cell>
          <cell r="F63">
            <v>2238</v>
          </cell>
          <cell r="G63">
            <v>0.62</v>
          </cell>
        </row>
        <row r="64">
          <cell r="F64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142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928.4</v>
          </cell>
          <cell r="G68">
            <v>3.03</v>
          </cell>
        </row>
        <row r="69">
          <cell r="A69" t="str">
            <v>04.401.01</v>
          </cell>
          <cell r="B69" t="str">
            <v>Valeta de prot. de aterro c/ revest. vegetal VPA 01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1908</v>
          </cell>
          <cell r="G69">
            <v>31.98</v>
          </cell>
        </row>
        <row r="70">
          <cell r="A70" t="str">
            <v>04.401.02</v>
          </cell>
          <cell r="B70" t="str">
            <v>Valeta de prot. de aterro c/ revest. vegetal VPA 02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836</v>
          </cell>
          <cell r="G70">
            <v>24.32</v>
          </cell>
        </row>
        <row r="71">
          <cell r="A71" t="str">
            <v>04.500.06</v>
          </cell>
          <cell r="B71" t="str">
            <v>Dreno longit. profundo p/cortes em solo- DPS 06</v>
          </cell>
          <cell r="C71" t="str">
            <v>DNER-ES292/97</v>
          </cell>
          <cell r="D71" t="str">
            <v xml:space="preserve"> </v>
          </cell>
          <cell r="E71" t="str">
            <v>m</v>
          </cell>
          <cell r="F71">
            <v>1243</v>
          </cell>
          <cell r="G71">
            <v>34.94</v>
          </cell>
        </row>
        <row r="72">
          <cell r="A72" t="str">
            <v>04.502.02</v>
          </cell>
          <cell r="B72" t="str">
            <v>Boca de saída p/ dreno longit. profundo- BSD 02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49.08</v>
          </cell>
        </row>
        <row r="73">
          <cell r="A73" t="str">
            <v>04.510.03</v>
          </cell>
          <cell r="B73" t="str">
            <v>Dreno sub- superficial- DSS 03</v>
          </cell>
          <cell r="C73" t="str">
            <v>DNER-ES294/97</v>
          </cell>
          <cell r="D73" t="str">
            <v xml:space="preserve"> </v>
          </cell>
          <cell r="E73" t="str">
            <v>m</v>
          </cell>
          <cell r="F73">
            <v>3497</v>
          </cell>
          <cell r="G73">
            <v>3.71</v>
          </cell>
        </row>
        <row r="74">
          <cell r="A74" t="str">
            <v>04.511.01</v>
          </cell>
          <cell r="B74" t="str">
            <v>Boca de saída p/ dreno sub-superficial-BSD 03</v>
          </cell>
          <cell r="C74" t="str">
            <v xml:space="preserve"> </v>
          </cell>
          <cell r="D74" t="str">
            <v xml:space="preserve"> </v>
          </cell>
          <cell r="E74" t="str">
            <v>un</v>
          </cell>
          <cell r="F74">
            <v>5</v>
          </cell>
          <cell r="G74">
            <v>20.86</v>
          </cell>
        </row>
        <row r="75">
          <cell r="A75" t="str">
            <v>04.900.21</v>
          </cell>
          <cell r="B75" t="str">
            <v>Sarjeta de cant. central de concreto-SCC 01</v>
          </cell>
          <cell r="C75" t="str">
            <v>DNER-ES288/97</v>
          </cell>
          <cell r="D75" t="str">
            <v xml:space="preserve"> </v>
          </cell>
          <cell r="E75" t="str">
            <v>m</v>
          </cell>
          <cell r="F75">
            <v>3036</v>
          </cell>
          <cell r="G75">
            <v>13.85</v>
          </cell>
        </row>
        <row r="76">
          <cell r="A76" t="str">
            <v>04.900.22</v>
          </cell>
          <cell r="B76" t="str">
            <v>Sarjeta de cant. central de concreto-SCC 02</v>
          </cell>
          <cell r="C76" t="str">
            <v>DNER-ES288/97</v>
          </cell>
          <cell r="D76" t="str">
            <v xml:space="preserve"> </v>
          </cell>
          <cell r="E76" t="str">
            <v>m</v>
          </cell>
          <cell r="F76">
            <v>638</v>
          </cell>
          <cell r="G76">
            <v>19.170000000000002</v>
          </cell>
        </row>
        <row r="77">
          <cell r="A77" t="str">
            <v>04.900.03</v>
          </cell>
          <cell r="B77" t="str">
            <v>Sarjeta triangular de concreto-STC 03</v>
          </cell>
          <cell r="C77" t="str">
            <v>DNER-ES288/97</v>
          </cell>
          <cell r="D77" t="str">
            <v xml:space="preserve"> </v>
          </cell>
          <cell r="E77" t="str">
            <v>m</v>
          </cell>
          <cell r="F77">
            <v>55</v>
          </cell>
          <cell r="G77">
            <v>16.02</v>
          </cell>
        </row>
        <row r="78">
          <cell r="A78" t="str">
            <v>04.910.05</v>
          </cell>
          <cell r="B78" t="str">
            <v>Meio-fio de concreto-MFC 05</v>
          </cell>
          <cell r="C78" t="str">
            <v>DNER-ES290/97</v>
          </cell>
          <cell r="D78" t="str">
            <v xml:space="preserve"> </v>
          </cell>
          <cell r="E78" t="str">
            <v>m</v>
          </cell>
          <cell r="F78">
            <v>21252</v>
          </cell>
          <cell r="G78">
            <v>10.54</v>
          </cell>
        </row>
        <row r="79">
          <cell r="A79" t="str">
            <v>DER78150b</v>
          </cell>
          <cell r="B79" t="str">
            <v>Caixa coletora de sarjeta - CCS, D=40cm E H=1,00m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4</v>
          </cell>
          <cell r="G79">
            <v>382.07</v>
          </cell>
        </row>
        <row r="80">
          <cell r="A80" t="str">
            <v>DER78150c</v>
          </cell>
          <cell r="B80" t="str">
            <v>Caixa coletora de sarjeta - CCS, D=40cm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503.68</v>
          </cell>
        </row>
        <row r="81">
          <cell r="A81" t="str">
            <v>DER78150a</v>
          </cell>
          <cell r="B81" t="str">
            <v>Caixa coletora de sarjeta - CCS, D=60cm E H=1,5m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1</v>
          </cell>
          <cell r="G81">
            <v>500.45</v>
          </cell>
        </row>
        <row r="82">
          <cell r="A82" t="str">
            <v>04.930.01</v>
          </cell>
          <cell r="B82" t="str">
            <v>Caixa coletora de sarjeta-CCS 01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1</v>
          </cell>
          <cell r="G82">
            <v>568.85</v>
          </cell>
        </row>
        <row r="83">
          <cell r="A83" t="str">
            <v>04.931.03</v>
          </cell>
          <cell r="B83" t="str">
            <v>Caixa coletora de talvegue-CCT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2</v>
          </cell>
          <cell r="G83">
            <v>551.65</v>
          </cell>
        </row>
        <row r="84">
          <cell r="A84" t="str">
            <v>04.931.02</v>
          </cell>
          <cell r="B84" t="str">
            <v>Caixa coletora de talvegue-CCT 02</v>
          </cell>
          <cell r="C84" t="str">
            <v>DNER-ES287/97</v>
          </cell>
          <cell r="D84" t="str">
            <v xml:space="preserve"> </v>
          </cell>
          <cell r="E84" t="str">
            <v>un</v>
          </cell>
          <cell r="F84">
            <v>1</v>
          </cell>
          <cell r="G84">
            <v>564.34</v>
          </cell>
        </row>
        <row r="85">
          <cell r="A85" t="str">
            <v>04.960.01</v>
          </cell>
          <cell r="B85" t="str">
            <v>Boca de lobo simples c/ grelha de concreto-BLS 01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12</v>
          </cell>
          <cell r="G85">
            <v>203.51</v>
          </cell>
        </row>
        <row r="86">
          <cell r="A86" t="str">
            <v>04.960.02</v>
          </cell>
          <cell r="B86" t="str">
            <v>Boca de lobo simples c/ grelha de concreto-BLS 02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</v>
          </cell>
          <cell r="G86">
            <v>257.83999999999997</v>
          </cell>
        </row>
        <row r="87">
          <cell r="A87" t="str">
            <v>04.960.03</v>
          </cell>
          <cell r="B87" t="str">
            <v>Boca de lobo simples c/ grelha de concreto-BLS 03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7</v>
          </cell>
          <cell r="G87">
            <v>312.23</v>
          </cell>
        </row>
        <row r="88">
          <cell r="A88" t="str">
            <v>04.961.02</v>
          </cell>
          <cell r="B88" t="str">
            <v>Boca de lobo dupla c/ grelha de concreto-BLD 02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</v>
          </cell>
          <cell r="G88">
            <v>476.56</v>
          </cell>
        </row>
        <row r="89">
          <cell r="A89" t="str">
            <v>04.999.01</v>
          </cell>
          <cell r="B89" t="str">
            <v>Remoção de bueiros existentes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65</v>
          </cell>
          <cell r="G89">
            <v>13.06</v>
          </cell>
        </row>
        <row r="90">
          <cell r="A90" t="str">
            <v>04.999.02</v>
          </cell>
          <cell r="B90" t="str">
            <v>Demolição de dispositivos de concreto</v>
          </cell>
          <cell r="C90" t="str">
            <v>DNER-ES296/97</v>
          </cell>
          <cell r="D90" t="str">
            <v xml:space="preserve"> </v>
          </cell>
          <cell r="E90" t="str">
            <v>m3</v>
          </cell>
          <cell r="F90">
            <v>69.599999999999994</v>
          </cell>
          <cell r="G90">
            <v>12.58</v>
          </cell>
        </row>
        <row r="91">
          <cell r="A91" t="str">
            <v>P 04.100.07</v>
          </cell>
          <cell r="B91" t="str">
            <v>Execução de galerias D=0,40 c/ lastro de brita</v>
          </cell>
          <cell r="C91" t="str">
            <v xml:space="preserve"> </v>
          </cell>
          <cell r="D91" t="str">
            <v xml:space="preserve"> </v>
          </cell>
          <cell r="E91" t="str">
            <v>m</v>
          </cell>
          <cell r="F91">
            <v>2037</v>
          </cell>
          <cell r="G91">
            <v>41.68</v>
          </cell>
        </row>
        <row r="92">
          <cell r="A92" t="str">
            <v>P 04.100.09</v>
          </cell>
          <cell r="B92" t="str">
            <v>Execução de galerias D=0,60 c/ lastro de brita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529</v>
          </cell>
          <cell r="G92">
            <v>100.67</v>
          </cell>
        </row>
        <row r="93">
          <cell r="A93" t="str">
            <v>P 04.100.08</v>
          </cell>
          <cell r="B93" t="str">
            <v>Execução de galerias D=0,40 c/ lastro de concreto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287</v>
          </cell>
          <cell r="G93">
            <v>58.65</v>
          </cell>
        </row>
        <row r="94">
          <cell r="A94" t="str">
            <v>P 04.100.10</v>
          </cell>
          <cell r="B94" t="str">
            <v>Execução de galerias D=0,60 c/ lastro de concreto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111</v>
          </cell>
          <cell r="G94">
            <v>131.66</v>
          </cell>
        </row>
        <row r="95">
          <cell r="A95" t="str">
            <v>DER72350b</v>
          </cell>
          <cell r="B95" t="str">
            <v>Boca para BSTC D=40cm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4</v>
          </cell>
          <cell r="G95">
            <v>147.57</v>
          </cell>
        </row>
        <row r="96">
          <cell r="A96" t="str">
            <v>04.101.01</v>
          </cell>
          <cell r="B96" t="str">
            <v>Boca de BSTC D=0.60m-normal</v>
          </cell>
          <cell r="C96" t="str">
            <v>DNER-ES284/97</v>
          </cell>
          <cell r="D96" t="str">
            <v xml:space="preserve"> </v>
          </cell>
          <cell r="E96" t="str">
            <v>un</v>
          </cell>
          <cell r="F96">
            <v>6</v>
          </cell>
          <cell r="G96">
            <v>299.62</v>
          </cell>
        </row>
        <row r="97">
          <cell r="A97" t="str">
            <v>P 04.100.06</v>
          </cell>
          <cell r="B97" t="str">
            <v>Galeria D=0,40m envelopada</v>
          </cell>
          <cell r="C97" t="str">
            <v xml:space="preserve"> </v>
          </cell>
          <cell r="D97" t="str">
            <v xml:space="preserve"> </v>
          </cell>
          <cell r="E97" t="str">
            <v>m</v>
          </cell>
          <cell r="F97">
            <v>36</v>
          </cell>
          <cell r="G97">
            <v>103.37</v>
          </cell>
        </row>
        <row r="98">
          <cell r="A98" t="str">
            <v>P 04.100.12</v>
          </cell>
          <cell r="B98" t="str">
            <v>Galeria D=0,60m envelopada</v>
          </cell>
          <cell r="C98" t="str">
            <v xml:space="preserve"> </v>
          </cell>
          <cell r="D98" t="str">
            <v xml:space="preserve"> </v>
          </cell>
          <cell r="E98" t="str">
            <v>m</v>
          </cell>
          <cell r="F98">
            <v>23</v>
          </cell>
          <cell r="G98">
            <v>191.7</v>
          </cell>
        </row>
        <row r="99">
          <cell r="A99" t="str">
            <v>P.04.100.14</v>
          </cell>
          <cell r="B99" t="str">
            <v>Caixa de ligação e passagem BSTC, D=80cm, H=1,00m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1</v>
          </cell>
          <cell r="G99">
            <v>451.1</v>
          </cell>
        </row>
        <row r="100">
          <cell r="A100" t="str">
            <v>P.04.100.15</v>
          </cell>
          <cell r="B100" t="str">
            <v>Caixa de ligação e passagem BSTC,  D=1,00m, H=1,50m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</v>
          </cell>
          <cell r="G100">
            <v>741.5</v>
          </cell>
        </row>
        <row r="101">
          <cell r="A101" t="str">
            <v>P.04.100.16</v>
          </cell>
          <cell r="B101" t="str">
            <v>Caixa de ligação e passagem BDTC,  D=1,00m, H=1,50m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1</v>
          </cell>
          <cell r="G101">
            <v>1174.79</v>
          </cell>
        </row>
        <row r="102">
          <cell r="A102" t="str">
            <v>04.962.01</v>
          </cell>
          <cell r="B102" t="str">
            <v>Caixa de ligação e passagem- CLP 01</v>
          </cell>
          <cell r="C102" t="str">
            <v>DNER-ES287/97</v>
          </cell>
          <cell r="D102" t="str">
            <v xml:space="preserve"> </v>
          </cell>
          <cell r="E102" t="str">
            <v>un</v>
          </cell>
          <cell r="F102">
            <v>5</v>
          </cell>
          <cell r="G102">
            <v>371.03</v>
          </cell>
        </row>
        <row r="103">
          <cell r="A103" t="str">
            <v>04.962.02</v>
          </cell>
          <cell r="B103" t="str">
            <v>Caixa de ligação e passagem- CLP 02</v>
          </cell>
          <cell r="C103" t="str">
            <v>DNER-ES287/97</v>
          </cell>
          <cell r="D103" t="str">
            <v xml:space="preserve"> </v>
          </cell>
          <cell r="E103" t="str">
            <v>un</v>
          </cell>
          <cell r="F103">
            <v>3</v>
          </cell>
          <cell r="G103">
            <v>359.92</v>
          </cell>
        </row>
        <row r="104">
          <cell r="A104" t="str">
            <v>04.962.07</v>
          </cell>
          <cell r="B104" t="str">
            <v>Caixa de ligação e passagem- CLP 07</v>
          </cell>
          <cell r="C104" t="str">
            <v>DNER-ES287/97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443.2</v>
          </cell>
        </row>
        <row r="105">
          <cell r="A105" t="str">
            <v>04.962.08</v>
          </cell>
          <cell r="B105" t="str">
            <v>Caixa de ligação e passagem- CLP 08</v>
          </cell>
          <cell r="C105" t="str">
            <v>DNER-ES287/97</v>
          </cell>
          <cell r="D105" t="str">
            <v xml:space="preserve"> </v>
          </cell>
          <cell r="E105" t="str">
            <v>un</v>
          </cell>
          <cell r="F105">
            <v>1</v>
          </cell>
          <cell r="G105">
            <v>431.6</v>
          </cell>
        </row>
        <row r="106">
          <cell r="A106" t="str">
            <v>04.963.01</v>
          </cell>
          <cell r="B106" t="str">
            <v>Poço de visita- PVI 01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1</v>
          </cell>
          <cell r="G106">
            <v>493.1</v>
          </cell>
        </row>
        <row r="107">
          <cell r="A107" t="str">
            <v>04.963.02</v>
          </cell>
          <cell r="B107" t="str">
            <v>Poço de visita- PVI 02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</v>
          </cell>
          <cell r="G107">
            <v>481.49</v>
          </cell>
        </row>
        <row r="108">
          <cell r="A108" t="str">
            <v>04.963.31</v>
          </cell>
          <cell r="B108" t="str">
            <v>Chaminé dos poços de visita- CPV 01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368.29</v>
          </cell>
        </row>
        <row r="109">
          <cell r="F109" t="str">
            <v>SUB-TOTAL</v>
          </cell>
        </row>
        <row r="111">
          <cell r="B111" t="str">
            <v>OBRAS DE ARTE CORRENTES</v>
          </cell>
        </row>
        <row r="112">
          <cell r="A112" t="str">
            <v>04.001.01</v>
          </cell>
          <cell r="B112" t="str">
            <v>Escavação mecânica,reaterro e compactação (material de 1a categoria)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3714</v>
          </cell>
          <cell r="G112">
            <v>3.03</v>
          </cell>
        </row>
        <row r="113">
          <cell r="A113" t="str">
            <v>DER66050</v>
          </cell>
          <cell r="B113" t="str">
            <v>Corpo de BSTC D=50cm c/ lastro de brita</v>
          </cell>
          <cell r="C113" t="str">
            <v xml:space="preserve"> </v>
          </cell>
          <cell r="D113" t="str">
            <v xml:space="preserve"> </v>
          </cell>
          <cell r="E113" t="str">
            <v>m</v>
          </cell>
          <cell r="F113">
            <v>18</v>
          </cell>
          <cell r="G113">
            <v>54.42</v>
          </cell>
        </row>
        <row r="114">
          <cell r="A114" t="str">
            <v>DER72350a</v>
          </cell>
          <cell r="B114" t="str">
            <v>Boca para BSTC D=50cm - Normal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</v>
          </cell>
          <cell r="G114">
            <v>157.56</v>
          </cell>
        </row>
        <row r="115">
          <cell r="A115" t="str">
            <v>04.100.02</v>
          </cell>
          <cell r="B115" t="str">
            <v>Corpo de BSTC D=0.80m</v>
          </cell>
          <cell r="C115" t="str">
            <v>DNER-ES284/97</v>
          </cell>
          <cell r="D115" t="str">
            <v xml:space="preserve"> </v>
          </cell>
          <cell r="E115" t="str">
            <v xml:space="preserve">m </v>
          </cell>
          <cell r="F115">
            <v>99</v>
          </cell>
          <cell r="G115">
            <v>201.98</v>
          </cell>
        </row>
        <row r="116">
          <cell r="A116" t="str">
            <v>04.100.03</v>
          </cell>
          <cell r="B116" t="str">
            <v>Corpo de BSTC D=1.00m</v>
          </cell>
          <cell r="C116" t="str">
            <v>DNER-ES284/97</v>
          </cell>
          <cell r="D116" t="str">
            <v xml:space="preserve"> </v>
          </cell>
          <cell r="E116" t="str">
            <v xml:space="preserve">m </v>
          </cell>
          <cell r="F116">
            <v>200</v>
          </cell>
          <cell r="G116">
            <v>280.33</v>
          </cell>
        </row>
        <row r="117">
          <cell r="A117" t="str">
            <v>04.101.02</v>
          </cell>
          <cell r="B117" t="str">
            <v>Boca de BSTC D=0.80m-normal</v>
          </cell>
          <cell r="C117" t="str">
            <v>DNER-ES284/97</v>
          </cell>
          <cell r="D117" t="str">
            <v xml:space="preserve"> </v>
          </cell>
          <cell r="E117" t="str">
            <v>un</v>
          </cell>
          <cell r="F117">
            <v>4</v>
          </cell>
          <cell r="G117">
            <v>494.05</v>
          </cell>
        </row>
        <row r="118">
          <cell r="A118" t="str">
            <v>04.101.03</v>
          </cell>
          <cell r="B118" t="str">
            <v>Boca de BSTC D=1.00m-normal</v>
          </cell>
          <cell r="C118" t="str">
            <v>DNER-ES284/97</v>
          </cell>
          <cell r="D118" t="str">
            <v xml:space="preserve"> </v>
          </cell>
          <cell r="E118" t="str">
            <v>un</v>
          </cell>
          <cell r="F118">
            <v>3</v>
          </cell>
          <cell r="G118">
            <v>757.56</v>
          </cell>
        </row>
        <row r="119">
          <cell r="A119" t="str">
            <v>04.101.05</v>
          </cell>
          <cell r="B119" t="str">
            <v>Boca de BSTC D=1.50m-normal</v>
          </cell>
          <cell r="C119" t="str">
            <v>DNER-ES284/97</v>
          </cell>
          <cell r="D119" t="str">
            <v xml:space="preserve"> </v>
          </cell>
          <cell r="E119" t="str">
            <v>un</v>
          </cell>
          <cell r="F119">
            <v>3</v>
          </cell>
          <cell r="G119">
            <v>1942.12</v>
          </cell>
        </row>
        <row r="120">
          <cell r="A120" t="str">
            <v>04.110.01</v>
          </cell>
          <cell r="B120" t="str">
            <v>Corpo de BDTC D=1.00m</v>
          </cell>
          <cell r="C120" t="str">
            <v>DNER-ES284/97</v>
          </cell>
          <cell r="D120" t="str">
            <v xml:space="preserve"> </v>
          </cell>
          <cell r="E120" t="str">
            <v>m</v>
          </cell>
          <cell r="F120">
            <v>142</v>
          </cell>
          <cell r="G120">
            <v>572.14</v>
          </cell>
        </row>
        <row r="121">
          <cell r="A121" t="str">
            <v>04.110.02</v>
          </cell>
          <cell r="B121" t="str">
            <v>Corpo de BDTC D=1.20m</v>
          </cell>
          <cell r="C121" t="str">
            <v>DNER-ES284/97</v>
          </cell>
          <cell r="D121" t="str">
            <v xml:space="preserve"> </v>
          </cell>
          <cell r="E121" t="str">
            <v>m</v>
          </cell>
          <cell r="F121">
            <v>78</v>
          </cell>
          <cell r="G121">
            <v>745.38</v>
          </cell>
        </row>
        <row r="122">
          <cell r="A122" t="str">
            <v>04.111.01</v>
          </cell>
          <cell r="B122" t="str">
            <v>Boca de BDTC D=1.00m-normal</v>
          </cell>
          <cell r="C122" t="str">
            <v>DNER-ES284/97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1056.6199999999999</v>
          </cell>
        </row>
        <row r="123">
          <cell r="A123" t="str">
            <v>04.111.02</v>
          </cell>
          <cell r="B123" t="str">
            <v>Boca de BDTC D=1.20m-normal</v>
          </cell>
          <cell r="C123" t="str">
            <v>DNER-ES284/97</v>
          </cell>
          <cell r="D123" t="str">
            <v xml:space="preserve"> </v>
          </cell>
          <cell r="E123" t="str">
            <v>un</v>
          </cell>
          <cell r="F123">
            <v>2</v>
          </cell>
          <cell r="G123">
            <v>1521.54</v>
          </cell>
        </row>
        <row r="124">
          <cell r="A124" t="str">
            <v>DER67700</v>
          </cell>
          <cell r="B124" t="str">
            <v>Corpo de BTTC D=0.80m c/enrocamento e laje</v>
          </cell>
          <cell r="C124" t="str">
            <v xml:space="preserve"> </v>
          </cell>
          <cell r="D124" t="str">
            <v xml:space="preserve"> </v>
          </cell>
          <cell r="E124" t="str">
            <v>m</v>
          </cell>
          <cell r="F124">
            <v>31</v>
          </cell>
          <cell r="G124">
            <v>599.96</v>
          </cell>
        </row>
        <row r="125">
          <cell r="A125" t="str">
            <v>DER73550</v>
          </cell>
          <cell r="B125" t="str">
            <v>Boca de BTTC D=0,80m-normal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</v>
          </cell>
          <cell r="G125">
            <v>685.42</v>
          </cell>
        </row>
        <row r="126">
          <cell r="A126" t="str">
            <v>P 04.100.23</v>
          </cell>
          <cell r="B126" t="str">
            <v>Bueiro Met.Corrug.circular, T.Armco,  c/Epoxy-bonded, MP-100, D=1,50 m, E=2,0mm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54</v>
          </cell>
          <cell r="G126">
            <v>510.8</v>
          </cell>
        </row>
        <row r="127">
          <cell r="F127" t="str">
            <v>SUB-TOTAL</v>
          </cell>
        </row>
        <row r="128">
          <cell r="B128" t="str">
            <v>OBRAS COMPLEMENTARES</v>
          </cell>
        </row>
        <row r="129">
          <cell r="A129" t="str">
            <v>05.100.00</v>
          </cell>
          <cell r="B129" t="str">
            <v>Enleivamento</v>
          </cell>
          <cell r="C129" t="str">
            <v>DNER-ES341/97</v>
          </cell>
          <cell r="D129" t="str">
            <v xml:space="preserve"> </v>
          </cell>
          <cell r="E129" t="str">
            <v>m2</v>
          </cell>
          <cell r="F129">
            <v>77733</v>
          </cell>
          <cell r="G129">
            <v>2.06</v>
          </cell>
        </row>
        <row r="130">
          <cell r="A130" t="str">
            <v>P 05.100.02</v>
          </cell>
          <cell r="B130" t="str">
            <v>Fornecimento e plantio de árvore selecionada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251</v>
          </cell>
          <cell r="G130">
            <v>6.02</v>
          </cell>
        </row>
        <row r="131">
          <cell r="A131" t="str">
            <v>05.102.00</v>
          </cell>
          <cell r="B131" t="str">
            <v>Hidrossemeadura</v>
          </cell>
          <cell r="C131" t="str">
            <v>DNER-ES341/97</v>
          </cell>
          <cell r="D131" t="str">
            <v xml:space="preserve"> </v>
          </cell>
          <cell r="E131" t="str">
            <v>m2</v>
          </cell>
          <cell r="F131">
            <v>241</v>
          </cell>
          <cell r="G131">
            <v>0.49</v>
          </cell>
        </row>
        <row r="132">
          <cell r="A132" t="str">
            <v>DER81950</v>
          </cell>
          <cell r="B132" t="str">
            <v>Calçada em lastro de brita c/revestimento em concreto</v>
          </cell>
          <cell r="C132" t="str">
            <v xml:space="preserve"> </v>
          </cell>
          <cell r="D132" t="str">
            <v xml:space="preserve"> </v>
          </cell>
          <cell r="E132" t="str">
            <v>m2</v>
          </cell>
          <cell r="F132">
            <v>13620</v>
          </cell>
          <cell r="G132">
            <v>8.94</v>
          </cell>
        </row>
        <row r="133">
          <cell r="A133" t="str">
            <v>05.301.01</v>
          </cell>
          <cell r="B133" t="str">
            <v>Alvenaria tijolos</v>
          </cell>
          <cell r="C133" t="str">
            <v xml:space="preserve"> </v>
          </cell>
          <cell r="D133" t="str">
            <v xml:space="preserve"> </v>
          </cell>
          <cell r="E133" t="str">
            <v>m2</v>
          </cell>
          <cell r="F133">
            <v>200</v>
          </cell>
          <cell r="G133">
            <v>24.32</v>
          </cell>
        </row>
        <row r="134">
          <cell r="A134" t="str">
            <v>P 05.300.00</v>
          </cell>
          <cell r="B134" t="str">
            <v>Abrigos para passageiros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8</v>
          </cell>
          <cell r="G134">
            <v>832.7</v>
          </cell>
        </row>
      </sheetData>
      <sheetData sheetId="10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50000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01.100.12</v>
          </cell>
          <cell r="B17" t="str">
            <v>Escavação,carga e transportes de material de 1a categoria DMT= 600 a 800m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113272</v>
          </cell>
          <cell r="G17">
            <v>2.19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14085</v>
          </cell>
          <cell r="G18">
            <v>3.26</v>
          </cell>
        </row>
        <row r="19">
          <cell r="A19" t="str">
            <v>DER50385</v>
          </cell>
          <cell r="B19" t="str">
            <v>Esc.  Carga e Transp. de mat. 1a cat. c/ CB 26000&lt;DMT&lt;28000m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17676</v>
          </cell>
          <cell r="G19">
            <v>15.02</v>
          </cell>
        </row>
        <row r="20">
          <cell r="A20" t="str">
            <v>01.101.12</v>
          </cell>
          <cell r="B20" t="str">
            <v>Escavação,carga e transportes de material de 2a categoria,c/CB,  DMT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75515</v>
          </cell>
          <cell r="G20">
            <v>3.23</v>
          </cell>
        </row>
        <row r="21">
          <cell r="A21" t="str">
            <v>01.101.19</v>
          </cell>
          <cell r="B21" t="str">
            <v>Escavação,carga e transportes de material de 2a categoria,c/CB,  DMT 2000 a 3000m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12149</v>
          </cell>
          <cell r="G21">
            <v>4.51</v>
          </cell>
        </row>
        <row r="22">
          <cell r="A22" t="str">
            <v>DER52101</v>
          </cell>
          <cell r="B22" t="str">
            <v>Esc. Carga e Transp. de solos moles 1200&lt;DMT&lt;=1400m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13597</v>
          </cell>
          <cell r="G22">
            <v>4.74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168653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21862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54585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9402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7485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49751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113720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13239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1626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1626</v>
          </cell>
          <cell r="G35">
            <v>5.73</v>
          </cell>
        </row>
        <row r="36">
          <cell r="F36" t="str">
            <v>SUB-TOTAL</v>
          </cell>
        </row>
        <row r="38">
          <cell r="B38" t="str">
            <v>DRENAGEM</v>
          </cell>
        </row>
        <row r="39">
          <cell r="A39" t="str">
            <v>04.000.00</v>
          </cell>
          <cell r="B39" t="str">
            <v>Escavação manual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157</v>
          </cell>
          <cell r="G39">
            <v>17.57</v>
          </cell>
        </row>
        <row r="40">
          <cell r="A40" t="str">
            <v>04.001.00</v>
          </cell>
          <cell r="B40" t="str">
            <v>Escavação mecânica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1085</v>
          </cell>
          <cell r="G40">
            <v>2.09</v>
          </cell>
        </row>
        <row r="41">
          <cell r="A41" t="str">
            <v>04.001.01</v>
          </cell>
          <cell r="B41" t="str">
            <v>Escavação mecânica,reaterro e compactação (material de 1a categoria)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1888</v>
          </cell>
          <cell r="G41">
            <v>3.03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805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1023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4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1095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6</v>
          </cell>
          <cell r="G46">
            <v>20.86</v>
          </cell>
        </row>
        <row r="47">
          <cell r="A47" t="str">
            <v>04.900.04</v>
          </cell>
          <cell r="B47" t="str">
            <v>Sarjeta triangular de concreto-STC 04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264</v>
          </cell>
          <cell r="G47">
            <v>12.93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678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572</v>
          </cell>
          <cell r="G49">
            <v>19.170000000000002</v>
          </cell>
        </row>
        <row r="50">
          <cell r="A50" t="str">
            <v>04.910.05</v>
          </cell>
          <cell r="B50" t="str">
            <v>Meio-fio de concreto-MFC 05</v>
          </cell>
          <cell r="C50" t="str">
            <v>DNER-ES290/97</v>
          </cell>
          <cell r="D50" t="str">
            <v xml:space="preserve"> </v>
          </cell>
          <cell r="E50" t="str">
            <v>m</v>
          </cell>
          <cell r="F50">
            <v>2286</v>
          </cell>
          <cell r="G50">
            <v>10.54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2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 t="str">
            <v xml:space="preserve"> 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Dissipador de energia- DES 01</v>
          </cell>
          <cell r="C54" t="str">
            <v>DNER-ES283/97</v>
          </cell>
          <cell r="D54" t="str">
            <v xml:space="preserve"> 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04.960.01</v>
          </cell>
          <cell r="B55" t="str">
            <v>Boca de lobo simples c/ grelha de concreto-BLS 01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4</v>
          </cell>
          <cell r="G55">
            <v>203.51</v>
          </cell>
        </row>
        <row r="56">
          <cell r="A56" t="str">
            <v>04.960.02</v>
          </cell>
          <cell r="B56" t="str">
            <v>Boca de lobo simples c/ grelha de concreto-BLS 02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4</v>
          </cell>
          <cell r="G56">
            <v>257.83999999999997</v>
          </cell>
        </row>
        <row r="57">
          <cell r="A57" t="str">
            <v>04.962.01</v>
          </cell>
          <cell r="B57" t="str">
            <v>Caixa de ligação e passagem- CLP 01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371.03</v>
          </cell>
        </row>
        <row r="58">
          <cell r="A58" t="str">
            <v>04.962.15</v>
          </cell>
          <cell r="B58" t="str">
            <v>Caixa de ligação e passagem- CLP 15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1</v>
          </cell>
          <cell r="G58">
            <v>683.07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317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40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86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198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4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5</v>
          </cell>
          <cell r="G64">
            <v>299.62</v>
          </cell>
        </row>
        <row r="65">
          <cell r="A65" t="str">
            <v>04.963.03</v>
          </cell>
          <cell r="B65" t="str">
            <v>Poço de visita- PVI 03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04.991.01</v>
          </cell>
          <cell r="B66" t="str">
            <v>Tampa de concreto p/ caixa coletora(4 nervuras)-TCC 01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48.34</v>
          </cell>
        </row>
        <row r="67">
          <cell r="F67" t="str">
            <v>SUB-TOTAL</v>
          </cell>
        </row>
        <row r="69">
          <cell r="B69" t="str">
            <v>OBRAS DE ARTE ESPECIAIS</v>
          </cell>
        </row>
        <row r="70">
          <cell r="B70" t="str">
            <v>Infra e Mesoestrutura</v>
          </cell>
        </row>
        <row r="71">
          <cell r="A71" t="str">
            <v>DER90150</v>
          </cell>
          <cell r="B71" t="str">
            <v>Escavação em tubulão a céu aberto em material de 1ªcateg.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90</v>
          </cell>
          <cell r="G71">
            <v>184.89</v>
          </cell>
        </row>
        <row r="72">
          <cell r="A72" t="str">
            <v>DER90160</v>
          </cell>
          <cell r="B72" t="str">
            <v>Escavação em tubulão a céu aberto em material de 3ªcateg.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640.85</v>
          </cell>
        </row>
        <row r="73">
          <cell r="A73" t="str">
            <v>DER90170</v>
          </cell>
          <cell r="B73" t="str">
            <v>Escavação em tubulão sob ar comprimido em material de 1ªcateg.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742.04</v>
          </cell>
        </row>
        <row r="74">
          <cell r="A74" t="str">
            <v>DER90180</v>
          </cell>
          <cell r="B74" t="str">
            <v>Escavação em tubulão sob ar comprimido em material de 3ªcateg.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110</v>
          </cell>
          <cell r="G74">
            <v>1154.25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331</v>
          </cell>
          <cell r="G75">
            <v>21.86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210</v>
          </cell>
          <cell r="G76">
            <v>30.76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11325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252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OAE6</v>
          </cell>
          <cell r="B80" t="str">
            <v>Escoramento metálico comum (cimbramento)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9500</v>
          </cell>
          <cell r="G80">
            <v>27.58</v>
          </cell>
        </row>
        <row r="81">
          <cell r="A81" t="str">
            <v>03.371.02</v>
          </cell>
          <cell r="B81" t="str">
            <v>Formas de placa compensada plastificada</v>
          </cell>
          <cell r="C81" t="str">
            <v xml:space="preserve"> </v>
          </cell>
          <cell r="D81" t="str">
            <v xml:space="preserve"> </v>
          </cell>
          <cell r="E81" t="str">
            <v>m2</v>
          </cell>
          <cell r="F81">
            <v>2606</v>
          </cell>
          <cell r="G81">
            <v>30.76</v>
          </cell>
        </row>
        <row r="82">
          <cell r="A82" t="str">
            <v>03.371.00</v>
          </cell>
          <cell r="B82" t="str">
            <v>Formas de madeira compensada</v>
          </cell>
          <cell r="C82" t="str">
            <v xml:space="preserve"> </v>
          </cell>
          <cell r="D82" t="str">
            <v xml:space="preserve"> </v>
          </cell>
          <cell r="E82" t="str">
            <v>m2</v>
          </cell>
          <cell r="F82">
            <v>928</v>
          </cell>
          <cell r="G82">
            <v>21.86</v>
          </cell>
        </row>
        <row r="83">
          <cell r="A83" t="str">
            <v>03.353.00</v>
          </cell>
          <cell r="B83" t="str">
            <v>Forn., preparo e colocação nas formas, de aço CA-50</v>
          </cell>
          <cell r="C83" t="str">
            <v xml:space="preserve"> </v>
          </cell>
          <cell r="D83" t="str">
            <v xml:space="preserve"> </v>
          </cell>
          <cell r="E83" t="str">
            <v>kg</v>
          </cell>
          <cell r="F83">
            <v>119265</v>
          </cell>
          <cell r="G83">
            <v>2.59</v>
          </cell>
        </row>
        <row r="84">
          <cell r="A84" t="str">
            <v>OAE4</v>
          </cell>
          <cell r="B84" t="str">
            <v>Armadura de protensão, fornecimento, bainhas, ancoragens, operações de protensão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45662</v>
          </cell>
          <cell r="G84">
            <v>19.28</v>
          </cell>
        </row>
        <row r="85">
          <cell r="A85" t="str">
            <v>OAE19</v>
          </cell>
          <cell r="B85" t="str">
            <v>Injeção de nata (cabos 12 varas 1/2")</v>
          </cell>
          <cell r="C85" t="str">
            <v xml:space="preserve"> </v>
          </cell>
          <cell r="D85" t="str">
            <v xml:space="preserve"> </v>
          </cell>
          <cell r="E85" t="str">
            <v>m</v>
          </cell>
          <cell r="F85">
            <v>1841.2</v>
          </cell>
          <cell r="G85">
            <v>3.65</v>
          </cell>
        </row>
        <row r="86">
          <cell r="A86" t="str">
            <v>OAE1</v>
          </cell>
          <cell r="B86" t="str">
            <v>Ancoragem ativa - Fornecimento, instalação e protensão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48</v>
          </cell>
          <cell r="G86">
            <v>682.29</v>
          </cell>
        </row>
        <row r="87">
          <cell r="A87" t="str">
            <v>03.330.00</v>
          </cell>
          <cell r="B87" t="str">
            <v>Concreto fck= 35 MPa-contr. raz. uso ger.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1403</v>
          </cell>
          <cell r="G87">
            <v>166.78</v>
          </cell>
        </row>
        <row r="88">
          <cell r="B88" t="str">
            <v>Diversos</v>
          </cell>
        </row>
        <row r="89">
          <cell r="A89" t="str">
            <v>03.510.00</v>
          </cell>
          <cell r="B89" t="str">
            <v>Aparelho de apoio em neoprene</v>
          </cell>
          <cell r="C89" t="str">
            <v xml:space="preserve"> </v>
          </cell>
          <cell r="D89" t="str">
            <v xml:space="preserve"> </v>
          </cell>
          <cell r="E89" t="str">
            <v>kg</v>
          </cell>
          <cell r="F89">
            <v>665</v>
          </cell>
          <cell r="G89">
            <v>86.94</v>
          </cell>
        </row>
        <row r="90">
          <cell r="A90" t="str">
            <v>03.700.01</v>
          </cell>
          <cell r="B90" t="str">
            <v>Guarda corpo em concreto Fck = 18 MPa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148</v>
          </cell>
          <cell r="G90">
            <v>80.150000000000006</v>
          </cell>
        </row>
        <row r="91">
          <cell r="B91" t="str">
            <v>Barreiras de segurança (C.A.) Tipo New Jersey (312 m)</v>
          </cell>
        </row>
        <row r="92">
          <cell r="A92" t="str">
            <v>03.371.01</v>
          </cell>
          <cell r="B92" t="str">
            <v>Formas de placa compensada resinada</v>
          </cell>
          <cell r="C92" t="str">
            <v xml:space="preserve"> </v>
          </cell>
          <cell r="D92" t="str">
            <v xml:space="preserve"> </v>
          </cell>
          <cell r="E92" t="str">
            <v>m2</v>
          </cell>
          <cell r="F92">
            <v>561.6</v>
          </cell>
          <cell r="G92">
            <v>21.86</v>
          </cell>
        </row>
        <row r="93">
          <cell r="A93" t="str">
            <v>03.353.00</v>
          </cell>
          <cell r="B93" t="str">
            <v>Forn., preparo e colocação nas formas, de aço CA-50</v>
          </cell>
          <cell r="C93" t="str">
            <v xml:space="preserve"> </v>
          </cell>
          <cell r="D93" t="str">
            <v xml:space="preserve"> </v>
          </cell>
          <cell r="E93" t="str">
            <v>kg</v>
          </cell>
          <cell r="F93">
            <v>4368</v>
          </cell>
          <cell r="G93">
            <v>2.59</v>
          </cell>
        </row>
        <row r="94">
          <cell r="A94" t="str">
            <v>03.326.00</v>
          </cell>
          <cell r="B94" t="str">
            <v xml:space="preserve">Concreto fck= 20 MPa-contr. raz. uso ger. 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73</v>
          </cell>
          <cell r="G94">
            <v>149.19999999999999</v>
          </cell>
        </row>
        <row r="95">
          <cell r="B95" t="str">
            <v>Placas de aproximação( 04 unidades)</v>
          </cell>
        </row>
        <row r="96">
          <cell r="A96" t="str">
            <v>03.371.00</v>
          </cell>
          <cell r="B96" t="str">
            <v>Formas de madeira compensada</v>
          </cell>
          <cell r="C96" t="str">
            <v xml:space="preserve"> </v>
          </cell>
          <cell r="D96" t="str">
            <v xml:space="preserve"> </v>
          </cell>
          <cell r="E96" t="str">
            <v>m2</v>
          </cell>
          <cell r="F96">
            <v>32</v>
          </cell>
          <cell r="G96">
            <v>21.86</v>
          </cell>
        </row>
        <row r="97">
          <cell r="A97" t="str">
            <v>03.353.00</v>
          </cell>
          <cell r="B97" t="str">
            <v>Forn., preparo e colocação nas formas, de aço CA-50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3968</v>
          </cell>
          <cell r="G97">
            <v>2.59</v>
          </cell>
        </row>
        <row r="98">
          <cell r="A98" t="str">
            <v>03.326.00</v>
          </cell>
          <cell r="B98" t="str">
            <v xml:space="preserve">Concreto fck= 20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38</v>
          </cell>
          <cell r="G98">
            <v>149.19999999999999</v>
          </cell>
        </row>
        <row r="99">
          <cell r="B99" t="str">
            <v>Drenos</v>
          </cell>
        </row>
        <row r="100">
          <cell r="A100" t="str">
            <v>P 03.991.01c</v>
          </cell>
          <cell r="B100" t="str">
            <v>Dreno de FF D= 100 mm x 500mm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40</v>
          </cell>
          <cell r="G100">
            <v>15.64</v>
          </cell>
        </row>
        <row r="101">
          <cell r="A101" t="str">
            <v>P 03.991.01b</v>
          </cell>
          <cell r="B101" t="str">
            <v>Dreno de FF D= 50 mm x 500mm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30</v>
          </cell>
          <cell r="G101">
            <v>6.63</v>
          </cell>
        </row>
        <row r="102">
          <cell r="A102" t="str">
            <v>P 03.991.01a</v>
          </cell>
          <cell r="B102" t="str">
            <v>Dreno de FF D= 30 mm x 750mm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40</v>
          </cell>
          <cell r="G102">
            <v>6.25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6227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2241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246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 t="str">
            <v xml:space="preserve"> </v>
          </cell>
          <cell r="D110" t="str">
            <v xml:space="preserve"> 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Alvenaria de pedra argamassada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PI 01</v>
          </cell>
          <cell r="B112" t="str">
            <v>Poste de aço galv. a fogo, c/ 20,0m de alt. p/ instal. tipo engastado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7</v>
          </cell>
          <cell r="G112">
            <v>2662.25</v>
          </cell>
        </row>
        <row r="113">
          <cell r="A113" t="str">
            <v>PI 02</v>
          </cell>
          <cell r="B113" t="str">
            <v>Poste de aço galvanizado a fogo, c/ 10,0m de alt. p/instal.na lat. dos viadutos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500</v>
          </cell>
        </row>
        <row r="114">
          <cell r="A114" t="str">
            <v>PI 03</v>
          </cell>
          <cell r="B114" t="str">
            <v xml:space="preserve">Luminária p/ iluminação pública ref.HRC-612 da Philips ou similar 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12</v>
          </cell>
          <cell r="G114">
            <v>400</v>
          </cell>
        </row>
        <row r="115">
          <cell r="A115" t="str">
            <v>PI 04</v>
          </cell>
          <cell r="B115" t="str">
            <v xml:space="preserve">Luminária p/ iluminação pública ref.SRC-612 da Philips ou similar 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22</v>
          </cell>
          <cell r="G115">
            <v>425.5</v>
          </cell>
        </row>
        <row r="116">
          <cell r="A116" t="str">
            <v>PI 07</v>
          </cell>
          <cell r="B116" t="str">
            <v>Suporte p/ luminária tipo ZGP402 da Philips ou similar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7</v>
          </cell>
          <cell r="G116">
            <v>100</v>
          </cell>
        </row>
        <row r="117">
          <cell r="A117" t="str">
            <v>PI 08</v>
          </cell>
          <cell r="B117" t="str">
            <v>Suporte p/ luminária tipo ZGP401 da Philips ou similar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20</v>
          </cell>
          <cell r="G117">
            <v>81.650000000000006</v>
          </cell>
        </row>
        <row r="118">
          <cell r="A118" t="str">
            <v>PI 09</v>
          </cell>
          <cell r="B118" t="str">
            <v>Lâmpada a vapor de sódio 400W, alta pressão, base E40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22</v>
          </cell>
          <cell r="G118">
            <v>33.35</v>
          </cell>
        </row>
        <row r="119">
          <cell r="A119" t="str">
            <v>PI 10</v>
          </cell>
          <cell r="B119" t="str">
            <v>Lâmpada a vapor de mercúrio 250W, alta pressão, base E40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12</v>
          </cell>
          <cell r="G119">
            <v>28.75</v>
          </cell>
        </row>
        <row r="120">
          <cell r="A120" t="str">
            <v>PI 14</v>
          </cell>
          <cell r="B120" t="str">
            <v>Caixa de passagem para instalação aparente D=50mm, tipo T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120</v>
          </cell>
          <cell r="G120">
            <v>4.08</v>
          </cell>
        </row>
        <row r="121">
          <cell r="A121" t="str">
            <v>PI 22</v>
          </cell>
          <cell r="B121" t="str">
            <v>Base completa com fusível Diazed, 6A, retardado, incluíndo tampa, anel de proteção e ajuste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34</v>
          </cell>
          <cell r="G121">
            <v>8.6300000000000008</v>
          </cell>
        </row>
        <row r="122">
          <cell r="A122" t="str">
            <v>PI 23</v>
          </cell>
          <cell r="B122" t="str">
            <v>Contator tripolar a seco, p/ corrente alternada - 55 A, para uso em rede 380/220V - 60Hz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234.6</v>
          </cell>
        </row>
        <row r="123">
          <cell r="A123" t="str">
            <v>PI 24</v>
          </cell>
          <cell r="B123" t="str">
            <v>Fita elétrica auto fusão a base de borracha EPR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5</v>
          </cell>
          <cell r="G123">
            <v>6.39</v>
          </cell>
        </row>
        <row r="124">
          <cell r="A124" t="str">
            <v>PI 25</v>
          </cell>
          <cell r="B124" t="str">
            <v>Fita adesiva plástica isolante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8</v>
          </cell>
          <cell r="G124">
            <v>3.84</v>
          </cell>
        </row>
        <row r="125">
          <cell r="A125" t="str">
            <v>PI 26</v>
          </cell>
          <cell r="B125" t="str">
            <v>Relé fotoelétrico c/ suporte para fixação galv. com furo 18mm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</v>
          </cell>
          <cell r="G125">
            <v>11.5</v>
          </cell>
        </row>
        <row r="126">
          <cell r="A126" t="str">
            <v>PI 27</v>
          </cell>
          <cell r="B126" t="str">
            <v>Cabo isolado p/ 1000V, bitola 35mm²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3600</v>
          </cell>
          <cell r="G126">
            <v>1.55</v>
          </cell>
        </row>
        <row r="127">
          <cell r="A127" t="str">
            <v>PI 28</v>
          </cell>
          <cell r="B127" t="str">
            <v>Eletroduto de aço tipo pesado 100mm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120</v>
          </cell>
          <cell r="G127">
            <v>28.55</v>
          </cell>
        </row>
        <row r="128">
          <cell r="A128" t="str">
            <v>PI 29</v>
          </cell>
          <cell r="B128" t="str">
            <v>Curva em alumínio fundido de alta resistência, fixação por encaixe,50mm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PI 30</v>
          </cell>
          <cell r="B129" t="str">
            <v>Haste para aterramento aço-cobre D 13x2400mm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15</v>
          </cell>
          <cell r="G129">
            <v>6.04</v>
          </cell>
        </row>
        <row r="130">
          <cell r="A130" t="str">
            <v>PI 31</v>
          </cell>
          <cell r="B130" t="str">
            <v>Cabo de cobre nú meio duro, 7 fios 2AWG</v>
          </cell>
          <cell r="C130" t="str">
            <v xml:space="preserve"> </v>
          </cell>
          <cell r="D130" t="str">
            <v xml:space="preserve"> </v>
          </cell>
          <cell r="E130" t="str">
            <v>kg</v>
          </cell>
          <cell r="F130">
            <v>10</v>
          </cell>
          <cell r="G130">
            <v>7.02</v>
          </cell>
        </row>
        <row r="131">
          <cell r="A131" t="str">
            <v>PI 32</v>
          </cell>
          <cell r="B131" t="str">
            <v>Conetor paralelo, liga alumínio tronco 1/0-4 AWG e derivação 2-4AWG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10</v>
          </cell>
          <cell r="G131">
            <v>1.04</v>
          </cell>
        </row>
        <row r="132">
          <cell r="A132" t="str">
            <v>PI 33</v>
          </cell>
          <cell r="B132" t="str">
            <v>Tubo de aço galvanizado, vara de 6m e 50mm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74.06</v>
          </cell>
        </row>
        <row r="133">
          <cell r="A133" t="str">
            <v>PI 34</v>
          </cell>
          <cell r="B133" t="str">
            <v>Construção de caixa tipo SP, ou pré-instalada com as mesmas características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19</v>
          </cell>
          <cell r="G133">
            <v>180</v>
          </cell>
        </row>
        <row r="134">
          <cell r="A134" t="str">
            <v>PI 35</v>
          </cell>
          <cell r="B134" t="str">
            <v>Construção de embasamento p/ poste tipo engastado, 20m de altura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7</v>
          </cell>
          <cell r="G134">
            <v>494</v>
          </cell>
        </row>
        <row r="135">
          <cell r="A135" t="str">
            <v>PI 36</v>
          </cell>
          <cell r="B135" t="str">
            <v>Construção de embasamento p/ poste tipo engastado, concreto duplo T, 10m de altura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12</v>
          </cell>
          <cell r="G135">
            <v>285</v>
          </cell>
        </row>
        <row r="136">
          <cell r="A136" t="str">
            <v>PI 38</v>
          </cell>
          <cell r="B136" t="str">
            <v>Confecção de emendas retas ou derivação em cabos classe 1000V, c/ conector à compressão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20</v>
          </cell>
          <cell r="G136">
            <v>4.5</v>
          </cell>
        </row>
        <row r="137">
          <cell r="A137" t="str">
            <v>PI 39</v>
          </cell>
          <cell r="B137" t="str">
            <v>Fixação de haste de terra e conexão ao neutro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15</v>
          </cell>
          <cell r="G137">
            <v>35</v>
          </cell>
        </row>
        <row r="138">
          <cell r="A138" t="str">
            <v>PI 40</v>
          </cell>
          <cell r="B138" t="str">
            <v>Montagem eletromecân.de iluminação a 17,5m de alt., formada p/2 pétalas, c/ fixação dos equip.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7</v>
          </cell>
          <cell r="G138">
            <v>550</v>
          </cell>
        </row>
        <row r="139">
          <cell r="A139" t="str">
            <v>PI 41</v>
          </cell>
          <cell r="B139" t="str">
            <v>Instalação de tubo de aço vara de 6m e curva de entrada de cabos na lateral do poste c/ fix. dutos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200</v>
          </cell>
        </row>
        <row r="140">
          <cell r="A140" t="str">
            <v>PI 42</v>
          </cell>
          <cell r="B140" t="str">
            <v>Instalação de poste de aço de 20m de altura engastado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7</v>
          </cell>
          <cell r="G140">
            <v>250</v>
          </cell>
        </row>
        <row r="141">
          <cell r="A141" t="str">
            <v>PI 43</v>
          </cell>
          <cell r="B141" t="str">
            <v>Travessia de pista asfáltica p/ lançamento dutos aço tipo pesado 100mm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70</v>
          </cell>
        </row>
        <row r="142">
          <cell r="A142" t="str">
            <v>PI 44</v>
          </cell>
          <cell r="B142" t="str">
            <v>Montagem eletromecânica de luminária 10,0m de altura, c/ fixação dos equip.e conexões elétricos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20</v>
          </cell>
          <cell r="G142">
            <v>60</v>
          </cell>
        </row>
        <row r="143">
          <cell r="A143" t="str">
            <v>PI 46</v>
          </cell>
          <cell r="B143" t="str">
            <v>Fixação de eletroduto de aço vara 3m ao longo das passarelas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120</v>
          </cell>
          <cell r="G143">
            <v>30</v>
          </cell>
        </row>
        <row r="144">
          <cell r="A144" t="str">
            <v>PI 51</v>
          </cell>
          <cell r="B144" t="str">
            <v>Eletoduto de PVC corrugado tipo Kanalex ou similar, 50 mm</v>
          </cell>
          <cell r="C144" t="str">
            <v xml:space="preserve"> </v>
          </cell>
          <cell r="D144" t="str">
            <v xml:space="preserve"> </v>
          </cell>
          <cell r="E144" t="str">
            <v>m</v>
          </cell>
          <cell r="F144">
            <v>415</v>
          </cell>
          <cell r="G144">
            <v>3.02</v>
          </cell>
        </row>
        <row r="145">
          <cell r="A145" t="str">
            <v>PI 56</v>
          </cell>
          <cell r="B145" t="str">
            <v>Cabo isolado p/ 1000V, 4 mm² de alumínio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440</v>
          </cell>
          <cell r="G145">
            <v>0.37</v>
          </cell>
        </row>
        <row r="146">
          <cell r="A146" t="str">
            <v>PI 63</v>
          </cell>
          <cell r="B146" t="str">
            <v>Eletroduto de aço galvanizado, d=50mm, vara de 3m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120</v>
          </cell>
          <cell r="G146">
            <v>40</v>
          </cell>
        </row>
        <row r="147">
          <cell r="A147" t="str">
            <v>PI 64</v>
          </cell>
          <cell r="B147" t="str">
            <v>Caixa de passagem p/ instalação aparente, D=50mm, tipo E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10</v>
          </cell>
          <cell r="G147">
            <v>20</v>
          </cell>
        </row>
        <row r="148">
          <cell r="A148" t="str">
            <v>PI 65</v>
          </cell>
          <cell r="B148" t="str">
            <v>Cabo de alumínio 1/0</v>
          </cell>
          <cell r="C148" t="str">
            <v xml:space="preserve"> </v>
          </cell>
          <cell r="D148" t="str">
            <v xml:space="preserve"> </v>
          </cell>
          <cell r="E148" t="str">
            <v>m</v>
          </cell>
          <cell r="F148">
            <v>450</v>
          </cell>
          <cell r="G148">
            <v>1.7</v>
          </cell>
        </row>
        <row r="149">
          <cell r="A149" t="str">
            <v>PI 66</v>
          </cell>
          <cell r="B149" t="str">
            <v>Cabo isolado p/ 1000 V, 6 mm2 de alumínio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140</v>
          </cell>
          <cell r="G149">
            <v>1</v>
          </cell>
        </row>
        <row r="150">
          <cell r="A150" t="str">
            <v>PI 68</v>
          </cell>
          <cell r="B150" t="str">
            <v>Instalação poste metálico c/ base, 10m de altura na lateral do viaduto</v>
          </cell>
          <cell r="C150" t="str">
            <v xml:space="preserve"> </v>
          </cell>
          <cell r="D150" t="str">
            <v xml:space="preserve"> </v>
          </cell>
          <cell r="E150" t="str">
            <v>un</v>
          </cell>
          <cell r="F150">
            <v>8</v>
          </cell>
          <cell r="G150">
            <v>100</v>
          </cell>
        </row>
        <row r="151">
          <cell r="A151" t="str">
            <v>PI 57</v>
          </cell>
          <cell r="B151" t="str">
            <v>Lançamento de cabos em eletroduto de PVC corrugado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415</v>
          </cell>
          <cell r="G151">
            <v>3</v>
          </cell>
        </row>
        <row r="152">
          <cell r="A152" t="str">
            <v>PI 37</v>
          </cell>
          <cell r="B152" t="str">
            <v>Lançamento de cabos em dutos de aço, classe 1000V, circuito trifásico mais neutro, e monofásico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60</v>
          </cell>
          <cell r="G152">
            <v>4</v>
          </cell>
        </row>
        <row r="153">
          <cell r="A153" t="str">
            <v>PI 69</v>
          </cell>
          <cell r="B153" t="str">
            <v>Instalação de poste concreto duplo T, 10m de altura, engastado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12</v>
          </cell>
          <cell r="G153">
            <v>200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550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530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14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1</v>
          </cell>
          <cell r="G157">
            <v>75</v>
          </cell>
        </row>
        <row r="158">
          <cell r="A158" t="str">
            <v>R12</v>
          </cell>
          <cell r="B158" t="str">
            <v>Remanejamento de Poste de Concreto 10/600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75</v>
          </cell>
        </row>
        <row r="159">
          <cell r="A159" t="str">
            <v>R14</v>
          </cell>
          <cell r="B159" t="str">
            <v>Remanejamento de Poste de Concreto 11/300</v>
          </cell>
          <cell r="C159" t="str">
            <v xml:space="preserve"> </v>
          </cell>
          <cell r="D159" t="str">
            <v xml:space="preserve"> </v>
          </cell>
          <cell r="E159" t="str">
            <v>un</v>
          </cell>
          <cell r="F159">
            <v>6</v>
          </cell>
          <cell r="G159">
            <v>75</v>
          </cell>
        </row>
        <row r="160">
          <cell r="A160" t="str">
            <v>R27</v>
          </cell>
          <cell r="B160" t="str">
            <v>Remanejamento de Poste de Madeira</v>
          </cell>
          <cell r="C160" t="str">
            <v xml:space="preserve"> </v>
          </cell>
          <cell r="D160" t="str">
            <v xml:space="preserve"> </v>
          </cell>
          <cell r="E160" t="str">
            <v>un</v>
          </cell>
          <cell r="F160">
            <v>2</v>
          </cell>
          <cell r="G160">
            <v>70</v>
          </cell>
        </row>
        <row r="161">
          <cell r="A161" t="str">
            <v>R20</v>
          </cell>
          <cell r="B161" t="str">
            <v>Remanejamento de Poste de Concreto 10/300 c/ 3 pétalas (400W) instalado</v>
          </cell>
          <cell r="C161" t="str">
            <v xml:space="preserve"> </v>
          </cell>
          <cell r="D161" t="str">
            <v xml:space="preserve"> </v>
          </cell>
          <cell r="E161" t="str">
            <v>un</v>
          </cell>
          <cell r="F161">
            <v>4</v>
          </cell>
          <cell r="G161">
            <v>250</v>
          </cell>
        </row>
        <row r="162">
          <cell r="A162" t="str">
            <v>R20A</v>
          </cell>
          <cell r="B162" t="str">
            <v>Remanejamento de Poste de Concreto 11/300 c/ 3 pétalas (400W) instalado</v>
          </cell>
          <cell r="C162" t="str">
            <v xml:space="preserve"> </v>
          </cell>
          <cell r="D162" t="str">
            <v xml:space="preserve"> </v>
          </cell>
          <cell r="E162" t="str">
            <v>un</v>
          </cell>
          <cell r="F162">
            <v>4</v>
          </cell>
          <cell r="G162">
            <v>250</v>
          </cell>
        </row>
        <row r="163">
          <cell r="A163" t="str">
            <v>R18</v>
          </cell>
          <cell r="B163" t="str">
            <v>Remanejamento de Poste de Concreto 10/150 c/ 3 pétalas (400W) instalado</v>
          </cell>
          <cell r="C163" t="str">
            <v xml:space="preserve"> </v>
          </cell>
          <cell r="D163" t="str">
            <v xml:space="preserve"> </v>
          </cell>
          <cell r="E163" t="str">
            <v>un</v>
          </cell>
          <cell r="F163">
            <v>2</v>
          </cell>
          <cell r="G163">
            <v>250</v>
          </cell>
        </row>
        <row r="164">
          <cell r="A164" t="str">
            <v>R3</v>
          </cell>
          <cell r="B164" t="str">
            <v>Remanejamento de Rede de Telefonia</v>
          </cell>
          <cell r="C164" t="str">
            <v xml:space="preserve"> </v>
          </cell>
          <cell r="D164" t="str">
            <v xml:space="preserve"> </v>
          </cell>
          <cell r="E164" t="str">
            <v>m</v>
          </cell>
          <cell r="F164">
            <v>300</v>
          </cell>
          <cell r="G164">
            <v>2</v>
          </cell>
        </row>
        <row r="165">
          <cell r="A165" t="str">
            <v>R29</v>
          </cell>
          <cell r="B165" t="str">
            <v>Remanejamento de Canalização de água em PVC, 40mm</v>
          </cell>
          <cell r="C165" t="str">
            <v xml:space="preserve"> </v>
          </cell>
          <cell r="D165" t="str">
            <v xml:space="preserve"> </v>
          </cell>
          <cell r="E165" t="str">
            <v>m</v>
          </cell>
          <cell r="F165">
            <v>440</v>
          </cell>
          <cell r="G165">
            <v>22.79</v>
          </cell>
        </row>
      </sheetData>
      <sheetData sheetId="1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2733</v>
          </cell>
          <cell r="G17">
            <v>1.98</v>
          </cell>
        </row>
        <row r="18">
          <cell r="A18" t="str">
            <v>01.100.14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1490</v>
          </cell>
          <cell r="G18">
            <v>2.4</v>
          </cell>
        </row>
        <row r="19">
          <cell r="A19" t="str">
            <v>DER50260</v>
          </cell>
          <cell r="B19" t="str">
            <v>Esc.  Carga e Transp. de mat. 1a cat. c/ CB 5000&lt;DMT&lt;6000m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7702</v>
          </cell>
          <cell r="G19">
            <v>4.29</v>
          </cell>
        </row>
        <row r="20">
          <cell r="A20" t="str">
            <v>DER50385</v>
          </cell>
          <cell r="B20" t="str">
            <v>Esc.  Carga e Transp. de mat. 1a cat. c/ CB 26000&lt;DMT&lt;28000m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20309</v>
          </cell>
          <cell r="G20">
            <v>15.02</v>
          </cell>
        </row>
        <row r="21">
          <cell r="A21" t="str">
            <v>01.101.14</v>
          </cell>
          <cell r="B21" t="str">
            <v>Escavação,carga e transportes de material de 2a categoria,c/CB,  DMT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2985</v>
          </cell>
          <cell r="G21">
            <v>3.49</v>
          </cell>
        </row>
        <row r="22">
          <cell r="A22" t="str">
            <v>DER51250</v>
          </cell>
          <cell r="B22" t="str">
            <v>Escavação,carga e transportes de material de 2a categoria DMT 5000 a 6000m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5134</v>
          </cell>
          <cell r="G22">
            <v>5.7</v>
          </cell>
        </row>
        <row r="23">
          <cell r="A23" t="str">
            <v>DER52105</v>
          </cell>
          <cell r="B23" t="str">
            <v>Esc. Carga e Transp. de solos moles 2000&lt;DMT&lt;=3000m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15622</v>
          </cell>
          <cell r="G23">
            <v>5.77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25992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2444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Aterro reforçado c/ elementos Terramesh (1,00x1,00x4,00m)(malha 8x10) ou similar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DER82660</v>
          </cell>
          <cell r="B28" t="str">
            <v>Gabião caixa em PVC c/ h=100cm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195</v>
          </cell>
          <cell r="G28">
            <v>122.97</v>
          </cell>
        </row>
        <row r="29">
          <cell r="A29" t="str">
            <v>09.517.04</v>
          </cell>
          <cell r="B29" t="str">
            <v>Pedra de mão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2746</v>
          </cell>
          <cell r="G29">
            <v>11.92</v>
          </cell>
        </row>
        <row r="30">
          <cell r="A30">
            <v>9000032</v>
          </cell>
          <cell r="B30" t="str">
            <v>Manta Geotextil 200g/m2</v>
          </cell>
          <cell r="C30">
            <v>0</v>
          </cell>
          <cell r="D30">
            <v>0</v>
          </cell>
          <cell r="E30" t="str">
            <v>m2</v>
          </cell>
          <cell r="F30">
            <v>4730</v>
          </cell>
          <cell r="G30">
            <v>5.83</v>
          </cell>
        </row>
        <row r="31">
          <cell r="F31" t="str">
            <v>SUB-TOTAL</v>
          </cell>
        </row>
        <row r="33">
          <cell r="B33" t="str">
            <v>PAVIMENTAÇÃO</v>
          </cell>
        </row>
        <row r="34">
          <cell r="A34" t="str">
            <v>02.000.00</v>
          </cell>
          <cell r="B34" t="str">
            <v>Regularização do subleito</v>
          </cell>
          <cell r="C34" t="str">
            <v xml:space="preserve"> </v>
          </cell>
          <cell r="D34" t="str">
            <v xml:space="preserve"> </v>
          </cell>
          <cell r="E34" t="str">
            <v>m2</v>
          </cell>
          <cell r="F34">
            <v>51009</v>
          </cell>
          <cell r="G34">
            <v>0.3</v>
          </cell>
        </row>
        <row r="35">
          <cell r="A35" t="str">
            <v>DER53130</v>
          </cell>
          <cell r="B35" t="str">
            <v>Camada de macadame seco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10024</v>
          </cell>
          <cell r="G35">
            <v>21.86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 t="str">
            <v xml:space="preserve"> </v>
          </cell>
          <cell r="E36" t="str">
            <v>m3</v>
          </cell>
          <cell r="F36">
            <v>7284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 t="str">
            <v xml:space="preserve"> 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Pintura de ligação - Fornec., transporte e execução</v>
          </cell>
          <cell r="C38" t="str">
            <v>DNER-ES307/97</v>
          </cell>
          <cell r="D38" t="str">
            <v xml:space="preserve"> 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02.540.01</v>
          </cell>
          <cell r="B39" t="str">
            <v>Concreto betuminoso usinado a quente - usina 100/140 t/h</v>
          </cell>
          <cell r="C39" t="str">
            <v>DNER-ES313/97</v>
          </cell>
          <cell r="D39" t="str">
            <v xml:space="preserve"> </v>
          </cell>
          <cell r="E39" t="str">
            <v>t</v>
          </cell>
          <cell r="F39">
            <v>14670.5</v>
          </cell>
          <cell r="G39">
            <v>67.64</v>
          </cell>
        </row>
        <row r="40">
          <cell r="A40" t="str">
            <v>DER82200a</v>
          </cell>
          <cell r="B40" t="str">
            <v>Remoção de camada granular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546</v>
          </cell>
          <cell r="G40">
            <v>4.67</v>
          </cell>
        </row>
        <row r="41">
          <cell r="A41" t="str">
            <v>DER82200</v>
          </cell>
          <cell r="B41" t="str">
            <v>Remoção de revestimento de CBUQ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545</v>
          </cell>
          <cell r="G41">
            <v>5.73</v>
          </cell>
        </row>
        <row r="42">
          <cell r="F42" t="str">
            <v>SUB-TOTAL</v>
          </cell>
        </row>
        <row r="44">
          <cell r="B44" t="str">
            <v>DRENAGEM</v>
          </cell>
        </row>
        <row r="45">
          <cell r="A45" t="str">
            <v>04.000.00</v>
          </cell>
          <cell r="B45" t="str">
            <v>Escavação manual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48</v>
          </cell>
          <cell r="G45">
            <v>17.57</v>
          </cell>
        </row>
        <row r="46">
          <cell r="A46" t="str">
            <v>04.001.00</v>
          </cell>
          <cell r="B46" t="str">
            <v>Escavação mecânica em material de 1a categoria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1400</v>
          </cell>
          <cell r="G46">
            <v>2.09</v>
          </cell>
        </row>
        <row r="47">
          <cell r="A47" t="str">
            <v>04.001.01</v>
          </cell>
          <cell r="B47" t="str">
            <v>Escavação mecânica,reaterro e compactação (material de 1a categoria)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912</v>
          </cell>
          <cell r="G47">
            <v>3.03</v>
          </cell>
        </row>
        <row r="48">
          <cell r="A48" t="str">
            <v>04.401.02</v>
          </cell>
          <cell r="B48" t="str">
            <v>Valeta de prot. de aterro c/ revest. vegetal VPA 02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1091</v>
          </cell>
          <cell r="G48">
            <v>24.32</v>
          </cell>
        </row>
        <row r="49">
          <cell r="A49" t="str">
            <v>04.500.06</v>
          </cell>
          <cell r="B49" t="str">
            <v>Dreno longit. profundo p/cortes em solo- DPS 06</v>
          </cell>
          <cell r="C49" t="str">
            <v>DNER-ES292/97</v>
          </cell>
          <cell r="D49" t="str">
            <v xml:space="preserve"> </v>
          </cell>
          <cell r="E49" t="str">
            <v>m</v>
          </cell>
          <cell r="F49">
            <v>627</v>
          </cell>
          <cell r="G49">
            <v>34.94</v>
          </cell>
        </row>
        <row r="50">
          <cell r="A50" t="str">
            <v>04.502.02</v>
          </cell>
          <cell r="B50" t="str">
            <v>Boca de saída p/ dreno longit. profundo- BSD 02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6</v>
          </cell>
          <cell r="G50">
            <v>49.08</v>
          </cell>
        </row>
        <row r="51">
          <cell r="A51" t="str">
            <v>04.510.03</v>
          </cell>
          <cell r="B51" t="str">
            <v>Dreno sub- superficial- DSS 03</v>
          </cell>
          <cell r="C51" t="str">
            <v>DNER-ES294/97</v>
          </cell>
          <cell r="D51" t="str">
            <v xml:space="preserve"> </v>
          </cell>
          <cell r="E51" t="str">
            <v>m</v>
          </cell>
          <cell r="F51">
            <v>1662</v>
          </cell>
          <cell r="G51">
            <v>3.71</v>
          </cell>
        </row>
        <row r="52">
          <cell r="A52" t="str">
            <v>04.511.01</v>
          </cell>
          <cell r="B52" t="str">
            <v>Boca de saída p/ dreno sub-superficial-BSD 03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8</v>
          </cell>
          <cell r="G52">
            <v>20.86</v>
          </cell>
        </row>
        <row r="53">
          <cell r="A53" t="str">
            <v>04.900.21</v>
          </cell>
          <cell r="B53" t="str">
            <v>Sarjeta de cant. central de concreto-SCC 01</v>
          </cell>
          <cell r="C53" t="str">
            <v>DNER-ES288/97</v>
          </cell>
          <cell r="D53" t="str">
            <v xml:space="preserve"> </v>
          </cell>
          <cell r="E53" t="str">
            <v>m</v>
          </cell>
          <cell r="F53">
            <v>822</v>
          </cell>
          <cell r="G53">
            <v>13.85</v>
          </cell>
        </row>
        <row r="54">
          <cell r="A54" t="str">
            <v>04.910.05</v>
          </cell>
          <cell r="B54" t="str">
            <v>Meio-fio de concreto-MFC 05</v>
          </cell>
          <cell r="C54" t="str">
            <v>DNER-ES290/97</v>
          </cell>
          <cell r="D54" t="str">
            <v xml:space="preserve"> </v>
          </cell>
          <cell r="E54" t="str">
            <v>m</v>
          </cell>
          <cell r="F54">
            <v>1758</v>
          </cell>
          <cell r="G54">
            <v>10.54</v>
          </cell>
        </row>
        <row r="55">
          <cell r="A55" t="str">
            <v>DER78150a</v>
          </cell>
          <cell r="B55" t="str">
            <v>Caixa coletora de sarjeta - CCS, D=60cm E H=1,5m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500.45</v>
          </cell>
        </row>
        <row r="56">
          <cell r="A56" t="str">
            <v>04.930.01</v>
          </cell>
          <cell r="B56" t="str">
            <v>Caixa coletora de sarjeta-CCS 01</v>
          </cell>
          <cell r="C56" t="str">
            <v>DNER-ES287/97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568.85</v>
          </cell>
        </row>
        <row r="57">
          <cell r="A57" t="str">
            <v>04.930.05</v>
          </cell>
          <cell r="B57" t="str">
            <v>Caixa coletora de sarjeta-CCS 05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715.16</v>
          </cell>
        </row>
        <row r="58">
          <cell r="A58" t="str">
            <v>04.930.11</v>
          </cell>
          <cell r="B58" t="str">
            <v>Caixa coletora de sarjeta-CCS 11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832.67</v>
          </cell>
        </row>
        <row r="59">
          <cell r="A59" t="str">
            <v>04.950.02</v>
          </cell>
          <cell r="B59" t="str">
            <v>Dissipador de energia- DES 02</v>
          </cell>
          <cell r="C59" t="str">
            <v>DNER-ES283/97</v>
          </cell>
          <cell r="D59" t="str">
            <v xml:space="preserve"> </v>
          </cell>
          <cell r="E59" t="str">
            <v>un</v>
          </cell>
          <cell r="F59">
            <v>1</v>
          </cell>
          <cell r="G59">
            <v>110.58</v>
          </cell>
        </row>
        <row r="60">
          <cell r="A60" t="str">
            <v>04.960.01</v>
          </cell>
          <cell r="B60" t="str">
            <v>Boca de lobo simples c/ grelha de concreto-BLS 01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10</v>
          </cell>
          <cell r="G60">
            <v>203.51</v>
          </cell>
        </row>
        <row r="61">
          <cell r="A61" t="str">
            <v>04.960.02</v>
          </cell>
          <cell r="B61" t="str">
            <v>Boca de lobo simples c/ grelha de concreto-BLS 02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257.83999999999997</v>
          </cell>
        </row>
        <row r="62">
          <cell r="A62" t="str">
            <v>04.960.03</v>
          </cell>
          <cell r="B62" t="str">
            <v>Boca de lobo simples c/ grelha de concreto-BLS 03</v>
          </cell>
          <cell r="C62" t="str">
            <v xml:space="preserve"> </v>
          </cell>
          <cell r="D62" t="str">
            <v xml:space="preserve"> </v>
          </cell>
          <cell r="E62" t="str">
            <v>un</v>
          </cell>
          <cell r="F62">
            <v>2</v>
          </cell>
          <cell r="G62">
            <v>312.23</v>
          </cell>
        </row>
        <row r="63">
          <cell r="A63" t="str">
            <v>04.962.04</v>
          </cell>
          <cell r="B63" t="str">
            <v>Caixa de ligação e passagem- CLP 04</v>
          </cell>
          <cell r="C63" t="str">
            <v>DNER-ES287/97</v>
          </cell>
          <cell r="D63" t="str">
            <v xml:space="preserve"> </v>
          </cell>
          <cell r="E63" t="str">
            <v>un</v>
          </cell>
          <cell r="F63">
            <v>1</v>
          </cell>
          <cell r="G63">
            <v>645.97</v>
          </cell>
        </row>
        <row r="64">
          <cell r="A64" t="str">
            <v>04.963.01</v>
          </cell>
          <cell r="B64" t="str">
            <v>Poço de visita- PVI 01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1</v>
          </cell>
          <cell r="G64">
            <v>493.1</v>
          </cell>
        </row>
        <row r="65">
          <cell r="A65" t="str">
            <v>P 04.100.07</v>
          </cell>
          <cell r="B65" t="str">
            <v>Execução de galerias D=0,40 c/ lastro de brita</v>
          </cell>
          <cell r="C65" t="str">
            <v xml:space="preserve"> </v>
          </cell>
          <cell r="D65" t="str">
            <v xml:space="preserve"> </v>
          </cell>
          <cell r="E65" t="str">
            <v>m</v>
          </cell>
          <cell r="F65">
            <v>102</v>
          </cell>
          <cell r="G65">
            <v>41.68</v>
          </cell>
        </row>
        <row r="66">
          <cell r="A66" t="str">
            <v>P 04.100.09</v>
          </cell>
          <cell r="B66" t="str">
            <v>Execução de galerias D=0,60 c/ lastro de brita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124</v>
          </cell>
          <cell r="G66">
            <v>100.67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37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Canaleta c/ grelha de concreto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Caixa coletora de canaleta c/ H=2,00m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F71" t="str">
            <v>SUB-TOTAL</v>
          </cell>
        </row>
        <row r="73">
          <cell r="B73" t="str">
            <v>OBRAS DE ARTE ESPECIAIS</v>
          </cell>
        </row>
        <row r="74">
          <cell r="B74" t="str">
            <v>(Quatro tabuleiros)</v>
          </cell>
        </row>
        <row r="75">
          <cell r="B75" t="str">
            <v>Infra e Mesoestrutura</v>
          </cell>
        </row>
        <row r="76">
          <cell r="A76" t="str">
            <v>DER90150</v>
          </cell>
          <cell r="B76" t="str">
            <v>Escavação em tubulão a céu aberto em material de 1ªcateg.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</v>
          </cell>
          <cell r="G76">
            <v>184.89</v>
          </cell>
        </row>
        <row r="77">
          <cell r="A77" t="str">
            <v>DER90160</v>
          </cell>
          <cell r="B77" t="str">
            <v>Escavação em tubulão a céu aberto em material de 3ªcateg.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640.85</v>
          </cell>
        </row>
        <row r="78">
          <cell r="A78" t="str">
            <v>DER90170</v>
          </cell>
          <cell r="B78" t="str">
            <v>Escavação em tubulão sob ar comprimido em material de 1ªcateg.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140</v>
          </cell>
          <cell r="G78">
            <v>742.04</v>
          </cell>
        </row>
        <row r="79">
          <cell r="A79" t="str">
            <v>DER90180</v>
          </cell>
          <cell r="B79" t="str">
            <v>Escavação em tubulão sob ar comprimido em material de 3ªcateg.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03.371.01</v>
          </cell>
          <cell r="B80" t="str">
            <v>Formas de placa compensada resinada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879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11438</v>
          </cell>
          <cell r="G81">
            <v>2.59</v>
          </cell>
        </row>
        <row r="82">
          <cell r="A82" t="str">
            <v>P 03.327.01</v>
          </cell>
          <cell r="B82" t="str">
            <v xml:space="preserve">Concreto fck= 25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266</v>
          </cell>
          <cell r="G82">
            <v>163.22</v>
          </cell>
        </row>
        <row r="83">
          <cell r="B83" t="str">
            <v>Superestrutura</v>
          </cell>
        </row>
        <row r="84">
          <cell r="A84" t="str">
            <v>03.371.02</v>
          </cell>
          <cell r="B84" t="str">
            <v>Formas de placa compensada plastificada</v>
          </cell>
          <cell r="C84" t="str">
            <v xml:space="preserve"> </v>
          </cell>
          <cell r="D84" t="str">
            <v xml:space="preserve"> </v>
          </cell>
          <cell r="E84" t="str">
            <v>m2</v>
          </cell>
          <cell r="F84">
            <v>5127</v>
          </cell>
          <cell r="G84">
            <v>30.76</v>
          </cell>
        </row>
        <row r="85">
          <cell r="A85" t="str">
            <v>03.353.00</v>
          </cell>
          <cell r="B85" t="str">
            <v>Forn., preparo e colocação nas formas, de aço CA-50</v>
          </cell>
          <cell r="C85" t="str">
            <v xml:space="preserve"> </v>
          </cell>
          <cell r="D85" t="str">
            <v xml:space="preserve"> </v>
          </cell>
          <cell r="E85" t="str">
            <v>kg</v>
          </cell>
          <cell r="F85">
            <v>143680</v>
          </cell>
          <cell r="G85">
            <v>2.59</v>
          </cell>
        </row>
        <row r="86">
          <cell r="A86" t="str">
            <v>OAE17</v>
          </cell>
          <cell r="B86" t="str">
            <v>Transporte e lançamento de pré-lages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1368</v>
          </cell>
          <cell r="G86">
            <v>23.47</v>
          </cell>
        </row>
        <row r="87">
          <cell r="A87" t="str">
            <v>OAE18</v>
          </cell>
          <cell r="B87" t="str">
            <v>Transporte e lançamento de vigas pré-moldadas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80</v>
          </cell>
          <cell r="G87">
            <v>1281.27</v>
          </cell>
        </row>
        <row r="88">
          <cell r="A88" t="str">
            <v>03.330.00</v>
          </cell>
          <cell r="B88" t="str">
            <v>Concreto fck= 35 MPa-contr. raz. uso ger.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B89" t="str">
            <v>Diversos</v>
          </cell>
        </row>
        <row r="90">
          <cell r="B90" t="str">
            <v>Barreiras de segurança (C.A.) Tipo New Jersey (312 m)</v>
          </cell>
        </row>
        <row r="91">
          <cell r="A91" t="str">
            <v>03.371.01</v>
          </cell>
          <cell r="B91" t="str">
            <v>Formas de placa compensada resinada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4656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72</v>
          </cell>
          <cell r="G93">
            <v>163.22</v>
          </cell>
        </row>
        <row r="94">
          <cell r="B94" t="str">
            <v>Placas de aproximação( 08 unidades)</v>
          </cell>
        </row>
        <row r="95">
          <cell r="A95" t="str">
            <v>03.371.00</v>
          </cell>
          <cell r="B95" t="str">
            <v>Formas de madeira compensada</v>
          </cell>
          <cell r="C95" t="str">
            <v xml:space="preserve"> </v>
          </cell>
          <cell r="D95" t="str">
            <v xml:space="preserve"> 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03.353.00</v>
          </cell>
          <cell r="B96" t="str">
            <v>Forn., preparo e colocação nas formas, de aço CA-50</v>
          </cell>
          <cell r="C96" t="str">
            <v xml:space="preserve"> </v>
          </cell>
          <cell r="D96" t="str">
            <v xml:space="preserve"> </v>
          </cell>
          <cell r="E96" t="str">
            <v>kg</v>
          </cell>
          <cell r="F96">
            <v>7432</v>
          </cell>
          <cell r="G96">
            <v>2.59</v>
          </cell>
        </row>
        <row r="97">
          <cell r="A97" t="str">
            <v>P 03.327.01</v>
          </cell>
          <cell r="B97" t="str">
            <v xml:space="preserve">Concreto fck= 25 MPa-contr. raz. uso ger. 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108</v>
          </cell>
          <cell r="G97">
            <v>163.22</v>
          </cell>
        </row>
        <row r="98">
          <cell r="B98" t="str">
            <v>Drenos</v>
          </cell>
        </row>
        <row r="99">
          <cell r="A99" t="str">
            <v>P 03.991.01f</v>
          </cell>
          <cell r="B99" t="str">
            <v>Dreno de FF D= 150 mm x 400mm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F100" t="str">
            <v>SUB-TOTAL</v>
          </cell>
        </row>
        <row r="101">
          <cell r="B101" t="str">
            <v>OBRAS COMPLEMENTARES</v>
          </cell>
        </row>
        <row r="102">
          <cell r="A102" t="str">
            <v>05.100.00</v>
          </cell>
          <cell r="B102" t="str">
            <v>Enleivamento</v>
          </cell>
          <cell r="C102" t="str">
            <v>DNER-ES341/97</v>
          </cell>
          <cell r="D102" t="str">
            <v xml:space="preserve"> </v>
          </cell>
          <cell r="E102" t="str">
            <v>m2</v>
          </cell>
          <cell r="F102">
            <v>26014</v>
          </cell>
          <cell r="G102">
            <v>2.06</v>
          </cell>
        </row>
        <row r="103">
          <cell r="A103" t="str">
            <v>DER53460a</v>
          </cell>
          <cell r="B103" t="str">
            <v>Calçamento com briquetes de 6 cm</v>
          </cell>
          <cell r="C103" t="str">
            <v xml:space="preserve"> </v>
          </cell>
          <cell r="D103" t="str">
            <v xml:space="preserve"> </v>
          </cell>
          <cell r="E103" t="str">
            <v>m2</v>
          </cell>
          <cell r="F103">
            <v>1100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Fornecimento e plantio de árvore selecionada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05.102.00</v>
          </cell>
          <cell r="B106" t="str">
            <v>Hidrossemeadura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6318</v>
          </cell>
          <cell r="G106">
            <v>0.49</v>
          </cell>
        </row>
        <row r="107">
          <cell r="A107" t="str">
            <v>DER81950</v>
          </cell>
          <cell r="B107" t="str">
            <v>Calçada em lastro de brita c/revestimento em concreto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1400</v>
          </cell>
          <cell r="G107">
            <v>8.94</v>
          </cell>
        </row>
        <row r="108">
          <cell r="A108" t="str">
            <v>P 06.030.00</v>
          </cell>
          <cell r="B108" t="str">
            <v>Barreira de segurança simples</v>
          </cell>
          <cell r="C108" t="str">
            <v xml:space="preserve"> </v>
          </cell>
          <cell r="D108" t="str">
            <v xml:space="preserve"> </v>
          </cell>
          <cell r="E108" t="str">
            <v>m</v>
          </cell>
          <cell r="F108">
            <v>492</v>
          </cell>
          <cell r="G108">
            <v>52.16</v>
          </cell>
        </row>
        <row r="109">
          <cell r="A109" t="str">
            <v>PI 01</v>
          </cell>
          <cell r="B109" t="str">
            <v>Poste de aço galv. a fogo, c/ 20,0m de alt. p/ instal. tipo engastado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10</v>
          </cell>
          <cell r="G109">
            <v>2662.25</v>
          </cell>
        </row>
        <row r="110">
          <cell r="A110" t="str">
            <v>PI 04</v>
          </cell>
          <cell r="B110" t="str">
            <v xml:space="preserve">Luminária p/ iluminação pública ref.SRC-612 da Philips ou similar 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20</v>
          </cell>
          <cell r="G110">
            <v>425.5</v>
          </cell>
        </row>
        <row r="111">
          <cell r="A111" t="str">
            <v>PI 07</v>
          </cell>
          <cell r="B111" t="str">
            <v>Suporte p/ luminária tipo ZGP402 da Philips ou similar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10</v>
          </cell>
          <cell r="G111">
            <v>100</v>
          </cell>
        </row>
        <row r="112">
          <cell r="A112" t="str">
            <v>PI 09</v>
          </cell>
          <cell r="B112" t="str">
            <v>Lâmpada a vapor de sódio 400W, alta pressão, base E40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20</v>
          </cell>
          <cell r="G112">
            <v>33.35</v>
          </cell>
        </row>
        <row r="113">
          <cell r="A113" t="str">
            <v>PI 10</v>
          </cell>
          <cell r="B113" t="str">
            <v>Lâmpada a vapor de mercúrio 250W, alta pressão, base E40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17</v>
          </cell>
          <cell r="G113">
            <v>28.75</v>
          </cell>
        </row>
        <row r="114">
          <cell r="A114" t="str">
            <v>PI 22</v>
          </cell>
          <cell r="B114" t="str">
            <v>Base completa com fusível Diazed, 6A, retardado, incluíndo tampa, anel de proteção e ajuste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29</v>
          </cell>
          <cell r="G114">
            <v>8.6300000000000008</v>
          </cell>
        </row>
        <row r="115">
          <cell r="A115" t="str">
            <v>PI 23</v>
          </cell>
          <cell r="B115" t="str">
            <v>Contator tripolar a seco, p/ corrente alternada - 55 A, para uso em rede 380/220V - 60Hz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5</v>
          </cell>
          <cell r="G115">
            <v>234.6</v>
          </cell>
        </row>
        <row r="116">
          <cell r="A116" t="str">
            <v>PI 24</v>
          </cell>
          <cell r="B116" t="str">
            <v>Fita elétrica auto fusão a base de borracha EPR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5</v>
          </cell>
          <cell r="G116">
            <v>6.39</v>
          </cell>
        </row>
        <row r="117">
          <cell r="A117" t="str">
            <v>PI 25</v>
          </cell>
          <cell r="B117" t="str">
            <v>Fita adesiva plástica isolante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3.84</v>
          </cell>
        </row>
        <row r="118">
          <cell r="A118" t="str">
            <v>PI 26</v>
          </cell>
          <cell r="B118" t="str">
            <v>Relé fotoelétrico c/ suporte para fixação galv. com furo 18mm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5</v>
          </cell>
          <cell r="G118">
            <v>11.5</v>
          </cell>
        </row>
        <row r="119">
          <cell r="A119" t="str">
            <v>PI 27</v>
          </cell>
          <cell r="B119" t="str">
            <v>Cabo isolado p/ 1000V, bitola 35mm²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1900</v>
          </cell>
          <cell r="G119">
            <v>1.55</v>
          </cell>
        </row>
        <row r="120">
          <cell r="A120" t="str">
            <v>PI 28</v>
          </cell>
          <cell r="B120" t="str">
            <v>Eletroduto de aço tipo pesado 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230</v>
          </cell>
          <cell r="G120">
            <v>28.55</v>
          </cell>
        </row>
        <row r="121">
          <cell r="A121" t="str">
            <v>PI 54</v>
          </cell>
          <cell r="B121" t="str">
            <v>Eletroduto de PVC corrugado tipo Kanalex ou similar, D=100mm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180</v>
          </cell>
          <cell r="G121">
            <v>4.95</v>
          </cell>
        </row>
        <row r="122">
          <cell r="A122" t="str">
            <v>PI 30</v>
          </cell>
          <cell r="B122" t="str">
            <v>Haste para aterramento aço-cobre D 13x2400mm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20</v>
          </cell>
          <cell r="G122">
            <v>6.04</v>
          </cell>
        </row>
        <row r="123">
          <cell r="A123" t="str">
            <v>PI 31</v>
          </cell>
          <cell r="B123" t="str">
            <v>Cabo de cobre nú meio duro, 7 fios 2AWG</v>
          </cell>
          <cell r="C123" t="str">
            <v xml:space="preserve"> </v>
          </cell>
          <cell r="D123" t="str">
            <v xml:space="preserve"> </v>
          </cell>
          <cell r="E123" t="str">
            <v>kg</v>
          </cell>
          <cell r="F123">
            <v>10</v>
          </cell>
          <cell r="G123">
            <v>7.02</v>
          </cell>
        </row>
        <row r="124">
          <cell r="A124" t="str">
            <v>PI 20</v>
          </cell>
          <cell r="B124" t="str">
            <v>Poste de concreto duplo T 10m, 150 daN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9</v>
          </cell>
          <cell r="G124">
            <v>200</v>
          </cell>
        </row>
        <row r="125">
          <cell r="A125" t="str">
            <v>PI 50</v>
          </cell>
          <cell r="B125" t="str">
            <v>Cabo isolado, de alumínio singelo, bitola 4 mm² - estimada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400</v>
          </cell>
          <cell r="G125">
            <v>0.35</v>
          </cell>
        </row>
        <row r="126">
          <cell r="A126" t="str">
            <v>PI 34</v>
          </cell>
          <cell r="B126" t="str">
            <v>Construção de caixa tipo SP, ou pré-instalada com as mesmas características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17</v>
          </cell>
          <cell r="G126">
            <v>180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10</v>
          </cell>
          <cell r="G127">
            <v>494</v>
          </cell>
        </row>
        <row r="128">
          <cell r="A128" t="str">
            <v>PI 36</v>
          </cell>
          <cell r="B128" t="str">
            <v>Construção de embasamento p/ poste tipo engastado, concreto duplo T, 10m de altura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9</v>
          </cell>
          <cell r="G128">
            <v>285</v>
          </cell>
        </row>
        <row r="129">
          <cell r="A129" t="str">
            <v>PI 37</v>
          </cell>
          <cell r="B129" t="str">
            <v>Lançamento de cabos em dutos de aço, classe 1000V, circuito trifásico mais neutro, e monofásico</v>
          </cell>
          <cell r="C129" t="str">
            <v xml:space="preserve"> </v>
          </cell>
          <cell r="D129" t="str">
            <v xml:space="preserve"> </v>
          </cell>
          <cell r="E129" t="str">
            <v>m</v>
          </cell>
          <cell r="F129">
            <v>115</v>
          </cell>
          <cell r="G129">
            <v>4</v>
          </cell>
        </row>
        <row r="130">
          <cell r="A130" t="str">
            <v>PI 38</v>
          </cell>
          <cell r="B130" t="str">
            <v>Confecção de emendas retas ou derivação em cabos classe 1000V, c/ conector à compressão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20</v>
          </cell>
          <cell r="G130">
            <v>4.5</v>
          </cell>
        </row>
        <row r="131">
          <cell r="A131" t="str">
            <v>PI 39</v>
          </cell>
          <cell r="B131" t="str">
            <v>Fixação de haste de terra e conexão ao neutro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20</v>
          </cell>
          <cell r="G131">
            <v>35</v>
          </cell>
        </row>
        <row r="132">
          <cell r="A132" t="str">
            <v>PI 40</v>
          </cell>
          <cell r="B132" t="str">
            <v>Montagem eletromecân.de iluminação a 17,5m de alt., formada p/2 pétalas, c/ fixação dos equip.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10</v>
          </cell>
          <cell r="G132">
            <v>550</v>
          </cell>
        </row>
        <row r="133">
          <cell r="A133" t="str">
            <v>PI 57</v>
          </cell>
          <cell r="B133" t="str">
            <v>Lançamento de cabos em eletroduto de PVC corrugado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180</v>
          </cell>
          <cell r="G133">
            <v>3</v>
          </cell>
        </row>
        <row r="134">
          <cell r="A134" t="str">
            <v>PI 42</v>
          </cell>
          <cell r="B134" t="str">
            <v>Instalação de poste de aço de 20m de altura engastado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10</v>
          </cell>
          <cell r="G134">
            <v>250</v>
          </cell>
        </row>
        <row r="135">
          <cell r="A135" t="str">
            <v>PI 43</v>
          </cell>
          <cell r="B135" t="str">
            <v>Travessia de pista asfáltica p/ lançamento dutos aço tipo pesado 100mm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115</v>
          </cell>
          <cell r="G135">
            <v>70</v>
          </cell>
        </row>
        <row r="136">
          <cell r="A136" t="str">
            <v>PI 45</v>
          </cell>
          <cell r="B136" t="str">
            <v>Montagem eletromecânica de luminária padrão CELESC em poste de 11m de altura, duplo T,c/ fixação dos equip.e conexões elétricos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19</v>
          </cell>
          <cell r="G136">
            <v>35</v>
          </cell>
        </row>
        <row r="137">
          <cell r="A137" t="str">
            <v>PI 03</v>
          </cell>
          <cell r="B137" t="str">
            <v xml:space="preserve">Luminária p/ iluminação pública ref.HRC-612 da Philips ou similar 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17</v>
          </cell>
          <cell r="G137">
            <v>400</v>
          </cell>
        </row>
        <row r="138">
          <cell r="A138" t="str">
            <v>PI 18</v>
          </cell>
          <cell r="B138" t="str">
            <v>Braço curvo p/ iluminação pública padrão CELESC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17</v>
          </cell>
          <cell r="G138">
            <v>6.33</v>
          </cell>
        </row>
        <row r="139">
          <cell r="A139" t="str">
            <v>PI 65</v>
          </cell>
          <cell r="B139" t="str">
            <v>Cabo de alumínio 1/0</v>
          </cell>
          <cell r="C139" t="str">
            <v xml:space="preserve"> </v>
          </cell>
          <cell r="D139" t="str">
            <v xml:space="preserve"> </v>
          </cell>
          <cell r="E139" t="str">
            <v>m</v>
          </cell>
          <cell r="F139">
            <v>3000</v>
          </cell>
          <cell r="G139">
            <v>1.7</v>
          </cell>
        </row>
        <row r="140">
          <cell r="A140" t="str">
            <v>PI 66</v>
          </cell>
          <cell r="B140" t="str">
            <v>Cabo isolado p/ 1000 V, 6 mm2 de alumínio</v>
          </cell>
          <cell r="C140" t="str">
            <v xml:space="preserve"> </v>
          </cell>
          <cell r="D140" t="str">
            <v xml:space="preserve"> </v>
          </cell>
          <cell r="E140" t="str">
            <v>m</v>
          </cell>
          <cell r="F140">
            <v>200</v>
          </cell>
          <cell r="G140">
            <v>1</v>
          </cell>
        </row>
        <row r="141">
          <cell r="A141" t="str">
            <v>PI 67</v>
          </cell>
          <cell r="B141" t="str">
            <v>Cabo isolado p/ 1000 V, 2,5 mm2 de alumínio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0.6</v>
          </cell>
        </row>
        <row r="142">
          <cell r="A142" t="str">
            <v>PI 33</v>
          </cell>
          <cell r="B142" t="str">
            <v>Tubo de aço galvanizado, vara de 6m e 50mm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3</v>
          </cell>
          <cell r="G142">
            <v>74.06</v>
          </cell>
        </row>
        <row r="143">
          <cell r="A143" t="str">
            <v>PI 69</v>
          </cell>
          <cell r="B143" t="str">
            <v>Instalação de poste concreto duplo T, 10m de altura, engastado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9</v>
          </cell>
          <cell r="G143">
            <v>200</v>
          </cell>
        </row>
        <row r="144">
          <cell r="A144" t="str">
            <v>PI 41</v>
          </cell>
          <cell r="B144" t="str">
            <v>Instalação de tubo de aço vara de 6m e curva de entrada de cabos na lateral do poste c/ fix. dutos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3</v>
          </cell>
          <cell r="G144">
            <v>200</v>
          </cell>
        </row>
        <row r="145">
          <cell r="A145" t="str">
            <v>R1</v>
          </cell>
          <cell r="B145" t="str">
            <v>Remanejamento de Rede de Baixa Tensão (220/380V)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50</v>
          </cell>
          <cell r="G145">
            <v>4.7</v>
          </cell>
        </row>
        <row r="146">
          <cell r="A146" t="str">
            <v>R2</v>
          </cell>
          <cell r="B146" t="str">
            <v>Remanejamento de Rede de Alta Tensão (138kV)</v>
          </cell>
          <cell r="C146" t="str">
            <v xml:space="preserve"> </v>
          </cell>
          <cell r="D146" t="str">
            <v xml:space="preserve"> </v>
          </cell>
          <cell r="E146" t="str">
            <v>m</v>
          </cell>
          <cell r="F146">
            <v>260</v>
          </cell>
          <cell r="G146">
            <v>6.2</v>
          </cell>
        </row>
        <row r="147">
          <cell r="A147" t="str">
            <v>R10</v>
          </cell>
          <cell r="B147" t="str">
            <v>Remanejamento de Poste de Concreto 10/150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7</v>
          </cell>
          <cell r="G147">
            <v>75</v>
          </cell>
        </row>
        <row r="148">
          <cell r="A148" t="str">
            <v>R11</v>
          </cell>
          <cell r="B148" t="str">
            <v>Remanejamento de Poste de Concreto 10/300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2</v>
          </cell>
          <cell r="G148">
            <v>75</v>
          </cell>
        </row>
        <row r="149">
          <cell r="A149" t="str">
            <v>R3</v>
          </cell>
          <cell r="B149" t="str">
            <v>Remanejamento de Rede de Telefonia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200</v>
          </cell>
          <cell r="G149">
            <v>2</v>
          </cell>
        </row>
      </sheetData>
      <sheetData sheetId="12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3287</v>
          </cell>
          <cell r="G17">
            <v>1.98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8803</v>
          </cell>
          <cell r="G18">
            <v>3.26</v>
          </cell>
        </row>
        <row r="19">
          <cell r="A19" t="str">
            <v>DER50300</v>
          </cell>
          <cell r="B19" t="str">
            <v>Esc.  Carga e Transp. de mat. 1a cat. c/ CB 9000&lt;DMT&lt;10000m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913</v>
          </cell>
          <cell r="G19">
            <v>6.3</v>
          </cell>
        </row>
        <row r="20">
          <cell r="A20" t="str">
            <v>01.101.19</v>
          </cell>
          <cell r="B20" t="str">
            <v>Escavação,carga e transportes de material de 2a categoria,c/CB,  DMT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3716</v>
          </cell>
          <cell r="G20">
            <v>4.51</v>
          </cell>
        </row>
        <row r="21">
          <cell r="A21" t="str">
            <v>DER51340</v>
          </cell>
          <cell r="B21" t="str">
            <v>Escavação,carga e transportes de material de 2a categoria DMT 18000 a 20000m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913</v>
          </cell>
          <cell r="G21">
            <v>13.65</v>
          </cell>
        </row>
        <row r="22">
          <cell r="A22" t="str">
            <v>DER52087</v>
          </cell>
          <cell r="B22" t="str">
            <v>Esc. Carga e Transp. de solos moles 400&lt;DMT&lt;=600m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702</v>
          </cell>
          <cell r="G22">
            <v>4.5999999999999996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8376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5380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43662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8333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6048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39556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491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491</v>
          </cell>
          <cell r="G35">
            <v>5.73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57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1358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186</v>
          </cell>
          <cell r="G40">
            <v>3.03</v>
          </cell>
        </row>
        <row r="41">
          <cell r="A41" t="str">
            <v>04.401.02</v>
          </cell>
          <cell r="B41" t="str">
            <v>Valeta de prot. de aterro c/ revest. vegetal VPA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1161</v>
          </cell>
          <cell r="G41">
            <v>24.32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 t="str">
            <v xml:space="preserve"> </v>
          </cell>
          <cell r="E42" t="str">
            <v>m</v>
          </cell>
          <cell r="F42">
            <v>1032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Sarjeta de cant. central de concreto-SCC 01</v>
          </cell>
          <cell r="C44" t="str">
            <v>DNER-ES288/97</v>
          </cell>
          <cell r="D44" t="str">
            <v xml:space="preserve"> 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04.900.22</v>
          </cell>
          <cell r="B45" t="str">
            <v>Sarjeta de cant. central de concreto-SCC 02</v>
          </cell>
          <cell r="C45" t="str">
            <v>DNER-ES288/97</v>
          </cell>
          <cell r="D45" t="str">
            <v xml:space="preserve"> </v>
          </cell>
          <cell r="E45" t="str">
            <v>m</v>
          </cell>
          <cell r="F45">
            <v>924</v>
          </cell>
          <cell r="G45">
            <v>19.170000000000002</v>
          </cell>
        </row>
        <row r="46">
          <cell r="A46" t="str">
            <v>04.900.04</v>
          </cell>
          <cell r="B46" t="str">
            <v>Sarjeta triangular de concreto-STC 04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94</v>
          </cell>
          <cell r="G46">
            <v>12.93</v>
          </cell>
        </row>
        <row r="47">
          <cell r="A47" t="str">
            <v>04.910.05</v>
          </cell>
          <cell r="B47" t="str">
            <v>Meio-fio de concreto-MFC 05</v>
          </cell>
          <cell r="C47" t="str">
            <v>DNER-ES290/97</v>
          </cell>
          <cell r="D47" t="str">
            <v xml:space="preserve"> </v>
          </cell>
          <cell r="E47" t="str">
            <v>m</v>
          </cell>
          <cell r="F47">
            <v>1664</v>
          </cell>
          <cell r="G47">
            <v>10.54</v>
          </cell>
        </row>
        <row r="48">
          <cell r="A48" t="str">
            <v>DER78150b</v>
          </cell>
          <cell r="B48" t="str">
            <v>Caixa coletora de sarjeta - CCS, D=40cm E H=1,00m</v>
          </cell>
          <cell r="C48" t="str">
            <v xml:space="preserve"> </v>
          </cell>
          <cell r="D48" t="str">
            <v xml:space="preserve"> </v>
          </cell>
          <cell r="E48" t="str">
            <v>un</v>
          </cell>
          <cell r="F48">
            <v>3</v>
          </cell>
          <cell r="G48">
            <v>382.07</v>
          </cell>
        </row>
        <row r="49">
          <cell r="A49" t="str">
            <v>04.930.01</v>
          </cell>
          <cell r="B49" t="str">
            <v>Caixa coletora de sarjeta-CCS 01</v>
          </cell>
          <cell r="C49" t="str">
            <v>DNER-ES287/97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568.85</v>
          </cell>
        </row>
        <row r="50">
          <cell r="A50" t="str">
            <v>04.930.05</v>
          </cell>
          <cell r="B50" t="str">
            <v>Caixa coletora de sarjeta-CCS 05</v>
          </cell>
          <cell r="C50" t="str">
            <v>DNER-ES287/97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715.16</v>
          </cell>
        </row>
        <row r="51">
          <cell r="A51" t="str">
            <v>04.960.02</v>
          </cell>
          <cell r="B51" t="str">
            <v>Boca de lobo simples c/ grelha de concreto-BLS 02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257.83999999999997</v>
          </cell>
        </row>
        <row r="52">
          <cell r="A52" t="str">
            <v>P.04.100.17</v>
          </cell>
          <cell r="B52" t="str">
            <v>Caixa de ligação e passagem BSTC,  D=40cm, H=1,50m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491.32</v>
          </cell>
        </row>
        <row r="53">
          <cell r="A53" t="str">
            <v>P 04.100.07</v>
          </cell>
          <cell r="B53" t="str">
            <v>Execução de galerias D=0,40 c/ lastro de brita</v>
          </cell>
          <cell r="C53" t="str">
            <v xml:space="preserve"> </v>
          </cell>
          <cell r="D53" t="str">
            <v xml:space="preserve"> </v>
          </cell>
          <cell r="E53" t="str">
            <v>m</v>
          </cell>
          <cell r="F53">
            <v>82</v>
          </cell>
          <cell r="G53">
            <v>41.68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103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62</v>
          </cell>
          <cell r="G55">
            <v>131.66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5</v>
          </cell>
          <cell r="G56">
            <v>147.57</v>
          </cell>
        </row>
        <row r="57">
          <cell r="A57" t="str">
            <v>04.101.01</v>
          </cell>
          <cell r="B57" t="str">
            <v>Boca de BSTC D=0.60m-normal</v>
          </cell>
          <cell r="C57" t="str">
            <v>DNER-ES284/97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299.62</v>
          </cell>
        </row>
        <row r="58">
          <cell r="A58" t="str">
            <v>04.999.01</v>
          </cell>
          <cell r="B58" t="str">
            <v>Remoção de bueiros existentes</v>
          </cell>
          <cell r="C58" t="str">
            <v xml:space="preserve"> </v>
          </cell>
          <cell r="D58" t="str">
            <v xml:space="preserve"> </v>
          </cell>
          <cell r="E58" t="str">
            <v>m</v>
          </cell>
          <cell r="F58">
            <v>11</v>
          </cell>
          <cell r="G58">
            <v>13.06</v>
          </cell>
        </row>
        <row r="59">
          <cell r="A59" t="str">
            <v>04.999.02</v>
          </cell>
          <cell r="B59" t="str">
            <v>Demolição de dispositivos de concreto</v>
          </cell>
          <cell r="C59" t="str">
            <v>DNER-ES296/97</v>
          </cell>
          <cell r="D59" t="str">
            <v xml:space="preserve"> </v>
          </cell>
          <cell r="E59" t="str">
            <v>m3</v>
          </cell>
          <cell r="F59">
            <v>6</v>
          </cell>
          <cell r="G59">
            <v>12.58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743</v>
          </cell>
          <cell r="G63">
            <v>3.03</v>
          </cell>
        </row>
        <row r="64">
          <cell r="A64" t="str">
            <v>04.100.03</v>
          </cell>
          <cell r="B64" t="str">
            <v>Corpo de BSTC D=1.00m</v>
          </cell>
          <cell r="C64" t="str">
            <v>DNER-ES284/97</v>
          </cell>
          <cell r="D64" t="str">
            <v xml:space="preserve"> </v>
          </cell>
          <cell r="E64" t="str">
            <v xml:space="preserve">m </v>
          </cell>
          <cell r="F64">
            <v>23</v>
          </cell>
          <cell r="G64">
            <v>280.33</v>
          </cell>
        </row>
        <row r="65">
          <cell r="A65" t="str">
            <v>04.101.03</v>
          </cell>
          <cell r="B65" t="str">
            <v>Boca de BSTC D=1.00m-normal</v>
          </cell>
          <cell r="C65" t="str">
            <v>DNER-ES284/97</v>
          </cell>
          <cell r="D65" t="str">
            <v xml:space="preserve"> </v>
          </cell>
          <cell r="E65" t="str">
            <v>un</v>
          </cell>
          <cell r="F65">
            <v>2</v>
          </cell>
          <cell r="G65">
            <v>757.56</v>
          </cell>
        </row>
        <row r="66">
          <cell r="A66" t="str">
            <v>04.110.02</v>
          </cell>
          <cell r="B66" t="str">
            <v>Corpo de BDTC D=1.20m</v>
          </cell>
          <cell r="C66" t="str">
            <v>DNER-ES284/97</v>
          </cell>
          <cell r="D66" t="str">
            <v xml:space="preserve"> </v>
          </cell>
          <cell r="E66" t="str">
            <v>m</v>
          </cell>
          <cell r="F66">
            <v>45</v>
          </cell>
          <cell r="G66">
            <v>745.38</v>
          </cell>
        </row>
        <row r="67">
          <cell r="A67" t="str">
            <v>04.111.02</v>
          </cell>
          <cell r="B67" t="str">
            <v>Boca de BDTC D=1.20m-normal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2</v>
          </cell>
          <cell r="G67">
            <v>1521.54</v>
          </cell>
        </row>
        <row r="68">
          <cell r="F68" t="str">
            <v>SUB-TOTAL</v>
          </cell>
        </row>
        <row r="69">
          <cell r="B69" t="str">
            <v>OBRAS DE ARTE ESPECIAIS</v>
          </cell>
        </row>
        <row r="70">
          <cell r="B70" t="str">
            <v>(Quatro tabuleiros)</v>
          </cell>
        </row>
        <row r="71">
          <cell r="B71" t="str">
            <v>Infra e Mesoestrutura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Escavação em tubulão a céu aberto em material de 3ªcateg.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Escavação em tubulão sob ar comprimido em material de 1ªcateg.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Escavação em tubulão sob ar comprimido em material de 3ªcateg.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03.371.01</v>
          </cell>
          <cell r="B76" t="str">
            <v>Formas de placa compensada resinada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870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11480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264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03.371.02</v>
          </cell>
          <cell r="B80" t="str">
            <v>Formas de placa compensada plastificada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5127</v>
          </cell>
          <cell r="G80">
            <v>30.76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143680</v>
          </cell>
          <cell r="G81">
            <v>2.59</v>
          </cell>
        </row>
        <row r="82">
          <cell r="A82" t="str">
            <v>OAE17</v>
          </cell>
          <cell r="B82" t="str">
            <v>Transporte e lançamento de pré-lages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1368</v>
          </cell>
          <cell r="G82">
            <v>23.47</v>
          </cell>
        </row>
        <row r="83">
          <cell r="A83" t="str">
            <v>OAE18</v>
          </cell>
          <cell r="B83" t="str">
            <v>Transporte e lançamento de vigas pré-moldadas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03.330.00</v>
          </cell>
          <cell r="B84" t="str">
            <v>Concreto fck= 35 MPa-contr. raz. uso ger.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755</v>
          </cell>
          <cell r="G84">
            <v>166.78</v>
          </cell>
        </row>
        <row r="85">
          <cell r="B85" t="str">
            <v>Diversos</v>
          </cell>
        </row>
        <row r="86">
          <cell r="B86" t="str">
            <v>Barreiras de segurança (C.A.) Tipo New Jersey (312 m)</v>
          </cell>
        </row>
        <row r="87">
          <cell r="A87" t="str">
            <v>03.371.01</v>
          </cell>
          <cell r="B87" t="str">
            <v>Formas de placa compensada resinada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561</v>
          </cell>
          <cell r="G87">
            <v>21.86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4656</v>
          </cell>
          <cell r="G88">
            <v>2.59</v>
          </cell>
        </row>
        <row r="89">
          <cell r="A89" t="str">
            <v>P 03.327.01</v>
          </cell>
          <cell r="B89" t="str">
            <v xml:space="preserve">Concreto fck= 25 MPa-contr. raz. uso ger. 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B90" t="str">
            <v>Placas de aproximação( 08 unidades)</v>
          </cell>
        </row>
        <row r="91">
          <cell r="A91" t="str">
            <v>03.371.00</v>
          </cell>
          <cell r="B91" t="str">
            <v>Formas de madeira compensada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73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7432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108</v>
          </cell>
          <cell r="G93">
            <v>163.22</v>
          </cell>
        </row>
        <row r="94">
          <cell r="B94" t="str">
            <v>Drenos</v>
          </cell>
        </row>
        <row r="95">
          <cell r="A95" t="str">
            <v>P 03.991.01f</v>
          </cell>
          <cell r="B95" t="str">
            <v>Dreno de FF D= 150 mm x 400mm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36</v>
          </cell>
          <cell r="G95">
            <v>20.37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DER53460a</v>
          </cell>
          <cell r="B99" t="str">
            <v>Calçamento com briquetes de 6 cm</v>
          </cell>
          <cell r="C99" t="str">
            <v xml:space="preserve"> </v>
          </cell>
          <cell r="D99" t="str">
            <v xml:space="preserve"> </v>
          </cell>
          <cell r="E99" t="str">
            <v>m2</v>
          </cell>
          <cell r="F99">
            <v>1100</v>
          </cell>
          <cell r="G99">
            <v>20.48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148</v>
          </cell>
          <cell r="G100">
            <v>6.02</v>
          </cell>
        </row>
        <row r="101">
          <cell r="A101" t="str">
            <v>05.102.00</v>
          </cell>
          <cell r="B101" t="str">
            <v>Hidrossemeadura</v>
          </cell>
          <cell r="C101" t="str">
            <v>DNER-ES341/97</v>
          </cell>
          <cell r="D101" t="str">
            <v xml:space="preserve"> 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DER81950</v>
          </cell>
          <cell r="B102" t="str">
            <v>Calçada em lastro de brita c/revestimento em concreto</v>
          </cell>
          <cell r="C102" t="str">
            <v xml:space="preserve"> </v>
          </cell>
          <cell r="D102" t="str">
            <v xml:space="preserve"> </v>
          </cell>
          <cell r="E102" t="str">
            <v>m2</v>
          </cell>
          <cell r="F102">
            <v>1400</v>
          </cell>
          <cell r="G102">
            <v>8.94</v>
          </cell>
        </row>
        <row r="103">
          <cell r="A103" t="str">
            <v>P 05.300.00</v>
          </cell>
          <cell r="B103" t="str">
            <v>Abrigos para passageiros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1</v>
          </cell>
          <cell r="G103">
            <v>832.7</v>
          </cell>
        </row>
        <row r="104">
          <cell r="A104" t="str">
            <v>PI 01</v>
          </cell>
          <cell r="B104" t="str">
            <v>Poste de aço galv. a fogo, c/ 20,0m de alt. p/ instal. tipo engastado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4</v>
          </cell>
          <cell r="G104">
            <v>2662.25</v>
          </cell>
        </row>
        <row r="105">
          <cell r="A105" t="str">
            <v>PI 04</v>
          </cell>
          <cell r="B105" t="str">
            <v xml:space="preserve">Luminária p/ iluminação pública ref.SRC-612 da Philips ou similar 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8</v>
          </cell>
          <cell r="G105">
            <v>425.5</v>
          </cell>
        </row>
        <row r="106">
          <cell r="A106" t="str">
            <v>PI 07</v>
          </cell>
          <cell r="B106" t="str">
            <v>Suporte p/ luminária tipo ZGP402 da Philips ou similar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4</v>
          </cell>
          <cell r="G106">
            <v>100</v>
          </cell>
        </row>
        <row r="107">
          <cell r="A107" t="str">
            <v>PI 09</v>
          </cell>
          <cell r="B107" t="str">
            <v>Lâmpada a vapor de sódio 400W, alta pressão, base E40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8</v>
          </cell>
          <cell r="G107">
            <v>33.35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200</v>
          </cell>
        </row>
        <row r="109">
          <cell r="A109" t="str">
            <v>PI 22</v>
          </cell>
          <cell r="B109" t="str">
            <v>Base completa com fusível Diazed, 6A, retardado, incluíndo tampa, anel de proteção e ajuste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8</v>
          </cell>
          <cell r="G109">
            <v>8.6300000000000008</v>
          </cell>
        </row>
        <row r="110">
          <cell r="A110" t="str">
            <v>PI 23</v>
          </cell>
          <cell r="B110" t="str">
            <v>Contator tripolar a seco, p/ corrente alternada - 55 A, para uso em rede 380/220V - 60Hz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</v>
          </cell>
          <cell r="G110">
            <v>234.6</v>
          </cell>
        </row>
        <row r="111">
          <cell r="A111" t="str">
            <v>PI 24</v>
          </cell>
          <cell r="B111" t="str">
            <v>Fita elétrica auto fusão a base de borracha EPR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6.39</v>
          </cell>
        </row>
        <row r="112">
          <cell r="A112" t="str">
            <v>PI 25</v>
          </cell>
          <cell r="B112" t="str">
            <v>Fita adesiva plástica isolante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</v>
          </cell>
          <cell r="G112">
            <v>3.84</v>
          </cell>
        </row>
        <row r="113">
          <cell r="A113" t="str">
            <v>PI 26</v>
          </cell>
          <cell r="B113" t="str">
            <v>Relé fotoelétrico c/ suporte para fixação galv. com furo 18mm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2</v>
          </cell>
          <cell r="G113">
            <v>11.5</v>
          </cell>
        </row>
        <row r="114">
          <cell r="A114" t="str">
            <v>PI 27</v>
          </cell>
          <cell r="B114" t="str">
            <v>Cabo isolado p/ 1000V, bitola 35mm²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1350</v>
          </cell>
          <cell r="G114">
            <v>1.55</v>
          </cell>
        </row>
        <row r="115">
          <cell r="A115" t="str">
            <v>PI 28</v>
          </cell>
          <cell r="B115" t="str">
            <v>Eletroduto de aço tipo pesado 100mm</v>
          </cell>
          <cell r="C115" t="str">
            <v xml:space="preserve"> </v>
          </cell>
          <cell r="D115" t="str">
            <v xml:space="preserve"> </v>
          </cell>
          <cell r="E115" t="str">
            <v>m</v>
          </cell>
          <cell r="F115">
            <v>50</v>
          </cell>
          <cell r="G115">
            <v>28.55</v>
          </cell>
        </row>
        <row r="116">
          <cell r="A116" t="str">
            <v>PI 29</v>
          </cell>
          <cell r="B116" t="str">
            <v>Curva em alumínio fundido de alta resistência, fixação por encaixe,50mm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</v>
          </cell>
          <cell r="G116">
            <v>18.75</v>
          </cell>
        </row>
        <row r="117">
          <cell r="A117" t="str">
            <v>PI 30</v>
          </cell>
          <cell r="B117" t="str">
            <v>Haste para aterramento aço-cobre D 13x2400mm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6.04</v>
          </cell>
        </row>
        <row r="118">
          <cell r="A118" t="str">
            <v>PI 31</v>
          </cell>
          <cell r="B118" t="str">
            <v>Cabo de cobre nú meio duro, 7 fios 2AWG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</v>
          </cell>
          <cell r="G118">
            <v>7.02</v>
          </cell>
        </row>
        <row r="119">
          <cell r="A119" t="str">
            <v>PI 32</v>
          </cell>
          <cell r="B119" t="str">
            <v>Conetor paralelo, liga alumínio tronco 1/0-4 AWG e derivação 2-4AWG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5</v>
          </cell>
          <cell r="G119">
            <v>1.04</v>
          </cell>
        </row>
        <row r="120">
          <cell r="A120" t="str">
            <v>PI 54</v>
          </cell>
          <cell r="B120" t="str">
            <v>Eletroduto de PVC corrugado tipo Kanalex ou similar, D=100mm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270</v>
          </cell>
          <cell r="G120">
            <v>4.95</v>
          </cell>
        </row>
        <row r="121">
          <cell r="A121" t="str">
            <v>PI 33</v>
          </cell>
          <cell r="B121" t="str">
            <v>Tubo de aço galvanizado, vara de 6m e 50mm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</v>
          </cell>
          <cell r="G121">
            <v>74.06</v>
          </cell>
        </row>
        <row r="122">
          <cell r="A122" t="str">
            <v>PI 34</v>
          </cell>
          <cell r="B122" t="str">
            <v>Construção de caixa tipo SP, ou pré-instalada com as mesmas características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10</v>
          </cell>
          <cell r="G122">
            <v>180</v>
          </cell>
        </row>
        <row r="123">
          <cell r="A123" t="str">
            <v>PI 35</v>
          </cell>
          <cell r="B123" t="str">
            <v>Construção de embasamento p/ poste tipo engastado, 20m de altura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494</v>
          </cell>
        </row>
        <row r="124">
          <cell r="A124" t="str">
            <v>PI 36</v>
          </cell>
          <cell r="B124" t="str">
            <v>Construção de embasamento p/ poste tipo engastado, concreto duplo T, 10m de altura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</v>
          </cell>
          <cell r="G124">
            <v>285</v>
          </cell>
        </row>
        <row r="125">
          <cell r="A125" t="str">
            <v>PI 37</v>
          </cell>
          <cell r="B125" t="str">
            <v>Lançamento de cabos em dutos de aço, classe 1000V, circuito trifásico mais neutro, e monofásico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270</v>
          </cell>
          <cell r="G125">
            <v>4</v>
          </cell>
        </row>
        <row r="126">
          <cell r="A126" t="str">
            <v>PI 38</v>
          </cell>
          <cell r="B126" t="str">
            <v>Confecção de emendas retas ou derivação em cabos classe 1000V, c/ conector à compressão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10</v>
          </cell>
          <cell r="G126">
            <v>4.5</v>
          </cell>
        </row>
        <row r="127">
          <cell r="A127" t="str">
            <v>PI 39</v>
          </cell>
          <cell r="B127" t="str">
            <v>Fixação de haste de terra e conexão ao neutro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35</v>
          </cell>
        </row>
        <row r="128">
          <cell r="A128" t="str">
            <v>PI 40</v>
          </cell>
          <cell r="B128" t="str">
            <v>Montagem eletromecân.de iluminação a 17,5m de alt., formada p/2 pétalas, c/ fixação dos equip.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4</v>
          </cell>
          <cell r="G128">
            <v>550</v>
          </cell>
        </row>
        <row r="129">
          <cell r="A129" t="str">
            <v>PI 41</v>
          </cell>
          <cell r="B129" t="str">
            <v>Instalação de tubo de aço vara de 6m e curva de entrada de cabos na lateral do poste c/ fix. dutos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</v>
          </cell>
          <cell r="G129">
            <v>200</v>
          </cell>
        </row>
        <row r="130">
          <cell r="A130" t="str">
            <v>PI 42</v>
          </cell>
          <cell r="B130" t="str">
            <v>Instalação de poste de aço de 20m de altura engastado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</v>
          </cell>
          <cell r="G130">
            <v>250</v>
          </cell>
        </row>
        <row r="131">
          <cell r="A131" t="str">
            <v>PI 43</v>
          </cell>
          <cell r="B131" t="str">
            <v>Travessia de pista asfáltica p/ lançamento dutos aço tipo pesado 100mm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270</v>
          </cell>
          <cell r="G131">
            <v>70</v>
          </cell>
        </row>
        <row r="132">
          <cell r="A132" t="str">
            <v>PI 57</v>
          </cell>
          <cell r="B132" t="str">
            <v>Lançamento de cabos em eletroduto de PVC corrugado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270</v>
          </cell>
          <cell r="G132">
            <v>3</v>
          </cell>
        </row>
        <row r="133">
          <cell r="A133" t="str">
            <v>PI 69</v>
          </cell>
          <cell r="B133" t="str">
            <v>Instalação de poste concreto duplo T, 10m de altura, engastado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</v>
          </cell>
          <cell r="G133">
            <v>200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270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180</v>
          </cell>
          <cell r="G135">
            <v>6.2</v>
          </cell>
        </row>
        <row r="136">
          <cell r="A136" t="str">
            <v>R27</v>
          </cell>
          <cell r="B136" t="str">
            <v>Remanejamento de Poste de Madeira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4</v>
          </cell>
          <cell r="G136">
            <v>70</v>
          </cell>
        </row>
        <row r="137">
          <cell r="A137" t="str">
            <v>R20</v>
          </cell>
          <cell r="B137" t="str">
            <v>Remanejamento de Poste de Concreto 10/300 c/ 3 pétalas (400W) instalado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250</v>
          </cell>
        </row>
        <row r="138">
          <cell r="A138" t="str">
            <v>R30</v>
          </cell>
          <cell r="B138" t="str">
            <v>Remoção de rede subterrânea em baixa tensão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150</v>
          </cell>
          <cell r="G138">
            <v>6.7</v>
          </cell>
        </row>
      </sheetData>
      <sheetData sheetId="13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01.100.11</v>
          </cell>
          <cell r="B17" t="str">
            <v>Escavação,carga e transportes de material de 1a categoria DMT= 400 a 600m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1445</v>
          </cell>
          <cell r="G17">
            <v>2.12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2818</v>
          </cell>
          <cell r="G18">
            <v>3.26</v>
          </cell>
        </row>
        <row r="19">
          <cell r="A19" t="str">
            <v>DER50335</v>
          </cell>
          <cell r="B19" t="str">
            <v>Esc.  Carga e Transp. de mat. 1a cat. c/ CB 16000&lt;DMT&lt;18000m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9287</v>
          </cell>
          <cell r="G19">
            <v>10.08</v>
          </cell>
        </row>
        <row r="20">
          <cell r="A20" t="str">
            <v>01.101.11</v>
          </cell>
          <cell r="B20" t="str">
            <v>Escavação,carga e transportes de material de 2a categoria,c/CB,  DMT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6064</v>
          </cell>
          <cell r="G20">
            <v>3.15</v>
          </cell>
        </row>
        <row r="21">
          <cell r="A21" t="str">
            <v>DER52087</v>
          </cell>
          <cell r="B21" t="str">
            <v>Esc. Carga e Transp. de solos moles 400&lt;DMT&lt;=600m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7144</v>
          </cell>
          <cell r="G21">
            <v>4.5999999999999996</v>
          </cell>
        </row>
        <row r="22">
          <cell r="A22" t="str">
            <v>01.510.00</v>
          </cell>
          <cell r="B22" t="str">
            <v>Compactação de aterros a 95% Proctor Normal</v>
          </cell>
          <cell r="C22" t="str">
            <v>DNER-ES282/97</v>
          </cell>
          <cell r="D22" t="str">
            <v xml:space="preserve"> </v>
          </cell>
          <cell r="E22" t="str">
            <v>m3</v>
          </cell>
          <cell r="F22">
            <v>11975</v>
          </cell>
          <cell r="G22">
            <v>0.79</v>
          </cell>
        </row>
        <row r="23">
          <cell r="A23" t="str">
            <v>01.511.00</v>
          </cell>
          <cell r="B23" t="str">
            <v>Compactação de aterros a 100%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2348</v>
          </cell>
          <cell r="G23">
            <v>1.36</v>
          </cell>
        </row>
        <row r="24">
          <cell r="A24" t="str">
            <v>P 10.000.06</v>
          </cell>
          <cell r="B24" t="str">
            <v>Aterro reforçado c/ elementos Terramesh (0,50x1,00x4,00m)(malha 8x10) ou similar</v>
          </cell>
          <cell r="C24" t="str">
            <v xml:space="preserve"> </v>
          </cell>
          <cell r="D24" t="str">
            <v xml:space="preserve"> </v>
          </cell>
          <cell r="E24" t="str">
            <v>un</v>
          </cell>
          <cell r="F24">
            <v>1557</v>
          </cell>
          <cell r="G24">
            <v>321.67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815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Manta Geotextil 200g/m2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P 10.000.07</v>
          </cell>
          <cell r="B28" t="str">
            <v>Geogrelha Paralink 400m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1418</v>
          </cell>
          <cell r="G28">
            <v>52.09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18218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3392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2541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16640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42377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DER82200a</v>
          </cell>
          <cell r="B38" t="str">
            <v>Remoção de camada granular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370</v>
          </cell>
          <cell r="G38">
            <v>4.67</v>
          </cell>
        </row>
        <row r="39">
          <cell r="A39" t="str">
            <v>DER82200</v>
          </cell>
          <cell r="B39" t="str">
            <v>Remoção de revestimento de CBUQ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370</v>
          </cell>
          <cell r="G39">
            <v>5.73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61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1247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233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176</v>
          </cell>
          <cell r="G48">
            <v>13.85</v>
          </cell>
        </row>
        <row r="49">
          <cell r="A49" t="str">
            <v>04.910.05</v>
          </cell>
          <cell r="B49" t="str">
            <v>Meio-fio de concreto-MFC 05</v>
          </cell>
          <cell r="C49" t="str">
            <v>DNER-ES290/97</v>
          </cell>
          <cell r="D49" t="str">
            <v xml:space="preserve"> </v>
          </cell>
          <cell r="E49" t="str">
            <v>m</v>
          </cell>
          <cell r="F49">
            <v>886</v>
          </cell>
          <cell r="G49">
            <v>10.54</v>
          </cell>
        </row>
        <row r="50">
          <cell r="A50" t="str">
            <v>DER78150b</v>
          </cell>
          <cell r="B50" t="str">
            <v>Caixa coletora de sarjeta - CCS, D=40cm E H=1,00m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2</v>
          </cell>
          <cell r="G50">
            <v>382.07</v>
          </cell>
        </row>
        <row r="51">
          <cell r="A51" t="str">
            <v>04.960.01</v>
          </cell>
          <cell r="B51" t="str">
            <v>Boca de lobo simples c/ grelha de concreto-BLS 01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203.51</v>
          </cell>
        </row>
        <row r="52">
          <cell r="A52" t="str">
            <v>04.960.02</v>
          </cell>
          <cell r="B52" t="str">
            <v>Boca de lobo simples c/ grelha de concreto-BLS 02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7</v>
          </cell>
          <cell r="G52">
            <v>257.83999999999997</v>
          </cell>
        </row>
        <row r="53">
          <cell r="A53" t="str">
            <v>04.960.03</v>
          </cell>
          <cell r="B53" t="str">
            <v>Boca de lobo simples c/ grelha de concreto-BLS 03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312.23</v>
          </cell>
        </row>
        <row r="54">
          <cell r="A54" t="str">
            <v>04.960.04</v>
          </cell>
          <cell r="B54" t="str">
            <v>Boca de lobo simples c/ grelha de concreto-BLS 04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1</v>
          </cell>
          <cell r="G54">
            <v>366.56</v>
          </cell>
        </row>
        <row r="55">
          <cell r="A55" t="str">
            <v>P 04.100.07</v>
          </cell>
          <cell r="B55" t="str">
            <v>Execução de galerias D=0,40 c/ lastro de brita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122</v>
          </cell>
          <cell r="G55">
            <v>41.68</v>
          </cell>
        </row>
        <row r="56">
          <cell r="A56" t="str">
            <v>P 04.100.08</v>
          </cell>
          <cell r="B56" t="str">
            <v>Execução de galerias D=0,40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373</v>
          </cell>
          <cell r="G56">
            <v>58.65</v>
          </cell>
        </row>
        <row r="57">
          <cell r="A57" t="str">
            <v>P 04.100.10</v>
          </cell>
          <cell r="B57" t="str">
            <v>Execução de galerias D=0,60 c/ lastro de concreto</v>
          </cell>
          <cell r="C57" t="str">
            <v xml:space="preserve"> </v>
          </cell>
          <cell r="D57" t="str">
            <v xml:space="preserve"> </v>
          </cell>
          <cell r="E57" t="str">
            <v>m</v>
          </cell>
          <cell r="F57">
            <v>5</v>
          </cell>
          <cell r="G57">
            <v>131.66</v>
          </cell>
        </row>
        <row r="58">
          <cell r="A58" t="str">
            <v>DER72350b</v>
          </cell>
          <cell r="B58" t="str">
            <v>Boca para BSTC D=40cm - 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8</v>
          </cell>
          <cell r="G58">
            <v>147.57</v>
          </cell>
        </row>
        <row r="59">
          <cell r="A59" t="str">
            <v>P04.901.43</v>
          </cell>
          <cell r="B59" t="str">
            <v>Canaleta c/ grelha de concreto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121</v>
          </cell>
          <cell r="G59">
            <v>77.42</v>
          </cell>
        </row>
        <row r="60">
          <cell r="A60" t="str">
            <v>P.04.100.18</v>
          </cell>
          <cell r="B60" t="str">
            <v>Caixa coletora de canaleta c/ H=2,00m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F62" t="str">
            <v>SUB-TOTAL</v>
          </cell>
        </row>
        <row r="64">
          <cell r="B64" t="str">
            <v>OBRAS DE ARTE ESPECIAIS</v>
          </cell>
        </row>
        <row r="65">
          <cell r="A65" t="str">
            <v>03.371.01</v>
          </cell>
          <cell r="B65" t="str">
            <v>Formas de placa compensada resinada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85</v>
          </cell>
          <cell r="G65">
            <v>21.86</v>
          </cell>
        </row>
        <row r="66">
          <cell r="A66" t="str">
            <v>03.371.02</v>
          </cell>
          <cell r="B66" t="str">
            <v>Formas de placa compensada plastificada</v>
          </cell>
          <cell r="C66" t="str">
            <v xml:space="preserve"> </v>
          </cell>
          <cell r="D66" t="str">
            <v xml:space="preserve"> </v>
          </cell>
          <cell r="E66" t="str">
            <v>m2</v>
          </cell>
          <cell r="F66">
            <v>2387</v>
          </cell>
          <cell r="G66">
            <v>30.76</v>
          </cell>
        </row>
        <row r="67">
          <cell r="A67" t="str">
            <v>03.353.00</v>
          </cell>
          <cell r="B67" t="str">
            <v>Forn., preparo e colocação nas formas, de aço CA-50</v>
          </cell>
          <cell r="C67" t="str">
            <v xml:space="preserve"> </v>
          </cell>
          <cell r="D67" t="str">
            <v xml:space="preserve"> </v>
          </cell>
          <cell r="E67" t="str">
            <v>kg</v>
          </cell>
          <cell r="F67">
            <v>37870</v>
          </cell>
          <cell r="G67">
            <v>2.59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 t="str">
            <v xml:space="preserve"> </v>
          </cell>
          <cell r="D68" t="str">
            <v xml:space="preserve"> </v>
          </cell>
          <cell r="E68" t="str">
            <v>kg</v>
          </cell>
          <cell r="F68">
            <v>13643</v>
          </cell>
          <cell r="G68">
            <v>19.28</v>
          </cell>
        </row>
        <row r="69">
          <cell r="A69" t="str">
            <v>OAE17</v>
          </cell>
          <cell r="B69" t="str">
            <v>Transporte e lançamento de pré-lages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Transporte e lançamento de vigas pré-moldadas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Injeção de nata (cabos 12 varas 1/2")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03.330.00</v>
          </cell>
          <cell r="B72" t="str">
            <v>Concreto fck= 35 MPa-contr. raz. uso ger.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326</v>
          </cell>
          <cell r="G72">
            <v>166.78</v>
          </cell>
        </row>
        <row r="73">
          <cell r="A73" t="str">
            <v>P 03.327.01</v>
          </cell>
          <cell r="B73" t="str">
            <v xml:space="preserve">Concreto fck= 25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73</v>
          </cell>
          <cell r="G73">
            <v>163.22</v>
          </cell>
        </row>
        <row r="74">
          <cell r="A74" t="str">
            <v>03.510.00</v>
          </cell>
          <cell r="B74" t="str">
            <v>Aparelho de apoio em neoprene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104</v>
          </cell>
          <cell r="G74">
            <v>86.94</v>
          </cell>
        </row>
        <row r="75">
          <cell r="B75" t="str">
            <v>Barreiras de segurança (C.A.) Tipo New Jersey (129,2 m)</v>
          </cell>
        </row>
        <row r="76">
          <cell r="A76" t="str">
            <v>03.371.00</v>
          </cell>
          <cell r="B76" t="str">
            <v>Formas de madeira compensada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258.39999999999998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2080.12</v>
          </cell>
          <cell r="G77">
            <v>2.59</v>
          </cell>
        </row>
        <row r="78">
          <cell r="A78" t="str">
            <v>03.326.00</v>
          </cell>
          <cell r="B78" t="str">
            <v xml:space="preserve">Concreto fck= 20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30</v>
          </cell>
          <cell r="G78">
            <v>149.19999999999999</v>
          </cell>
        </row>
        <row r="79">
          <cell r="B79" t="str">
            <v>Placas de aproximação( 04 unidades)(dimensão 4,00m x 11,2m x 0,30m)</v>
          </cell>
        </row>
        <row r="80">
          <cell r="A80" t="str">
            <v>03.371.00</v>
          </cell>
          <cell r="B80" t="str">
            <v>Formas de madeira compensada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40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3720</v>
          </cell>
          <cell r="G81">
            <v>2.59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54</v>
          </cell>
          <cell r="G82">
            <v>149.19999999999999</v>
          </cell>
        </row>
        <row r="83">
          <cell r="B83" t="str">
            <v>Drenos</v>
          </cell>
        </row>
        <row r="84">
          <cell r="A84" t="str">
            <v>P 03.991.01d</v>
          </cell>
          <cell r="B84" t="str">
            <v>Dreno de FF D= 150 mm x 500mm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56</v>
          </cell>
          <cell r="G84">
            <v>24.91</v>
          </cell>
        </row>
        <row r="85">
          <cell r="A85" t="str">
            <v>P 03.991.01c</v>
          </cell>
          <cell r="B85" t="str">
            <v>Dreno de FF D= 100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F86" t="str">
            <v>SUB-TOTAL</v>
          </cell>
        </row>
        <row r="87">
          <cell r="B87" t="str">
            <v>OBRAS COMPLEMENTARES</v>
          </cell>
        </row>
        <row r="88">
          <cell r="A88" t="str">
            <v>05.100.00</v>
          </cell>
          <cell r="B88" t="str">
            <v>Enleivamento</v>
          </cell>
          <cell r="C88" t="str">
            <v>DNER-ES341/97</v>
          </cell>
          <cell r="D88" t="str">
            <v xml:space="preserve"> </v>
          </cell>
          <cell r="E88" t="str">
            <v>m2</v>
          </cell>
          <cell r="F88">
            <v>15972</v>
          </cell>
          <cell r="G88">
            <v>2.06</v>
          </cell>
        </row>
        <row r="89">
          <cell r="A89" t="str">
            <v>P 05.100.02</v>
          </cell>
          <cell r="B89" t="str">
            <v>Fornecimento e plantio de árvore selecionada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40</v>
          </cell>
          <cell r="G89">
            <v>6.02</v>
          </cell>
        </row>
        <row r="90">
          <cell r="A90" t="str">
            <v>P 06.030.00</v>
          </cell>
          <cell r="B90" t="str">
            <v>Barreira de segurança simples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PI 60</v>
          </cell>
          <cell r="B91" t="str">
            <v>Lâmpada a vapor de mercúrio 250W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20</v>
          </cell>
          <cell r="G91">
            <v>16.3</v>
          </cell>
        </row>
        <row r="92">
          <cell r="A92" t="str">
            <v>PI 52</v>
          </cell>
          <cell r="B92" t="str">
            <v>Luminária IMB C-300 ou similar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410</v>
          </cell>
        </row>
        <row r="93">
          <cell r="A93" t="str">
            <v>PI 13</v>
          </cell>
          <cell r="B93" t="str">
            <v>Eletroduto de aço 20mm, vara de 3m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8</v>
          </cell>
          <cell r="G93">
            <v>14.49</v>
          </cell>
        </row>
        <row r="94">
          <cell r="A94" t="str">
            <v>PI 62</v>
          </cell>
          <cell r="B94" t="str">
            <v>Caixa de passagem para instalação aparente D=20mm, tipo T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PI 15</v>
          </cell>
          <cell r="B95" t="str">
            <v>Caixa de passagem para instalação aparente D=20mm, tipo LB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3.62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20</v>
          </cell>
          <cell r="G96">
            <v>6.33</v>
          </cell>
        </row>
        <row r="97">
          <cell r="A97" t="str">
            <v>PI 22</v>
          </cell>
          <cell r="B97" t="str">
            <v>Base completa com fusível Diazed, 6A, retardado, incluíndo tampa, anel de proteção e ajuste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PI 23</v>
          </cell>
          <cell r="B98" t="str">
            <v>Contator tripolar a seco, p/ corrente alternada - 55 A, para uso em rede 380/220V - 60Hz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2</v>
          </cell>
          <cell r="G98">
            <v>234.6</v>
          </cell>
        </row>
        <row r="99">
          <cell r="A99" t="str">
            <v>PI 24</v>
          </cell>
          <cell r="B99" t="str">
            <v>Fita elétrica auto fusão a base de borracha EPR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4</v>
          </cell>
          <cell r="G99">
            <v>6.39</v>
          </cell>
        </row>
        <row r="100">
          <cell r="A100" t="str">
            <v>PI 25</v>
          </cell>
          <cell r="B100" t="str">
            <v>Fita adesiva plástica isolante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6</v>
          </cell>
          <cell r="G100">
            <v>3.84</v>
          </cell>
        </row>
        <row r="101">
          <cell r="A101" t="str">
            <v>PI 26</v>
          </cell>
          <cell r="B101" t="str">
            <v>Relé fotoelétrico c/ suporte para fixação galv. com furo 18mm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22</v>
          </cell>
          <cell r="G101">
            <v>11.5</v>
          </cell>
        </row>
        <row r="102">
          <cell r="A102" t="str">
            <v>PI 56</v>
          </cell>
          <cell r="B102" t="str">
            <v>Cabo isolado p/ 1000V, 4 mm² de alumínio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110</v>
          </cell>
          <cell r="G102">
            <v>0.37</v>
          </cell>
        </row>
        <row r="103">
          <cell r="A103" t="str">
            <v>PI 28</v>
          </cell>
          <cell r="B103" t="str">
            <v>Eletroduto de aço tipo pesado 100mm</v>
          </cell>
          <cell r="C103" t="str">
            <v xml:space="preserve"> </v>
          </cell>
          <cell r="D103" t="str">
            <v xml:space="preserve"> </v>
          </cell>
          <cell r="E103" t="str">
            <v>m</v>
          </cell>
          <cell r="F103">
            <v>140</v>
          </cell>
          <cell r="G103">
            <v>28.55</v>
          </cell>
        </row>
        <row r="104">
          <cell r="A104" t="str">
            <v>PI 29</v>
          </cell>
          <cell r="B104" t="str">
            <v>Curva em alumínio fundido de alta resistência, fixação por encaixe,50mm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18.75</v>
          </cell>
        </row>
        <row r="105">
          <cell r="A105" t="str">
            <v>PI 30</v>
          </cell>
          <cell r="B105" t="str">
            <v>Haste para aterramento aço-cobre D 13x2400mm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12</v>
          </cell>
          <cell r="G105">
            <v>6.04</v>
          </cell>
        </row>
        <row r="106">
          <cell r="A106" t="str">
            <v>PI 31</v>
          </cell>
          <cell r="B106" t="str">
            <v>Cabo de cobre nú meio duro, 7 fios 2AWG</v>
          </cell>
          <cell r="C106" t="str">
            <v xml:space="preserve"> </v>
          </cell>
          <cell r="D106" t="str">
            <v xml:space="preserve"> </v>
          </cell>
          <cell r="E106" t="str">
            <v>kg</v>
          </cell>
          <cell r="F106">
            <v>4</v>
          </cell>
          <cell r="G106">
            <v>7.02</v>
          </cell>
        </row>
        <row r="107">
          <cell r="A107" t="str">
            <v>PI 32</v>
          </cell>
          <cell r="B107" t="str">
            <v>Conetor paralelo, liga alumínio tronco 1/0-4 AWG e derivação 2-4AWG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5</v>
          </cell>
          <cell r="G107">
            <v>1.04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10</v>
          </cell>
          <cell r="G108">
            <v>200</v>
          </cell>
        </row>
        <row r="109">
          <cell r="A109" t="str">
            <v>PI 48</v>
          </cell>
          <cell r="B109" t="str">
            <v>Armação secundária p/ 2 estribo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20</v>
          </cell>
          <cell r="G109">
            <v>7.5</v>
          </cell>
        </row>
        <row r="110">
          <cell r="A110" t="str">
            <v>PI 49</v>
          </cell>
          <cell r="B110" t="str">
            <v>Armação secundária p/ 1 estribo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10</v>
          </cell>
          <cell r="G110">
            <v>3.5</v>
          </cell>
        </row>
        <row r="111">
          <cell r="A111" t="str">
            <v>PI 33</v>
          </cell>
          <cell r="B111" t="str">
            <v>Tubo de aço galvanizado, vara de 6m e 50mm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74.06</v>
          </cell>
        </row>
        <row r="112">
          <cell r="A112" t="str">
            <v>PI 34</v>
          </cell>
          <cell r="B112" t="str">
            <v>Construção de caixa tipo SP, ou pré-instalada com as mesmas características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6</v>
          </cell>
          <cell r="G112">
            <v>180</v>
          </cell>
        </row>
        <row r="113">
          <cell r="A113" t="str">
            <v>PI 36</v>
          </cell>
          <cell r="B113" t="str">
            <v>Construção de embasamento p/ poste tipo engastado, concreto duplo T, 10m de altura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10</v>
          </cell>
          <cell r="G113">
            <v>285</v>
          </cell>
        </row>
        <row r="114">
          <cell r="A114" t="str">
            <v>PI 37</v>
          </cell>
          <cell r="B114" t="str">
            <v>Lançamento de cabos em dutos de aço, classe 1000V, circuito trifásico mais neutro, e monofásico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70</v>
          </cell>
          <cell r="G114">
            <v>4</v>
          </cell>
        </row>
        <row r="115">
          <cell r="A115" t="str">
            <v>PI 38</v>
          </cell>
          <cell r="B115" t="str">
            <v>Confecção de emendas retas ou derivação em cabos classe 1000V, c/ conector à compressão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4.5</v>
          </cell>
        </row>
        <row r="116">
          <cell r="A116" t="str">
            <v>PI 39</v>
          </cell>
          <cell r="B116" t="str">
            <v>Fixação de haste de terra e conexão ao neutro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12</v>
          </cell>
          <cell r="G116">
            <v>35</v>
          </cell>
        </row>
        <row r="117">
          <cell r="A117" t="str">
            <v>PI 41</v>
          </cell>
          <cell r="B117" t="str">
            <v>Instalação de tubo de aço vara de 6m e curva de entrada de cabos na lateral do poste c/ fix. dutos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</v>
          </cell>
          <cell r="G117">
            <v>200</v>
          </cell>
        </row>
        <row r="118">
          <cell r="A118" t="str">
            <v>PI 43</v>
          </cell>
          <cell r="B118" t="str">
            <v>Travessia de pista asfáltica p/ lançamento dutos aço tipo pesado 100mm</v>
          </cell>
          <cell r="C118" t="str">
            <v xml:space="preserve"> </v>
          </cell>
          <cell r="D118" t="str">
            <v xml:space="preserve"> </v>
          </cell>
          <cell r="E118" t="str">
            <v>m</v>
          </cell>
          <cell r="F118">
            <v>70</v>
          </cell>
          <cell r="G118">
            <v>70</v>
          </cell>
        </row>
        <row r="119">
          <cell r="A119" t="str">
            <v>PI 44</v>
          </cell>
          <cell r="B119" t="str">
            <v>Montagem eletromecânica de luminária 10,0m de altura, c/ fixação dos equip.e conexões elétricos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10</v>
          </cell>
          <cell r="G119">
            <v>60</v>
          </cell>
        </row>
        <row r="120">
          <cell r="A120" t="str">
            <v>PI 58</v>
          </cell>
          <cell r="B120" t="str">
            <v>Fixação de caixas de passagem p/ instalação aparente D=20mm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4</v>
          </cell>
          <cell r="G120">
            <v>10</v>
          </cell>
        </row>
        <row r="121">
          <cell r="A121" t="str">
            <v>PI 59</v>
          </cell>
          <cell r="B121" t="str">
            <v>Instalação de luminária blindada para lâmpada a vapor de mercúrio 250W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20</v>
          </cell>
        </row>
        <row r="122">
          <cell r="A122" t="str">
            <v>PI 01</v>
          </cell>
          <cell r="B122" t="str">
            <v>Poste de aço galv. a fogo, c/ 20,0m de alt. p/ instal. tipo engastado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</v>
          </cell>
          <cell r="G122">
            <v>2662.25</v>
          </cell>
        </row>
        <row r="123">
          <cell r="A123" t="str">
            <v>PI 07</v>
          </cell>
          <cell r="B123" t="str">
            <v>Suporte p/ luminária tipo ZGP402 da Philips ou similar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1</v>
          </cell>
          <cell r="G123">
            <v>100</v>
          </cell>
        </row>
        <row r="124">
          <cell r="A124" t="str">
            <v>PI 04</v>
          </cell>
          <cell r="B124" t="str">
            <v xml:space="preserve">Luminária p/ iluminação pública ref.SRC-612 da Philips ou similar 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425.5</v>
          </cell>
        </row>
        <row r="125">
          <cell r="A125" t="str">
            <v>PI 03</v>
          </cell>
          <cell r="B125" t="str">
            <v xml:space="preserve">Luminária p/ iluminação pública ref.HRC-612 da Philips ou similar 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20</v>
          </cell>
          <cell r="G125">
            <v>400</v>
          </cell>
        </row>
        <row r="126">
          <cell r="A126" t="str">
            <v>PI 09</v>
          </cell>
          <cell r="B126" t="str">
            <v>Lâmpada a vapor de sódio 400W, alta pressão, base E40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2</v>
          </cell>
          <cell r="G126">
            <v>33.35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</v>
          </cell>
          <cell r="G127">
            <v>494</v>
          </cell>
        </row>
        <row r="128">
          <cell r="A128" t="str">
            <v>PI 42</v>
          </cell>
          <cell r="B128" t="str">
            <v>Instalação de poste de aço de 20m de altura engastado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</v>
          </cell>
          <cell r="G128">
            <v>250</v>
          </cell>
        </row>
        <row r="129">
          <cell r="A129" t="str">
            <v>PI 69</v>
          </cell>
          <cell r="B129" t="str">
            <v>Instalação de poste concreto duplo T, 10m de altura, engastado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10</v>
          </cell>
          <cell r="G129">
            <v>200</v>
          </cell>
        </row>
        <row r="130">
          <cell r="A130" t="str">
            <v>PI 27</v>
          </cell>
          <cell r="B130" t="str">
            <v>Cabo isolado p/ 1000V, bitola 35mm²</v>
          </cell>
          <cell r="C130" t="str">
            <v xml:space="preserve"> </v>
          </cell>
          <cell r="D130" t="str">
            <v xml:space="preserve"> </v>
          </cell>
          <cell r="E130" t="str">
            <v>m</v>
          </cell>
          <cell r="F130">
            <v>200</v>
          </cell>
          <cell r="G130">
            <v>1.55</v>
          </cell>
        </row>
        <row r="131">
          <cell r="A131" t="str">
            <v>PI 65</v>
          </cell>
          <cell r="B131" t="str">
            <v>Cabo de alumínio 1/0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2650</v>
          </cell>
          <cell r="G131">
            <v>1.7</v>
          </cell>
        </row>
        <row r="132">
          <cell r="A132" t="str">
            <v>PI 66</v>
          </cell>
          <cell r="B132" t="str">
            <v>Cabo isolado p/ 1000 V, 6 mm2 de alumínio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20</v>
          </cell>
          <cell r="G132">
            <v>1</v>
          </cell>
        </row>
        <row r="133">
          <cell r="A133" t="str">
            <v>PI 67</v>
          </cell>
          <cell r="B133" t="str">
            <v>Cabo isolado p/ 1000 V, 2,5 mm2 de alumínio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60</v>
          </cell>
          <cell r="G133">
            <v>0.6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200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400</v>
          </cell>
          <cell r="G135">
            <v>6.2</v>
          </cell>
        </row>
        <row r="136">
          <cell r="A136" t="str">
            <v>R10</v>
          </cell>
          <cell r="B136" t="str">
            <v>Remanejamento de Poste de Concreto 10/150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5</v>
          </cell>
          <cell r="G136">
            <v>75</v>
          </cell>
        </row>
        <row r="137">
          <cell r="A137" t="str">
            <v>R3</v>
          </cell>
          <cell r="B137" t="str">
            <v>Remanejamento de Rede de Telefonia</v>
          </cell>
          <cell r="C137" t="str">
            <v xml:space="preserve"> </v>
          </cell>
          <cell r="D137" t="str">
            <v xml:space="preserve"> </v>
          </cell>
          <cell r="E137" t="str">
            <v>m</v>
          </cell>
          <cell r="F137">
            <v>200</v>
          </cell>
          <cell r="G137">
            <v>2</v>
          </cell>
        </row>
        <row r="138">
          <cell r="A138" t="str">
            <v xml:space="preserve"> </v>
          </cell>
        </row>
      </sheetData>
      <sheetData sheetId="1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01.100.15</v>
          </cell>
          <cell r="B17" t="str">
            <v>Escavação,carga e transportes de material de 1a categoria DMT= 1200 a 1400m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5853</v>
          </cell>
          <cell r="G17">
            <v>2.62</v>
          </cell>
        </row>
        <row r="18">
          <cell r="A18" t="str">
            <v>01.101.15</v>
          </cell>
          <cell r="B18" t="str">
            <v>Escavação,carga e transportes de material de 2a categoria,c/CB,  DMT 1200 a 1400m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650</v>
          </cell>
          <cell r="G18">
            <v>3.73</v>
          </cell>
        </row>
        <row r="19">
          <cell r="A19" t="str">
            <v>01.510.00</v>
          </cell>
          <cell r="B19" t="str">
            <v>Compactação de aterros a 95% Proctor Normal</v>
          </cell>
          <cell r="C19" t="str">
            <v>DNER-ES282/97</v>
          </cell>
          <cell r="D19" t="str">
            <v xml:space="preserve"> </v>
          </cell>
          <cell r="E19" t="str">
            <v>m3</v>
          </cell>
          <cell r="F19">
            <v>1593</v>
          </cell>
          <cell r="G19">
            <v>0.79</v>
          </cell>
        </row>
        <row r="20">
          <cell r="A20" t="str">
            <v>01.511.00</v>
          </cell>
          <cell r="B20" t="str">
            <v>Compactação de aterros a 100% Proctor Normal</v>
          </cell>
          <cell r="C20" t="str">
            <v>DNER-ES282/97</v>
          </cell>
          <cell r="D20" t="str">
            <v xml:space="preserve"> </v>
          </cell>
          <cell r="E20" t="str">
            <v>m3</v>
          </cell>
          <cell r="F20">
            <v>3827</v>
          </cell>
          <cell r="G20">
            <v>1.36</v>
          </cell>
        </row>
        <row r="21">
          <cell r="A21" t="str">
            <v>P 10.000.06</v>
          </cell>
          <cell r="B21" t="str">
            <v>Aterro reforçado c/ elementos Terramesh (0,50x1,00x4,00m)(malha 8x10) ou similar</v>
          </cell>
          <cell r="C21" t="str">
            <v xml:space="preserve"> </v>
          </cell>
          <cell r="D21" t="str">
            <v xml:space="preserve"> </v>
          </cell>
          <cell r="E21" t="str">
            <v>un</v>
          </cell>
          <cell r="F21">
            <v>2638</v>
          </cell>
          <cell r="G21">
            <v>321.67</v>
          </cell>
        </row>
        <row r="22">
          <cell r="A22" t="str">
            <v>P 10.000.05</v>
          </cell>
          <cell r="B22" t="str">
            <v>Aterro reforçado c/ elementos Terramesh (1,00x1,00x4,00m)(malha 8x10) ou similar</v>
          </cell>
          <cell r="C22" t="str">
            <v xml:space="preserve"> </v>
          </cell>
          <cell r="D22" t="str">
            <v xml:space="preserve"> </v>
          </cell>
          <cell r="E22" t="str">
            <v>un</v>
          </cell>
          <cell r="F22">
            <v>1782</v>
          </cell>
          <cell r="G22">
            <v>414.83</v>
          </cell>
        </row>
        <row r="23">
          <cell r="A23" t="str">
            <v>DER82610</v>
          </cell>
          <cell r="B23" t="str">
            <v>Gabião caixa em PVC c/ h=50cm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313</v>
          </cell>
          <cell r="G23">
            <v>153.77000000000001</v>
          </cell>
        </row>
        <row r="24">
          <cell r="A24" t="str">
            <v>DER82660</v>
          </cell>
          <cell r="B24" t="str">
            <v>Gabião caixa em PVC c/ h=100cm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895</v>
          </cell>
          <cell r="G24">
            <v>122.97</v>
          </cell>
        </row>
        <row r="25">
          <cell r="A25" t="str">
            <v>09.517.04</v>
          </cell>
          <cell r="B25" t="str">
            <v>Pedra de mão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8521</v>
          </cell>
          <cell r="G25">
            <v>11.92</v>
          </cell>
        </row>
        <row r="26">
          <cell r="A26">
            <v>9000032</v>
          </cell>
          <cell r="B26" t="str">
            <v>Manta Geotextil 200g/m2</v>
          </cell>
          <cell r="C26">
            <v>0</v>
          </cell>
          <cell r="D26">
            <v>0</v>
          </cell>
          <cell r="E26" t="str">
            <v>m2</v>
          </cell>
          <cell r="F26">
            <v>12255</v>
          </cell>
          <cell r="G26">
            <v>5.83</v>
          </cell>
        </row>
        <row r="27">
          <cell r="A27" t="str">
            <v>P 10.000.07</v>
          </cell>
          <cell r="B27" t="str">
            <v>Geogrelha Paralink 400m ou similar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1475</v>
          </cell>
          <cell r="G27">
            <v>52.09</v>
          </cell>
        </row>
        <row r="28">
          <cell r="A28" t="str">
            <v>P 10.000.08</v>
          </cell>
          <cell r="B28" t="str">
            <v>Geogrelha Paralink 800m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900</v>
          </cell>
          <cell r="G28">
            <v>91.8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19615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3732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2736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17941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46266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5664</v>
          </cell>
          <cell r="G37">
            <v>67.64</v>
          </cell>
        </row>
        <row r="38">
          <cell r="A38" t="str">
            <v>DER82200</v>
          </cell>
          <cell r="B38" t="str">
            <v>Remoção de revestimento de CBUQ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380</v>
          </cell>
          <cell r="G38">
            <v>5.73</v>
          </cell>
        </row>
        <row r="39">
          <cell r="A39" t="str">
            <v>DER82200a</v>
          </cell>
          <cell r="B39" t="str">
            <v>Remoção de camada granular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380</v>
          </cell>
          <cell r="G39">
            <v>4.67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35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184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695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242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8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336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451</v>
          </cell>
          <cell r="G49">
            <v>19.170000000000002</v>
          </cell>
        </row>
        <row r="50">
          <cell r="A50" t="str">
            <v>04.900.03</v>
          </cell>
          <cell r="B50" t="str">
            <v>Sarjeta triangular de concreto-STC 03</v>
          </cell>
          <cell r="C50" t="str">
            <v>DNER-ES288/97</v>
          </cell>
          <cell r="D50" t="str">
            <v xml:space="preserve"> </v>
          </cell>
          <cell r="E50" t="str">
            <v>m</v>
          </cell>
          <cell r="F50">
            <v>55</v>
          </cell>
          <cell r="G50">
            <v>16.02</v>
          </cell>
        </row>
        <row r="51">
          <cell r="A51" t="str">
            <v>04.910.05</v>
          </cell>
          <cell r="B51" t="str">
            <v>Meio-fio de concreto-MFC 05</v>
          </cell>
          <cell r="C51" t="str">
            <v>DNER-ES290/97</v>
          </cell>
          <cell r="D51" t="str">
            <v xml:space="preserve"> </v>
          </cell>
          <cell r="E51" t="str">
            <v>m</v>
          </cell>
          <cell r="F51">
            <v>682</v>
          </cell>
          <cell r="G51">
            <v>10.54</v>
          </cell>
        </row>
        <row r="52">
          <cell r="A52" t="str">
            <v>04.960.01</v>
          </cell>
          <cell r="B52" t="str">
            <v>Boca de lobo simples c/ grelha de concreto-BLS 01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3</v>
          </cell>
          <cell r="G52">
            <v>203.51</v>
          </cell>
        </row>
        <row r="53">
          <cell r="A53" t="str">
            <v>04.960.02</v>
          </cell>
          <cell r="B53" t="str">
            <v>Boca de lobo simples c/ grelha de concreto-BLS 02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5</v>
          </cell>
          <cell r="G53">
            <v>257.83999999999997</v>
          </cell>
        </row>
        <row r="54">
          <cell r="A54" t="str">
            <v>P 04.100.07</v>
          </cell>
          <cell r="B54" t="str">
            <v>Execução de galerias D=0,40 c/ lastro de brita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281</v>
          </cell>
          <cell r="G54">
            <v>41.68</v>
          </cell>
        </row>
        <row r="55">
          <cell r="A55" t="str">
            <v>P 04.100.08</v>
          </cell>
          <cell r="B55" t="str">
            <v>Execução de galerias D=0,40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28</v>
          </cell>
          <cell r="G55">
            <v>58.65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147.57</v>
          </cell>
        </row>
        <row r="57">
          <cell r="F57" t="str">
            <v>SUB-TOTAL</v>
          </cell>
        </row>
        <row r="59">
          <cell r="B59" t="str">
            <v>OBRAS DE ARTE ESPECIAIS</v>
          </cell>
        </row>
        <row r="60">
          <cell r="A60" t="str">
            <v>03.371.01</v>
          </cell>
          <cell r="B60" t="str">
            <v>Formas de placa compensada resinada</v>
          </cell>
          <cell r="C60" t="str">
            <v xml:space="preserve"> </v>
          </cell>
          <cell r="D60" t="str">
            <v xml:space="preserve"> </v>
          </cell>
          <cell r="E60" t="str">
            <v>m2</v>
          </cell>
          <cell r="F60">
            <v>85</v>
          </cell>
          <cell r="G60">
            <v>21.86</v>
          </cell>
        </row>
        <row r="61">
          <cell r="A61" t="str">
            <v>03.371.02</v>
          </cell>
          <cell r="B61" t="str">
            <v>Formas de placa compensada plastificada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2387</v>
          </cell>
          <cell r="G61">
            <v>30.76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 t="str">
            <v xml:space="preserve"> </v>
          </cell>
          <cell r="D62" t="str">
            <v xml:space="preserve"> </v>
          </cell>
          <cell r="E62" t="str">
            <v>kg</v>
          </cell>
          <cell r="F62">
            <v>37870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 t="str">
            <v xml:space="preserve"> </v>
          </cell>
          <cell r="D63" t="str">
            <v xml:space="preserve"> 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Transporte e lançamento de pré-lages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OAE18</v>
          </cell>
          <cell r="B65" t="str">
            <v>Transporte e lançamento de vigas pré-moldadas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40</v>
          </cell>
          <cell r="G65">
            <v>1281.27</v>
          </cell>
        </row>
        <row r="66">
          <cell r="A66" t="str">
            <v>OAE19</v>
          </cell>
          <cell r="B66" t="str">
            <v>Injeção de nata (cabos 12 varas 1/2")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2388</v>
          </cell>
          <cell r="G66">
            <v>3.65</v>
          </cell>
        </row>
        <row r="67">
          <cell r="A67" t="str">
            <v>03.330.00</v>
          </cell>
          <cell r="B67" t="str">
            <v>Concreto fck= 35 MPa-contr. raz. uso ger.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326</v>
          </cell>
          <cell r="G67">
            <v>166.78</v>
          </cell>
        </row>
        <row r="68">
          <cell r="A68" t="str">
            <v>P 03.327.01</v>
          </cell>
          <cell r="B68" t="str">
            <v xml:space="preserve">Concreto fck= 25 MPa-contr. raz. uso ger. 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73</v>
          </cell>
          <cell r="G68">
            <v>163.22</v>
          </cell>
        </row>
        <row r="69">
          <cell r="A69" t="str">
            <v>03.510.00</v>
          </cell>
          <cell r="B69" t="str">
            <v>Aparelho de apoio em neoprene</v>
          </cell>
          <cell r="C69" t="str">
            <v xml:space="preserve"> </v>
          </cell>
          <cell r="D69" t="str">
            <v xml:space="preserve"> </v>
          </cell>
          <cell r="E69" t="str">
            <v>kg</v>
          </cell>
          <cell r="F69">
            <v>104</v>
          </cell>
          <cell r="G69">
            <v>86.94</v>
          </cell>
        </row>
        <row r="70">
          <cell r="B70" t="str">
            <v>Barreiras de segurança (C.A.) Tipo New Jersey (129,2 m)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258.39999999999998</v>
          </cell>
          <cell r="G71">
            <v>21.86</v>
          </cell>
        </row>
        <row r="72">
          <cell r="A72" t="str">
            <v>03.353.00</v>
          </cell>
          <cell r="B72" t="str">
            <v>Forn., preparo e colocação nas formas, de aço CA-50</v>
          </cell>
          <cell r="C72" t="str">
            <v xml:space="preserve"> </v>
          </cell>
          <cell r="D72" t="str">
            <v xml:space="preserve"> </v>
          </cell>
          <cell r="E72" t="str">
            <v>kg</v>
          </cell>
          <cell r="F72">
            <v>2080.12</v>
          </cell>
          <cell r="G72">
            <v>2.59</v>
          </cell>
        </row>
        <row r="73">
          <cell r="A73" t="str">
            <v>03.326.00</v>
          </cell>
          <cell r="B73" t="str">
            <v xml:space="preserve">Concreto fck= 20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30</v>
          </cell>
          <cell r="G73">
            <v>149.19999999999999</v>
          </cell>
        </row>
        <row r="74">
          <cell r="B74" t="str">
            <v>Placas de aproximação( 04 unidades)(dimensão 4,00m x 11,2m x 0,30m)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03.353.00</v>
          </cell>
          <cell r="B76" t="str">
            <v>Forn., preparo e colocação nas formas, de aço CA-50</v>
          </cell>
          <cell r="C76" t="str">
            <v xml:space="preserve"> </v>
          </cell>
          <cell r="D76" t="str">
            <v xml:space="preserve"> </v>
          </cell>
          <cell r="E76" t="str">
            <v>kg</v>
          </cell>
          <cell r="F76">
            <v>3720</v>
          </cell>
          <cell r="G76">
            <v>2.59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54</v>
          </cell>
          <cell r="G77">
            <v>149.19999999999999</v>
          </cell>
        </row>
        <row r="78">
          <cell r="B78" t="str">
            <v>Drenos</v>
          </cell>
        </row>
        <row r="79">
          <cell r="A79" t="str">
            <v>P 03.991.01d</v>
          </cell>
          <cell r="B79" t="str">
            <v>Dreno de FF D= 150 mm x 500mm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P 03.991.01c</v>
          </cell>
          <cell r="B80" t="str">
            <v>Dreno de FF D= 100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15.64</v>
          </cell>
        </row>
        <row r="81">
          <cell r="F81" t="str">
            <v>SUB-TOTAL</v>
          </cell>
        </row>
        <row r="82">
          <cell r="B82" t="str">
            <v>OBRAS COMPLEMENTARES</v>
          </cell>
        </row>
        <row r="83">
          <cell r="A83" t="str">
            <v>05.100.00</v>
          </cell>
          <cell r="B83" t="str">
            <v>Enleivamento</v>
          </cell>
          <cell r="C83" t="str">
            <v>DNER-ES341/97</v>
          </cell>
          <cell r="D83" t="str">
            <v xml:space="preserve"> 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06.030.00</v>
          </cell>
          <cell r="B84" t="str">
            <v>Barreira de segurança simples</v>
          </cell>
          <cell r="C84" t="str">
            <v xml:space="preserve"> </v>
          </cell>
          <cell r="D84" t="str">
            <v xml:space="preserve"> </v>
          </cell>
          <cell r="E84" t="str">
            <v>m</v>
          </cell>
          <cell r="F84">
            <v>1274</v>
          </cell>
          <cell r="G84">
            <v>52.16</v>
          </cell>
        </row>
        <row r="85">
          <cell r="A85" t="str">
            <v>PI 01</v>
          </cell>
          <cell r="B85" t="str">
            <v>Poste de aço galv. a fogo, c/ 20,0m de alt. p/ instal. tipo engastado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2662.25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83</v>
          </cell>
          <cell r="G86">
            <v>400</v>
          </cell>
        </row>
        <row r="87">
          <cell r="A87" t="str">
            <v>PI 04</v>
          </cell>
          <cell r="B87" t="str">
            <v xml:space="preserve">Luminária p/ iluminação pública ref.SRC-612 da Philips ou similar 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PI 07</v>
          </cell>
          <cell r="B88" t="str">
            <v>Suporte p/ luminária tipo ZGP402 da Philips ou similar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2</v>
          </cell>
          <cell r="G88">
            <v>100</v>
          </cell>
        </row>
        <row r="89">
          <cell r="A89" t="str">
            <v>PI 09</v>
          </cell>
          <cell r="B89" t="str">
            <v>Lâmpada a vapor de sódio 400W, alta pressão, base E40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33.35</v>
          </cell>
        </row>
        <row r="90">
          <cell r="A90" t="str">
            <v>PI 10</v>
          </cell>
          <cell r="B90" t="str">
            <v>Lâmpada a vapor de mercúrio 250W, alta pressão, base E40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83</v>
          </cell>
          <cell r="G90">
            <v>28.75</v>
          </cell>
        </row>
        <row r="91">
          <cell r="A91" t="str">
            <v>PI 14</v>
          </cell>
          <cell r="B91" t="str">
            <v>Caixa de passagem para instalação aparente D=50mm, tipo T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4.08</v>
          </cell>
        </row>
        <row r="92">
          <cell r="A92" t="str">
            <v>PI 15</v>
          </cell>
          <cell r="B92" t="str">
            <v>Caixa de passagem para instalação aparente D=20mm, tipo LB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3.62</v>
          </cell>
        </row>
        <row r="93">
          <cell r="A93" t="str">
            <v>PI 20</v>
          </cell>
          <cell r="B93" t="str">
            <v>Poste de concreto duplo T 10m, 150 daN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29</v>
          </cell>
          <cell r="G93">
            <v>200</v>
          </cell>
        </row>
        <row r="94">
          <cell r="A94" t="str">
            <v>PI 22</v>
          </cell>
          <cell r="B94" t="str">
            <v>Base completa com fusível Diazed, 6A, retardado, incluíndo tampa, anel de proteção e ajuste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87</v>
          </cell>
          <cell r="G94">
            <v>8.6300000000000008</v>
          </cell>
        </row>
        <row r="95">
          <cell r="A95" t="str">
            <v>PI 23</v>
          </cell>
          <cell r="B95" t="str">
            <v>Contator tripolar a seco, p/ corrente alternada - 55 A, para uso em rede 380/220V - 60Hz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6</v>
          </cell>
          <cell r="G95">
            <v>234.6</v>
          </cell>
        </row>
        <row r="96">
          <cell r="A96" t="str">
            <v>PI 24</v>
          </cell>
          <cell r="B96" t="str">
            <v>Fita elétrica auto fusão a base de borracha EPR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</v>
          </cell>
          <cell r="G96">
            <v>6.39</v>
          </cell>
        </row>
        <row r="97">
          <cell r="A97" t="str">
            <v>PI 25</v>
          </cell>
          <cell r="B97" t="str">
            <v>Fita adesiva plástica isolante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10</v>
          </cell>
          <cell r="G97">
            <v>3.84</v>
          </cell>
        </row>
        <row r="98">
          <cell r="A98" t="str">
            <v>PI 26</v>
          </cell>
          <cell r="B98" t="str">
            <v>Relé fotoelétrico c/ suporte para fixação galv. com furo 18mm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6</v>
          </cell>
          <cell r="G98">
            <v>11.5</v>
          </cell>
        </row>
        <row r="99">
          <cell r="A99" t="str">
            <v>PI 27</v>
          </cell>
          <cell r="B99" t="str">
            <v>Cabo isolado p/ 1000V, bitola 35mm²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1.55</v>
          </cell>
        </row>
        <row r="100">
          <cell r="A100" t="str">
            <v>PI 28</v>
          </cell>
          <cell r="B100" t="str">
            <v>Eletroduto de aço tipo pesado 100mm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40</v>
          </cell>
          <cell r="G100">
            <v>28.55</v>
          </cell>
        </row>
        <row r="101">
          <cell r="A101" t="str">
            <v>PI 30</v>
          </cell>
          <cell r="B101" t="str">
            <v>Haste para aterramento aço-cobre D 13x2400mm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29</v>
          </cell>
          <cell r="G101">
            <v>6.04</v>
          </cell>
        </row>
        <row r="102">
          <cell r="A102" t="str">
            <v>PI 31</v>
          </cell>
          <cell r="B102" t="str">
            <v>Cabo de cobre nú meio duro, 7 fios 2AWG</v>
          </cell>
          <cell r="C102" t="str">
            <v xml:space="preserve"> </v>
          </cell>
          <cell r="D102" t="str">
            <v xml:space="preserve"> </v>
          </cell>
          <cell r="E102" t="str">
            <v>kg</v>
          </cell>
          <cell r="F102">
            <v>15</v>
          </cell>
          <cell r="G102">
            <v>7.02</v>
          </cell>
        </row>
        <row r="103">
          <cell r="A103" t="str">
            <v>PI 34</v>
          </cell>
          <cell r="B103" t="str">
            <v>Construção de caixa tipo SP, ou pré-instalada com as mesmas características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6</v>
          </cell>
          <cell r="G103">
            <v>180</v>
          </cell>
        </row>
        <row r="104">
          <cell r="A104" t="str">
            <v>PI 35</v>
          </cell>
          <cell r="B104" t="str">
            <v>Construção de embasamento p/ poste tipo engastado, 20m de altura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494</v>
          </cell>
        </row>
        <row r="105">
          <cell r="A105" t="str">
            <v>PI 36</v>
          </cell>
          <cell r="B105" t="str">
            <v>Construção de embasamento p/ poste tipo engastado, concreto duplo T, 10m de altura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29</v>
          </cell>
          <cell r="G105">
            <v>285</v>
          </cell>
        </row>
        <row r="106">
          <cell r="A106" t="str">
            <v>PI 37</v>
          </cell>
          <cell r="B106" t="str">
            <v>Lançamento de cabos em dutos de aço, classe 1000V, circuito trifásico mais neutro, e monofásico</v>
          </cell>
          <cell r="C106" t="str">
            <v xml:space="preserve"> 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4</v>
          </cell>
          <cell r="G107">
            <v>4.5</v>
          </cell>
        </row>
        <row r="108">
          <cell r="A108" t="str">
            <v>PI 39</v>
          </cell>
          <cell r="B108" t="str">
            <v>Fixação de haste de terra e conexão ao neutro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29</v>
          </cell>
          <cell r="G108">
            <v>35</v>
          </cell>
        </row>
        <row r="109">
          <cell r="A109" t="str">
            <v>PI 40</v>
          </cell>
          <cell r="B109" t="str">
            <v>Montagem eletromecân.de iluminação a 17,5m de alt., formada p/2 pétalas, c/ fixação dos equip.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</v>
          </cell>
          <cell r="G109">
            <v>550</v>
          </cell>
        </row>
        <row r="110">
          <cell r="A110" t="str">
            <v>PI 41</v>
          </cell>
          <cell r="B110" t="str">
            <v>Instalação de tubo de aço vara de 6m e curva de entrada de cabos na lateral do poste c/ fix. dutos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3</v>
          </cell>
          <cell r="G110">
            <v>200</v>
          </cell>
        </row>
        <row r="111">
          <cell r="A111" t="str">
            <v>PI 42</v>
          </cell>
          <cell r="B111" t="str">
            <v>Instalação de poste de aço de 20m de altura engastado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250</v>
          </cell>
        </row>
        <row r="112">
          <cell r="A112" t="str">
            <v>PI 43</v>
          </cell>
          <cell r="B112" t="str">
            <v>Travessia de pista asfáltica p/ lançamento dutos aço tipo pesado 100mm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40</v>
          </cell>
          <cell r="G112">
            <v>70</v>
          </cell>
        </row>
        <row r="113">
          <cell r="A113" t="str">
            <v>PI 44</v>
          </cell>
          <cell r="B113" t="str">
            <v>Montagem eletromecânica de luminária 10,0m de altura, c/ fixação dos equip.e conexões elétricos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83</v>
          </cell>
          <cell r="G113">
            <v>60</v>
          </cell>
        </row>
        <row r="114">
          <cell r="A114" t="str">
            <v>PI 48</v>
          </cell>
          <cell r="B114" t="str">
            <v>Armação secundária p/ 2 estribo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58</v>
          </cell>
          <cell r="G114">
            <v>7.5</v>
          </cell>
        </row>
        <row r="115">
          <cell r="A115" t="str">
            <v>PI 49</v>
          </cell>
          <cell r="B115" t="str">
            <v>Armação secundária p/ 1 estribo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29</v>
          </cell>
          <cell r="G115">
            <v>3.5</v>
          </cell>
        </row>
        <row r="116">
          <cell r="A116" t="str">
            <v>PI 50</v>
          </cell>
          <cell r="B116" t="str">
            <v>Cabo isolado, de alumínio singelo, bitola 4 mm² - estimada</v>
          </cell>
          <cell r="C116" t="str">
            <v xml:space="preserve"> </v>
          </cell>
          <cell r="D116" t="str">
            <v xml:space="preserve"> </v>
          </cell>
          <cell r="E116" t="str">
            <v>m</v>
          </cell>
          <cell r="F116">
            <v>120</v>
          </cell>
          <cell r="G116">
            <v>0.35</v>
          </cell>
        </row>
        <row r="117">
          <cell r="A117" t="str">
            <v>PI 51</v>
          </cell>
          <cell r="B117" t="str">
            <v>Eletoduto de PVC corrugado tipo Kanalex ou similar, 50 mm</v>
          </cell>
          <cell r="C117" t="str">
            <v xml:space="preserve"> </v>
          </cell>
          <cell r="D117" t="str">
            <v xml:space="preserve"> </v>
          </cell>
          <cell r="E117" t="str">
            <v>m</v>
          </cell>
          <cell r="F117">
            <v>20</v>
          </cell>
          <cell r="G117">
            <v>3.02</v>
          </cell>
        </row>
        <row r="118">
          <cell r="A118" t="str">
            <v>PI 52</v>
          </cell>
          <cell r="B118" t="str">
            <v>Luminária IMB C-300 ou similar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4</v>
          </cell>
          <cell r="G118">
            <v>410</v>
          </cell>
        </row>
        <row r="119">
          <cell r="A119" t="str">
            <v>PI 67</v>
          </cell>
          <cell r="B119" t="str">
            <v>Cabo isolado p/ 1000 V, 2,5 mm2 de alumínio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170</v>
          </cell>
          <cell r="G119">
            <v>0.6</v>
          </cell>
        </row>
        <row r="120">
          <cell r="A120" t="str">
            <v>PI 66</v>
          </cell>
          <cell r="B120" t="str">
            <v>Cabo isolado p/ 1000 V, 6 mm2 de alumínio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40</v>
          </cell>
          <cell r="G120">
            <v>1</v>
          </cell>
        </row>
        <row r="121">
          <cell r="A121" t="str">
            <v>PI 57</v>
          </cell>
          <cell r="B121" t="str">
            <v>Lançamento de cabos em eletroduto de PVC corrugado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20</v>
          </cell>
          <cell r="G121">
            <v>3</v>
          </cell>
        </row>
        <row r="122">
          <cell r="A122" t="str">
            <v>PI 58</v>
          </cell>
          <cell r="B122" t="str">
            <v>Fixação de caixas de passagem p/ instalação aparente D=20mm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4</v>
          </cell>
          <cell r="G122">
            <v>10</v>
          </cell>
        </row>
        <row r="123">
          <cell r="A123" t="str">
            <v>PI 59</v>
          </cell>
          <cell r="B123" t="str">
            <v>Instalação de luminária blindada para lâmpada a vapor de mercúrio 250W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20</v>
          </cell>
        </row>
        <row r="124">
          <cell r="A124" t="str">
            <v>PI 61</v>
          </cell>
          <cell r="B124" t="str">
            <v>Isolador de roldana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145</v>
          </cell>
          <cell r="G124">
            <v>4.5</v>
          </cell>
        </row>
        <row r="125">
          <cell r="A125" t="str">
            <v>PI 65</v>
          </cell>
          <cell r="B125" t="str">
            <v>Cabo de alumínio 1/0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4625</v>
          </cell>
          <cell r="G125">
            <v>1.7</v>
          </cell>
        </row>
        <row r="126">
          <cell r="A126" t="str">
            <v>R1</v>
          </cell>
          <cell r="B126" t="str">
            <v>Remanejamento de Rede de Baixa Tensão (220/380V)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180</v>
          </cell>
          <cell r="G126">
            <v>4.7</v>
          </cell>
        </row>
        <row r="127">
          <cell r="A127" t="str">
            <v>R2</v>
          </cell>
          <cell r="B127" t="str">
            <v>Remanejamento de Rede de Alta Tensão (138kV)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450</v>
          </cell>
          <cell r="G127">
            <v>6.2</v>
          </cell>
        </row>
        <row r="128">
          <cell r="A128" t="str">
            <v>R10</v>
          </cell>
          <cell r="B128" t="str">
            <v>Remanejamento de Poste de Concreto 10/150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75</v>
          </cell>
        </row>
        <row r="129">
          <cell r="A129" t="str">
            <v>R14</v>
          </cell>
          <cell r="B129" t="str">
            <v>Remanejamento de Poste de Concreto 11/300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</v>
          </cell>
          <cell r="G129">
            <v>75</v>
          </cell>
        </row>
        <row r="130">
          <cell r="A130" t="str">
            <v>R15</v>
          </cell>
          <cell r="B130" t="str">
            <v>Remanejamento de Poste de Concreto 11/500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</v>
          </cell>
          <cell r="G130">
            <v>75</v>
          </cell>
        </row>
        <row r="131">
          <cell r="A131" t="str">
            <v>R17</v>
          </cell>
          <cell r="B131" t="str">
            <v>Remanejamento de Poste de Concreto 10/150 c/ 2 pétala (400W) instalado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3</v>
          </cell>
          <cell r="G131">
            <v>200</v>
          </cell>
        </row>
        <row r="132">
          <cell r="A132" t="str">
            <v>R20A</v>
          </cell>
          <cell r="B132" t="str">
            <v>Remanejamento de Poste de Concreto 11/300 c/ 3 pétalas (400W) instalado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250</v>
          </cell>
        </row>
        <row r="133">
          <cell r="A133" t="str">
            <v>R3</v>
          </cell>
          <cell r="B133" t="str">
            <v>Remanejamento de Rede de Telefonia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360</v>
          </cell>
          <cell r="G133">
            <v>2</v>
          </cell>
        </row>
      </sheetData>
      <sheetData sheetId="1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32976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01.100.09</v>
          </cell>
          <cell r="B17" t="str">
            <v>Escavação,carga e transportes de material de 1a categoria DMT= 50 a 200m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1549</v>
          </cell>
          <cell r="G17">
            <v>1.89</v>
          </cell>
        </row>
        <row r="18">
          <cell r="A18" t="str">
            <v>01.100.10</v>
          </cell>
          <cell r="B18" t="str">
            <v>Escavação,carga e transportes de material de 1a categoria DMT= 200 a 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1285</v>
          </cell>
          <cell r="G18">
            <v>1.98</v>
          </cell>
        </row>
        <row r="19">
          <cell r="A19" t="str">
            <v>01.100.11</v>
          </cell>
          <cell r="B19" t="str">
            <v>Escavação,carga e transportes de material de 1a categoria DMT= 400 a 600m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1718</v>
          </cell>
          <cell r="G19">
            <v>2.12</v>
          </cell>
        </row>
        <row r="20">
          <cell r="A20" t="str">
            <v>DER50290</v>
          </cell>
          <cell r="B20" t="str">
            <v>Esc.  Carga e Transp. de mat. 1a cat. c/ CB 8000&lt;DMT&lt;9000m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49008</v>
          </cell>
          <cell r="G20">
            <v>5.79</v>
          </cell>
        </row>
        <row r="21">
          <cell r="A21" t="str">
            <v>DER50300</v>
          </cell>
          <cell r="B21" t="str">
            <v>Esc.  Carga e Transp. de mat. 1a cat. c/ CB 9000&lt;DMT&lt;10000m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6244</v>
          </cell>
          <cell r="G21">
            <v>6.3</v>
          </cell>
        </row>
        <row r="22">
          <cell r="A22" t="str">
            <v>DER51280</v>
          </cell>
          <cell r="B22" t="str">
            <v>Escavação,carga e transportes de material de 2a categoria DMT 8000 a 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32672</v>
          </cell>
          <cell r="G22">
            <v>7.48</v>
          </cell>
        </row>
        <row r="23">
          <cell r="A23" t="str">
            <v>DER51290</v>
          </cell>
          <cell r="B23" t="str">
            <v>Escavação,carga e transportes de material de 2a categoria DMT 9000 a 10000m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4162</v>
          </cell>
          <cell r="G23">
            <v>8.11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71860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8672</v>
          </cell>
          <cell r="G25">
            <v>1.36</v>
          </cell>
        </row>
        <row r="26">
          <cell r="F26" t="str">
            <v>SUB-TOTAL</v>
          </cell>
        </row>
        <row r="28">
          <cell r="B28" t="str">
            <v>PAVIMENTAÇÃO</v>
          </cell>
        </row>
        <row r="29">
          <cell r="A29" t="str">
            <v>02.000.00</v>
          </cell>
          <cell r="B29" t="str">
            <v>Regularização do subleito</v>
          </cell>
          <cell r="C29" t="str">
            <v xml:space="preserve"> </v>
          </cell>
          <cell r="D29" t="str">
            <v xml:space="preserve"> </v>
          </cell>
          <cell r="E29" t="str">
            <v>m2</v>
          </cell>
          <cell r="F29">
            <v>40505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Base brita graduada</v>
          </cell>
          <cell r="C31" t="str">
            <v>DNER-ES303/97</v>
          </cell>
          <cell r="D31" t="str">
            <v xml:space="preserve"> 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02.300.00</v>
          </cell>
          <cell r="B32" t="str">
            <v>Imprimação - Fornecimento, transporte e execução</v>
          </cell>
          <cell r="C32" t="str">
            <v>DNER-ES306/97</v>
          </cell>
          <cell r="D32" t="str">
            <v xml:space="preserve"> </v>
          </cell>
          <cell r="E32" t="str">
            <v>m2</v>
          </cell>
          <cell r="F32">
            <v>36771</v>
          </cell>
          <cell r="G32">
            <v>1.1100000000000001</v>
          </cell>
        </row>
        <row r="33">
          <cell r="A33" t="str">
            <v>02.400.00</v>
          </cell>
          <cell r="B33" t="str">
            <v>Pintura de ligação - Fornec., transporte e execução</v>
          </cell>
          <cell r="C33" t="str">
            <v>DNER-ES307/97</v>
          </cell>
          <cell r="D33" t="str">
            <v xml:space="preserve"> </v>
          </cell>
          <cell r="E33" t="str">
            <v>m2</v>
          </cell>
          <cell r="F33">
            <v>95149</v>
          </cell>
          <cell r="G33">
            <v>0.41</v>
          </cell>
        </row>
        <row r="34">
          <cell r="A34" t="str">
            <v>02.540.01</v>
          </cell>
          <cell r="B34" t="str">
            <v>Concreto betuminoso usinado a quente - usina 100/140 t/h</v>
          </cell>
          <cell r="C34" t="str">
            <v>DNER-ES313/97</v>
          </cell>
          <cell r="D34" t="str">
            <v xml:space="preserve"> </v>
          </cell>
          <cell r="E34" t="str">
            <v>t</v>
          </cell>
          <cell r="F34">
            <v>11655</v>
          </cell>
          <cell r="G34">
            <v>67.64</v>
          </cell>
        </row>
        <row r="35">
          <cell r="A35" t="str">
            <v>DER82200a</v>
          </cell>
          <cell r="B35" t="str">
            <v>Remoção de camada granular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1540</v>
          </cell>
          <cell r="G35">
            <v>4.67</v>
          </cell>
        </row>
        <row r="36">
          <cell r="A36" t="str">
            <v>DER82200</v>
          </cell>
          <cell r="B36" t="str">
            <v>Remoção de revestimento de CBUQ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1540</v>
          </cell>
          <cell r="G36">
            <v>5.73</v>
          </cell>
        </row>
        <row r="37">
          <cell r="F37" t="str">
            <v>SUB-TOTAL</v>
          </cell>
        </row>
        <row r="39">
          <cell r="B39" t="str">
            <v>DRENAGEM</v>
          </cell>
        </row>
        <row r="40">
          <cell r="A40" t="str">
            <v>04.000.00</v>
          </cell>
          <cell r="B40" t="str">
            <v>Escavação manual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86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Escavação mecânica,reaterro e compactação (material de 1a categoria)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04.401.01</v>
          </cell>
          <cell r="B43" t="str">
            <v>Valeta de prot. de aterro c/ revest. vegetal VPA 01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1683</v>
          </cell>
          <cell r="G43">
            <v>31.98</v>
          </cell>
        </row>
        <row r="44">
          <cell r="A44" t="str">
            <v>04.510.03</v>
          </cell>
          <cell r="B44" t="str">
            <v>Dreno sub- superficial- DSS 03</v>
          </cell>
          <cell r="C44" t="str">
            <v>DNER-ES294/97</v>
          </cell>
          <cell r="D44" t="str">
            <v xml:space="preserve"> </v>
          </cell>
          <cell r="E44" t="str">
            <v>m</v>
          </cell>
          <cell r="F44">
            <v>115</v>
          </cell>
          <cell r="G44">
            <v>3.71</v>
          </cell>
        </row>
        <row r="45">
          <cell r="A45" t="str">
            <v>04.511.01</v>
          </cell>
          <cell r="B45" t="str">
            <v>Boca de saída p/ dreno sub-superficial-BSD 03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6</v>
          </cell>
          <cell r="G45">
            <v>20.86</v>
          </cell>
        </row>
        <row r="46">
          <cell r="A46" t="str">
            <v>04.900.21</v>
          </cell>
          <cell r="B46" t="str">
            <v>Sarjeta de cant. central de concreto-SCC 01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1694</v>
          </cell>
          <cell r="G46">
            <v>13.85</v>
          </cell>
        </row>
        <row r="47">
          <cell r="A47" t="str">
            <v>04.900.22</v>
          </cell>
          <cell r="B47" t="str">
            <v>Sarjeta de cant. central de concreto-SCC 02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616</v>
          </cell>
          <cell r="G47">
            <v>19.170000000000002</v>
          </cell>
        </row>
        <row r="48">
          <cell r="A48" t="str">
            <v>04.910.05</v>
          </cell>
          <cell r="B48" t="str">
            <v>Meio-fio de concreto-MFC 05</v>
          </cell>
          <cell r="C48" t="str">
            <v>DNER-ES290/97</v>
          </cell>
          <cell r="D48" t="str">
            <v xml:space="preserve"> </v>
          </cell>
          <cell r="E48" t="str">
            <v>m</v>
          </cell>
          <cell r="F48">
            <v>132</v>
          </cell>
          <cell r="G48">
            <v>10.54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3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503.68</v>
          </cell>
        </row>
        <row r="51">
          <cell r="A51" t="str">
            <v>DER78150</v>
          </cell>
          <cell r="B51" t="str">
            <v>Caixa coletora de sarjeta - CCS, D=60cm e H = 1,00m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313.7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04.930.02</v>
          </cell>
          <cell r="B53" t="str">
            <v>Caixa coletora de sarjeta-CCS 02</v>
          </cell>
          <cell r="C53" t="str">
            <v>DNER-ES287/97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555.63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70</v>
          </cell>
          <cell r="G55">
            <v>131.66</v>
          </cell>
        </row>
        <row r="56">
          <cell r="A56" t="str">
            <v>P 04.100.40</v>
          </cell>
          <cell r="B56" t="str">
            <v>Execução de galerias D=0,80m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12</v>
          </cell>
          <cell r="G56">
            <v>197.36</v>
          </cell>
        </row>
        <row r="57">
          <cell r="A57" t="str">
            <v>DER72350b</v>
          </cell>
          <cell r="B57" t="str">
            <v>Boca para BSTC D=40cm - Normal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Galeria D=0,40m envelopada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2170.4</v>
          </cell>
          <cell r="G63">
            <v>3.03</v>
          </cell>
        </row>
        <row r="64">
          <cell r="A64" t="str">
            <v>DER66050</v>
          </cell>
          <cell r="B64" t="str">
            <v>Corpo de BSTC D=50cm c/ lastro de brita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27</v>
          </cell>
          <cell r="G64">
            <v>54.42</v>
          </cell>
        </row>
        <row r="65">
          <cell r="A65" t="str">
            <v>04.100.02</v>
          </cell>
          <cell r="B65" t="str">
            <v>Corpo de BSTC D=0.80m</v>
          </cell>
          <cell r="C65" t="str">
            <v>DNER-ES284/97</v>
          </cell>
          <cell r="D65" t="str">
            <v xml:space="preserve"> </v>
          </cell>
          <cell r="E65" t="str">
            <v xml:space="preserve">m </v>
          </cell>
          <cell r="F65">
            <v>113</v>
          </cell>
          <cell r="G65">
            <v>201.98</v>
          </cell>
        </row>
        <row r="66">
          <cell r="A66" t="str">
            <v>DER72350a</v>
          </cell>
          <cell r="B66" t="str">
            <v>Boca para BSTC D=50cm - Normal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157.56</v>
          </cell>
        </row>
        <row r="67">
          <cell r="A67" t="str">
            <v>04.101.02</v>
          </cell>
          <cell r="B67" t="str">
            <v>Boca de BSTC D=0.80m-normal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4</v>
          </cell>
          <cell r="G67">
            <v>494.05</v>
          </cell>
        </row>
        <row r="68">
          <cell r="A68" t="str">
            <v>04.101.05</v>
          </cell>
          <cell r="B68" t="str">
            <v>Boca de BSTC D=1.50m-normal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1942.12</v>
          </cell>
        </row>
        <row r="69">
          <cell r="A69" t="str">
            <v>04.110.01</v>
          </cell>
          <cell r="B69" t="str">
            <v>Corpo de BDTC D=1.00m</v>
          </cell>
          <cell r="C69" t="str">
            <v>DNER-ES284/97</v>
          </cell>
          <cell r="D69" t="str">
            <v xml:space="preserve"> </v>
          </cell>
          <cell r="E69" t="str">
            <v>m</v>
          </cell>
          <cell r="F69">
            <v>118</v>
          </cell>
          <cell r="G69">
            <v>572.14</v>
          </cell>
        </row>
        <row r="70">
          <cell r="A70" t="str">
            <v>04.111.01</v>
          </cell>
          <cell r="B70" t="str">
            <v>Boca de BDTC D=1.00m-normal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DER67700</v>
          </cell>
          <cell r="B71" t="str">
            <v>Corpo de BTTC D=0.80m c/enrocamento e laje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51</v>
          </cell>
          <cell r="G71">
            <v>599.96</v>
          </cell>
        </row>
        <row r="72">
          <cell r="A72" t="str">
            <v>DER73550</v>
          </cell>
          <cell r="B72" t="str">
            <v>Boca de BTTC D=0,80m-normal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685.42</v>
          </cell>
        </row>
        <row r="73">
          <cell r="A73" t="str">
            <v>04.999.01</v>
          </cell>
          <cell r="B73" t="str">
            <v>Remoção de bueiros existentes</v>
          </cell>
          <cell r="C73" t="str">
            <v xml:space="preserve"> </v>
          </cell>
          <cell r="D73" t="str">
            <v xml:space="preserve"> </v>
          </cell>
          <cell r="E73" t="str">
            <v>m</v>
          </cell>
          <cell r="F73">
            <v>143</v>
          </cell>
          <cell r="G73">
            <v>13.06</v>
          </cell>
        </row>
        <row r="74">
          <cell r="A74" t="str">
            <v>04.999.02</v>
          </cell>
          <cell r="B74" t="str">
            <v>Demolição de dispositivos de concreto</v>
          </cell>
          <cell r="C74" t="str">
            <v>DNER-ES296/97</v>
          </cell>
          <cell r="D74" t="str">
            <v xml:space="preserve"> 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P 04.100.23</v>
          </cell>
          <cell r="B75" t="str">
            <v>Bueiro Met.Corrug.circular, T.Armco,  c/Epoxy-bonded, MP-100, D=1,50 m, E=2,0mm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60</v>
          </cell>
          <cell r="G75">
            <v>510.8</v>
          </cell>
        </row>
        <row r="76">
          <cell r="F76" t="str">
            <v>SUB-TOTAL</v>
          </cell>
        </row>
        <row r="78">
          <cell r="B78" t="str">
            <v>OBRAS DE ARTE ESPECIAIS</v>
          </cell>
        </row>
        <row r="79">
          <cell r="B79" t="str">
            <v>(Quatro tabuleiros)</v>
          </cell>
        </row>
        <row r="80">
          <cell r="B80" t="str">
            <v>Infra e Mesoestrutura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65</v>
          </cell>
          <cell r="G81">
            <v>19.760000000000002</v>
          </cell>
        </row>
        <row r="82">
          <cell r="A82" t="str">
            <v>OAE5</v>
          </cell>
          <cell r="B82" t="str">
            <v>Estaca metálica - tipo CS 300 x 130 - Fornecimento e cravação</v>
          </cell>
          <cell r="C82" t="str">
            <v xml:space="preserve"> </v>
          </cell>
          <cell r="D82" t="str">
            <v xml:space="preserve"> 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03.371.01</v>
          </cell>
          <cell r="B83" t="str">
            <v>Formas de placa compensada resinada</v>
          </cell>
          <cell r="C83" t="str">
            <v xml:space="preserve"> </v>
          </cell>
          <cell r="D83" t="str">
            <v xml:space="preserve"> </v>
          </cell>
          <cell r="E83" t="str">
            <v>m2</v>
          </cell>
          <cell r="F83">
            <v>284</v>
          </cell>
          <cell r="G83">
            <v>21.86</v>
          </cell>
        </row>
        <row r="84">
          <cell r="A84" t="str">
            <v>03.353.00</v>
          </cell>
          <cell r="B84" t="str">
            <v>Forn., preparo e colocação nas formas, de aço CA-50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7377</v>
          </cell>
          <cell r="G84">
            <v>2.59</v>
          </cell>
        </row>
        <row r="85">
          <cell r="A85" t="str">
            <v>P 03.327.01</v>
          </cell>
          <cell r="B85" t="str">
            <v xml:space="preserve">Concreto fck= 25 MPa-contr. raz. uso ger. 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99</v>
          </cell>
          <cell r="G85">
            <v>163.22</v>
          </cell>
        </row>
        <row r="86">
          <cell r="B86" t="str">
            <v>Superestrutura</v>
          </cell>
        </row>
        <row r="87">
          <cell r="A87" t="str">
            <v>03.371.02</v>
          </cell>
          <cell r="B87" t="str">
            <v>Formas de placa compensada plastificada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2564</v>
          </cell>
          <cell r="G87">
            <v>30.76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71840</v>
          </cell>
          <cell r="G88">
            <v>2.59</v>
          </cell>
        </row>
        <row r="89">
          <cell r="A89" t="str">
            <v>OAE17</v>
          </cell>
          <cell r="B89" t="str">
            <v>Transporte e lançamento de pré-lages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684</v>
          </cell>
          <cell r="G89">
            <v>23.47</v>
          </cell>
        </row>
        <row r="90">
          <cell r="A90" t="str">
            <v>OAE18</v>
          </cell>
          <cell r="B90" t="str">
            <v>Transporte e lançamento de vigas pré-moldadas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40</v>
          </cell>
          <cell r="G90">
            <v>1281.27</v>
          </cell>
        </row>
        <row r="91">
          <cell r="A91" t="str">
            <v>03.330.00</v>
          </cell>
          <cell r="B91" t="str">
            <v>Concreto fck= 35 MPa-contr. raz. uso ger.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378</v>
          </cell>
          <cell r="G91">
            <v>166.78</v>
          </cell>
        </row>
        <row r="92">
          <cell r="B92" t="str">
            <v>Diversos</v>
          </cell>
        </row>
        <row r="93">
          <cell r="B93" t="str">
            <v>Barreiras de segurança (C.A.) Tipo New Jersey (156 m)</v>
          </cell>
        </row>
        <row r="94">
          <cell r="A94" t="str">
            <v>03.371.00</v>
          </cell>
          <cell r="B94" t="str">
            <v>Formas de madeira compensada</v>
          </cell>
          <cell r="C94" t="str">
            <v xml:space="preserve"> </v>
          </cell>
          <cell r="D94" t="str">
            <v xml:space="preserve"> </v>
          </cell>
          <cell r="E94" t="str">
            <v>m2</v>
          </cell>
          <cell r="F94">
            <v>280</v>
          </cell>
          <cell r="G94">
            <v>21.86</v>
          </cell>
        </row>
        <row r="95">
          <cell r="A95" t="str">
            <v>03.353.00</v>
          </cell>
          <cell r="B95" t="str">
            <v>Forn., preparo e colocação nas formas, de aço CA-50</v>
          </cell>
          <cell r="C95" t="str">
            <v xml:space="preserve"> </v>
          </cell>
          <cell r="D95" t="str">
            <v xml:space="preserve"> </v>
          </cell>
          <cell r="E95" t="str">
            <v>kg</v>
          </cell>
          <cell r="F95">
            <v>2328</v>
          </cell>
          <cell r="G95">
            <v>2.59</v>
          </cell>
        </row>
        <row r="96">
          <cell r="A96" t="str">
            <v>P 03.327.01</v>
          </cell>
          <cell r="B96" t="str">
            <v xml:space="preserve">Concreto fck= 25 MPa-contr. raz. uso ger. 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36</v>
          </cell>
          <cell r="G96">
            <v>163.22</v>
          </cell>
        </row>
        <row r="97">
          <cell r="B97" t="str">
            <v>Placas de aproximação( 04 unidades) (dimensão 4,0m x 11,2m x 0,3m)</v>
          </cell>
        </row>
        <row r="98">
          <cell r="A98" t="str">
            <v>03.371.00</v>
          </cell>
          <cell r="B98" t="str">
            <v>Formas de madeira compensada</v>
          </cell>
          <cell r="C98" t="str">
            <v xml:space="preserve"> </v>
          </cell>
          <cell r="D98" t="str">
            <v xml:space="preserve"> </v>
          </cell>
          <cell r="E98" t="str">
            <v>m2</v>
          </cell>
          <cell r="F98">
            <v>37</v>
          </cell>
          <cell r="G98">
            <v>21.86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3716</v>
          </cell>
          <cell r="G99">
            <v>2.59</v>
          </cell>
        </row>
        <row r="100">
          <cell r="A100" t="str">
            <v>P 03.327.01</v>
          </cell>
          <cell r="B100" t="str">
            <v xml:space="preserve">Concreto fck= 25 MPa-contr. raz. uso ger. 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54</v>
          </cell>
          <cell r="G100">
            <v>163.22</v>
          </cell>
        </row>
        <row r="101">
          <cell r="B101" t="str">
            <v>Drenos</v>
          </cell>
        </row>
        <row r="102">
          <cell r="A102" t="str">
            <v>P 03.991.01f</v>
          </cell>
          <cell r="B102" t="str">
            <v>Dreno de FF D= 150 mm x 400mm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18</v>
          </cell>
          <cell r="G102">
            <v>20.37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37800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544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404</v>
          </cell>
          <cell r="G109">
            <v>6.02</v>
          </cell>
        </row>
        <row r="110">
          <cell r="A110" t="str">
            <v>05.102.00</v>
          </cell>
          <cell r="B110" t="str">
            <v>Hidrossemeadura</v>
          </cell>
          <cell r="C110" t="str">
            <v>DNER-ES341/97</v>
          </cell>
          <cell r="D110" t="str">
            <v xml:space="preserve"> </v>
          </cell>
          <cell r="E110" t="str">
            <v>m2</v>
          </cell>
          <cell r="F110">
            <v>3618</v>
          </cell>
          <cell r="G110">
            <v>0.49</v>
          </cell>
        </row>
        <row r="111">
          <cell r="A111" t="str">
            <v>PI 60</v>
          </cell>
          <cell r="B111" t="str">
            <v>Lâmpada a vapor de mercúrio 250W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20</v>
          </cell>
          <cell r="G111">
            <v>16.3</v>
          </cell>
        </row>
        <row r="112">
          <cell r="A112" t="str">
            <v>PI 52</v>
          </cell>
          <cell r="B112" t="str">
            <v>Luminária IMB C-300 ou similar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4</v>
          </cell>
          <cell r="G112">
            <v>410</v>
          </cell>
        </row>
        <row r="113">
          <cell r="A113" t="str">
            <v>PI 13</v>
          </cell>
          <cell r="B113" t="str">
            <v>Eletroduto de aço 20mm, vara de 3m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14.49</v>
          </cell>
        </row>
        <row r="114">
          <cell r="A114" t="str">
            <v>PI 62</v>
          </cell>
          <cell r="B114" t="str">
            <v>Caixa de passagem para instalação aparente D=20mm, tipo T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4</v>
          </cell>
          <cell r="G114">
            <v>20</v>
          </cell>
        </row>
        <row r="115">
          <cell r="A115" t="str">
            <v>PI 15</v>
          </cell>
          <cell r="B115" t="str">
            <v>Caixa de passagem para instalação aparente D=20mm, tipo LB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3.62</v>
          </cell>
        </row>
        <row r="116">
          <cell r="A116" t="str">
            <v>PI 18</v>
          </cell>
          <cell r="B116" t="str">
            <v>Braço curvo p/ iluminação pública padrão CELESC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20</v>
          </cell>
          <cell r="G116">
            <v>6.33</v>
          </cell>
        </row>
        <row r="117">
          <cell r="A117" t="str">
            <v>PI 22</v>
          </cell>
          <cell r="B117" t="str">
            <v>Base completa com fusível Diazed, 6A, retardado, incluíndo tampa, anel de proteção e ajuste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22</v>
          </cell>
          <cell r="G117">
            <v>8.6300000000000008</v>
          </cell>
        </row>
        <row r="118">
          <cell r="A118" t="str">
            <v>PI 23</v>
          </cell>
          <cell r="B118" t="str">
            <v>Contator tripolar a seco, p/ corrente alternada - 55 A, para uso em rede 380/220V - 60Hz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</v>
          </cell>
          <cell r="G118">
            <v>234.6</v>
          </cell>
        </row>
        <row r="119">
          <cell r="A119" t="str">
            <v>PI 24</v>
          </cell>
          <cell r="B119" t="str">
            <v>Fita elétrica auto fusão a base de borracha EPR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4</v>
          </cell>
          <cell r="G119">
            <v>6.39</v>
          </cell>
        </row>
        <row r="120">
          <cell r="A120" t="str">
            <v>PI 25</v>
          </cell>
          <cell r="B120" t="str">
            <v>Fita adesiva plástica isolante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6</v>
          </cell>
          <cell r="G120">
            <v>3.84</v>
          </cell>
        </row>
        <row r="121">
          <cell r="A121" t="str">
            <v>PI 26</v>
          </cell>
          <cell r="B121" t="str">
            <v>Relé fotoelétrico c/ suporte para fixação galv. com furo 18mm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22</v>
          </cell>
          <cell r="G121">
            <v>11.5</v>
          </cell>
        </row>
        <row r="122">
          <cell r="A122" t="str">
            <v>PI 56</v>
          </cell>
          <cell r="B122" t="str">
            <v>Cabo isolado p/ 1000V, 4 mm² de alumínio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110</v>
          </cell>
          <cell r="G122">
            <v>0.37</v>
          </cell>
        </row>
        <row r="123">
          <cell r="A123" t="str">
            <v>PI 28</v>
          </cell>
          <cell r="B123" t="str">
            <v>Eletroduto de aço tipo pesado 100mm</v>
          </cell>
          <cell r="C123" t="str">
            <v xml:space="preserve"> </v>
          </cell>
          <cell r="D123" t="str">
            <v xml:space="preserve"> </v>
          </cell>
          <cell r="E123" t="str">
            <v>m</v>
          </cell>
          <cell r="F123">
            <v>140</v>
          </cell>
          <cell r="G123">
            <v>28.55</v>
          </cell>
        </row>
        <row r="124">
          <cell r="A124" t="str">
            <v>PI 29</v>
          </cell>
          <cell r="B124" t="str">
            <v>Curva em alumínio fundido de alta resistência, fixação por encaixe,50mm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18.75</v>
          </cell>
        </row>
        <row r="125">
          <cell r="A125" t="str">
            <v>PI 30</v>
          </cell>
          <cell r="B125" t="str">
            <v>Haste para aterramento aço-cobre D 13x2400mm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12</v>
          </cell>
          <cell r="G125">
            <v>6.04</v>
          </cell>
        </row>
        <row r="126">
          <cell r="A126" t="str">
            <v>PI 31</v>
          </cell>
          <cell r="B126" t="str">
            <v>Cabo de cobre nú meio duro, 7 fios 2AWG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4</v>
          </cell>
          <cell r="G126">
            <v>7.02</v>
          </cell>
        </row>
        <row r="127">
          <cell r="A127" t="str">
            <v>PI 32</v>
          </cell>
          <cell r="B127" t="str">
            <v>Conetor paralelo, liga alumínio tronco 1/0-4 AWG e derivação 2-4AWG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1.04</v>
          </cell>
        </row>
        <row r="128">
          <cell r="A128" t="str">
            <v>PI 20</v>
          </cell>
          <cell r="B128" t="str">
            <v>Poste de concreto duplo T 10m, 150 daN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10</v>
          </cell>
          <cell r="G128">
            <v>200</v>
          </cell>
        </row>
        <row r="129">
          <cell r="A129" t="str">
            <v>PI 48</v>
          </cell>
          <cell r="B129" t="str">
            <v>Armação secundária p/ 2 estribo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20</v>
          </cell>
          <cell r="G129">
            <v>7.5</v>
          </cell>
        </row>
        <row r="130">
          <cell r="A130" t="str">
            <v>PI 49</v>
          </cell>
          <cell r="B130" t="str">
            <v>Armação secundária p/ 1 estribo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10</v>
          </cell>
          <cell r="G130">
            <v>3.5</v>
          </cell>
        </row>
        <row r="131">
          <cell r="A131" t="str">
            <v>PI 33</v>
          </cell>
          <cell r="B131" t="str">
            <v>Tubo de aço galvanizado, vara de 6m e 50mm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</v>
          </cell>
          <cell r="G131">
            <v>74.06</v>
          </cell>
        </row>
        <row r="132">
          <cell r="A132" t="str">
            <v>PI 34</v>
          </cell>
          <cell r="B132" t="str">
            <v>Construção de caixa tipo SP, ou pré-instalada com as mesmas características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6</v>
          </cell>
          <cell r="G132">
            <v>180</v>
          </cell>
        </row>
        <row r="133">
          <cell r="A133" t="str">
            <v>PI 36</v>
          </cell>
          <cell r="B133" t="str">
            <v>Construção de embasamento p/ poste tipo engastado, concreto duplo T, 10m de altura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10</v>
          </cell>
          <cell r="G133">
            <v>285</v>
          </cell>
        </row>
        <row r="134">
          <cell r="A134" t="str">
            <v>PI 37</v>
          </cell>
          <cell r="B134" t="str">
            <v>Lançamento de cabos em dutos de aço, classe 1000V, circuito trifásico mais neutro, e monofásico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70</v>
          </cell>
          <cell r="G134">
            <v>4</v>
          </cell>
        </row>
        <row r="135">
          <cell r="A135" t="str">
            <v>PI 38</v>
          </cell>
          <cell r="B135" t="str">
            <v>Confecção de emendas retas ou derivação em cabos classe 1000V, c/ conector à compressão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2</v>
          </cell>
          <cell r="G135">
            <v>4.5</v>
          </cell>
        </row>
        <row r="136">
          <cell r="A136" t="str">
            <v>PI 39</v>
          </cell>
          <cell r="B136" t="str">
            <v>Fixação de haste de terra e conexão ao neutro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12</v>
          </cell>
          <cell r="G136">
            <v>35</v>
          </cell>
        </row>
        <row r="137">
          <cell r="A137" t="str">
            <v>PI 41</v>
          </cell>
          <cell r="B137" t="str">
            <v>Instalação de tubo de aço vara de 6m e curva de entrada de cabos na lateral do poste c/ fix. dutos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2</v>
          </cell>
          <cell r="G137">
            <v>200</v>
          </cell>
        </row>
        <row r="138">
          <cell r="A138" t="str">
            <v>PI 43</v>
          </cell>
          <cell r="B138" t="str">
            <v>Travessia de pista asfáltica p/ lançamento dutos aço tipo pesado 100mm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70</v>
          </cell>
          <cell r="G138">
            <v>70</v>
          </cell>
        </row>
        <row r="139">
          <cell r="A139" t="str">
            <v>PI 44</v>
          </cell>
          <cell r="B139" t="str">
            <v>Montagem eletromecânica de luminária 10,0m de altura, c/ fixação dos equip.e conexões elétricos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10</v>
          </cell>
          <cell r="G139">
            <v>60</v>
          </cell>
        </row>
        <row r="140">
          <cell r="A140" t="str">
            <v>PI 58</v>
          </cell>
          <cell r="B140" t="str">
            <v>Fixação de caixas de passagem p/ instalação aparente D=20mm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10</v>
          </cell>
        </row>
        <row r="141">
          <cell r="A141" t="str">
            <v>PI 59</v>
          </cell>
          <cell r="B141" t="str">
            <v>Instalação de luminária blindada para lâmpada a vapor de mercúrio 250W</v>
          </cell>
          <cell r="C141" t="str">
            <v xml:space="preserve"> </v>
          </cell>
          <cell r="D141" t="str">
            <v xml:space="preserve"> </v>
          </cell>
          <cell r="E141" t="str">
            <v>un</v>
          </cell>
          <cell r="F141">
            <v>4</v>
          </cell>
          <cell r="G141">
            <v>20</v>
          </cell>
        </row>
        <row r="142">
          <cell r="A142" t="str">
            <v>PI 01</v>
          </cell>
          <cell r="B142" t="str">
            <v>Poste de aço galv. a fogo, c/ 20,0m de alt. p/ instal. tipo engastado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1</v>
          </cell>
          <cell r="G142">
            <v>2662.25</v>
          </cell>
        </row>
        <row r="143">
          <cell r="A143" t="str">
            <v>PI 07</v>
          </cell>
          <cell r="B143" t="str">
            <v>Suporte p/ luminária tipo ZGP402 da Philips ou similar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</v>
          </cell>
          <cell r="G143">
            <v>100</v>
          </cell>
        </row>
        <row r="144">
          <cell r="A144" t="str">
            <v>PI 04</v>
          </cell>
          <cell r="B144" t="str">
            <v xml:space="preserve">Luminária p/ iluminação pública ref.SRC-612 da Philips ou similar 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2</v>
          </cell>
          <cell r="G144">
            <v>425.5</v>
          </cell>
        </row>
        <row r="145">
          <cell r="A145" t="str">
            <v>PI 03</v>
          </cell>
          <cell r="B145" t="str">
            <v xml:space="preserve">Luminária p/ iluminação pública ref.HRC-612 da Philips ou similar 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20</v>
          </cell>
          <cell r="G145">
            <v>400</v>
          </cell>
        </row>
        <row r="146">
          <cell r="A146" t="str">
            <v>PI 09</v>
          </cell>
          <cell r="B146" t="str">
            <v>Lâmpada a vapor de sódio 400W, alta pressão, base E40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2</v>
          </cell>
          <cell r="G146">
            <v>33.35</v>
          </cell>
        </row>
        <row r="147">
          <cell r="A147" t="str">
            <v>PI 35</v>
          </cell>
          <cell r="B147" t="str">
            <v>Construção de embasamento p/ poste tipo engastado, 20m de altura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</v>
          </cell>
          <cell r="G147">
            <v>494</v>
          </cell>
        </row>
        <row r="148">
          <cell r="A148" t="str">
            <v>PI 42</v>
          </cell>
          <cell r="B148" t="str">
            <v>Instalação de poste de aço de 20m de altura engastado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1</v>
          </cell>
          <cell r="G148">
            <v>250</v>
          </cell>
        </row>
        <row r="149">
          <cell r="A149" t="str">
            <v>PI 69</v>
          </cell>
          <cell r="B149" t="str">
            <v>Instalação de poste concreto duplo T, 10m de altura, engastado</v>
          </cell>
          <cell r="C149" t="str">
            <v xml:space="preserve"> </v>
          </cell>
          <cell r="D149" t="str">
            <v xml:space="preserve"> </v>
          </cell>
          <cell r="E149" t="str">
            <v>un</v>
          </cell>
          <cell r="F149">
            <v>10</v>
          </cell>
          <cell r="G149">
            <v>200</v>
          </cell>
        </row>
        <row r="150">
          <cell r="A150" t="str">
            <v>PI 27</v>
          </cell>
          <cell r="B150" t="str">
            <v>Cabo isolado p/ 1000V, bitola 35mm²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200</v>
          </cell>
          <cell r="G150">
            <v>1.55</v>
          </cell>
        </row>
        <row r="151">
          <cell r="A151" t="str">
            <v>PI 65</v>
          </cell>
          <cell r="B151" t="str">
            <v>Cabo de alumínio 1/0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2650</v>
          </cell>
          <cell r="G151">
            <v>1.7</v>
          </cell>
        </row>
        <row r="152">
          <cell r="A152" t="str">
            <v>PI 66</v>
          </cell>
          <cell r="B152" t="str">
            <v>Cabo isolado p/ 1000 V, 6 mm2 de alumínio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20</v>
          </cell>
          <cell r="G152">
            <v>1</v>
          </cell>
        </row>
        <row r="153">
          <cell r="A153" t="str">
            <v>PI 67</v>
          </cell>
          <cell r="B153" t="str">
            <v>Cabo isolado p/ 1000 V, 2,5 mm2 de alumínio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60</v>
          </cell>
          <cell r="G153">
            <v>0.6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100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120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2</v>
          </cell>
          <cell r="G157">
            <v>75</v>
          </cell>
        </row>
      </sheetData>
      <sheetData sheetId="16"/>
      <sheetData sheetId="17"/>
      <sheetData sheetId="18">
        <row r="16">
          <cell r="A16" t="str">
            <v>DER90150</v>
          </cell>
          <cell r="B16" t="str">
            <v>Escavação em tubulão a céu aberto em material de 1ªcateg.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22</v>
          </cell>
          <cell r="G16">
            <v>184.89</v>
          </cell>
        </row>
        <row r="17">
          <cell r="A17" t="str">
            <v>DER90160</v>
          </cell>
          <cell r="B17" t="str">
            <v>Escavação em tubulão a céu aberto em material de 3ªcateg.</v>
          </cell>
          <cell r="C17" t="str">
            <v xml:space="preserve"> </v>
          </cell>
          <cell r="D17" t="str">
            <v xml:space="preserve"> </v>
          </cell>
          <cell r="E17" t="str">
            <v>m3</v>
          </cell>
          <cell r="F17">
            <v>1</v>
          </cell>
          <cell r="G17">
            <v>640.85</v>
          </cell>
        </row>
        <row r="18">
          <cell r="A18" t="str">
            <v>DER90170</v>
          </cell>
          <cell r="B18" t="str">
            <v>Escavação em tubulão sob ar comprimido em material de 1ªcateg.</v>
          </cell>
          <cell r="C18" t="str">
            <v xml:space="preserve"> </v>
          </cell>
          <cell r="D18" t="str">
            <v xml:space="preserve"> </v>
          </cell>
          <cell r="E18" t="str">
            <v>m3</v>
          </cell>
          <cell r="F18">
            <v>1</v>
          </cell>
          <cell r="G18">
            <v>742.04</v>
          </cell>
        </row>
        <row r="19">
          <cell r="A19" t="str">
            <v>DER90180</v>
          </cell>
          <cell r="B19" t="str">
            <v>Escavação em tubulão sob ar comprimido em material de 3ªcateg.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33</v>
          </cell>
          <cell r="G19">
            <v>1154.25</v>
          </cell>
        </row>
        <row r="20">
          <cell r="A20" t="str">
            <v>03.010.01</v>
          </cell>
          <cell r="B20" t="str">
            <v>Escavação em cavas de fundação com esgotamento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173</v>
          </cell>
          <cell r="G20">
            <v>22.39</v>
          </cell>
        </row>
        <row r="21">
          <cell r="A21" t="str">
            <v>03.119.01</v>
          </cell>
          <cell r="B21" t="str">
            <v>Escoramento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204</v>
          </cell>
          <cell r="G21">
            <v>19.190000000000001</v>
          </cell>
        </row>
        <row r="22">
          <cell r="A22" t="str">
            <v>03.371.00</v>
          </cell>
          <cell r="B22" t="str">
            <v>Formas de madeira compensada</v>
          </cell>
          <cell r="C22" t="str">
            <v xml:space="preserve"> </v>
          </cell>
          <cell r="D22" t="str">
            <v xml:space="preserve"> </v>
          </cell>
          <cell r="E22" t="str">
            <v>m2</v>
          </cell>
          <cell r="F22">
            <v>223</v>
          </cell>
          <cell r="G22">
            <v>21.86</v>
          </cell>
        </row>
        <row r="23">
          <cell r="A23" t="str">
            <v>03.371.02</v>
          </cell>
          <cell r="B23" t="str">
            <v>Formas de placa compensada plastificada</v>
          </cell>
          <cell r="C23" t="str">
            <v xml:space="preserve"> </v>
          </cell>
          <cell r="D23" t="str">
            <v xml:space="preserve"> </v>
          </cell>
          <cell r="E23" t="str">
            <v>m2</v>
          </cell>
          <cell r="F23">
            <v>261</v>
          </cell>
          <cell r="G23">
            <v>30.76</v>
          </cell>
        </row>
        <row r="24">
          <cell r="A24" t="str">
            <v>03.353.00</v>
          </cell>
          <cell r="B24" t="str">
            <v>Forn., preparo e colocação nas formas, de aço CA-50</v>
          </cell>
          <cell r="C24" t="str">
            <v xml:space="preserve"> </v>
          </cell>
          <cell r="D24" t="str">
            <v xml:space="preserve"> </v>
          </cell>
          <cell r="E24" t="str">
            <v>kg</v>
          </cell>
          <cell r="F24">
            <v>5462</v>
          </cell>
          <cell r="G24">
            <v>2.59</v>
          </cell>
        </row>
        <row r="25">
          <cell r="A25" t="str">
            <v>03.326.00</v>
          </cell>
          <cell r="B25" t="str">
            <v xml:space="preserve">Concreto fck= 20 MPa-contr. raz. uso ger. 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117</v>
          </cell>
          <cell r="G25">
            <v>149.19999999999999</v>
          </cell>
        </row>
        <row r="26">
          <cell r="B26" t="str">
            <v>Superestrutura</v>
          </cell>
        </row>
        <row r="27">
          <cell r="A27" t="str">
            <v>03.371.02</v>
          </cell>
          <cell r="B27" t="str">
            <v>Formas de placa compensada plastificada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1745</v>
          </cell>
          <cell r="G27">
            <v>30.76</v>
          </cell>
        </row>
        <row r="28">
          <cell r="A28" t="str">
            <v>OAE6</v>
          </cell>
          <cell r="B28" t="str">
            <v>Escoramento metálico comum (cimbramento)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1725</v>
          </cell>
          <cell r="G28">
            <v>27.58</v>
          </cell>
        </row>
        <row r="29">
          <cell r="A29" t="str">
            <v>03.353.00</v>
          </cell>
          <cell r="B29" t="str">
            <v>Forn., preparo e colocação nas formas, de aço CA-50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20346</v>
          </cell>
          <cell r="G29">
            <v>2.59</v>
          </cell>
        </row>
        <row r="30">
          <cell r="A30" t="str">
            <v>03.354.00</v>
          </cell>
          <cell r="B30" t="str">
            <v>Forn., preparo e colocação nas formas, de aço CA-60</v>
          </cell>
          <cell r="C30" t="str">
            <v xml:space="preserve"> </v>
          </cell>
          <cell r="D30" t="str">
            <v xml:space="preserve"> </v>
          </cell>
          <cell r="E30" t="str">
            <v>kg</v>
          </cell>
          <cell r="F30">
            <v>2058</v>
          </cell>
          <cell r="G30">
            <v>2.85</v>
          </cell>
        </row>
        <row r="31">
          <cell r="A31" t="str">
            <v>03.359.01</v>
          </cell>
          <cell r="B31" t="str">
            <v>Forn., preparo e colocação nas formas, de aço CA-25</v>
          </cell>
          <cell r="C31" t="str">
            <v xml:space="preserve"> </v>
          </cell>
          <cell r="D31" t="str">
            <v xml:space="preserve"> </v>
          </cell>
          <cell r="E31" t="str">
            <v>kg</v>
          </cell>
          <cell r="F31">
            <v>114</v>
          </cell>
          <cell r="G31">
            <v>2.4300000000000002</v>
          </cell>
        </row>
        <row r="32">
          <cell r="A32" t="str">
            <v>03.330.00</v>
          </cell>
          <cell r="B32" t="str">
            <v>Concreto fck= 35 MPa-contr. raz. uso ger.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130</v>
          </cell>
          <cell r="G32">
            <v>166.78</v>
          </cell>
        </row>
        <row r="33">
          <cell r="A33" t="str">
            <v>03.326.00</v>
          </cell>
          <cell r="B33" t="str">
            <v xml:space="preserve">Concreto fck= 20 MPa-contr. raz. uso ger. 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</v>
          </cell>
          <cell r="G33">
            <v>149.19999999999999</v>
          </cell>
        </row>
        <row r="34">
          <cell r="B34" t="str">
            <v>Diversos</v>
          </cell>
        </row>
        <row r="35">
          <cell r="A35" t="str">
            <v>03.510.00</v>
          </cell>
          <cell r="B35" t="str">
            <v>Aparelho de apoio em neoprene</v>
          </cell>
          <cell r="C35" t="str">
            <v xml:space="preserve"> </v>
          </cell>
          <cell r="D35" t="str">
            <v xml:space="preserve"> </v>
          </cell>
          <cell r="E35" t="str">
            <v>kg</v>
          </cell>
          <cell r="F35">
            <v>50</v>
          </cell>
          <cell r="G35">
            <v>86.94</v>
          </cell>
        </row>
        <row r="36">
          <cell r="A36" t="str">
            <v>P 03.991.01b</v>
          </cell>
          <cell r="B36" t="str">
            <v>Dreno de FF D= 50 mm x 500mm</v>
          </cell>
          <cell r="C36" t="str">
            <v xml:space="preserve"> </v>
          </cell>
          <cell r="D36" t="str">
            <v xml:space="preserve"> </v>
          </cell>
          <cell r="E36" t="str">
            <v>un</v>
          </cell>
          <cell r="F36">
            <v>42</v>
          </cell>
          <cell r="G36">
            <v>6.63</v>
          </cell>
        </row>
        <row r="37">
          <cell r="F37" t="str">
            <v>SUB-TOTAL OAE</v>
          </cell>
        </row>
        <row r="38">
          <cell r="B38" t="str">
            <v>OBRAS COMPLEMENTARES</v>
          </cell>
        </row>
        <row r="39">
          <cell r="B39" t="str">
            <v>Iluminação das passarelas</v>
          </cell>
        </row>
        <row r="40">
          <cell r="A40" t="str">
            <v>PI 02a</v>
          </cell>
          <cell r="B40" t="str">
            <v>Poste de aço galvanizado a fogo, c/ 5,0m de alt. p/instal.na lat. das passarelas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300</v>
          </cell>
        </row>
        <row r="41">
          <cell r="A41" t="str">
            <v>PI 03</v>
          </cell>
          <cell r="B41" t="str">
            <v xml:space="preserve">Luminária p/ iluminação pública ref.HRC-612 da Philips ou similar 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400</v>
          </cell>
        </row>
        <row r="42">
          <cell r="A42" t="str">
            <v>PI 08</v>
          </cell>
          <cell r="B42" t="str">
            <v>Suporte p/ luminária tipo ZGP401 da Philips ou similar</v>
          </cell>
          <cell r="C42" t="str">
            <v xml:space="preserve"> </v>
          </cell>
          <cell r="D42" t="str">
            <v xml:space="preserve"> </v>
          </cell>
          <cell r="E42" t="str">
            <v>un</v>
          </cell>
          <cell r="F42">
            <v>4</v>
          </cell>
          <cell r="G42">
            <v>81.650000000000006</v>
          </cell>
        </row>
        <row r="43">
          <cell r="A43" t="str">
            <v>PI 10</v>
          </cell>
          <cell r="B43" t="str">
            <v>Lâmpada a vapor de mercúrio 250W, alta pressão, base E40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28.75</v>
          </cell>
        </row>
        <row r="44">
          <cell r="A44" t="str">
            <v>PI 71</v>
          </cell>
          <cell r="B44" t="str">
            <v>Cabo isolado p/ 1000V, de alumínio, singelo, cor preto, bitola 25 mm² (XLPE) est.</v>
          </cell>
          <cell r="C44" t="str">
            <v xml:space="preserve"> </v>
          </cell>
          <cell r="D44" t="str">
            <v xml:space="preserve"> </v>
          </cell>
          <cell r="E44" t="str">
            <v>m</v>
          </cell>
          <cell r="F44">
            <v>100</v>
          </cell>
          <cell r="G44">
            <v>4.62</v>
          </cell>
        </row>
        <row r="45">
          <cell r="A45" t="str">
            <v>PI 67</v>
          </cell>
          <cell r="B45" t="str">
            <v>Cabo isolado p/ 1000 V, 2,5 mm2 de alumínio</v>
          </cell>
          <cell r="C45" t="str">
            <v xml:space="preserve"> </v>
          </cell>
          <cell r="D45" t="str">
            <v xml:space="preserve"> </v>
          </cell>
          <cell r="E45" t="str">
            <v>m</v>
          </cell>
          <cell r="F45">
            <v>40</v>
          </cell>
          <cell r="G45">
            <v>0.6</v>
          </cell>
        </row>
        <row r="46">
          <cell r="A46" t="str">
            <v>PI 72</v>
          </cell>
          <cell r="B46" t="str">
            <v>Eletroduto de aço 1.1/4" (vara de 3m), na passarela, conforme projeto</v>
          </cell>
          <cell r="C46">
            <v>0</v>
          </cell>
          <cell r="D46">
            <v>0</v>
          </cell>
          <cell r="E46" t="str">
            <v>m</v>
          </cell>
          <cell r="F46">
            <v>50</v>
          </cell>
          <cell r="G46">
            <v>18</v>
          </cell>
        </row>
        <row r="47">
          <cell r="A47" t="str">
            <v>PI 30</v>
          </cell>
          <cell r="B47" t="str">
            <v>Haste para aterramento aço-cobre D 13x2400mm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1</v>
          </cell>
          <cell r="G47">
            <v>6.04</v>
          </cell>
        </row>
        <row r="48">
          <cell r="A48" t="str">
            <v>PI 31</v>
          </cell>
          <cell r="B48" t="str">
            <v>Cabo de cobre nú meio duro, 7 fios 2AWG</v>
          </cell>
          <cell r="C48" t="str">
            <v xml:space="preserve"> </v>
          </cell>
          <cell r="D48" t="str">
            <v xml:space="preserve"> </v>
          </cell>
          <cell r="E48" t="str">
            <v>kg</v>
          </cell>
          <cell r="F48">
            <v>4</v>
          </cell>
          <cell r="G48">
            <v>7.02</v>
          </cell>
        </row>
        <row r="49">
          <cell r="A49" t="str">
            <v>PI 39</v>
          </cell>
          <cell r="B49" t="str">
            <v>Fixação de haste de terra e conexão ao neutro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4</v>
          </cell>
          <cell r="G49">
            <v>35</v>
          </cell>
        </row>
        <row r="50">
          <cell r="A50" t="str">
            <v>PI 37</v>
          </cell>
          <cell r="B50" t="str">
            <v>Lançamento de cabos em dutos de aço, classe 1000V, circuito trifásico mais neutro, e monofásico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100</v>
          </cell>
          <cell r="G50">
            <v>4</v>
          </cell>
        </row>
        <row r="51">
          <cell r="A51" t="str">
            <v>PI 73</v>
          </cell>
          <cell r="B51" t="str">
            <v>Reator de alto fator externo c/ignitor p/ lâmpada a vapor de mercúrio,  da Entral ou similar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37</v>
          </cell>
        </row>
        <row r="52">
          <cell r="A52" t="str">
            <v>PI 74</v>
          </cell>
          <cell r="B52" t="str">
            <v>Chave de iluminação pública</v>
          </cell>
          <cell r="C52">
            <v>0</v>
          </cell>
          <cell r="D52">
            <v>0</v>
          </cell>
          <cell r="E52" t="str">
            <v>un</v>
          </cell>
          <cell r="F52">
            <v>1</v>
          </cell>
          <cell r="G52">
            <v>95</v>
          </cell>
        </row>
        <row r="53">
          <cell r="A53" t="str">
            <v>PI 75</v>
          </cell>
          <cell r="B53" t="str">
            <v>Montagem eletromecânica de luminária 5m de altura, c/fixação dos equipam.e conexões elét.</v>
          </cell>
          <cell r="C53">
            <v>0</v>
          </cell>
          <cell r="D53">
            <v>0</v>
          </cell>
          <cell r="E53" t="str">
            <v>un</v>
          </cell>
          <cell r="F53">
            <v>4</v>
          </cell>
          <cell r="G53">
            <v>67.08</v>
          </cell>
        </row>
        <row r="54">
          <cell r="A54" t="str">
            <v>PI 22</v>
          </cell>
          <cell r="B54" t="str">
            <v>Base completa com fusível Diazed, 6A, retardado, incluíndo tampa, anel de proteção e ajuste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4</v>
          </cell>
          <cell r="G54">
            <v>8.6300000000000008</v>
          </cell>
        </row>
        <row r="55">
          <cell r="A55" t="str">
            <v>PI 26</v>
          </cell>
          <cell r="B55" t="str">
            <v>Relé fotoelétrico c/ suporte para fixação galv. com furo 18mm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11.5</v>
          </cell>
        </row>
        <row r="56">
          <cell r="A56" t="str">
            <v>PI 24</v>
          </cell>
          <cell r="B56" t="str">
            <v>Fita elétrica auto fusão a base de borracha EPR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6.39</v>
          </cell>
        </row>
        <row r="57">
          <cell r="A57" t="str">
            <v>PI 25</v>
          </cell>
          <cell r="B57" t="str">
            <v>Fita adesiva plástica isolante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3.84</v>
          </cell>
        </row>
        <row r="58">
          <cell r="A58" t="str">
            <v>PI 38</v>
          </cell>
          <cell r="B58" t="str">
            <v>Confecção de emendas retas ou derivação em cabos classe 1000V, c/ conector à compressão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12</v>
          </cell>
          <cell r="G58">
            <v>4.5</v>
          </cell>
        </row>
        <row r="59">
          <cell r="F59" t="str">
            <v>SUB-TOTAL - OBRAS COMPLEMENTARES</v>
          </cell>
        </row>
        <row r="61">
          <cell r="F61" t="str">
            <v>SUB-TOTAL - Passarela do Km 4+700/391+700</v>
          </cell>
        </row>
        <row r="63">
          <cell r="B63" t="str">
            <v>Passarela do Km 9+680/396+680</v>
          </cell>
        </row>
        <row r="64">
          <cell r="B64" t="str">
            <v>OBRAS DE ARTE ESPECIAIS</v>
          </cell>
        </row>
        <row r="65">
          <cell r="B65" t="str">
            <v>Infra e Mesoestrutura</v>
          </cell>
        </row>
        <row r="66">
          <cell r="A66" t="str">
            <v>DER90150</v>
          </cell>
          <cell r="B66" t="str">
            <v>Escavação em tubulão a céu aberto em material de 1ªcateg.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31</v>
          </cell>
          <cell r="G66">
            <v>184.89</v>
          </cell>
        </row>
        <row r="67">
          <cell r="A67" t="str">
            <v>DER90160</v>
          </cell>
          <cell r="B67" t="str">
            <v>Escavação em tubulão a céu aberto em material de 3ªcateg.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1</v>
          </cell>
          <cell r="G67">
            <v>640.85</v>
          </cell>
        </row>
        <row r="68">
          <cell r="A68" t="str">
            <v>DER90170</v>
          </cell>
          <cell r="B68" t="str">
            <v>Escavação em tubulão sob ar comprimido em material de 1ªcateg.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1</v>
          </cell>
          <cell r="G68">
            <v>742.04</v>
          </cell>
        </row>
        <row r="69">
          <cell r="A69" t="str">
            <v>DER90180</v>
          </cell>
          <cell r="B69" t="str">
            <v>Escavação em tubulão sob ar comprimido em material de 3ªcateg.</v>
          </cell>
          <cell r="C69" t="str">
            <v xml:space="preserve"> </v>
          </cell>
          <cell r="D69" t="str">
            <v xml:space="preserve"> </v>
          </cell>
          <cell r="E69" t="str">
            <v>m3</v>
          </cell>
          <cell r="F69">
            <v>46</v>
          </cell>
          <cell r="G69">
            <v>1154.25</v>
          </cell>
        </row>
        <row r="70">
          <cell r="A70" t="str">
            <v>03.010.01</v>
          </cell>
          <cell r="B70" t="str">
            <v>Escavação em cavas de fundação com esgotamento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17</v>
          </cell>
          <cell r="G70">
            <v>22.39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263</v>
          </cell>
          <cell r="G71">
            <v>21.86</v>
          </cell>
        </row>
        <row r="72">
          <cell r="A72" t="str">
            <v>03.371.02</v>
          </cell>
          <cell r="B72" t="str">
            <v>Formas de placa compensada plastificada</v>
          </cell>
          <cell r="C72" t="str">
            <v xml:space="preserve"> </v>
          </cell>
          <cell r="D72" t="str">
            <v xml:space="preserve"> </v>
          </cell>
          <cell r="E72" t="str">
            <v>m2</v>
          </cell>
          <cell r="F72">
            <v>203</v>
          </cell>
          <cell r="G72">
            <v>30.76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5616</v>
          </cell>
          <cell r="G73">
            <v>2.59</v>
          </cell>
        </row>
        <row r="74">
          <cell r="A74" t="str">
            <v>03.326.00</v>
          </cell>
          <cell r="B74" t="str">
            <v xml:space="preserve">Concreto fck= 20 MPa-contr. raz. uso ger. 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124</v>
          </cell>
          <cell r="G74">
            <v>149.19999999999999</v>
          </cell>
        </row>
        <row r="75">
          <cell r="B75" t="str">
            <v>Superestrutura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1450</v>
          </cell>
          <cell r="G76">
            <v>30.76</v>
          </cell>
        </row>
        <row r="77">
          <cell r="A77" t="str">
            <v>OAE6</v>
          </cell>
          <cell r="B77" t="str">
            <v>Escoramento metálico comum (cimbramento)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1124</v>
          </cell>
          <cell r="G77">
            <v>27.58</v>
          </cell>
        </row>
        <row r="78">
          <cell r="A78" t="str">
            <v>03.353.00</v>
          </cell>
          <cell r="B78" t="str">
            <v>Forn., preparo e colocação nas formas, de aço CA-50</v>
          </cell>
          <cell r="C78" t="str">
            <v xml:space="preserve"> </v>
          </cell>
          <cell r="D78" t="str">
            <v xml:space="preserve"> </v>
          </cell>
          <cell r="E78" t="str">
            <v>kg</v>
          </cell>
          <cell r="F78">
            <v>13768</v>
          </cell>
          <cell r="G78">
            <v>2.59</v>
          </cell>
        </row>
        <row r="79">
          <cell r="A79" t="str">
            <v>03.354.00</v>
          </cell>
          <cell r="B79" t="str">
            <v>Forn., preparo e colocação nas formas, de aço CA-60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1517</v>
          </cell>
          <cell r="G79">
            <v>2.85</v>
          </cell>
        </row>
        <row r="80">
          <cell r="A80" t="str">
            <v>03.359.01</v>
          </cell>
          <cell r="B80" t="str">
            <v>Forn., preparo e colocação nas formas, de aço CA-25</v>
          </cell>
          <cell r="C80" t="str">
            <v xml:space="preserve"> </v>
          </cell>
          <cell r="D80" t="str">
            <v xml:space="preserve"> </v>
          </cell>
          <cell r="E80" t="str">
            <v>kg</v>
          </cell>
          <cell r="F80">
            <v>99</v>
          </cell>
          <cell r="G80">
            <v>2.4300000000000002</v>
          </cell>
        </row>
        <row r="81">
          <cell r="A81" t="str">
            <v>03.330.00</v>
          </cell>
          <cell r="B81" t="str">
            <v>Concreto fck= 35 MPa-contr. raz. uso ger.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102</v>
          </cell>
          <cell r="G81">
            <v>166.78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27</v>
          </cell>
          <cell r="G82">
            <v>149.19999999999999</v>
          </cell>
        </row>
        <row r="83">
          <cell r="B83" t="str">
            <v>Diversos</v>
          </cell>
        </row>
        <row r="84">
          <cell r="A84" t="str">
            <v>03.510.00</v>
          </cell>
          <cell r="B84" t="str">
            <v>Aparelho de apoio em neoprene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33</v>
          </cell>
          <cell r="G84">
            <v>86.94</v>
          </cell>
        </row>
        <row r="85">
          <cell r="A85" t="str">
            <v>P 03.991.01b</v>
          </cell>
          <cell r="B85" t="str">
            <v>Dreno de FF D= 50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6.63</v>
          </cell>
        </row>
        <row r="86">
          <cell r="F86" t="str">
            <v>SUB-TOTAL OAE</v>
          </cell>
        </row>
        <row r="87">
          <cell r="B87" t="str">
            <v>OBRAS COMPLEMENTARES</v>
          </cell>
        </row>
        <row r="88">
          <cell r="B88" t="str">
            <v>Iluminação das passarelas</v>
          </cell>
        </row>
        <row r="89">
          <cell r="A89" t="str">
            <v>PI 02a</v>
          </cell>
          <cell r="B89" t="str">
            <v>Poste de aço galvanizado a fogo, c/ 5,0m de alt. p/instal.na lat. das passarelas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300</v>
          </cell>
        </row>
        <row r="90">
          <cell r="A90" t="str">
            <v>PI 03</v>
          </cell>
          <cell r="B90" t="str">
            <v xml:space="preserve">Luminária p/ iluminação pública ref.HRC-612 da Philips ou similar 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400</v>
          </cell>
        </row>
        <row r="91">
          <cell r="A91" t="str">
            <v>PI 08</v>
          </cell>
          <cell r="B91" t="str">
            <v>Suporte p/ luminária tipo ZGP401 da Philips ou similar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81.650000000000006</v>
          </cell>
        </row>
        <row r="92">
          <cell r="A92" t="str">
            <v>PI 10</v>
          </cell>
          <cell r="B92" t="str">
            <v>Lâmpada a vapor de mercúrio 250W, alta pressão, base E40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28.75</v>
          </cell>
        </row>
        <row r="93">
          <cell r="A93" t="str">
            <v>PI 71</v>
          </cell>
          <cell r="B93" t="str">
            <v>Cabo isolado p/ 1000V, de alumínio, singelo, cor preto, bitola 25 mm² (XLPE) est.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100</v>
          </cell>
          <cell r="G93">
            <v>4.62</v>
          </cell>
        </row>
        <row r="94">
          <cell r="A94" t="str">
            <v>PI 67</v>
          </cell>
          <cell r="B94" t="str">
            <v>Cabo isolado p/ 1000 V, 2,5 mm2 de alumínio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40</v>
          </cell>
          <cell r="G94">
            <v>0.6</v>
          </cell>
        </row>
        <row r="95">
          <cell r="A95" t="str">
            <v>PI 72</v>
          </cell>
          <cell r="B95" t="str">
            <v>Eletroduto de aço 1.1/4" (vara de 3m), na passarela, conforme projeto</v>
          </cell>
          <cell r="C95">
            <v>0</v>
          </cell>
          <cell r="D95">
            <v>0</v>
          </cell>
          <cell r="E95" t="str">
            <v>m</v>
          </cell>
          <cell r="F95">
            <v>50</v>
          </cell>
          <cell r="G95">
            <v>18</v>
          </cell>
        </row>
        <row r="96">
          <cell r="A96" t="str">
            <v>PI 30</v>
          </cell>
          <cell r="B96" t="str">
            <v>Haste para aterramento aço-cobre D 13x2400mm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</v>
          </cell>
          <cell r="G96">
            <v>6.04</v>
          </cell>
        </row>
        <row r="97">
          <cell r="A97" t="str">
            <v>PI 31</v>
          </cell>
          <cell r="B97" t="str">
            <v>Cabo de cobre nú meio duro, 7 fios 2AWG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4</v>
          </cell>
          <cell r="G97">
            <v>7.02</v>
          </cell>
        </row>
        <row r="98">
          <cell r="A98" t="str">
            <v>PI 39</v>
          </cell>
          <cell r="B98" t="str">
            <v>Fixação de haste de terra e conexão ao neutro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4</v>
          </cell>
          <cell r="G98">
            <v>35</v>
          </cell>
        </row>
        <row r="99">
          <cell r="A99" t="str">
            <v>PI 37</v>
          </cell>
          <cell r="B99" t="str">
            <v>Lançamento de cabos em dutos de aço, classe 1000V, circuito trifásico mais neutro, e monofásico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4</v>
          </cell>
        </row>
        <row r="100">
          <cell r="A100" t="str">
            <v>PI 73</v>
          </cell>
          <cell r="B100" t="str">
            <v>Reator de alto fator externo c/ignitor p/ lâmpada a vapor de mercúrio,  da Entral ou similar</v>
          </cell>
          <cell r="C100">
            <v>0</v>
          </cell>
          <cell r="D100">
            <v>0</v>
          </cell>
          <cell r="E100" t="str">
            <v>un</v>
          </cell>
          <cell r="F100">
            <v>4</v>
          </cell>
          <cell r="G100">
            <v>37</v>
          </cell>
        </row>
        <row r="101">
          <cell r="A101" t="str">
            <v>PI 74</v>
          </cell>
          <cell r="B101" t="str">
            <v>Chave de iluminação pública</v>
          </cell>
          <cell r="C101">
            <v>0</v>
          </cell>
          <cell r="D101">
            <v>0</v>
          </cell>
          <cell r="E101" t="str">
            <v>un</v>
          </cell>
          <cell r="F101">
            <v>1</v>
          </cell>
          <cell r="G101">
            <v>95</v>
          </cell>
        </row>
        <row r="102">
          <cell r="A102" t="str">
            <v>PI 75</v>
          </cell>
          <cell r="B102" t="str">
            <v>Montagem eletromecânica de luminária 5m de altura, c/fixação dos equipam.e conexões elét.</v>
          </cell>
          <cell r="C102">
            <v>0</v>
          </cell>
          <cell r="D102">
            <v>0</v>
          </cell>
          <cell r="E102" t="str">
            <v>un</v>
          </cell>
          <cell r="F102">
            <v>4</v>
          </cell>
          <cell r="G102">
            <v>67.08</v>
          </cell>
        </row>
        <row r="103">
          <cell r="A103" t="str">
            <v>PI 22</v>
          </cell>
          <cell r="B103" t="str">
            <v>Base completa com fusível Diazed, 6A, retardado, incluíndo tampa, anel de proteção e ajuste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4</v>
          </cell>
          <cell r="G103">
            <v>8.6300000000000008</v>
          </cell>
        </row>
        <row r="104">
          <cell r="A104" t="str">
            <v>PI 26</v>
          </cell>
          <cell r="B104" t="str">
            <v>Relé fotoelétrico c/ suporte para fixação galv. com furo 18mm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11.5</v>
          </cell>
        </row>
        <row r="105">
          <cell r="A105" t="str">
            <v>PI 24</v>
          </cell>
          <cell r="B105" t="str">
            <v>Fita elétrica auto fusão a base de borracha EPR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6.39</v>
          </cell>
        </row>
        <row r="106">
          <cell r="A106" t="str">
            <v>PI 25</v>
          </cell>
          <cell r="B106" t="str">
            <v>Fita adesiva plástica isolante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2</v>
          </cell>
          <cell r="G106">
            <v>3.84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12</v>
          </cell>
          <cell r="G107">
            <v>4.5</v>
          </cell>
        </row>
        <row r="108">
          <cell r="F108" t="str">
            <v>SUB-TOTAL - OBRAS COMPLEMENTARES</v>
          </cell>
        </row>
        <row r="110">
          <cell r="F110" t="str">
            <v>SUB-TOTAL - Passarela do Km 9+680/396+680</v>
          </cell>
        </row>
        <row r="112">
          <cell r="B112" t="str">
            <v>Passarela do Km 14+733/401+733</v>
          </cell>
        </row>
        <row r="113">
          <cell r="B113" t="str">
            <v>OBRAS DE ARTE ESPECIAIS</v>
          </cell>
        </row>
        <row r="114">
          <cell r="B114" t="str">
            <v>Infra e Mesoestrutura</v>
          </cell>
        </row>
        <row r="115">
          <cell r="A115" t="str">
            <v>03.010.01</v>
          </cell>
          <cell r="B115" t="str">
            <v>Escavação em cavas de fundação com esgotamento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62</v>
          </cell>
          <cell r="G115">
            <v>22.39</v>
          </cell>
        </row>
        <row r="116">
          <cell r="A116" t="str">
            <v>03.371.00</v>
          </cell>
          <cell r="B116" t="str">
            <v>Formas de madeira compensada</v>
          </cell>
          <cell r="C116" t="str">
            <v xml:space="preserve"> </v>
          </cell>
          <cell r="D116" t="str">
            <v xml:space="preserve"> </v>
          </cell>
          <cell r="E116" t="str">
            <v>m2</v>
          </cell>
          <cell r="F116">
            <v>57</v>
          </cell>
          <cell r="G116">
            <v>21.86</v>
          </cell>
        </row>
        <row r="117">
          <cell r="A117" t="str">
            <v>03.371.02</v>
          </cell>
          <cell r="B117" t="str">
            <v>Formas de placa compensada plastificada</v>
          </cell>
          <cell r="C117" t="str">
            <v xml:space="preserve"> </v>
          </cell>
          <cell r="D117" t="str">
            <v xml:space="preserve"> </v>
          </cell>
          <cell r="E117" t="str">
            <v>m2</v>
          </cell>
          <cell r="F117">
            <v>209</v>
          </cell>
          <cell r="G117">
            <v>30.76</v>
          </cell>
        </row>
        <row r="118">
          <cell r="A118" t="str">
            <v>03.353.00</v>
          </cell>
          <cell r="B118" t="str">
            <v>Forn., preparo e colocação nas formas, de aço CA-50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2992</v>
          </cell>
          <cell r="G118">
            <v>2.59</v>
          </cell>
        </row>
        <row r="119">
          <cell r="A119" t="str">
            <v>03.326.00</v>
          </cell>
          <cell r="B119" t="str">
            <v xml:space="preserve">Concreto fck= 20 MPa-contr. raz. uso ger. 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41</v>
          </cell>
          <cell r="G119">
            <v>149.19999999999999</v>
          </cell>
        </row>
        <row r="120">
          <cell r="A120" t="str">
            <v>OAE5a</v>
          </cell>
          <cell r="B120" t="str">
            <v>Estaca metálica - tipo CS 250 X 52 - Fornecimento e cravação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152</v>
          </cell>
          <cell r="G120">
            <v>97.23</v>
          </cell>
        </row>
        <row r="121">
          <cell r="A121" t="str">
            <v>OAE5b</v>
          </cell>
          <cell r="B121" t="str">
            <v>Estaca metálica - tipo CS 300 x 77 - Fornecimento e cravação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152</v>
          </cell>
          <cell r="G121">
            <v>122.7</v>
          </cell>
        </row>
        <row r="122">
          <cell r="A122" t="str">
            <v>OAE5c</v>
          </cell>
          <cell r="B122" t="str">
            <v>Estaca metálica - tipo CS 300 x 116 - Fornecimento e cravação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76</v>
          </cell>
          <cell r="G122">
            <v>162.41999999999999</v>
          </cell>
        </row>
        <row r="123">
          <cell r="B123" t="str">
            <v>Superestrutura</v>
          </cell>
        </row>
        <row r="124">
          <cell r="A124" t="str">
            <v>03.371.02</v>
          </cell>
          <cell r="B124" t="str">
            <v>Formas de placa compensada plastificada</v>
          </cell>
          <cell r="C124" t="str">
            <v xml:space="preserve"> </v>
          </cell>
          <cell r="D124" t="str">
            <v xml:space="preserve"> </v>
          </cell>
          <cell r="E124" t="str">
            <v>m2</v>
          </cell>
          <cell r="F124">
            <v>1939</v>
          </cell>
          <cell r="G124">
            <v>30.76</v>
          </cell>
        </row>
        <row r="125">
          <cell r="A125" t="str">
            <v>OAE6</v>
          </cell>
          <cell r="B125" t="str">
            <v>Escoramento metálico comum (cimbramento)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1503</v>
          </cell>
          <cell r="G125">
            <v>27.58</v>
          </cell>
        </row>
        <row r="126">
          <cell r="A126" t="str">
            <v>03.353.00</v>
          </cell>
          <cell r="B126" t="str">
            <v>Forn., preparo e colocação nas formas, de aço CA-50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17581</v>
          </cell>
          <cell r="G126">
            <v>2.59</v>
          </cell>
        </row>
        <row r="127">
          <cell r="A127" t="str">
            <v>03.354.00</v>
          </cell>
          <cell r="B127" t="str">
            <v>Forn., preparo e colocação nas formas, de aço CA-60</v>
          </cell>
          <cell r="C127" t="str">
            <v xml:space="preserve"> </v>
          </cell>
          <cell r="D127" t="str">
            <v xml:space="preserve"> </v>
          </cell>
          <cell r="E127" t="str">
            <v>kg</v>
          </cell>
          <cell r="F127">
            <v>1877</v>
          </cell>
          <cell r="G127">
            <v>2.85</v>
          </cell>
        </row>
        <row r="128">
          <cell r="A128" t="str">
            <v>03.359.01</v>
          </cell>
          <cell r="B128" t="str">
            <v>Forn., preparo e colocação nas formas, de aço CA-25</v>
          </cell>
          <cell r="C128" t="str">
            <v xml:space="preserve"> </v>
          </cell>
          <cell r="D128" t="str">
            <v xml:space="preserve"> </v>
          </cell>
          <cell r="E128" t="str">
            <v>kg</v>
          </cell>
          <cell r="F128">
            <v>104</v>
          </cell>
          <cell r="G128">
            <v>2.4300000000000002</v>
          </cell>
        </row>
        <row r="129">
          <cell r="A129" t="str">
            <v>03.330.00</v>
          </cell>
          <cell r="B129" t="str">
            <v>Concreto fck= 35 MPa-contr. raz. uso ger.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161</v>
          </cell>
          <cell r="G129">
            <v>166.78</v>
          </cell>
        </row>
        <row r="130">
          <cell r="A130" t="str">
            <v>03.326.00</v>
          </cell>
          <cell r="B130" t="str">
            <v xml:space="preserve">Concreto fck= 20 MPa-contr. raz. uso ger. </v>
          </cell>
          <cell r="C130" t="str">
            <v xml:space="preserve"> </v>
          </cell>
          <cell r="D130" t="str">
            <v xml:space="preserve"> </v>
          </cell>
          <cell r="E130" t="str">
            <v>m3</v>
          </cell>
          <cell r="F130">
            <v>29</v>
          </cell>
          <cell r="G130">
            <v>149.19999999999999</v>
          </cell>
        </row>
        <row r="131">
          <cell r="B131" t="str">
            <v>Diversos</v>
          </cell>
        </row>
        <row r="132">
          <cell r="A132" t="str">
            <v>03.510.00</v>
          </cell>
          <cell r="B132" t="str">
            <v>Aparelho de apoio em neoprene</v>
          </cell>
          <cell r="C132" t="str">
            <v xml:space="preserve"> </v>
          </cell>
          <cell r="D132" t="str">
            <v xml:space="preserve"> </v>
          </cell>
          <cell r="E132" t="str">
            <v>kg</v>
          </cell>
          <cell r="F132">
            <v>51</v>
          </cell>
          <cell r="G132">
            <v>86.94</v>
          </cell>
        </row>
        <row r="133">
          <cell r="A133" t="str">
            <v>P 03.991.01b</v>
          </cell>
          <cell r="B133" t="str">
            <v>Dreno de FF D= 50 mm x 500mm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34</v>
          </cell>
          <cell r="G133">
            <v>6.63</v>
          </cell>
        </row>
        <row r="134">
          <cell r="F134" t="str">
            <v>SUB-TOTAL OAE</v>
          </cell>
        </row>
        <row r="135">
          <cell r="B135" t="str">
            <v>OBRAS COMPLEMENTARES</v>
          </cell>
        </row>
        <row r="136">
          <cell r="B136" t="str">
            <v>Iluminação das passarelas</v>
          </cell>
        </row>
        <row r="137">
          <cell r="A137" t="str">
            <v>PI 02a</v>
          </cell>
          <cell r="B137" t="str">
            <v>Poste de aço galvanizado a fogo, c/ 5,0m de alt. p/instal.na lat. das passarelas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300</v>
          </cell>
        </row>
        <row r="138">
          <cell r="A138" t="str">
            <v>PI 03</v>
          </cell>
          <cell r="B138" t="str">
            <v xml:space="preserve">Luminária p/ iluminação pública ref.HRC-612 da Philips ou similar 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4</v>
          </cell>
          <cell r="G138">
            <v>400</v>
          </cell>
        </row>
        <row r="139">
          <cell r="A139" t="str">
            <v>PI 08</v>
          </cell>
          <cell r="B139" t="str">
            <v>Suporte p/ luminária tipo ZGP401 da Philips ou similar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4</v>
          </cell>
          <cell r="G139">
            <v>81.650000000000006</v>
          </cell>
        </row>
        <row r="140">
          <cell r="A140" t="str">
            <v>PI 10</v>
          </cell>
          <cell r="B140" t="str">
            <v>Lâmpada a vapor de mercúrio 250W, alta pressão, base E40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28.75</v>
          </cell>
        </row>
        <row r="141">
          <cell r="A141" t="str">
            <v>PI 71</v>
          </cell>
          <cell r="B141" t="str">
            <v>Cabo isolado p/ 1000V, de alumínio, singelo, cor preto, bitola 25 mm² (XLPE) est.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100</v>
          </cell>
          <cell r="G141">
            <v>4.62</v>
          </cell>
        </row>
        <row r="142">
          <cell r="A142" t="str">
            <v>PI 67</v>
          </cell>
          <cell r="B142" t="str">
            <v>Cabo isolado p/ 1000 V, 2,5 mm2 de alumínio</v>
          </cell>
          <cell r="C142" t="str">
            <v xml:space="preserve"> </v>
          </cell>
          <cell r="D142" t="str">
            <v xml:space="preserve"> </v>
          </cell>
          <cell r="E142" t="str">
            <v>m</v>
          </cell>
          <cell r="F142">
            <v>40</v>
          </cell>
          <cell r="G142">
            <v>0.6</v>
          </cell>
        </row>
        <row r="143">
          <cell r="A143" t="str">
            <v>PI 72</v>
          </cell>
          <cell r="B143" t="str">
            <v>Eletroduto de aço 1.1/4" (vara de 3m), na passarela, conforme projeto</v>
          </cell>
          <cell r="C143">
            <v>0</v>
          </cell>
          <cell r="D143">
            <v>0</v>
          </cell>
          <cell r="E143" t="str">
            <v>m</v>
          </cell>
          <cell r="F143">
            <v>50</v>
          </cell>
          <cell r="G143">
            <v>18</v>
          </cell>
        </row>
        <row r="144">
          <cell r="A144" t="str">
            <v>PI 30</v>
          </cell>
          <cell r="B144" t="str">
            <v>Haste para aterramento aço-cobre D 13x2400mm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6.04</v>
          </cell>
        </row>
        <row r="145">
          <cell r="A145" t="str">
            <v>PI 31</v>
          </cell>
          <cell r="B145" t="str">
            <v>Cabo de cobre nú meio duro, 7 fios 2AWG</v>
          </cell>
          <cell r="C145" t="str">
            <v xml:space="preserve"> </v>
          </cell>
          <cell r="D145" t="str">
            <v xml:space="preserve"> </v>
          </cell>
          <cell r="E145" t="str">
            <v>kg</v>
          </cell>
          <cell r="F145">
            <v>4</v>
          </cell>
          <cell r="G145">
            <v>7.02</v>
          </cell>
        </row>
        <row r="146">
          <cell r="A146" t="str">
            <v>PI 39</v>
          </cell>
          <cell r="B146" t="str">
            <v>Fixação de haste de terra e conexão ao neutro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4</v>
          </cell>
          <cell r="G146">
            <v>35</v>
          </cell>
        </row>
        <row r="147">
          <cell r="A147" t="str">
            <v>PI 37</v>
          </cell>
          <cell r="B147" t="str">
            <v>Lançamento de cabos em dutos de aço, classe 1000V, circuito trifásico mais neutro, e monofásico</v>
          </cell>
          <cell r="C147" t="str">
            <v xml:space="preserve"> </v>
          </cell>
          <cell r="D147" t="str">
            <v xml:space="preserve"> </v>
          </cell>
          <cell r="E147" t="str">
            <v>m</v>
          </cell>
          <cell r="F147">
            <v>100</v>
          </cell>
          <cell r="G147">
            <v>4</v>
          </cell>
        </row>
        <row r="148">
          <cell r="A148" t="str">
            <v>PI 73</v>
          </cell>
          <cell r="B148" t="str">
            <v>Reator de alto fator externo c/ignitor p/ lâmpada a vapor de mercúrio,  da Entral ou similar</v>
          </cell>
          <cell r="C148">
            <v>0</v>
          </cell>
          <cell r="D148">
            <v>0</v>
          </cell>
          <cell r="E148" t="str">
            <v>un</v>
          </cell>
          <cell r="F148">
            <v>4</v>
          </cell>
          <cell r="G148">
            <v>37</v>
          </cell>
        </row>
        <row r="149">
          <cell r="A149" t="str">
            <v>PI 74</v>
          </cell>
          <cell r="B149" t="str">
            <v>Chave de iluminação pública</v>
          </cell>
          <cell r="C149">
            <v>0</v>
          </cell>
          <cell r="D149">
            <v>0</v>
          </cell>
          <cell r="E149" t="str">
            <v>un</v>
          </cell>
          <cell r="F149">
            <v>1</v>
          </cell>
          <cell r="G149">
            <v>95</v>
          </cell>
        </row>
        <row r="150">
          <cell r="A150" t="str">
            <v>PI 75</v>
          </cell>
          <cell r="B150" t="str">
            <v>Montagem eletromecânica de luminária 5m de altura, c/fixação dos equipam.e conexões elét.</v>
          </cell>
          <cell r="C150">
            <v>0</v>
          </cell>
          <cell r="D150">
            <v>0</v>
          </cell>
          <cell r="E150" t="str">
            <v>un</v>
          </cell>
          <cell r="F150">
            <v>4</v>
          </cell>
          <cell r="G150">
            <v>67.08</v>
          </cell>
        </row>
        <row r="151">
          <cell r="A151" t="str">
            <v>PI 22</v>
          </cell>
          <cell r="B151" t="str">
            <v>Base completa com fusível Diazed, 6A, retardado, incluíndo tampa, anel de proteção e ajuste</v>
          </cell>
          <cell r="C151" t="str">
            <v xml:space="preserve"> </v>
          </cell>
          <cell r="D151" t="str">
            <v xml:space="preserve"> </v>
          </cell>
          <cell r="E151" t="str">
            <v>un</v>
          </cell>
          <cell r="F151">
            <v>4</v>
          </cell>
          <cell r="G151">
            <v>8.6300000000000008</v>
          </cell>
        </row>
        <row r="152">
          <cell r="A152" t="str">
            <v>PI 26</v>
          </cell>
          <cell r="B152" t="str">
            <v>Relé fotoelétrico c/ suporte para fixação galv. com furo 18mm</v>
          </cell>
          <cell r="C152" t="str">
            <v xml:space="preserve"> </v>
          </cell>
          <cell r="D152" t="str">
            <v xml:space="preserve"> </v>
          </cell>
          <cell r="E152" t="str">
            <v>un</v>
          </cell>
          <cell r="F152">
            <v>1</v>
          </cell>
          <cell r="G152">
            <v>11.5</v>
          </cell>
        </row>
        <row r="153">
          <cell r="A153" t="str">
            <v>PI 24</v>
          </cell>
          <cell r="B153" t="str">
            <v>Fita elétrica auto fusão a base de borracha EPR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2</v>
          </cell>
          <cell r="G153">
            <v>6.39</v>
          </cell>
        </row>
        <row r="154">
          <cell r="A154" t="str">
            <v>PI 25</v>
          </cell>
          <cell r="B154" t="str">
            <v>Fita adesiva plástica isolante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2</v>
          </cell>
          <cell r="G154">
            <v>3.84</v>
          </cell>
        </row>
        <row r="155">
          <cell r="A155" t="str">
            <v>PI 38</v>
          </cell>
          <cell r="B155" t="str">
            <v>Confecção de emendas retas ou derivação em cabos classe 1000V, c/ conector à compressão</v>
          </cell>
          <cell r="C155" t="str">
            <v xml:space="preserve"> </v>
          </cell>
          <cell r="D155" t="str">
            <v xml:space="preserve"> </v>
          </cell>
          <cell r="E155" t="str">
            <v>un</v>
          </cell>
          <cell r="F155">
            <v>12</v>
          </cell>
          <cell r="G155">
            <v>4.5</v>
          </cell>
        </row>
        <row r="156">
          <cell r="F156" t="str">
            <v>SUB-TOTAL - OBRAS COMPLEMENTARES</v>
          </cell>
        </row>
        <row r="158">
          <cell r="F158" t="str">
            <v>SUB-TOTAL - Passarela do Km 14+733/401+733</v>
          </cell>
        </row>
        <row r="160">
          <cell r="B160" t="str">
            <v>Passarela do Km 16+401/Km 403+410</v>
          </cell>
        </row>
        <row r="161">
          <cell r="B161" t="str">
            <v>OBRAS DE ARTE ESPECIAIS</v>
          </cell>
        </row>
        <row r="162">
          <cell r="B162" t="str">
            <v>Infra e Mesoestrutura</v>
          </cell>
        </row>
        <row r="163">
          <cell r="A163" t="str">
            <v>03.010.01</v>
          </cell>
          <cell r="B163" t="str">
            <v>Escavação em cavas de fundação com esgotamento</v>
          </cell>
          <cell r="C163" t="str">
            <v xml:space="preserve"> </v>
          </cell>
          <cell r="D163" t="str">
            <v xml:space="preserve"> </v>
          </cell>
          <cell r="E163" t="str">
            <v>m3</v>
          </cell>
          <cell r="F163">
            <v>62</v>
          </cell>
          <cell r="G163">
            <v>22.39</v>
          </cell>
        </row>
        <row r="164">
          <cell r="A164" t="str">
            <v>03.371.01</v>
          </cell>
          <cell r="B164" t="str">
            <v>Formas de placa compensada resinada</v>
          </cell>
          <cell r="C164" t="str">
            <v xml:space="preserve"> </v>
          </cell>
          <cell r="D164" t="str">
            <v xml:space="preserve"> </v>
          </cell>
          <cell r="E164" t="str">
            <v>m2</v>
          </cell>
          <cell r="F164">
            <v>57</v>
          </cell>
          <cell r="G164">
            <v>21.86</v>
          </cell>
        </row>
        <row r="165">
          <cell r="A165" t="str">
            <v>03.371.02</v>
          </cell>
          <cell r="B165" t="str">
            <v>Formas de placa compensada plastificada</v>
          </cell>
          <cell r="C165" t="str">
            <v xml:space="preserve"> </v>
          </cell>
          <cell r="D165" t="str">
            <v xml:space="preserve"> </v>
          </cell>
          <cell r="E165" t="str">
            <v>m2</v>
          </cell>
          <cell r="F165">
            <v>180</v>
          </cell>
          <cell r="G165">
            <v>30.76</v>
          </cell>
        </row>
        <row r="166">
          <cell r="A166" t="str">
            <v>03.353.00</v>
          </cell>
          <cell r="B166" t="str">
            <v>Forn., preparo e colocação nas formas, de aço CA-50</v>
          </cell>
          <cell r="C166" t="str">
            <v xml:space="preserve"> </v>
          </cell>
          <cell r="D166" t="str">
            <v xml:space="preserve"> </v>
          </cell>
          <cell r="E166" t="str">
            <v>kg</v>
          </cell>
          <cell r="F166">
            <v>2456</v>
          </cell>
          <cell r="G166">
            <v>2.59</v>
          </cell>
        </row>
        <row r="167">
          <cell r="A167" t="str">
            <v>03.326.00</v>
          </cell>
          <cell r="B167" t="str">
            <v xml:space="preserve">Concreto fck= 20 MPa-contr. raz. uso ger. </v>
          </cell>
          <cell r="C167" t="str">
            <v xml:space="preserve"> </v>
          </cell>
          <cell r="D167" t="str">
            <v xml:space="preserve"> </v>
          </cell>
          <cell r="E167" t="str">
            <v>m3</v>
          </cell>
          <cell r="F167">
            <v>37</v>
          </cell>
          <cell r="G167">
            <v>149.19999999999999</v>
          </cell>
        </row>
        <row r="168">
          <cell r="A168" t="str">
            <v>OAE5a</v>
          </cell>
          <cell r="B168" t="str">
            <v>Estaca metálica - tipo CS 250 X 52 - Fornecimento e cravação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136</v>
          </cell>
          <cell r="G168">
            <v>97.23</v>
          </cell>
        </row>
        <row r="169">
          <cell r="A169" t="str">
            <v>OAE5b</v>
          </cell>
          <cell r="B169" t="str">
            <v>Estaca metálica - tipo CS 300 x 77 - Fornecimento e cravação</v>
          </cell>
          <cell r="C169" t="str">
            <v xml:space="preserve"> </v>
          </cell>
          <cell r="D169" t="str">
            <v xml:space="preserve"> </v>
          </cell>
          <cell r="E169" t="str">
            <v>m</v>
          </cell>
          <cell r="F169">
            <v>136</v>
          </cell>
          <cell r="G169">
            <v>122.7</v>
          </cell>
        </row>
        <row r="170">
          <cell r="A170" t="str">
            <v>OAE5c</v>
          </cell>
          <cell r="B170" t="str">
            <v>Estaca metálica - tipo CS 300 x 116 - Fornecimento e cravação</v>
          </cell>
          <cell r="C170" t="str">
            <v xml:space="preserve"> </v>
          </cell>
          <cell r="D170" t="str">
            <v xml:space="preserve"> </v>
          </cell>
          <cell r="E170" t="str">
            <v>m</v>
          </cell>
          <cell r="F170">
            <v>68</v>
          </cell>
          <cell r="G170">
            <v>162.41999999999999</v>
          </cell>
        </row>
        <row r="171">
          <cell r="B171" t="str">
            <v>Superestrutura</v>
          </cell>
        </row>
        <row r="172">
          <cell r="A172" t="str">
            <v>03.371.02</v>
          </cell>
          <cell r="B172" t="str">
            <v>Formas de placa compensada plastificada</v>
          </cell>
          <cell r="C172" t="str">
            <v xml:space="preserve"> </v>
          </cell>
          <cell r="D172" t="str">
            <v xml:space="preserve"> </v>
          </cell>
          <cell r="E172" t="str">
            <v>m2</v>
          </cell>
          <cell r="F172">
            <v>1734</v>
          </cell>
          <cell r="G172">
            <v>30.76</v>
          </cell>
        </row>
        <row r="173">
          <cell r="A173" t="str">
            <v>OAE6</v>
          </cell>
          <cell r="B173" t="str">
            <v>Escoramento metálico comum (cimbramento)</v>
          </cell>
          <cell r="C173" t="str">
            <v xml:space="preserve"> </v>
          </cell>
          <cell r="D173" t="str">
            <v xml:space="preserve"> </v>
          </cell>
          <cell r="E173" t="str">
            <v>m3</v>
          </cell>
          <cell r="F173">
            <v>1118</v>
          </cell>
          <cell r="G173">
            <v>27.58</v>
          </cell>
        </row>
        <row r="174">
          <cell r="A174" t="str">
            <v>03.353.00</v>
          </cell>
          <cell r="B174" t="str">
            <v>Forn., preparo e colocação nas formas, de aço CA-50</v>
          </cell>
          <cell r="C174" t="str">
            <v xml:space="preserve"> </v>
          </cell>
          <cell r="D174" t="str">
            <v xml:space="preserve"> </v>
          </cell>
          <cell r="E174" t="str">
            <v>kg</v>
          </cell>
          <cell r="F174">
            <v>15155</v>
          </cell>
          <cell r="G174">
            <v>2.59</v>
          </cell>
        </row>
        <row r="175">
          <cell r="A175" t="str">
            <v>03.354.00</v>
          </cell>
          <cell r="B175" t="str">
            <v>Forn., preparo e colocação nas formas, de aço CA-60</v>
          </cell>
          <cell r="C175" t="str">
            <v xml:space="preserve"> </v>
          </cell>
          <cell r="D175" t="str">
            <v xml:space="preserve"> </v>
          </cell>
          <cell r="E175" t="str">
            <v>kg</v>
          </cell>
          <cell r="F175">
            <v>1086</v>
          </cell>
          <cell r="G175">
            <v>2.85</v>
          </cell>
        </row>
        <row r="176">
          <cell r="A176" t="str">
            <v>03.359.01</v>
          </cell>
          <cell r="B176" t="str">
            <v>Forn., preparo e colocação nas formas, de aço CA-25</v>
          </cell>
          <cell r="C176" t="str">
            <v xml:space="preserve"> </v>
          </cell>
          <cell r="D176" t="str">
            <v xml:space="preserve"> </v>
          </cell>
          <cell r="E176" t="str">
            <v>kg</v>
          </cell>
          <cell r="F176">
            <v>89</v>
          </cell>
          <cell r="G176">
            <v>2.4300000000000002</v>
          </cell>
        </row>
        <row r="177">
          <cell r="A177" t="str">
            <v>03.330.00</v>
          </cell>
          <cell r="B177" t="str">
            <v>Concreto fck= 35 MPa-contr. raz. uso ger.</v>
          </cell>
          <cell r="C177" t="str">
            <v xml:space="preserve"> </v>
          </cell>
          <cell r="D177" t="str">
            <v xml:space="preserve"> </v>
          </cell>
          <cell r="E177" t="str">
            <v>m3</v>
          </cell>
          <cell r="F177">
            <v>145</v>
          </cell>
          <cell r="G177">
            <v>166.78</v>
          </cell>
        </row>
        <row r="178">
          <cell r="A178" t="str">
            <v>03.326.00</v>
          </cell>
          <cell r="B178" t="str">
            <v xml:space="preserve">Concreto fck= 20 MPa-contr. raz. uso ger. </v>
          </cell>
          <cell r="C178" t="str">
            <v xml:space="preserve"> </v>
          </cell>
          <cell r="D178" t="str">
            <v xml:space="preserve"> </v>
          </cell>
          <cell r="E178" t="str">
            <v>m3</v>
          </cell>
          <cell r="F178">
            <v>26</v>
          </cell>
          <cell r="G178">
            <v>149.19999999999999</v>
          </cell>
        </row>
        <row r="179">
          <cell r="B179" t="str">
            <v>Diversos</v>
          </cell>
        </row>
        <row r="180">
          <cell r="A180" t="str">
            <v>03.510.00</v>
          </cell>
          <cell r="B180" t="str">
            <v>Aparelho de apoio em neoprene</v>
          </cell>
          <cell r="C180" t="str">
            <v xml:space="preserve"> </v>
          </cell>
          <cell r="D180" t="str">
            <v xml:space="preserve"> </v>
          </cell>
          <cell r="E180" t="str">
            <v>kg</v>
          </cell>
          <cell r="F180">
            <v>51</v>
          </cell>
          <cell r="G180">
            <v>86.94</v>
          </cell>
        </row>
        <row r="181">
          <cell r="A181" t="str">
            <v>P 03.991.01b</v>
          </cell>
          <cell r="B181" t="str">
            <v>Dreno de FF D= 50 mm x 500mm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34</v>
          </cell>
          <cell r="G181">
            <v>6.63</v>
          </cell>
        </row>
      </sheetData>
      <sheetData sheetId="19">
        <row r="13">
          <cell r="A13" t="str">
            <v>06.100.21</v>
          </cell>
          <cell r="B13" t="str">
            <v>Pintura de faixa - tinta acrílica - 2 anos</v>
          </cell>
          <cell r="C13" t="str">
            <v>DNER-EM371-372-373/97</v>
          </cell>
          <cell r="D13" t="str">
            <v xml:space="preserve"> </v>
          </cell>
          <cell r="E13" t="str">
            <v>m2</v>
          </cell>
          <cell r="F13">
            <v>33650</v>
          </cell>
          <cell r="G13">
            <v>7.08</v>
          </cell>
        </row>
        <row r="14">
          <cell r="A14" t="str">
            <v>06.110.02</v>
          </cell>
          <cell r="B14" t="str">
            <v>Pint. setas e zebrados - termopl. - 3 anos</v>
          </cell>
          <cell r="C14" t="str">
            <v>DNER-EM371-372-373/97</v>
          </cell>
          <cell r="D14" t="str">
            <v xml:space="preserve"> </v>
          </cell>
          <cell r="E14" t="str">
            <v>m2</v>
          </cell>
          <cell r="F14">
            <v>1700</v>
          </cell>
          <cell r="G14">
            <v>31.52</v>
          </cell>
        </row>
        <row r="15">
          <cell r="A15" t="str">
            <v>06.200.02</v>
          </cell>
          <cell r="B15" t="str">
            <v>Placa de sinalização tot. refletiva (forn/impl)</v>
          </cell>
          <cell r="C15" t="str">
            <v>DNER-EM371-372-373/97</v>
          </cell>
          <cell r="D15" t="str">
            <v xml:space="preserve"> </v>
          </cell>
          <cell r="E15" t="str">
            <v>m2</v>
          </cell>
          <cell r="F15">
            <v>540</v>
          </cell>
          <cell r="G15">
            <v>211.92</v>
          </cell>
        </row>
        <row r="16">
          <cell r="A16" t="str">
            <v>06.210.01</v>
          </cell>
          <cell r="B16" t="str">
            <v>Pórtico metálico</v>
          </cell>
          <cell r="C16" t="str">
            <v xml:space="preserve"> </v>
          </cell>
          <cell r="D16" t="str">
            <v xml:space="preserve"> </v>
          </cell>
          <cell r="E16" t="str">
            <v>un</v>
          </cell>
          <cell r="F16">
            <v>19</v>
          </cell>
          <cell r="G16">
            <v>27044.98</v>
          </cell>
        </row>
        <row r="17">
          <cell r="A17" t="str">
            <v>P06.210.02</v>
          </cell>
          <cell r="B17" t="str">
            <v>Bandeira simples 5,10 x 6,50m</v>
          </cell>
          <cell r="C17" t="str">
            <v xml:space="preserve"> </v>
          </cell>
          <cell r="D17" t="str">
            <v xml:space="preserve"> </v>
          </cell>
          <cell r="E17" t="str">
            <v>un</v>
          </cell>
          <cell r="F17">
            <v>33</v>
          </cell>
          <cell r="G17">
            <v>7876.4</v>
          </cell>
        </row>
        <row r="18">
          <cell r="A18" t="str">
            <v>06.120.01</v>
          </cell>
          <cell r="B18" t="str">
            <v>Tacha refletiva monodirecional (forn/coloc)</v>
          </cell>
          <cell r="C18" t="str">
            <v>DNER-EM371-372-373/97</v>
          </cell>
          <cell r="D18" t="str">
            <v xml:space="preserve"> </v>
          </cell>
          <cell r="E18" t="str">
            <v>und</v>
          </cell>
          <cell r="F18">
            <v>9050</v>
          </cell>
          <cell r="G18">
            <v>9.3699999999999992</v>
          </cell>
        </row>
        <row r="19">
          <cell r="A19" t="str">
            <v>06.010.01</v>
          </cell>
          <cell r="B19" t="str">
            <v>Defensa semi-maleável simples (forn / impl)</v>
          </cell>
          <cell r="C19" t="str">
            <v xml:space="preserve"> </v>
          </cell>
          <cell r="D19" t="str">
            <v xml:space="preserve"> </v>
          </cell>
          <cell r="E19" t="str">
            <v>m</v>
          </cell>
          <cell r="F19">
            <v>40841</v>
          </cell>
          <cell r="G19">
            <v>74.150000000000006</v>
          </cell>
        </row>
        <row r="20">
          <cell r="A20" t="str">
            <v>06.010.11</v>
          </cell>
          <cell r="B20" t="str">
            <v>Defensa semi-maleável dupla (forn / impl)</v>
          </cell>
          <cell r="C20" t="str">
            <v xml:space="preserve"> </v>
          </cell>
          <cell r="D20" t="str">
            <v xml:space="preserve"> </v>
          </cell>
          <cell r="E20" t="str">
            <v>m</v>
          </cell>
          <cell r="F20">
            <v>10435</v>
          </cell>
          <cell r="G20">
            <v>125.57</v>
          </cell>
        </row>
        <row r="21">
          <cell r="A21" t="str">
            <v>06.030.01</v>
          </cell>
          <cell r="B21" t="str">
            <v>Barreira de segurança dupla - DNER PRO 176/86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5759</v>
          </cell>
          <cell r="G21">
            <v>79.48</v>
          </cell>
        </row>
        <row r="22">
          <cell r="F22" t="str">
            <v>SUB-TOTAL</v>
          </cell>
        </row>
        <row r="23">
          <cell r="B23" t="str">
            <v>SINALIZAÇÃO PROVISÓRIA</v>
          </cell>
        </row>
        <row r="24">
          <cell r="A24" t="str">
            <v>06.200.01</v>
          </cell>
          <cell r="B24" t="str">
            <v>Placa de sinalização semi-refletiva (forn/impl)</v>
          </cell>
          <cell r="C24" t="str">
            <v>DNER-EM371-372-373/97</v>
          </cell>
          <cell r="D24" t="str">
            <v xml:space="preserve"> </v>
          </cell>
          <cell r="E24" t="str">
            <v>m2</v>
          </cell>
          <cell r="F24">
            <v>992</v>
          </cell>
          <cell r="G24">
            <v>133.07</v>
          </cell>
        </row>
        <row r="25">
          <cell r="A25" t="str">
            <v>P06.200.01j</v>
          </cell>
          <cell r="B25" t="str">
            <v>Sinalizador intermitente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16</v>
          </cell>
          <cell r="G25">
            <v>16.3</v>
          </cell>
        </row>
        <row r="26">
          <cell r="A26" t="str">
            <v>P06.200.01k</v>
          </cell>
          <cell r="B26" t="str">
            <v>Sinalizador (balde)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1550</v>
          </cell>
          <cell r="G26">
            <v>9.51</v>
          </cell>
        </row>
        <row r="27">
          <cell r="A27" t="str">
            <v>P 06.030.02</v>
          </cell>
          <cell r="B27" t="str">
            <v>Barreira Classe II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212</v>
          </cell>
          <cell r="G27">
            <v>52.27</v>
          </cell>
        </row>
        <row r="28">
          <cell r="A28" t="str">
            <v>P 06.030.03</v>
          </cell>
          <cell r="B28" t="str">
            <v>Barreira Classe III</v>
          </cell>
          <cell r="C28" t="str">
            <v xml:space="preserve"> </v>
          </cell>
          <cell r="D28" t="str">
            <v xml:space="preserve"> </v>
          </cell>
          <cell r="E28" t="str">
            <v>un</v>
          </cell>
          <cell r="F28">
            <v>19</v>
          </cell>
          <cell r="G28">
            <v>70.48</v>
          </cell>
        </row>
        <row r="29">
          <cell r="A29" t="str">
            <v>P06.200.01l</v>
          </cell>
          <cell r="B29" t="str">
            <v>Sinalizador com bandeira</v>
          </cell>
          <cell r="C29" t="str">
            <v xml:space="preserve"> </v>
          </cell>
          <cell r="D29" t="str">
            <v xml:space="preserve"> </v>
          </cell>
          <cell r="E29" t="str">
            <v>homxh</v>
          </cell>
          <cell r="F29">
            <v>25000</v>
          </cell>
          <cell r="G29">
            <v>5.01</v>
          </cell>
        </row>
        <row r="30">
          <cell r="A30" t="str">
            <v>06.100.12</v>
          </cell>
          <cell r="B30" t="str">
            <v>Pintura setas e zebrado - tinta alquidica - 1 ano</v>
          </cell>
          <cell r="C30" t="str">
            <v>DNER-EM371-372-373/97</v>
          </cell>
          <cell r="D30" t="str">
            <v xml:space="preserve"> </v>
          </cell>
          <cell r="E30" t="str">
            <v>m2</v>
          </cell>
          <cell r="F30">
            <v>220</v>
          </cell>
          <cell r="G30">
            <v>6.55</v>
          </cell>
        </row>
        <row r="31">
          <cell r="A31" t="str">
            <v>06.100.11</v>
          </cell>
          <cell r="B31" t="str">
            <v>Pintura de faixa - tinta alquidica - 1 ano</v>
          </cell>
          <cell r="C31" t="str">
            <v>DNER-EM371-372-373/97</v>
          </cell>
          <cell r="D31" t="str">
            <v xml:space="preserve"> </v>
          </cell>
          <cell r="E31" t="str">
            <v>m2</v>
          </cell>
          <cell r="F31">
            <v>10600</v>
          </cell>
          <cell r="G31">
            <v>4.03</v>
          </cell>
        </row>
        <row r="32">
          <cell r="A32" t="str">
            <v>06.121.11</v>
          </cell>
          <cell r="B32" t="str">
            <v>Tachão refletivo bidirecional (forn/coloc)</v>
          </cell>
          <cell r="C32" t="str">
            <v>DNER-EM371-372-373/97</v>
          </cell>
          <cell r="D32" t="str">
            <v xml:space="preserve"> </v>
          </cell>
          <cell r="E32" t="str">
            <v>und</v>
          </cell>
          <cell r="F32">
            <v>3000</v>
          </cell>
          <cell r="G32">
            <v>31.13</v>
          </cell>
        </row>
        <row r="33">
          <cell r="A33" t="str">
            <v>06.120.11</v>
          </cell>
          <cell r="B33" t="str">
            <v>Tachão refletivo monodirecional (forn/coloc)</v>
          </cell>
          <cell r="C33" t="str">
            <v>DNER-EM371-372-373/97</v>
          </cell>
          <cell r="D33" t="str">
            <v xml:space="preserve"> </v>
          </cell>
          <cell r="E33" t="str">
            <v>und</v>
          </cell>
          <cell r="F33">
            <v>3000</v>
          </cell>
          <cell r="G33">
            <v>25.9</v>
          </cell>
        </row>
        <row r="34">
          <cell r="A34" t="str">
            <v>06.121.01</v>
          </cell>
          <cell r="B34" t="str">
            <v>Tacha refletiva bidirecional (forn/coloc)</v>
          </cell>
          <cell r="C34" t="str">
            <v>DNER-EM371-372-373/97</v>
          </cell>
          <cell r="D34" t="str">
            <v xml:space="preserve"> </v>
          </cell>
          <cell r="E34" t="str">
            <v>und</v>
          </cell>
          <cell r="F34">
            <v>1560</v>
          </cell>
          <cell r="G34">
            <v>10.47</v>
          </cell>
        </row>
      </sheetData>
      <sheetData sheetId="20">
        <row r="14">
          <cell r="A14" t="str">
            <v>P02.999.10</v>
          </cell>
          <cell r="B14" t="str">
            <v>Frezagem de revestimento em CAUQ e&lt;= 8 cm c/transporte até 2km</v>
          </cell>
          <cell r="C14" t="str">
            <v xml:space="preserve"> </v>
          </cell>
          <cell r="D14" t="str">
            <v xml:space="preserve"> </v>
          </cell>
          <cell r="E14" t="str">
            <v>m3</v>
          </cell>
          <cell r="F14">
            <v>4008</v>
          </cell>
          <cell r="G14">
            <v>24.96</v>
          </cell>
        </row>
        <row r="15">
          <cell r="A15" t="str">
            <v>02.400.00</v>
          </cell>
          <cell r="B15" t="str">
            <v>Pintura de ligação - Fornec., transporte e execução</v>
          </cell>
          <cell r="C15" t="str">
            <v>DNER-ES307/97</v>
          </cell>
          <cell r="D15" t="str">
            <v xml:space="preserve"> </v>
          </cell>
          <cell r="E15" t="str">
            <v>m2</v>
          </cell>
          <cell r="F15">
            <v>267192</v>
          </cell>
          <cell r="G15">
            <v>0.41</v>
          </cell>
        </row>
        <row r="16">
          <cell r="A16" t="str">
            <v>02.540.01</v>
          </cell>
          <cell r="B16" t="str">
            <v>Concreto betuminoso usinado a quente - usina 100/140 t/h</v>
          </cell>
          <cell r="C16" t="str">
            <v>DNER-ES313/97</v>
          </cell>
          <cell r="D16" t="str">
            <v xml:space="preserve"> </v>
          </cell>
          <cell r="E16" t="str">
            <v>t</v>
          </cell>
          <cell r="F16">
            <v>32063</v>
          </cell>
          <cell r="G16">
            <v>67.64</v>
          </cell>
        </row>
      </sheetData>
      <sheetData sheetId="2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221400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2214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4428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2624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1478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1002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4665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1693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292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2861</v>
          </cell>
          <cell r="G24">
            <v>2.62</v>
          </cell>
        </row>
        <row r="25">
          <cell r="A25" t="str">
            <v>01.100.18</v>
          </cell>
          <cell r="B25" t="str">
            <v>Escavação,carga e transportes de material de 1a categoria DMT= 1800 a 2000m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1131</v>
          </cell>
          <cell r="G25">
            <v>2.92</v>
          </cell>
        </row>
        <row r="26">
          <cell r="A26" t="str">
            <v>01.100.19</v>
          </cell>
          <cell r="B26" t="str">
            <v>Escavação,carga e transportes de material de 1a categoria DMT= 2000 a 3000m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99</v>
          </cell>
          <cell r="G26">
            <v>3.26</v>
          </cell>
        </row>
        <row r="27">
          <cell r="A27" t="str">
            <v>DER50265</v>
          </cell>
          <cell r="B27" t="str">
            <v>Esc.  Carga e Transp. de mat. 1a cat. c/ CB 4000&lt;DMT&lt;5000m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14245</v>
          </cell>
          <cell r="G27">
            <v>3.76</v>
          </cell>
        </row>
        <row r="28">
          <cell r="A28" t="str">
            <v>DER50260</v>
          </cell>
          <cell r="B28" t="str">
            <v>Esc.  Carga e Transp. de mat. 1a cat. c/ CB 5000&lt;DMT&lt;6000m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6163</v>
          </cell>
          <cell r="G28">
            <v>4.29</v>
          </cell>
        </row>
        <row r="29">
          <cell r="A29" t="str">
            <v>DER50270</v>
          </cell>
          <cell r="B29" t="str">
            <v>Esc.  Carga e Transp. de mat. 1a cat. c/ CB 6000&lt;DMT&lt;7000m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8063</v>
          </cell>
          <cell r="G29">
            <v>4.79</v>
          </cell>
        </row>
        <row r="30">
          <cell r="A30" t="str">
            <v>DER50325</v>
          </cell>
          <cell r="B30" t="str">
            <v>Esc.  Carga e Transp. de mat. 1a cat. c/ CB 14000&lt;DMT&lt;16000m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23987</v>
          </cell>
          <cell r="G30">
            <v>9</v>
          </cell>
        </row>
        <row r="31">
          <cell r="A31" t="str">
            <v>DER50335</v>
          </cell>
          <cell r="B31" t="str">
            <v>Esc.  Carga e Transp. de mat. 1a cat. c/ CB 16000&lt;DMT&lt;18000m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2816</v>
          </cell>
          <cell r="G31">
            <v>10.08</v>
          </cell>
        </row>
        <row r="32">
          <cell r="A32" t="str">
            <v>DER50365</v>
          </cell>
          <cell r="B32" t="str">
            <v>Esc.  Carga e Transp. de mat. 1a cat. c/ CB 22000&lt;DMT&lt;24000m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12280</v>
          </cell>
          <cell r="G32">
            <v>13.06</v>
          </cell>
        </row>
        <row r="33">
          <cell r="A33" t="str">
            <v>DER50375</v>
          </cell>
          <cell r="B33" t="str">
            <v>Esc.  Carga e Transp. de mat. 1a cat. c/ CB 24000&lt;DMT&lt;26000m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8549</v>
          </cell>
          <cell r="G33">
            <v>14.08</v>
          </cell>
        </row>
        <row r="34">
          <cell r="A34" t="str">
            <v>01.101.10</v>
          </cell>
          <cell r="B34" t="str">
            <v>Escavação,carga e transportes de material de 2a categoria,c/CB,  DMT 200 a 400m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904</v>
          </cell>
          <cell r="G34">
            <v>2.97</v>
          </cell>
        </row>
        <row r="35">
          <cell r="A35" t="str">
            <v>01.101.13</v>
          </cell>
          <cell r="B35" t="str">
            <v>Escavação,carga e transportes de material de 2a categoria,c/CB,  DMT 800 a 1 000m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837</v>
          </cell>
          <cell r="G35">
            <v>3.42</v>
          </cell>
        </row>
        <row r="36">
          <cell r="A36" t="str">
            <v>01.101.14</v>
          </cell>
          <cell r="B36" t="str">
            <v>Escavação,carga e transportes de material de 2a categoria,c/CB,  DMT 1000 a 1200m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479</v>
          </cell>
          <cell r="G36">
            <v>3.49</v>
          </cell>
        </row>
        <row r="37">
          <cell r="A37" t="str">
            <v>01.101.19</v>
          </cell>
          <cell r="B37" t="str">
            <v>Escavação,carga e transportes de material de 2a categoria,c/CB,  DMT 2000 a 3000m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231</v>
          </cell>
          <cell r="G37">
            <v>4.51</v>
          </cell>
        </row>
        <row r="38">
          <cell r="A38" t="str">
            <v>DER51235</v>
          </cell>
          <cell r="B38" t="str">
            <v>Escavação,carga e transportes de material de 2a categoria DMT 4000 a 5000m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5988</v>
          </cell>
          <cell r="G38">
            <v>5.15</v>
          </cell>
        </row>
        <row r="39">
          <cell r="A39" t="str">
            <v>DER52087</v>
          </cell>
          <cell r="B39" t="str">
            <v>Esc. Carga e Transp. de solos moles 400&lt;DMT&lt;=600m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1558</v>
          </cell>
          <cell r="G39">
            <v>4.5999999999999996</v>
          </cell>
        </row>
        <row r="40">
          <cell r="A40" t="str">
            <v>DER52090</v>
          </cell>
          <cell r="B40" t="str">
            <v>Esc. Carga e Transp. de solos moles 600&lt;DMT&lt;=800m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12066</v>
          </cell>
          <cell r="G40">
            <v>4.6399999999999997</v>
          </cell>
        </row>
        <row r="41">
          <cell r="A41" t="str">
            <v>DER52095</v>
          </cell>
          <cell r="B41" t="str">
            <v>Esc. Carga e Transp. de solos moles 800&lt;DMT&lt;=1000m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9412</v>
          </cell>
          <cell r="G41">
            <v>4.7</v>
          </cell>
        </row>
        <row r="42">
          <cell r="A42" t="str">
            <v>DER52100</v>
          </cell>
          <cell r="B42" t="str">
            <v>Esc. Carga e Transp. de solos moles 1000&lt;DMT&lt;=1200m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960</v>
          </cell>
          <cell r="G42">
            <v>4.71</v>
          </cell>
        </row>
        <row r="43">
          <cell r="A43" t="str">
            <v>DER52101</v>
          </cell>
          <cell r="B43" t="str">
            <v>Esc. Carga e Transp. de solos moles 1200&lt;DMT&lt;=1400m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2575</v>
          </cell>
          <cell r="G43">
            <v>4.74</v>
          </cell>
        </row>
        <row r="44">
          <cell r="A44" t="str">
            <v>DER52102</v>
          </cell>
          <cell r="B44" t="str">
            <v>Esc. Carga e Transp. de solos moles 1400&lt;DMT&lt;=1600m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2321</v>
          </cell>
          <cell r="G44">
            <v>4.8099999999999996</v>
          </cell>
        </row>
        <row r="45">
          <cell r="A45" t="str">
            <v>01.510.00</v>
          </cell>
          <cell r="B45" t="str">
            <v>Compactação de aterros a 95% Proctor Normal</v>
          </cell>
          <cell r="C45" t="str">
            <v>DNER-ES282/97</v>
          </cell>
          <cell r="D45" t="str">
            <v xml:space="preserve"> </v>
          </cell>
          <cell r="E45" t="str">
            <v>m3</v>
          </cell>
          <cell r="F45">
            <v>45560</v>
          </cell>
          <cell r="G45">
            <v>0.79</v>
          </cell>
        </row>
        <row r="46">
          <cell r="A46" t="str">
            <v>01.511.00</v>
          </cell>
          <cell r="B46" t="str">
            <v>Compactação de aterros a 100% Proctor Normal</v>
          </cell>
          <cell r="C46" t="str">
            <v>DNER-ES282/97</v>
          </cell>
          <cell r="D46" t="str">
            <v xml:space="preserve"> </v>
          </cell>
          <cell r="E46" t="str">
            <v>m3</v>
          </cell>
          <cell r="F46">
            <v>13303</v>
          </cell>
          <cell r="G46">
            <v>1.36</v>
          </cell>
        </row>
        <row r="47">
          <cell r="F47" t="str">
            <v>SUB-TOTAL</v>
          </cell>
        </row>
        <row r="49">
          <cell r="B49" t="str">
            <v>PAVIMENTAÇÃO</v>
          </cell>
        </row>
        <row r="50">
          <cell r="A50" t="str">
            <v>02.000.00</v>
          </cell>
          <cell r="B50" t="str">
            <v>Regularização do subleito</v>
          </cell>
          <cell r="C50" t="str">
            <v xml:space="preserve"> </v>
          </cell>
          <cell r="D50" t="str">
            <v xml:space="preserve"> </v>
          </cell>
          <cell r="E50" t="str">
            <v>m2</v>
          </cell>
          <cell r="F50">
            <v>62658</v>
          </cell>
          <cell r="G50">
            <v>0.3</v>
          </cell>
        </row>
        <row r="51">
          <cell r="A51" t="str">
            <v>DER53110</v>
          </cell>
          <cell r="B51" t="str">
            <v>Camada de seixo classificado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12034</v>
          </cell>
          <cell r="G51">
            <v>16.09</v>
          </cell>
        </row>
        <row r="52">
          <cell r="F52" t="str">
            <v>SUB-TOTAL</v>
          </cell>
        </row>
        <row r="54">
          <cell r="B54" t="str">
            <v>DRENAGEM</v>
          </cell>
        </row>
        <row r="55">
          <cell r="A55" t="str">
            <v>04.000.00</v>
          </cell>
          <cell r="B55" t="str">
            <v>Escavação manual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146</v>
          </cell>
          <cell r="G55">
            <v>17.57</v>
          </cell>
        </row>
        <row r="56">
          <cell r="A56" t="str">
            <v>04.001.00</v>
          </cell>
          <cell r="B56" t="str">
            <v>Escavação mecânica em material de 1a categoria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332</v>
          </cell>
          <cell r="G56">
            <v>2.09</v>
          </cell>
        </row>
        <row r="57">
          <cell r="A57" t="str">
            <v>04.001.01</v>
          </cell>
          <cell r="B57" t="str">
            <v>Escavação mecânica,reaterro e compactação (material de 1a categoria)</v>
          </cell>
          <cell r="C57" t="str">
            <v xml:space="preserve"> </v>
          </cell>
          <cell r="D57" t="str">
            <v xml:space="preserve"> </v>
          </cell>
          <cell r="E57" t="str">
            <v>m3</v>
          </cell>
          <cell r="F57">
            <v>524</v>
          </cell>
          <cell r="G57">
            <v>3.03</v>
          </cell>
        </row>
        <row r="58">
          <cell r="A58" t="str">
            <v>04.011.00</v>
          </cell>
          <cell r="B58" t="str">
            <v>Escavação mecânica em material de 2a categoria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291</v>
          </cell>
          <cell r="G58">
            <v>0.9</v>
          </cell>
        </row>
        <row r="59">
          <cell r="A59" t="str">
            <v>04.401.02</v>
          </cell>
          <cell r="B59" t="str">
            <v>Valeta de prot. de aterro c/ revest. vegetal VPA 02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7590</v>
          </cell>
          <cell r="G59">
            <v>24.32</v>
          </cell>
        </row>
        <row r="60">
          <cell r="A60" t="str">
            <v>04.900.21</v>
          </cell>
          <cell r="B60" t="str">
            <v>Sarjeta de cant. central de concreto-SCC 01</v>
          </cell>
          <cell r="C60" t="str">
            <v>DNER-ES288/97</v>
          </cell>
          <cell r="D60" t="str">
            <v xml:space="preserve"> </v>
          </cell>
          <cell r="E60" t="str">
            <v>m</v>
          </cell>
          <cell r="F60">
            <v>3531</v>
          </cell>
          <cell r="G60">
            <v>13.85</v>
          </cell>
        </row>
        <row r="61">
          <cell r="A61" t="str">
            <v>04.900.22</v>
          </cell>
          <cell r="B61" t="str">
            <v>Sarjeta de cant. central de concreto-SCC 02</v>
          </cell>
          <cell r="C61" t="str">
            <v>DNER-ES288/97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19.170000000000002</v>
          </cell>
        </row>
        <row r="62">
          <cell r="A62" t="str">
            <v>04.900.33</v>
          </cell>
          <cell r="B62" t="str">
            <v>Sarjeta triangular de grama-STG 03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66</v>
          </cell>
          <cell r="G62">
            <v>10.61</v>
          </cell>
        </row>
        <row r="63">
          <cell r="A63" t="str">
            <v>04.900.34</v>
          </cell>
          <cell r="B63" t="str">
            <v>Sarjeta triangular de grama-STG 04</v>
          </cell>
          <cell r="C63" t="str">
            <v xml:space="preserve"> </v>
          </cell>
          <cell r="D63" t="str">
            <v xml:space="preserve"> </v>
          </cell>
          <cell r="E63" t="str">
            <v>m</v>
          </cell>
          <cell r="F63">
            <v>2326</v>
          </cell>
          <cell r="G63">
            <v>8.4700000000000006</v>
          </cell>
        </row>
        <row r="64">
          <cell r="A64" t="str">
            <v>DER78150a</v>
          </cell>
          <cell r="B64" t="str">
            <v>Caixa coletora de sarjeta - CCS, D=60cm E H=1,5m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7</v>
          </cell>
          <cell r="G64">
            <v>500.45</v>
          </cell>
        </row>
        <row r="65">
          <cell r="A65" t="str">
            <v>04.930.01</v>
          </cell>
          <cell r="B65" t="str">
            <v>Caixa coletora de sarjeta-CCS 01</v>
          </cell>
          <cell r="C65" t="str">
            <v>DNER-ES287/97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568.85</v>
          </cell>
        </row>
        <row r="66">
          <cell r="A66" t="str">
            <v>P 04.100.08</v>
          </cell>
          <cell r="B66" t="str">
            <v>Execução de galerias D=0,40 c/ lastro de concreto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48</v>
          </cell>
          <cell r="G66">
            <v>58.65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146</v>
          </cell>
          <cell r="G67">
            <v>131.66</v>
          </cell>
        </row>
        <row r="68">
          <cell r="A68" t="str">
            <v>P 04.100.40</v>
          </cell>
          <cell r="B68" t="str">
            <v>Execução de galerias D=0,80m c/ lastro de concreto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10</v>
          </cell>
          <cell r="G68">
            <v>197.36</v>
          </cell>
        </row>
        <row r="69">
          <cell r="A69" t="str">
            <v>DER72350b</v>
          </cell>
          <cell r="B69" t="str">
            <v>Boca para BSTC D=40cm - Normal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2</v>
          </cell>
          <cell r="G69">
            <v>147.57</v>
          </cell>
        </row>
        <row r="70">
          <cell r="A70" t="str">
            <v>04.101.01</v>
          </cell>
          <cell r="B70" t="str">
            <v>Boca de BSTC D=0.60m-normal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299.62</v>
          </cell>
        </row>
        <row r="71">
          <cell r="F71" t="str">
            <v>SUB-TOTAL</v>
          </cell>
        </row>
        <row r="73">
          <cell r="B73" t="str">
            <v>OBRAS DE ARTE CORRENTES</v>
          </cell>
        </row>
        <row r="74">
          <cell r="A74" t="str">
            <v>04.001.01</v>
          </cell>
          <cell r="B74" t="str">
            <v>Escavação mecânica,reaterro e compactação (material de 1a categoria)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2095</v>
          </cell>
          <cell r="G74">
            <v>3.03</v>
          </cell>
        </row>
        <row r="75">
          <cell r="A75" t="str">
            <v>04.100.01</v>
          </cell>
          <cell r="B75" t="str">
            <v>Corpo de BSTC D=0.60m</v>
          </cell>
          <cell r="C75" t="str">
            <v>DNER-ES284/97</v>
          </cell>
          <cell r="D75" t="str">
            <v xml:space="preserve"> </v>
          </cell>
          <cell r="E75" t="str">
            <v xml:space="preserve">m </v>
          </cell>
          <cell r="F75">
            <v>20</v>
          </cell>
          <cell r="G75">
            <v>139.21</v>
          </cell>
        </row>
        <row r="76">
          <cell r="A76" t="str">
            <v>04.100.02</v>
          </cell>
          <cell r="B76" t="str">
            <v>Corpo de BSTC D=0.80m</v>
          </cell>
          <cell r="C76" t="str">
            <v>DNER-ES284/97</v>
          </cell>
          <cell r="D76" t="str">
            <v xml:space="preserve"> </v>
          </cell>
          <cell r="E76" t="str">
            <v xml:space="preserve">m </v>
          </cell>
          <cell r="F76">
            <v>44</v>
          </cell>
          <cell r="G76">
            <v>201.98</v>
          </cell>
        </row>
        <row r="77">
          <cell r="A77" t="str">
            <v>04.100.03</v>
          </cell>
          <cell r="B77" t="str">
            <v>Corpo de BSTC D=1.00m</v>
          </cell>
          <cell r="C77" t="str">
            <v>DNER-ES284/97</v>
          </cell>
          <cell r="D77" t="str">
            <v xml:space="preserve"> </v>
          </cell>
          <cell r="E77" t="str">
            <v xml:space="preserve">m </v>
          </cell>
          <cell r="F77">
            <v>63</v>
          </cell>
          <cell r="G77">
            <v>280.33</v>
          </cell>
        </row>
        <row r="78">
          <cell r="A78" t="str">
            <v>04.101.01</v>
          </cell>
          <cell r="B78" t="str">
            <v>Boca de BSTC D=0.60m-normal</v>
          </cell>
          <cell r="C78" t="str">
            <v>DNER-ES284/97</v>
          </cell>
          <cell r="D78" t="str">
            <v xml:space="preserve"> </v>
          </cell>
          <cell r="E78" t="str">
            <v>un</v>
          </cell>
          <cell r="F78">
            <v>2</v>
          </cell>
          <cell r="G78">
            <v>299.62</v>
          </cell>
        </row>
        <row r="79">
          <cell r="A79" t="str">
            <v>04.101.02</v>
          </cell>
          <cell r="B79" t="str">
            <v>Boca de BSTC D=0.80m-normal</v>
          </cell>
          <cell r="C79" t="str">
            <v>DNER-ES284/97</v>
          </cell>
          <cell r="D79" t="str">
            <v xml:space="preserve"> </v>
          </cell>
          <cell r="E79" t="str">
            <v>un</v>
          </cell>
          <cell r="F79">
            <v>7</v>
          </cell>
          <cell r="G79">
            <v>494.05</v>
          </cell>
        </row>
        <row r="80">
          <cell r="A80" t="str">
            <v>04.101.03</v>
          </cell>
          <cell r="B80" t="str">
            <v>Boca de BSTC D=1.00m-normal</v>
          </cell>
          <cell r="C80" t="str">
            <v>DNER-ES284/97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757.56</v>
          </cell>
        </row>
        <row r="81">
          <cell r="A81" t="str">
            <v>04.110.01</v>
          </cell>
          <cell r="B81" t="str">
            <v>Corpo de BDTC D=1.00m</v>
          </cell>
          <cell r="C81" t="str">
            <v>DNER-ES284/97</v>
          </cell>
          <cell r="D81" t="str">
            <v xml:space="preserve"> </v>
          </cell>
          <cell r="E81" t="str">
            <v>m</v>
          </cell>
          <cell r="F81">
            <v>40</v>
          </cell>
          <cell r="G81">
            <v>572.14</v>
          </cell>
        </row>
        <row r="82">
          <cell r="A82" t="str">
            <v>04.111.01</v>
          </cell>
          <cell r="B82" t="str">
            <v>Boca de BDTC D=1.00m-normal</v>
          </cell>
          <cell r="C82" t="str">
            <v>DNER-ES284/97</v>
          </cell>
          <cell r="D82" t="str">
            <v xml:space="preserve"> </v>
          </cell>
          <cell r="E82" t="str">
            <v>un</v>
          </cell>
          <cell r="F82">
            <v>5</v>
          </cell>
          <cell r="G82">
            <v>1056.6199999999999</v>
          </cell>
        </row>
        <row r="83">
          <cell r="A83" t="str">
            <v>04.200.01</v>
          </cell>
          <cell r="B83" t="str">
            <v>Corpo de BSCC 1.50x1.50m-H=0 a 1.00m</v>
          </cell>
          <cell r="C83" t="str">
            <v>DNER-ES286/97</v>
          </cell>
          <cell r="D83" t="str">
            <v xml:space="preserve"> </v>
          </cell>
          <cell r="E83" t="str">
            <v>m</v>
          </cell>
          <cell r="F83">
            <v>11</v>
          </cell>
          <cell r="G83">
            <v>528.09</v>
          </cell>
        </row>
        <row r="84">
          <cell r="A84" t="str">
            <v>04.200.02</v>
          </cell>
          <cell r="B84" t="str">
            <v>Corpo de BSCC 2.00x2.00m-H=0 a 1.00m</v>
          </cell>
          <cell r="C84" t="str">
            <v>DNER-ES286/97</v>
          </cell>
          <cell r="D84" t="str">
            <v xml:space="preserve"> </v>
          </cell>
          <cell r="E84" t="str">
            <v>m</v>
          </cell>
          <cell r="F84">
            <v>12</v>
          </cell>
          <cell r="G84">
            <v>737.8</v>
          </cell>
        </row>
        <row r="85">
          <cell r="A85" t="str">
            <v>04.200.06</v>
          </cell>
          <cell r="B85" t="str">
            <v>Corpo de BSCC 2.00x2.00m-H=1.00 a 2.50m</v>
          </cell>
          <cell r="C85" t="str">
            <v>DNER-ES286/97</v>
          </cell>
          <cell r="D85" t="str">
            <v xml:space="preserve"> </v>
          </cell>
          <cell r="E85" t="str">
            <v>m</v>
          </cell>
          <cell r="F85">
            <v>13</v>
          </cell>
          <cell r="G85">
            <v>661.97</v>
          </cell>
        </row>
        <row r="86">
          <cell r="A86" t="str">
            <v>04.200.07</v>
          </cell>
          <cell r="B86" t="str">
            <v>Corpo de BSCC 2.50x2.50m-H=1.00 a 2.50m</v>
          </cell>
          <cell r="C86" t="str">
            <v>DNER-ES286/97</v>
          </cell>
          <cell r="D86" t="str">
            <v xml:space="preserve"> </v>
          </cell>
          <cell r="E86" t="str">
            <v>m</v>
          </cell>
          <cell r="F86">
            <v>48</v>
          </cell>
          <cell r="G86">
            <v>975.93</v>
          </cell>
        </row>
        <row r="87">
          <cell r="A87" t="str">
            <v>04.201.01</v>
          </cell>
          <cell r="B87" t="str">
            <v>Boca de BSCC 1.50x1.50m - normal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2</v>
          </cell>
          <cell r="G87">
            <v>3149.41</v>
          </cell>
        </row>
        <row r="88">
          <cell r="A88" t="str">
            <v>04.201.02</v>
          </cell>
          <cell r="B88" t="str">
            <v>Boca de BSCC 2.00x2.00m - normal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4</v>
          </cell>
          <cell r="G88">
            <v>4874.24</v>
          </cell>
        </row>
        <row r="89">
          <cell r="A89" t="str">
            <v>04.201.03</v>
          </cell>
          <cell r="B89" t="str">
            <v>Boca de BSCC 2.50x2.50m - normal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8</v>
          </cell>
          <cell r="G89">
            <v>6579.56</v>
          </cell>
        </row>
        <row r="90">
          <cell r="A90" t="str">
            <v>04.210.01</v>
          </cell>
          <cell r="B90" t="str">
            <v>Corpo de BDCC 1.50x1.50m-H=0 a 1.00m</v>
          </cell>
          <cell r="C90" t="str">
            <v>DNER-ES286/97</v>
          </cell>
          <cell r="D90" t="str">
            <v xml:space="preserve"> </v>
          </cell>
          <cell r="E90" t="str">
            <v>m</v>
          </cell>
          <cell r="F90">
            <v>22</v>
          </cell>
          <cell r="G90">
            <v>864.14</v>
          </cell>
        </row>
        <row r="91">
          <cell r="A91" t="str">
            <v>04.211.01</v>
          </cell>
          <cell r="B91" t="str">
            <v>Boca de BDCC 1.50x1.50m - normal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3</v>
          </cell>
          <cell r="G91">
            <v>3642.66</v>
          </cell>
        </row>
        <row r="92">
          <cell r="A92" t="str">
            <v>04.999.01</v>
          </cell>
          <cell r="B92" t="str">
            <v>Remoção de bueiros existentes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57</v>
          </cell>
          <cell r="G92">
            <v>13.06</v>
          </cell>
        </row>
        <row r="93">
          <cell r="A93" t="str">
            <v>04.999.02</v>
          </cell>
          <cell r="B93" t="str">
            <v>Demolição de dispositivos de concreto</v>
          </cell>
          <cell r="C93" t="str">
            <v>DNER-ES296/97</v>
          </cell>
          <cell r="D93" t="str">
            <v xml:space="preserve"> </v>
          </cell>
          <cell r="E93" t="str">
            <v>m3</v>
          </cell>
          <cell r="F93">
            <v>38</v>
          </cell>
          <cell r="G93">
            <v>12.58</v>
          </cell>
        </row>
        <row r="94">
          <cell r="A94" t="str">
            <v>P 04.100.22</v>
          </cell>
          <cell r="B94" t="str">
            <v>Bueiro Met.Corrug.circular, T.Armco,  c/Epoxy-bonded, MP-100, D=1,40 m, E=2,0mm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12</v>
          </cell>
          <cell r="G94">
            <v>486.03</v>
          </cell>
        </row>
        <row r="95">
          <cell r="A95" t="str">
            <v>DER72450a</v>
          </cell>
          <cell r="B95" t="str">
            <v>Boca para BSTM D=140cm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690.23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30953</v>
          </cell>
          <cell r="G98">
            <v>2.06</v>
          </cell>
        </row>
        <row r="99">
          <cell r="A99" t="str">
            <v>05.102.00</v>
          </cell>
          <cell r="B99" t="str">
            <v>Hidrossemeadura</v>
          </cell>
          <cell r="C99" t="str">
            <v>DNER-ES341/97</v>
          </cell>
          <cell r="D99" t="str">
            <v xml:space="preserve"> </v>
          </cell>
          <cell r="E99" t="str">
            <v>m2</v>
          </cell>
          <cell r="F99">
            <v>10630</v>
          </cell>
          <cell r="G99">
            <v>0.49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329</v>
          </cell>
          <cell r="G100">
            <v>6.02</v>
          </cell>
        </row>
        <row r="101">
          <cell r="A101" t="str">
            <v>R1</v>
          </cell>
          <cell r="B101" t="str">
            <v>Remanejamento de Rede de Baixa Tensão (220/380V)</v>
          </cell>
          <cell r="C101" t="str">
            <v xml:space="preserve"> </v>
          </cell>
          <cell r="D101" t="str">
            <v xml:space="preserve"> </v>
          </cell>
          <cell r="E101" t="str">
            <v>m</v>
          </cell>
          <cell r="F101">
            <v>480</v>
          </cell>
          <cell r="G101">
            <v>4.7</v>
          </cell>
        </row>
        <row r="102">
          <cell r="A102" t="str">
            <v>R2</v>
          </cell>
          <cell r="B102" t="str">
            <v>Remanejamento de Rede de Alta Tensão (138kV)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480</v>
          </cell>
          <cell r="G102">
            <v>6.2</v>
          </cell>
        </row>
        <row r="103">
          <cell r="A103" t="str">
            <v>R10</v>
          </cell>
          <cell r="B103" t="str">
            <v>Remanejamento de Poste de Concreto 10/150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5</v>
          </cell>
          <cell r="G103">
            <v>75</v>
          </cell>
        </row>
        <row r="104">
          <cell r="A104" t="str">
            <v>R27</v>
          </cell>
          <cell r="B104" t="str">
            <v>Remanejamento de Poste de Madeira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70</v>
          </cell>
        </row>
      </sheetData>
      <sheetData sheetId="22">
        <row r="14">
          <cell r="A14" t="str">
            <v>02.000.00</v>
          </cell>
          <cell r="B14" t="str">
            <v>Regularização do subleito</v>
          </cell>
          <cell r="C14" t="str">
            <v xml:space="preserve"> </v>
          </cell>
          <cell r="D14" t="str">
            <v xml:space="preserve"> </v>
          </cell>
          <cell r="E14" t="str">
            <v>m2</v>
          </cell>
          <cell r="F14">
            <v>1137</v>
          </cell>
          <cell r="G14">
            <v>0.3</v>
          </cell>
        </row>
        <row r="15">
          <cell r="A15" t="str">
            <v>DER53130</v>
          </cell>
          <cell r="B15" t="str">
            <v>Camada de macadame seco</v>
          </cell>
          <cell r="C15" t="str">
            <v xml:space="preserve"> </v>
          </cell>
          <cell r="D15" t="str">
            <v xml:space="preserve"> </v>
          </cell>
          <cell r="E15" t="str">
            <v>m3</v>
          </cell>
          <cell r="F15">
            <v>177</v>
          </cell>
          <cell r="G15">
            <v>21.86</v>
          </cell>
        </row>
        <row r="16">
          <cell r="A16" t="str">
            <v>02.230.00</v>
          </cell>
          <cell r="B16" t="str">
            <v>Base brita graduada</v>
          </cell>
          <cell r="C16" t="str">
            <v>DNER-ES303/97</v>
          </cell>
          <cell r="D16" t="str">
            <v xml:space="preserve"> </v>
          </cell>
          <cell r="E16" t="str">
            <v>m3</v>
          </cell>
          <cell r="F16">
            <v>149</v>
          </cell>
          <cell r="G16">
            <v>28.06</v>
          </cell>
        </row>
        <row r="17">
          <cell r="A17" t="str">
            <v>02.300.00</v>
          </cell>
          <cell r="B17" t="str">
            <v>Imprimação - Fornecimento, transporte e execução</v>
          </cell>
          <cell r="C17" t="str">
            <v>DNER-ES306/97</v>
          </cell>
          <cell r="D17" t="str">
            <v xml:space="preserve"> </v>
          </cell>
          <cell r="E17" t="str">
            <v>m2</v>
          </cell>
          <cell r="F17">
            <v>993</v>
          </cell>
          <cell r="G17">
            <v>1.1100000000000001</v>
          </cell>
        </row>
        <row r="18">
          <cell r="A18" t="str">
            <v>02.400.00</v>
          </cell>
          <cell r="B18" t="str">
            <v>Pintura de ligação - Fornec., transporte e execução</v>
          </cell>
          <cell r="C18" t="str">
            <v>DNER-ES307/97</v>
          </cell>
          <cell r="D18" t="str">
            <v xml:space="preserve"> </v>
          </cell>
          <cell r="E18" t="str">
            <v>m2</v>
          </cell>
          <cell r="F18">
            <v>1784</v>
          </cell>
          <cell r="G18">
            <v>0.41</v>
          </cell>
        </row>
        <row r="19">
          <cell r="A19" t="str">
            <v>02.540.01</v>
          </cell>
          <cell r="B19" t="str">
            <v>Concreto betuminoso usinado a quente - usina 100/140 t/h</v>
          </cell>
          <cell r="C19" t="str">
            <v>DNER-ES313/97</v>
          </cell>
          <cell r="D19" t="str">
            <v xml:space="preserve"> </v>
          </cell>
          <cell r="E19" t="str">
            <v>t</v>
          </cell>
          <cell r="F19">
            <v>198</v>
          </cell>
          <cell r="G19">
            <v>67.64</v>
          </cell>
        </row>
        <row r="20">
          <cell r="F20" t="str">
            <v>SUB-TOTAL</v>
          </cell>
        </row>
        <row r="22">
          <cell r="B22" t="str">
            <v>DRENAGEM</v>
          </cell>
        </row>
        <row r="23">
          <cell r="A23" t="str">
            <v>04.000.00</v>
          </cell>
          <cell r="B23" t="str">
            <v>Escavação manual em material de 1a categoria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10</v>
          </cell>
          <cell r="G23">
            <v>17.57</v>
          </cell>
        </row>
        <row r="24">
          <cell r="A24" t="str">
            <v>04.001.00</v>
          </cell>
          <cell r="B24" t="str">
            <v>Escavação mecânica em material de 1a categoria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20</v>
          </cell>
          <cell r="G24">
            <v>2.09</v>
          </cell>
        </row>
        <row r="25">
          <cell r="A25" t="str">
            <v>04.001.01</v>
          </cell>
          <cell r="B25" t="str">
            <v>Escavação mecânica,reaterro e compactação (material de 1a categoria)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107</v>
          </cell>
          <cell r="G25">
            <v>3.03</v>
          </cell>
        </row>
        <row r="26">
          <cell r="A26" t="str">
            <v>04.401.02</v>
          </cell>
          <cell r="B26" t="str">
            <v>Valeta de prot. de aterro c/ revest. vegetal VPA 02</v>
          </cell>
          <cell r="C26" t="str">
            <v xml:space="preserve"> </v>
          </cell>
          <cell r="D26" t="str">
            <v xml:space="preserve"> </v>
          </cell>
          <cell r="E26" t="str">
            <v>m</v>
          </cell>
          <cell r="F26">
            <v>165</v>
          </cell>
          <cell r="G26">
            <v>24.32</v>
          </cell>
        </row>
        <row r="27">
          <cell r="A27" t="str">
            <v>04.900.21</v>
          </cell>
          <cell r="B27" t="str">
            <v>Sarjeta de cant. central de concreto-SCC 01</v>
          </cell>
          <cell r="C27" t="str">
            <v>DNER-ES288/97</v>
          </cell>
          <cell r="D27" t="str">
            <v xml:space="preserve"> </v>
          </cell>
          <cell r="E27" t="str">
            <v>m</v>
          </cell>
          <cell r="F27">
            <v>132</v>
          </cell>
          <cell r="G27">
            <v>13.85</v>
          </cell>
        </row>
        <row r="28">
          <cell r="A28" t="str">
            <v>04.910.05</v>
          </cell>
          <cell r="B28" t="str">
            <v>Meio-fio de concreto-MFC 05</v>
          </cell>
          <cell r="C28" t="str">
            <v>DNER-ES290/97</v>
          </cell>
          <cell r="D28" t="str">
            <v xml:space="preserve"> </v>
          </cell>
          <cell r="E28" t="str">
            <v>m</v>
          </cell>
          <cell r="F28">
            <v>35</v>
          </cell>
          <cell r="G28">
            <v>10.54</v>
          </cell>
        </row>
        <row r="29">
          <cell r="A29" t="str">
            <v>DER78150a</v>
          </cell>
          <cell r="B29" t="str">
            <v>Caixa coletora de sarjeta - CCS, D=60cm E H=1,5m</v>
          </cell>
          <cell r="C29" t="str">
            <v xml:space="preserve"> </v>
          </cell>
          <cell r="D29" t="str">
            <v xml:space="preserve"> </v>
          </cell>
          <cell r="E29" t="str">
            <v>un</v>
          </cell>
          <cell r="F29">
            <v>1</v>
          </cell>
          <cell r="G29">
            <v>500.45</v>
          </cell>
        </row>
        <row r="30">
          <cell r="A30" t="str">
            <v>P 04.100.08</v>
          </cell>
          <cell r="B30" t="str">
            <v>Execução de galerias D=0,40 c/ lastro de concreto</v>
          </cell>
          <cell r="C30" t="str">
            <v xml:space="preserve"> </v>
          </cell>
          <cell r="D30" t="str">
            <v xml:space="preserve"> </v>
          </cell>
          <cell r="E30" t="str">
            <v>m</v>
          </cell>
          <cell r="F30">
            <v>13</v>
          </cell>
          <cell r="G30">
            <v>58.65</v>
          </cell>
        </row>
        <row r="31">
          <cell r="A31" t="str">
            <v>P 04.100.10</v>
          </cell>
          <cell r="B31" t="str">
            <v>Execução de galerias D=0,60 c/ lastro de concreto</v>
          </cell>
          <cell r="C31" t="str">
            <v xml:space="preserve"> </v>
          </cell>
          <cell r="D31" t="str">
            <v xml:space="preserve"> </v>
          </cell>
          <cell r="E31" t="str">
            <v>m</v>
          </cell>
          <cell r="F31">
            <v>17</v>
          </cell>
          <cell r="G31">
            <v>131.66</v>
          </cell>
        </row>
        <row r="32">
          <cell r="A32" t="str">
            <v>DER72350b</v>
          </cell>
          <cell r="B32" t="str">
            <v>Boca para BSTC D=40cm - Normal</v>
          </cell>
          <cell r="C32" t="str">
            <v xml:space="preserve"> </v>
          </cell>
          <cell r="D32" t="str">
            <v xml:space="preserve"> </v>
          </cell>
          <cell r="E32" t="str">
            <v>un</v>
          </cell>
          <cell r="F32">
            <v>1</v>
          </cell>
          <cell r="G32">
            <v>147.57</v>
          </cell>
        </row>
        <row r="33">
          <cell r="A33" t="str">
            <v>04.101.01</v>
          </cell>
          <cell r="B33" t="str">
            <v>Boca de BSTC D=0.60m-normal</v>
          </cell>
          <cell r="C33" t="str">
            <v>DNER-ES284/97</v>
          </cell>
          <cell r="D33" t="str">
            <v xml:space="preserve"> </v>
          </cell>
          <cell r="E33" t="str">
            <v>un</v>
          </cell>
          <cell r="F33">
            <v>1</v>
          </cell>
          <cell r="G33">
            <v>299.62</v>
          </cell>
        </row>
      </sheetData>
      <sheetData sheetId="23">
        <row r="16">
          <cell r="A16" t="str">
            <v>03.010.01</v>
          </cell>
          <cell r="B16" t="str">
            <v>Escavação em cavas de fundação com esgotamento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62</v>
          </cell>
          <cell r="G16">
            <v>22.39</v>
          </cell>
        </row>
        <row r="17">
          <cell r="A17" t="str">
            <v>03.371.01</v>
          </cell>
          <cell r="B17" t="str">
            <v>Formas de placa compensada resinada</v>
          </cell>
          <cell r="C17" t="str">
            <v xml:space="preserve"> </v>
          </cell>
          <cell r="D17" t="str">
            <v xml:space="preserve"> </v>
          </cell>
          <cell r="E17" t="str">
            <v>m2</v>
          </cell>
          <cell r="F17">
            <v>57</v>
          </cell>
          <cell r="G17">
            <v>21.86</v>
          </cell>
        </row>
        <row r="18">
          <cell r="A18" t="str">
            <v>03.371.02</v>
          </cell>
          <cell r="B18" t="str">
            <v>Formas de placa compensada plastificada</v>
          </cell>
          <cell r="C18" t="str">
            <v xml:space="preserve"> </v>
          </cell>
          <cell r="D18" t="str">
            <v xml:space="preserve"> </v>
          </cell>
          <cell r="E18" t="str">
            <v>m2</v>
          </cell>
          <cell r="F18">
            <v>194</v>
          </cell>
          <cell r="G18">
            <v>30.76</v>
          </cell>
        </row>
        <row r="19">
          <cell r="A19" t="str">
            <v>03.353.00</v>
          </cell>
          <cell r="B19" t="str">
            <v>Forn., preparo e colocação nas formas, de aço CA-50</v>
          </cell>
          <cell r="C19" t="str">
            <v xml:space="preserve"> </v>
          </cell>
          <cell r="D19" t="str">
            <v xml:space="preserve"> </v>
          </cell>
          <cell r="E19" t="str">
            <v>kg</v>
          </cell>
          <cell r="F19">
            <v>2950</v>
          </cell>
          <cell r="G19">
            <v>2.59</v>
          </cell>
        </row>
        <row r="20">
          <cell r="A20" t="str">
            <v>03.326.00</v>
          </cell>
          <cell r="B20" t="str">
            <v xml:space="preserve">Concreto fck= 20 MPa-contr. raz. uso ger. 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39</v>
          </cell>
          <cell r="G20">
            <v>149.19999999999999</v>
          </cell>
        </row>
        <row r="21">
          <cell r="A21" t="str">
            <v>OAE5a</v>
          </cell>
          <cell r="B21" t="str">
            <v>Estaca metálica - tipo CS 250 X 52 - Fornecimento e cravação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64</v>
          </cell>
          <cell r="G21">
            <v>97.23</v>
          </cell>
        </row>
        <row r="22">
          <cell r="A22" t="str">
            <v>OAE5b</v>
          </cell>
          <cell r="B22" t="str">
            <v>Estaca metálica - tipo CS 300 x 77 - Fornecimento e cravação</v>
          </cell>
          <cell r="C22" t="str">
            <v xml:space="preserve"> </v>
          </cell>
          <cell r="D22" t="str">
            <v xml:space="preserve"> </v>
          </cell>
          <cell r="E22" t="str">
            <v>m</v>
          </cell>
          <cell r="F22">
            <v>192</v>
          </cell>
          <cell r="G22">
            <v>122.7</v>
          </cell>
        </row>
        <row r="23">
          <cell r="A23" t="str">
            <v>OAE5c</v>
          </cell>
          <cell r="B23" t="str">
            <v>Estaca metálica - tipo CS 300 x 116 - Fornecimento e cravação</v>
          </cell>
          <cell r="C23" t="str">
            <v xml:space="preserve"> </v>
          </cell>
          <cell r="D23" t="str">
            <v xml:space="preserve"> </v>
          </cell>
          <cell r="E23" t="str">
            <v>m</v>
          </cell>
          <cell r="F23">
            <v>64</v>
          </cell>
          <cell r="G23">
            <v>162.41999999999999</v>
          </cell>
        </row>
        <row r="24">
          <cell r="B24" t="str">
            <v>Superestrutura</v>
          </cell>
        </row>
        <row r="25">
          <cell r="A25" t="str">
            <v>03.371.02</v>
          </cell>
          <cell r="B25" t="str">
            <v>Formas de placa compensada plastificada</v>
          </cell>
          <cell r="C25" t="str">
            <v xml:space="preserve"> </v>
          </cell>
          <cell r="D25" t="str">
            <v xml:space="preserve"> </v>
          </cell>
          <cell r="E25" t="str">
            <v>m2</v>
          </cell>
          <cell r="F25">
            <v>2100</v>
          </cell>
          <cell r="G25">
            <v>30.76</v>
          </cell>
        </row>
        <row r="26">
          <cell r="A26" t="str">
            <v>OAE6</v>
          </cell>
          <cell r="B26" t="str">
            <v>Escoramento metálico comum (cimbramento)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1630</v>
          </cell>
          <cell r="G26">
            <v>27.58</v>
          </cell>
        </row>
        <row r="27">
          <cell r="A27" t="str">
            <v>03.353.00</v>
          </cell>
          <cell r="B27" t="str">
            <v>Forn., preparo e colocação nas formas, de aço CA-50</v>
          </cell>
          <cell r="C27" t="str">
            <v xml:space="preserve"> </v>
          </cell>
          <cell r="D27" t="str">
            <v xml:space="preserve"> </v>
          </cell>
          <cell r="E27" t="str">
            <v>kg</v>
          </cell>
          <cell r="F27">
            <v>19390</v>
          </cell>
          <cell r="G27">
            <v>2.59</v>
          </cell>
        </row>
        <row r="28">
          <cell r="A28" t="str">
            <v>03.354.00</v>
          </cell>
          <cell r="B28" t="str">
            <v>Forn., preparo e colocação nas formas, de aço CA-60</v>
          </cell>
          <cell r="C28" t="str">
            <v xml:space="preserve"> </v>
          </cell>
          <cell r="D28" t="str">
            <v xml:space="preserve"> </v>
          </cell>
          <cell r="E28" t="str">
            <v>kg</v>
          </cell>
          <cell r="F28">
            <v>2200</v>
          </cell>
          <cell r="G28">
            <v>2.85</v>
          </cell>
        </row>
        <row r="29">
          <cell r="A29" t="str">
            <v>03.359.01</v>
          </cell>
          <cell r="B29" t="str">
            <v>Forn., preparo e colocação nas formas, de aço CA-25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115</v>
          </cell>
          <cell r="G29">
            <v>2.4300000000000002</v>
          </cell>
        </row>
        <row r="30">
          <cell r="A30" t="str">
            <v>03.330.00</v>
          </cell>
          <cell r="B30" t="str">
            <v>Concreto fck= 35 MPa-contr. raz. uso ger.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173</v>
          </cell>
          <cell r="G30">
            <v>166.78</v>
          </cell>
        </row>
        <row r="31">
          <cell r="A31" t="str">
            <v>03.326.00</v>
          </cell>
          <cell r="B31" t="str">
            <v xml:space="preserve">Concreto fck= 20 MPa-contr. raz. uso ger. 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32</v>
          </cell>
          <cell r="G31">
            <v>149.19999999999999</v>
          </cell>
        </row>
        <row r="32">
          <cell r="B32" t="str">
            <v>Diversos</v>
          </cell>
        </row>
        <row r="33">
          <cell r="A33" t="str">
            <v>03.510.00</v>
          </cell>
          <cell r="B33" t="str">
            <v>Aparelho de apoio em neoprene</v>
          </cell>
          <cell r="C33" t="str">
            <v xml:space="preserve"> </v>
          </cell>
          <cell r="D33" t="str">
            <v xml:space="preserve"> </v>
          </cell>
          <cell r="E33" t="str">
            <v>kg</v>
          </cell>
          <cell r="F33">
            <v>47</v>
          </cell>
          <cell r="G33">
            <v>86.94</v>
          </cell>
        </row>
        <row r="34">
          <cell r="A34" t="str">
            <v>P 03.991.01b</v>
          </cell>
          <cell r="B34" t="str">
            <v>Dreno de FF D= 50 mm x 500mm</v>
          </cell>
          <cell r="C34" t="str">
            <v xml:space="preserve"> </v>
          </cell>
          <cell r="D34" t="str">
            <v xml:space="preserve"> </v>
          </cell>
          <cell r="E34" t="str">
            <v>un</v>
          </cell>
          <cell r="F34">
            <v>36</v>
          </cell>
          <cell r="G34">
            <v>6.63</v>
          </cell>
        </row>
        <row r="35">
          <cell r="F35" t="str">
            <v>SUB-TOTAL OAE</v>
          </cell>
        </row>
        <row r="36">
          <cell r="B36" t="str">
            <v>OBRAS COMPLEMENTARES</v>
          </cell>
        </row>
        <row r="37">
          <cell r="B37" t="str">
            <v>Iluminação das passarelas</v>
          </cell>
        </row>
        <row r="38">
          <cell r="A38" t="str">
            <v>PI 02a</v>
          </cell>
          <cell r="B38" t="str">
            <v>Poste de aço galvanizado a fogo, c/ 5,0m de alt. p/instal.na lat. das passarelas</v>
          </cell>
          <cell r="C38" t="str">
            <v xml:space="preserve"> </v>
          </cell>
          <cell r="D38" t="str">
            <v xml:space="preserve"> </v>
          </cell>
          <cell r="E38" t="str">
            <v>un</v>
          </cell>
          <cell r="F38">
            <v>4</v>
          </cell>
          <cell r="G38">
            <v>300</v>
          </cell>
        </row>
        <row r="39">
          <cell r="A39" t="str">
            <v>PI 03</v>
          </cell>
          <cell r="B39" t="str">
            <v xml:space="preserve">Luminária p/ iluminação pública ref.HRC-612 da Philips ou similar </v>
          </cell>
          <cell r="C39" t="str">
            <v xml:space="preserve"> </v>
          </cell>
          <cell r="D39" t="str">
            <v xml:space="preserve"> </v>
          </cell>
          <cell r="E39" t="str">
            <v>un</v>
          </cell>
          <cell r="F39">
            <v>4</v>
          </cell>
          <cell r="G39">
            <v>400</v>
          </cell>
        </row>
        <row r="40">
          <cell r="A40" t="str">
            <v>PI 08</v>
          </cell>
          <cell r="B40" t="str">
            <v>Suporte p/ luminária tipo ZGP401 da Philips ou similar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81.650000000000006</v>
          </cell>
        </row>
        <row r="41">
          <cell r="A41" t="str">
            <v>PI 10</v>
          </cell>
          <cell r="B41" t="str">
            <v>Lâmpada a vapor de mercúrio 250W, alta pressão, base E40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28.75</v>
          </cell>
        </row>
        <row r="42">
          <cell r="A42" t="str">
            <v>PI 71</v>
          </cell>
          <cell r="B42" t="str">
            <v>Cabo isolado p/ 1000V, de alumínio, singelo, cor preto, bitola 25 mm² (XLPE) est.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100</v>
          </cell>
          <cell r="G42">
            <v>4.62</v>
          </cell>
        </row>
        <row r="43">
          <cell r="A43" t="str">
            <v>PI 67</v>
          </cell>
          <cell r="B43" t="str">
            <v>Cabo isolado p/ 1000 V, 2,5 mm2 de alumínio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40</v>
          </cell>
          <cell r="G43">
            <v>0.6</v>
          </cell>
        </row>
        <row r="44">
          <cell r="A44" t="str">
            <v>PI 72</v>
          </cell>
          <cell r="B44" t="str">
            <v>Eletroduto de aço 1.1/4" (vara de 3m), na passarela, conforme projeto</v>
          </cell>
          <cell r="C44">
            <v>0</v>
          </cell>
          <cell r="D44">
            <v>0</v>
          </cell>
          <cell r="E44" t="str">
            <v>m</v>
          </cell>
          <cell r="F44">
            <v>50</v>
          </cell>
          <cell r="G44">
            <v>18</v>
          </cell>
        </row>
        <row r="45">
          <cell r="A45" t="str">
            <v>PI 30</v>
          </cell>
          <cell r="B45" t="str">
            <v>Haste para aterramento aço-cobre D 13x2400mm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1</v>
          </cell>
          <cell r="G45">
            <v>6.04</v>
          </cell>
        </row>
        <row r="46">
          <cell r="A46" t="str">
            <v>PI 31</v>
          </cell>
          <cell r="B46" t="str">
            <v>Cabo de cobre nú meio duro, 7 fios 2AWG</v>
          </cell>
          <cell r="C46" t="str">
            <v xml:space="preserve"> </v>
          </cell>
          <cell r="D46" t="str">
            <v xml:space="preserve"> </v>
          </cell>
          <cell r="E46" t="str">
            <v>kg</v>
          </cell>
          <cell r="F46">
            <v>4</v>
          </cell>
          <cell r="G46">
            <v>7.02</v>
          </cell>
        </row>
        <row r="47">
          <cell r="A47" t="str">
            <v>PI 39</v>
          </cell>
          <cell r="B47" t="str">
            <v>Fixação de haste de terra e conexão ao neutro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35</v>
          </cell>
        </row>
        <row r="48">
          <cell r="A48" t="str">
            <v>PI 37</v>
          </cell>
          <cell r="B48" t="str">
            <v>Lançamento de cabos em dutos de aço, classe 1000V, circuito trifásico mais neutro, e monofásico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100</v>
          </cell>
          <cell r="G48">
            <v>4</v>
          </cell>
        </row>
        <row r="49">
          <cell r="A49" t="str">
            <v>PI 73</v>
          </cell>
          <cell r="B49" t="str">
            <v>Reator de alto fator externo c/ignitor p/ lâmpada a vapor de mercúrio,  da Entral ou similar</v>
          </cell>
          <cell r="C49">
            <v>0</v>
          </cell>
          <cell r="D49">
            <v>0</v>
          </cell>
          <cell r="E49" t="str">
            <v>un</v>
          </cell>
          <cell r="F49">
            <v>4</v>
          </cell>
          <cell r="G49">
            <v>37</v>
          </cell>
        </row>
        <row r="50">
          <cell r="A50" t="str">
            <v>PI 74</v>
          </cell>
          <cell r="B50" t="str">
            <v>Chave de iluminação pública</v>
          </cell>
          <cell r="C50">
            <v>0</v>
          </cell>
          <cell r="D50">
            <v>0</v>
          </cell>
          <cell r="E50" t="str">
            <v>un</v>
          </cell>
          <cell r="F50">
            <v>1</v>
          </cell>
          <cell r="G50">
            <v>95</v>
          </cell>
        </row>
        <row r="51">
          <cell r="A51" t="str">
            <v>PI 75</v>
          </cell>
          <cell r="B51" t="str">
            <v>Montagem eletromecânica de luminária 5m de altura, c/fixação dos equipam.e conexões elét.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67.08</v>
          </cell>
        </row>
        <row r="52">
          <cell r="A52" t="str">
            <v>PI 22</v>
          </cell>
          <cell r="B52" t="str">
            <v>Base completa com fusível Diazed, 6A, retardado, incluíndo tampa, anel de proteção e ajuste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4</v>
          </cell>
          <cell r="G52">
            <v>8.6300000000000008</v>
          </cell>
        </row>
        <row r="53">
          <cell r="A53" t="str">
            <v>PI 26</v>
          </cell>
          <cell r="B53" t="str">
            <v>Relé fotoelétrico c/ suporte para fixação galv. com furo 18mm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11.5</v>
          </cell>
        </row>
        <row r="54">
          <cell r="A54" t="str">
            <v>PI 24</v>
          </cell>
          <cell r="B54" t="str">
            <v>Fita elétrica auto fusão a base de borracha EPR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2</v>
          </cell>
          <cell r="G54">
            <v>6.39</v>
          </cell>
        </row>
        <row r="55">
          <cell r="A55" t="str">
            <v>PI 25</v>
          </cell>
          <cell r="B55" t="str">
            <v>Fita adesiva plástica isolante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2</v>
          </cell>
          <cell r="G55">
            <v>3.84</v>
          </cell>
        </row>
        <row r="56">
          <cell r="A56" t="str">
            <v>PI 38</v>
          </cell>
          <cell r="B56" t="str">
            <v>Confecção de emendas retas ou derivação em cabos classe 1000V, c/ conector à compressão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12</v>
          </cell>
          <cell r="G56">
            <v>4.5</v>
          </cell>
        </row>
        <row r="57">
          <cell r="F57" t="str">
            <v>SUB-TOTAL - OBRAS COMPLEMENTARES</v>
          </cell>
        </row>
        <row r="58">
          <cell r="F58" t="str">
            <v>SUB-TOTAL - Passarela do Km 14+000/Km 401+000</v>
          </cell>
        </row>
        <row r="60">
          <cell r="B60" t="str">
            <v>Passarela do Km 15+527/Km 402+527</v>
          </cell>
        </row>
        <row r="61">
          <cell r="B61" t="str">
            <v>OBRAS DE ARTE ESPECIAIS</v>
          </cell>
        </row>
        <row r="62">
          <cell r="B62" t="str">
            <v>Infra e Mesoestrutura</v>
          </cell>
        </row>
        <row r="63">
          <cell r="A63" t="str">
            <v>03.010.01</v>
          </cell>
          <cell r="B63" t="str">
            <v>Escavação em cavas de fundação com esgotamento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40</v>
          </cell>
          <cell r="G63">
            <v>22.39</v>
          </cell>
        </row>
        <row r="64">
          <cell r="A64" t="str">
            <v>03.371.01</v>
          </cell>
          <cell r="B64" t="str">
            <v>Formas de placa compensada resinada</v>
          </cell>
          <cell r="C64" t="str">
            <v xml:space="preserve"> </v>
          </cell>
          <cell r="D64" t="str">
            <v xml:space="preserve"> </v>
          </cell>
          <cell r="E64" t="str">
            <v>m2</v>
          </cell>
          <cell r="F64">
            <v>36</v>
          </cell>
          <cell r="G64">
            <v>21.86</v>
          </cell>
        </row>
        <row r="65">
          <cell r="A65" t="str">
            <v>03.371.02</v>
          </cell>
          <cell r="B65" t="str">
            <v>Formas de placa compensada plastificada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94</v>
          </cell>
          <cell r="G65">
            <v>30.76</v>
          </cell>
        </row>
        <row r="66">
          <cell r="A66" t="str">
            <v>03.353.00</v>
          </cell>
          <cell r="B66" t="str">
            <v>Forn., preparo e colocação nas formas, de aço CA-50</v>
          </cell>
          <cell r="C66" t="str">
            <v xml:space="preserve"> </v>
          </cell>
          <cell r="D66" t="str">
            <v xml:space="preserve"> </v>
          </cell>
          <cell r="E66" t="str">
            <v>kg</v>
          </cell>
          <cell r="F66">
            <v>1694</v>
          </cell>
          <cell r="G66">
            <v>2.59</v>
          </cell>
        </row>
        <row r="67">
          <cell r="A67" t="str">
            <v>03.326.00</v>
          </cell>
          <cell r="B67" t="str">
            <v xml:space="preserve">Concreto fck= 20 MPa-contr. raz. uso ger. 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</v>
          </cell>
          <cell r="G67">
            <v>149.19999999999999</v>
          </cell>
        </row>
        <row r="68">
          <cell r="A68" t="str">
            <v>OAE5a</v>
          </cell>
          <cell r="B68" t="str">
            <v>Estaca metálica - tipo CS 250 X 52 - Fornecimento e cravação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60</v>
          </cell>
          <cell r="G68">
            <v>97.23</v>
          </cell>
        </row>
        <row r="69">
          <cell r="A69" t="str">
            <v>OAE5</v>
          </cell>
          <cell r="B69" t="str">
            <v>Estaca metálica - tipo CS 300 x 130 - Fornecimento e cravação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120</v>
          </cell>
          <cell r="G69">
            <v>176.68</v>
          </cell>
        </row>
        <row r="70">
          <cell r="B70" t="str">
            <v>Superestrutura</v>
          </cell>
        </row>
        <row r="71">
          <cell r="A71" t="str">
            <v>03.371.02</v>
          </cell>
          <cell r="B71" t="str">
            <v>Formas de placa compensada plastificada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1674</v>
          </cell>
          <cell r="G71">
            <v>30.76</v>
          </cell>
        </row>
        <row r="72">
          <cell r="A72" t="str">
            <v>OAE6</v>
          </cell>
          <cell r="B72" t="str">
            <v>Escoramento metálico comum (cimbramento)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1160</v>
          </cell>
          <cell r="G72">
            <v>27.58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18873</v>
          </cell>
          <cell r="G73">
            <v>2.59</v>
          </cell>
        </row>
        <row r="74">
          <cell r="A74" t="str">
            <v>03.354.00</v>
          </cell>
          <cell r="B74" t="str">
            <v>Forn., preparo e colocação nas formas, de aço CA-60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1654</v>
          </cell>
          <cell r="G74">
            <v>2.85</v>
          </cell>
        </row>
        <row r="75">
          <cell r="A75" t="str">
            <v>03.359.01</v>
          </cell>
          <cell r="B75" t="str">
            <v>Forn., preparo e colocação nas formas, de aço CA-25</v>
          </cell>
          <cell r="C75" t="str">
            <v xml:space="preserve"> </v>
          </cell>
          <cell r="D75" t="str">
            <v xml:space="preserve"> </v>
          </cell>
          <cell r="E75" t="str">
            <v>kg</v>
          </cell>
          <cell r="F75">
            <v>95</v>
          </cell>
          <cell r="G75">
            <v>2.4300000000000002</v>
          </cell>
        </row>
        <row r="76">
          <cell r="A76" t="str">
            <v>03.330.00</v>
          </cell>
          <cell r="B76" t="str">
            <v>Concreto fck= 35 MPa-contr. raz. uso ger.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138</v>
          </cell>
          <cell r="G76">
            <v>166.78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25</v>
          </cell>
          <cell r="G77">
            <v>149.19999999999999</v>
          </cell>
        </row>
        <row r="78">
          <cell r="B78" t="str">
            <v>Diversos</v>
          </cell>
        </row>
        <row r="79">
          <cell r="A79" t="str">
            <v>03.510.00</v>
          </cell>
          <cell r="B79" t="str">
            <v>Aparelho de apoio em neoprene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30</v>
          </cell>
          <cell r="G79">
            <v>86.94</v>
          </cell>
        </row>
        <row r="80">
          <cell r="A80" t="str">
            <v>P 03.991.01b</v>
          </cell>
          <cell r="B80" t="str">
            <v>Dreno de FF D= 50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52</v>
          </cell>
          <cell r="G80">
            <v>6.63</v>
          </cell>
        </row>
        <row r="84">
          <cell r="A84" t="str">
            <v>PI 02a</v>
          </cell>
        </row>
        <row r="85">
          <cell r="A85" t="str">
            <v>PI 03</v>
          </cell>
        </row>
        <row r="86">
          <cell r="A86" t="str">
            <v>PI 08</v>
          </cell>
        </row>
        <row r="87">
          <cell r="A87" t="str">
            <v>PI 10</v>
          </cell>
        </row>
        <row r="88">
          <cell r="A88" t="str">
            <v>PI 71</v>
          </cell>
        </row>
        <row r="89">
          <cell r="A89" t="str">
            <v>PI 67</v>
          </cell>
        </row>
        <row r="90">
          <cell r="A90" t="str">
            <v>PI 72</v>
          </cell>
        </row>
        <row r="91">
          <cell r="A91" t="str">
            <v>PI 30</v>
          </cell>
        </row>
        <row r="92">
          <cell r="A92" t="str">
            <v>PI 31</v>
          </cell>
        </row>
        <row r="93">
          <cell r="A93" t="str">
            <v>PI 39</v>
          </cell>
        </row>
        <row r="94">
          <cell r="A94" t="str">
            <v>PI 37</v>
          </cell>
        </row>
        <row r="95">
          <cell r="A95" t="str">
            <v>PI 73</v>
          </cell>
        </row>
        <row r="96">
          <cell r="A96" t="str">
            <v>PI 74</v>
          </cell>
        </row>
        <row r="97">
          <cell r="A97" t="str">
            <v>PI 75</v>
          </cell>
        </row>
        <row r="98">
          <cell r="A98" t="str">
            <v>PI 22</v>
          </cell>
        </row>
        <row r="99">
          <cell r="A99" t="str">
            <v>PI 26</v>
          </cell>
        </row>
        <row r="100">
          <cell r="A100" t="str">
            <v>PI 24</v>
          </cell>
        </row>
        <row r="101">
          <cell r="A101" t="str">
            <v>PI 25</v>
          </cell>
        </row>
        <row r="102">
          <cell r="A102" t="str">
            <v>PI 38</v>
          </cell>
        </row>
      </sheetData>
      <sheetData sheetId="2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348300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3483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1741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1484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1250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3925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1512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1019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8380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4445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10739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1768</v>
          </cell>
          <cell r="G26">
            <v>2.84</v>
          </cell>
        </row>
        <row r="27">
          <cell r="A27" t="str">
            <v>01.100.19</v>
          </cell>
          <cell r="B27" t="str">
            <v>Escavação,carga e transportes de material de 1a categoria DMT= 2000 a 3000m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11011</v>
          </cell>
          <cell r="G27">
            <v>3.26</v>
          </cell>
        </row>
        <row r="28">
          <cell r="A28" t="str">
            <v>DER50255</v>
          </cell>
          <cell r="B28" t="str">
            <v>Esc.  Carga e Transp. de mat. 1a cat. c/ CB 3000&lt;DMT&lt;4000m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8863</v>
          </cell>
          <cell r="G28">
            <v>3.3</v>
          </cell>
        </row>
        <row r="29">
          <cell r="A29" t="str">
            <v>DER50265</v>
          </cell>
          <cell r="B29" t="str">
            <v>Esc.  Carga e Transp. de mat. 1a cat. c/ CB 4000&lt;DMT&lt;5000m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5413</v>
          </cell>
          <cell r="G29">
            <v>3.76</v>
          </cell>
        </row>
        <row r="30">
          <cell r="A30" t="str">
            <v>DER50260</v>
          </cell>
          <cell r="B30" t="str">
            <v>Esc.  Carga e Transp. de mat. 1a cat. c/ CB 5000&lt;DMT&lt;6000m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2698</v>
          </cell>
          <cell r="G30">
            <v>4.29</v>
          </cell>
        </row>
        <row r="31">
          <cell r="A31" t="str">
            <v>DER50270</v>
          </cell>
          <cell r="B31" t="str">
            <v>Esc.  Carga e Transp. de mat. 1a cat. c/ CB 6000&lt;DMT&lt;7000m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2091</v>
          </cell>
          <cell r="G31">
            <v>4.79</v>
          </cell>
        </row>
        <row r="32">
          <cell r="A32" t="str">
            <v>DER50280</v>
          </cell>
          <cell r="B32" t="str">
            <v>Esc.  Carga e Transp. de mat. 1a cat. c/ CB 7000&lt;DMT&lt;8000m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13314</v>
          </cell>
          <cell r="G32">
            <v>5.27</v>
          </cell>
        </row>
        <row r="33">
          <cell r="A33" t="str">
            <v>DER50300</v>
          </cell>
          <cell r="B33" t="str">
            <v>Esc.  Carga e Transp. de mat. 1a cat. c/ CB 9000&lt;DMT&lt;10000m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10102</v>
          </cell>
          <cell r="G33">
            <v>6.3</v>
          </cell>
        </row>
        <row r="34">
          <cell r="A34" t="str">
            <v>DER50305</v>
          </cell>
          <cell r="B34" t="str">
            <v>Esc.  Carga e Transp. de mat. 1a cat. c/ CB 10000&lt;DMT&lt;12000m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14258</v>
          </cell>
          <cell r="G34">
            <v>7.05</v>
          </cell>
        </row>
        <row r="35">
          <cell r="A35" t="str">
            <v>01.101.11</v>
          </cell>
          <cell r="B35" t="str">
            <v>Escavação,carga e transportes de material de 2a categoria,c/CB,  DMT 400 a 600m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1631</v>
          </cell>
          <cell r="G35">
            <v>3.15</v>
          </cell>
        </row>
        <row r="36">
          <cell r="A36" t="str">
            <v>01.101.12</v>
          </cell>
          <cell r="B36" t="str">
            <v>Escavação,carga e transportes de material de 2a categoria,c/CB,  DMT 600 a 800m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3757</v>
          </cell>
          <cell r="G36">
            <v>3.23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1333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1404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2888</v>
          </cell>
          <cell r="G39">
            <v>3.87</v>
          </cell>
        </row>
        <row r="40">
          <cell r="A40" t="str">
            <v>01.101.19</v>
          </cell>
          <cell r="B40" t="str">
            <v>Escavação,carga e transportes de material de 2a categoria,c/CB,  DMT 2000 a 3000m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6541</v>
          </cell>
          <cell r="G40">
            <v>4.51</v>
          </cell>
        </row>
        <row r="41">
          <cell r="A41" t="str">
            <v>DER51225</v>
          </cell>
          <cell r="B41" t="str">
            <v>Escavação,carga e transportes de material de 2a categoria DMT 3000 a 4000m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2216</v>
          </cell>
          <cell r="G41">
            <v>4.5599999999999996</v>
          </cell>
        </row>
        <row r="42">
          <cell r="A42" t="str">
            <v>DER51235</v>
          </cell>
          <cell r="B42" t="str">
            <v>Escavação,carga e transportes de material de 2a categoria DMT 4000 a 5000m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1163</v>
          </cell>
          <cell r="G42">
            <v>5.15</v>
          </cell>
        </row>
        <row r="43">
          <cell r="A43" t="str">
            <v>DER51270</v>
          </cell>
          <cell r="B43" t="str">
            <v>Escavação,carga e transportes de material de 2a categoria DMT 7000 a 8000m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1969</v>
          </cell>
          <cell r="G43">
            <v>6.93</v>
          </cell>
        </row>
        <row r="44">
          <cell r="A44" t="str">
            <v>DER51330</v>
          </cell>
          <cell r="B44" t="str">
            <v>Escavação,carga e transportes de material de 2a categoria DMT 16000 a 18000m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5909</v>
          </cell>
          <cell r="G44">
            <v>12.53</v>
          </cell>
        </row>
        <row r="45">
          <cell r="A45" t="str">
            <v>DER51340</v>
          </cell>
          <cell r="B45" t="str">
            <v>Escavação,carga e transportes de material de 2a categoria DMT 18000 a 20000m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6828</v>
          </cell>
          <cell r="G45">
            <v>13.65</v>
          </cell>
        </row>
        <row r="46">
          <cell r="A46" t="str">
            <v>DER52070</v>
          </cell>
          <cell r="B46" t="str">
            <v>Esc. Carga e Transp. de solos moles 100&lt;DMT&lt;=200m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592</v>
          </cell>
          <cell r="G46">
            <v>3.95</v>
          </cell>
        </row>
        <row r="47">
          <cell r="A47" t="str">
            <v>DER52082</v>
          </cell>
          <cell r="B47" t="str">
            <v>Esc. Carga e Transp. de solos moles 200&lt;DMT&lt;=400m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1203</v>
          </cell>
          <cell r="G47">
            <v>4.03</v>
          </cell>
        </row>
        <row r="48">
          <cell r="A48" t="str">
            <v>DER52087</v>
          </cell>
          <cell r="B48" t="str">
            <v>Esc. Carga e Transp. de solos moles 400&lt;DMT&lt;=600m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8307</v>
          </cell>
          <cell r="G48">
            <v>4.5999999999999996</v>
          </cell>
        </row>
        <row r="49">
          <cell r="A49" t="str">
            <v>DER52090</v>
          </cell>
          <cell r="B49" t="str">
            <v>Esc. Carga e Transp. de solos moles 600&lt;DMT&lt;=800m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1430</v>
          </cell>
          <cell r="G49">
            <v>4.6399999999999997</v>
          </cell>
        </row>
        <row r="50">
          <cell r="A50" t="str">
            <v>DER52095</v>
          </cell>
          <cell r="B50" t="str">
            <v>Esc. Carga e Transp. de solos moles 800&lt;DMT&lt;=1000m</v>
          </cell>
          <cell r="C50" t="str">
            <v xml:space="preserve"> </v>
          </cell>
          <cell r="D50" t="str">
            <v xml:space="preserve"> </v>
          </cell>
          <cell r="E50" t="str">
            <v>m3</v>
          </cell>
          <cell r="F50">
            <v>2650</v>
          </cell>
          <cell r="G50">
            <v>4.7</v>
          </cell>
        </row>
        <row r="51">
          <cell r="A51" t="str">
            <v>DER52100</v>
          </cell>
          <cell r="B51" t="str">
            <v>Esc. Carga e Transp. de solos moles 1000&lt;DMT&lt;=1200m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3238</v>
          </cell>
          <cell r="G51">
            <v>4.71</v>
          </cell>
        </row>
        <row r="52">
          <cell r="A52" t="str">
            <v>DER52101</v>
          </cell>
          <cell r="B52" t="str">
            <v>Esc. Carga e Transp. de solos moles 1200&lt;DMT&lt;=1400m</v>
          </cell>
          <cell r="C52" t="str">
            <v xml:space="preserve"> </v>
          </cell>
          <cell r="D52" t="str">
            <v xml:space="preserve"> </v>
          </cell>
          <cell r="E52" t="str">
            <v>m3</v>
          </cell>
          <cell r="F52">
            <v>762</v>
          </cell>
          <cell r="G52">
            <v>4.74</v>
          </cell>
        </row>
        <row r="53">
          <cell r="A53" t="str">
            <v>DER52102</v>
          </cell>
          <cell r="B53" t="str">
            <v>Esc. Carga e Transp. de solos moles 1400&lt;DMT&lt;=1600m</v>
          </cell>
          <cell r="C53" t="str">
            <v xml:space="preserve"> </v>
          </cell>
          <cell r="D53" t="str">
            <v xml:space="preserve"> </v>
          </cell>
          <cell r="E53" t="str">
            <v>m3</v>
          </cell>
          <cell r="F53">
            <v>1375</v>
          </cell>
          <cell r="G53">
            <v>4.8099999999999996</v>
          </cell>
        </row>
        <row r="54">
          <cell r="A54" t="str">
            <v>DER52103</v>
          </cell>
          <cell r="B54" t="str">
            <v>Esc. Carga e Transp. de solos moles 1600&lt;DMT&lt;=1800m</v>
          </cell>
          <cell r="C54" t="str">
            <v xml:space="preserve"> </v>
          </cell>
          <cell r="D54" t="str">
            <v xml:space="preserve"> </v>
          </cell>
          <cell r="E54" t="str">
            <v>m3</v>
          </cell>
          <cell r="F54">
            <v>1388</v>
          </cell>
          <cell r="G54">
            <v>4.8600000000000003</v>
          </cell>
        </row>
        <row r="55">
          <cell r="A55" t="str">
            <v>DER52105</v>
          </cell>
          <cell r="B55" t="str">
            <v>Esc. Carga e Transp. de solos moles 2000&lt;DMT&lt;=3000m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15176</v>
          </cell>
          <cell r="G55">
            <v>5.77</v>
          </cell>
        </row>
        <row r="56">
          <cell r="A56" t="str">
            <v>01.510.00</v>
          </cell>
          <cell r="B56" t="str">
            <v>Compactação de aterros a 95% Proctor Normal</v>
          </cell>
          <cell r="C56" t="str">
            <v>DNER-ES282/97</v>
          </cell>
          <cell r="D56" t="str">
            <v xml:space="preserve"> </v>
          </cell>
          <cell r="E56" t="str">
            <v>m3</v>
          </cell>
          <cell r="F56">
            <v>62802</v>
          </cell>
          <cell r="G56">
            <v>0.79</v>
          </cell>
        </row>
        <row r="57">
          <cell r="A57" t="str">
            <v>01.511.00</v>
          </cell>
          <cell r="B57" t="str">
            <v>Compactação de aterros a 100% Proctor Normal</v>
          </cell>
          <cell r="C57" t="str">
            <v>DNER-ES282/97</v>
          </cell>
          <cell r="D57" t="str">
            <v xml:space="preserve"> </v>
          </cell>
          <cell r="E57" t="str">
            <v>m3</v>
          </cell>
          <cell r="F57">
            <v>42418</v>
          </cell>
          <cell r="G57">
            <v>1.36</v>
          </cell>
        </row>
        <row r="58">
          <cell r="F58" t="str">
            <v>SUB-TOTAL</v>
          </cell>
        </row>
        <row r="60">
          <cell r="B60" t="str">
            <v>PAVIMENTAÇÃO</v>
          </cell>
        </row>
        <row r="61">
          <cell r="A61" t="str">
            <v>02.000.00</v>
          </cell>
          <cell r="B61" t="str">
            <v>Regularização do subleito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95629</v>
          </cell>
          <cell r="G61">
            <v>0.3</v>
          </cell>
        </row>
        <row r="62">
          <cell r="A62" t="str">
            <v>DER53110</v>
          </cell>
          <cell r="B62" t="str">
            <v>Camada de seixo classificado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18370</v>
          </cell>
          <cell r="G62">
            <v>16.09</v>
          </cell>
        </row>
        <row r="63">
          <cell r="F63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161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824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658.80000000000007</v>
          </cell>
          <cell r="G68">
            <v>3.03</v>
          </cell>
        </row>
        <row r="69">
          <cell r="A69" t="str">
            <v>04.400.02</v>
          </cell>
          <cell r="B69" t="str">
            <v>Valeta de prot. de cortes c/ revest. vegetal VPC 02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3333</v>
          </cell>
          <cell r="G69">
            <v>23.24</v>
          </cell>
        </row>
        <row r="70">
          <cell r="A70" t="str">
            <v>04.401.01</v>
          </cell>
          <cell r="B70" t="str">
            <v>Valeta de prot. de aterro c/ revest. vegetal VPA 01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2294</v>
          </cell>
          <cell r="G70">
            <v>31.98</v>
          </cell>
        </row>
        <row r="71">
          <cell r="A71" t="str">
            <v>04.401.02</v>
          </cell>
          <cell r="B71" t="str">
            <v>Valeta de prot. de aterro c/ revest. vegetal VPA 02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5351</v>
          </cell>
          <cell r="G71">
            <v>24.32</v>
          </cell>
        </row>
        <row r="72">
          <cell r="A72" t="str">
            <v>04.900.21</v>
          </cell>
          <cell r="B72" t="str">
            <v>Sarjeta de cant. central de concreto-SCC 01</v>
          </cell>
          <cell r="C72" t="str">
            <v>DNER-ES288/97</v>
          </cell>
          <cell r="D72" t="str">
            <v xml:space="preserve"> </v>
          </cell>
          <cell r="E72" t="str">
            <v>m</v>
          </cell>
          <cell r="F72">
            <v>5269</v>
          </cell>
          <cell r="G72">
            <v>13.85</v>
          </cell>
        </row>
        <row r="73">
          <cell r="A73" t="str">
            <v>04.900.22</v>
          </cell>
          <cell r="B73" t="str">
            <v>Sarjeta de cant. central de concreto-SCC 02</v>
          </cell>
          <cell r="C73" t="str">
            <v>DNER-ES288/97</v>
          </cell>
          <cell r="D73" t="str">
            <v xml:space="preserve"> </v>
          </cell>
          <cell r="E73" t="str">
            <v>m</v>
          </cell>
          <cell r="F73">
            <v>484</v>
          </cell>
          <cell r="G73">
            <v>19.170000000000002</v>
          </cell>
        </row>
        <row r="74">
          <cell r="A74" t="str">
            <v>04.900.32</v>
          </cell>
          <cell r="B74" t="str">
            <v>Sarjeta triangular de grama-STG 02</v>
          </cell>
          <cell r="C74" t="str">
            <v xml:space="preserve"> </v>
          </cell>
          <cell r="D74" t="str">
            <v xml:space="preserve"> </v>
          </cell>
          <cell r="E74" t="str">
            <v>m</v>
          </cell>
          <cell r="F74">
            <v>319</v>
          </cell>
          <cell r="G74">
            <v>12.14</v>
          </cell>
        </row>
        <row r="75">
          <cell r="A75" t="str">
            <v>04.900.33</v>
          </cell>
          <cell r="B75" t="str">
            <v>Sarjeta triangular de grama-STG 03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341</v>
          </cell>
          <cell r="G75">
            <v>10.61</v>
          </cell>
        </row>
        <row r="76">
          <cell r="A76" t="str">
            <v>04.900.34</v>
          </cell>
          <cell r="B76" t="str">
            <v>Sarjeta triangular de grama-STG 04</v>
          </cell>
          <cell r="C76" t="str">
            <v xml:space="preserve"> </v>
          </cell>
          <cell r="D76" t="str">
            <v xml:space="preserve"> </v>
          </cell>
          <cell r="E76" t="str">
            <v>m</v>
          </cell>
          <cell r="F76">
            <v>3872</v>
          </cell>
          <cell r="G76">
            <v>8.4700000000000006</v>
          </cell>
        </row>
        <row r="77">
          <cell r="A77" t="str">
            <v>DER78150b</v>
          </cell>
          <cell r="B77" t="str">
            <v>Caixa coletora de sarjeta - CCS, D=40cm E H=1,00m</v>
          </cell>
          <cell r="C77" t="str">
            <v xml:space="preserve"> </v>
          </cell>
          <cell r="D77" t="str">
            <v xml:space="preserve"> </v>
          </cell>
          <cell r="E77" t="str">
            <v>un</v>
          </cell>
          <cell r="F77">
            <v>5</v>
          </cell>
          <cell r="G77">
            <v>382.07</v>
          </cell>
        </row>
        <row r="78">
          <cell r="A78" t="str">
            <v>DER78150a</v>
          </cell>
          <cell r="B78" t="str">
            <v>Caixa coletora de sarjeta - CCS, D=60cm E H=1,5m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6</v>
          </cell>
          <cell r="G78">
            <v>500.45</v>
          </cell>
        </row>
        <row r="79">
          <cell r="A79" t="str">
            <v>DER78250</v>
          </cell>
          <cell r="B79" t="str">
            <v>Caixa coletora de sarjeta - CCS, D=80cm E H=1,50m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2</v>
          </cell>
          <cell r="G79">
            <v>436.66</v>
          </cell>
        </row>
        <row r="80">
          <cell r="A80" t="str">
            <v>DER78300</v>
          </cell>
          <cell r="B80" t="str">
            <v>Caixa coletora de sarjeta - CCS, D=100cm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449.54</v>
          </cell>
        </row>
        <row r="81">
          <cell r="A81" t="str">
            <v>04.930.01</v>
          </cell>
          <cell r="B81" t="str">
            <v>Caixa coletora de sarjeta-CCS 01</v>
          </cell>
          <cell r="C81" t="str">
            <v>DNER-ES287/97</v>
          </cell>
          <cell r="D81" t="str">
            <v xml:space="preserve"> </v>
          </cell>
          <cell r="E81" t="str">
            <v>un</v>
          </cell>
          <cell r="F81">
            <v>3</v>
          </cell>
          <cell r="G81">
            <v>568.85</v>
          </cell>
        </row>
        <row r="82">
          <cell r="A82" t="str">
            <v>04.930.02</v>
          </cell>
          <cell r="B82" t="str">
            <v>Caixa coletora de sarjeta-CCS 02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3</v>
          </cell>
          <cell r="G82">
            <v>555.63</v>
          </cell>
        </row>
        <row r="83">
          <cell r="A83" t="str">
            <v>04.930.03</v>
          </cell>
          <cell r="B83" t="str">
            <v>Caixa coletora de sarjeta-CCS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1</v>
          </cell>
          <cell r="G83">
            <v>542.39</v>
          </cell>
        </row>
        <row r="84">
          <cell r="A84" t="str">
            <v>DER77100</v>
          </cell>
          <cell r="B84" t="str">
            <v>Caixa coletora de talvegue - CCT, D=80cm E H=1,50m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4</v>
          </cell>
          <cell r="G84">
            <v>419.95</v>
          </cell>
        </row>
        <row r="85">
          <cell r="A85" t="str">
            <v>DER77150</v>
          </cell>
          <cell r="B85" t="str">
            <v>Caixa coletora de talvegue - CCT, D=100cm E H=1,50m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</v>
          </cell>
          <cell r="G85">
            <v>410.6</v>
          </cell>
        </row>
        <row r="86">
          <cell r="A86" t="str">
            <v>DER77150d</v>
          </cell>
          <cell r="B86" t="str">
            <v>Caixa coletora de talvegue, para BDTC, D=1,20m E H=1,50m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</v>
          </cell>
          <cell r="G86">
            <v>581.30999999999995</v>
          </cell>
        </row>
        <row r="87">
          <cell r="A87" t="str">
            <v>P 04.100.07</v>
          </cell>
          <cell r="B87" t="str">
            <v>Execução de galerias D=0,40 c/ lastro de brita</v>
          </cell>
          <cell r="C87" t="str">
            <v xml:space="preserve"> </v>
          </cell>
          <cell r="D87" t="str">
            <v xml:space="preserve"> </v>
          </cell>
          <cell r="E87" t="str">
            <v>m</v>
          </cell>
          <cell r="F87">
            <v>81</v>
          </cell>
          <cell r="G87">
            <v>41.68</v>
          </cell>
        </row>
        <row r="88">
          <cell r="A88" t="str">
            <v>P 04.100.09</v>
          </cell>
          <cell r="B88" t="str">
            <v>Execução de galerias D=0,60 c/ lastro de brita</v>
          </cell>
          <cell r="C88" t="str">
            <v xml:space="preserve"> </v>
          </cell>
          <cell r="D88" t="str">
            <v xml:space="preserve"> </v>
          </cell>
          <cell r="E88" t="str">
            <v>m</v>
          </cell>
          <cell r="F88">
            <v>139</v>
          </cell>
          <cell r="G88">
            <v>100.67</v>
          </cell>
        </row>
        <row r="89">
          <cell r="A89" t="str">
            <v>P 04.100.08</v>
          </cell>
          <cell r="B89" t="str">
            <v>Execução de galerias D=0,40 c/ lastro de concreto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35</v>
          </cell>
          <cell r="G89">
            <v>58.65</v>
          </cell>
        </row>
        <row r="90">
          <cell r="A90" t="str">
            <v>DER72350b</v>
          </cell>
          <cell r="B90" t="str">
            <v>Boca para BSTC D=40cm - Normal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147.57</v>
          </cell>
        </row>
        <row r="91">
          <cell r="A91" t="str">
            <v>04.101.01</v>
          </cell>
          <cell r="B91" t="str">
            <v>Boca de BSTC D=0.60m-normal</v>
          </cell>
          <cell r="C91" t="str">
            <v>DNER-ES284/97</v>
          </cell>
          <cell r="D91" t="str">
            <v xml:space="preserve"> </v>
          </cell>
          <cell r="E91" t="str">
            <v>un</v>
          </cell>
          <cell r="F91">
            <v>7</v>
          </cell>
          <cell r="G91">
            <v>299.62</v>
          </cell>
        </row>
        <row r="92">
          <cell r="A92" t="str">
            <v>04.940.02</v>
          </cell>
          <cell r="B92" t="str">
            <v>Descida d’água tipo rápido- canal retangular-DAR 02</v>
          </cell>
          <cell r="C92" t="str">
            <v>DNER-ES291/97</v>
          </cell>
          <cell r="D92" t="str">
            <v xml:space="preserve"> </v>
          </cell>
          <cell r="E92" t="str">
            <v>m</v>
          </cell>
          <cell r="F92">
            <v>5</v>
          </cell>
          <cell r="G92">
            <v>57.28</v>
          </cell>
        </row>
        <row r="93">
          <cell r="F93" t="str">
            <v>SUB-TOTAL</v>
          </cell>
        </row>
        <row r="94">
          <cell r="B94" t="str">
            <v>OBRAS DE ARTE CORRENTES</v>
          </cell>
        </row>
        <row r="95">
          <cell r="A95" t="str">
            <v>04.000.01</v>
          </cell>
          <cell r="B95" t="str">
            <v>Escavação manual,reaterro e compactação (material de 1a categoria)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2635.2000000000003</v>
          </cell>
          <cell r="G95">
            <v>22.33</v>
          </cell>
        </row>
        <row r="96">
          <cell r="A96" t="str">
            <v>04.100.02</v>
          </cell>
          <cell r="B96" t="str">
            <v>Corpo de BSTC D=0.80m</v>
          </cell>
          <cell r="C96" t="str">
            <v>DNER-ES284/97</v>
          </cell>
          <cell r="D96" t="str">
            <v xml:space="preserve"> </v>
          </cell>
          <cell r="E96" t="str">
            <v xml:space="preserve">m </v>
          </cell>
          <cell r="F96">
            <v>158</v>
          </cell>
          <cell r="G96">
            <v>201.98</v>
          </cell>
        </row>
        <row r="97">
          <cell r="A97" t="str">
            <v>04.100.03</v>
          </cell>
          <cell r="B97" t="str">
            <v>Corpo de BSTC D=1.00m</v>
          </cell>
          <cell r="C97" t="str">
            <v>DNER-ES284/97</v>
          </cell>
          <cell r="D97" t="str">
            <v xml:space="preserve"> </v>
          </cell>
          <cell r="E97" t="str">
            <v xml:space="preserve">m </v>
          </cell>
          <cell r="F97">
            <v>99</v>
          </cell>
          <cell r="G97">
            <v>280.33</v>
          </cell>
        </row>
        <row r="98">
          <cell r="A98" t="str">
            <v>04.101.02</v>
          </cell>
          <cell r="B98" t="str">
            <v>Boca de BSTC D=0.80m-normal</v>
          </cell>
          <cell r="C98" t="str">
            <v>DNER-ES284/97</v>
          </cell>
          <cell r="D98" t="str">
            <v xml:space="preserve"> </v>
          </cell>
          <cell r="E98" t="str">
            <v>un</v>
          </cell>
          <cell r="F98">
            <v>16</v>
          </cell>
          <cell r="G98">
            <v>494.05</v>
          </cell>
        </row>
        <row r="99">
          <cell r="A99" t="str">
            <v>04.101.03</v>
          </cell>
          <cell r="B99" t="str">
            <v>Boca de BSTC D=1.00m-normal</v>
          </cell>
          <cell r="C99" t="str">
            <v>DNER-ES284/97</v>
          </cell>
          <cell r="D99" t="str">
            <v xml:space="preserve"> </v>
          </cell>
          <cell r="E99" t="str">
            <v>un</v>
          </cell>
          <cell r="F99">
            <v>6</v>
          </cell>
          <cell r="G99">
            <v>757.56</v>
          </cell>
        </row>
        <row r="100">
          <cell r="A100" t="str">
            <v>P04.110.00</v>
          </cell>
          <cell r="B100" t="str">
            <v>Corpo de BDTC D=0.80m c/ laje de concreto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33</v>
          </cell>
          <cell r="G100">
            <v>335.3</v>
          </cell>
        </row>
        <row r="101">
          <cell r="A101" t="str">
            <v>04.110.01</v>
          </cell>
          <cell r="B101" t="str">
            <v>Corpo de BDTC D=1.00m</v>
          </cell>
          <cell r="C101" t="str">
            <v>DNER-ES284/97</v>
          </cell>
          <cell r="D101" t="str">
            <v xml:space="preserve"> </v>
          </cell>
          <cell r="E101" t="str">
            <v>m</v>
          </cell>
          <cell r="F101">
            <v>69</v>
          </cell>
          <cell r="G101">
            <v>572.14</v>
          </cell>
        </row>
        <row r="102">
          <cell r="A102" t="str">
            <v>04.110.02</v>
          </cell>
          <cell r="B102" t="str">
            <v>Corpo de BDTC D=1.20m</v>
          </cell>
          <cell r="C102" t="str">
            <v>DNER-ES284/97</v>
          </cell>
          <cell r="D102" t="str">
            <v xml:space="preserve"> </v>
          </cell>
          <cell r="E102" t="str">
            <v>m</v>
          </cell>
          <cell r="F102">
            <v>21</v>
          </cell>
          <cell r="G102">
            <v>745.38</v>
          </cell>
        </row>
        <row r="103">
          <cell r="A103" t="str">
            <v>P04.111.01</v>
          </cell>
          <cell r="B103" t="str">
            <v>Boca de BDTC D=0.80m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2</v>
          </cell>
          <cell r="G103">
            <v>560.76</v>
          </cell>
        </row>
        <row r="104">
          <cell r="A104" t="str">
            <v>04.111.01</v>
          </cell>
          <cell r="B104" t="str">
            <v>Boca de BDTC D=1.00m-normal</v>
          </cell>
          <cell r="C104" t="str">
            <v>DNER-ES284/97</v>
          </cell>
          <cell r="D104" t="str">
            <v xml:space="preserve"> </v>
          </cell>
          <cell r="E104" t="str">
            <v>un</v>
          </cell>
          <cell r="F104">
            <v>11</v>
          </cell>
          <cell r="G104">
            <v>1056.6199999999999</v>
          </cell>
        </row>
        <row r="105">
          <cell r="A105" t="str">
            <v>04.111.02</v>
          </cell>
          <cell r="B105" t="str">
            <v>Boca de BDTC D=1.20m-normal</v>
          </cell>
          <cell r="C105" t="str">
            <v>DNER-ES284/97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1521.54</v>
          </cell>
        </row>
        <row r="106">
          <cell r="A106" t="str">
            <v>04.120.02</v>
          </cell>
          <cell r="B106" t="str">
            <v>Corpo de BTTC D=1.20m</v>
          </cell>
          <cell r="C106" t="str">
            <v>DNER-ES284/97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1110.23</v>
          </cell>
        </row>
        <row r="107">
          <cell r="A107" t="str">
            <v>04.121.02</v>
          </cell>
          <cell r="B107" t="str">
            <v>Boca de BTTC D=1.20m-normal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3</v>
          </cell>
          <cell r="G107">
            <v>1955.59</v>
          </cell>
        </row>
        <row r="108">
          <cell r="A108" t="str">
            <v>04.200.02</v>
          </cell>
          <cell r="B108" t="str">
            <v>Corpo de BSCC 2.00x2.00m-H=0 a 1.00m</v>
          </cell>
          <cell r="C108" t="str">
            <v>DNER-ES286/97</v>
          </cell>
          <cell r="D108" t="str">
            <v xml:space="preserve"> </v>
          </cell>
          <cell r="E108" t="str">
            <v>m</v>
          </cell>
          <cell r="F108">
            <v>21</v>
          </cell>
          <cell r="G108">
            <v>737.8</v>
          </cell>
        </row>
        <row r="109">
          <cell r="A109" t="str">
            <v>04.200.05</v>
          </cell>
          <cell r="B109" t="str">
            <v>Corpo de BSCC 1.50x1.50m-H=1.00 a 2.50m</v>
          </cell>
          <cell r="C109" t="str">
            <v>DNER-ES286/97</v>
          </cell>
          <cell r="D109" t="str">
            <v xml:space="preserve"> </v>
          </cell>
          <cell r="E109" t="str">
            <v>m</v>
          </cell>
          <cell r="F109">
            <v>23</v>
          </cell>
          <cell r="G109">
            <v>468.54</v>
          </cell>
        </row>
        <row r="110">
          <cell r="A110" t="str">
            <v>04.201.01</v>
          </cell>
          <cell r="B110" t="str">
            <v>Boca de BSCC 1.50x1.50m - normal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4</v>
          </cell>
          <cell r="G110">
            <v>3149.41</v>
          </cell>
        </row>
        <row r="111">
          <cell r="A111" t="str">
            <v>04.201.02</v>
          </cell>
          <cell r="B111" t="str">
            <v>Boca de BSCC 2.00x2.00m - normal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3</v>
          </cell>
          <cell r="G111">
            <v>4874.24</v>
          </cell>
        </row>
        <row r="112">
          <cell r="A112" t="str">
            <v>04.999.01</v>
          </cell>
          <cell r="B112" t="str">
            <v>Remoção de bueiros existentes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147</v>
          </cell>
          <cell r="G112">
            <v>13.06</v>
          </cell>
        </row>
        <row r="113">
          <cell r="A113" t="str">
            <v>04.999.02</v>
          </cell>
          <cell r="B113" t="str">
            <v>Demolição de dispositivos de concreto</v>
          </cell>
          <cell r="C113" t="str">
            <v>DNER-ES296/97</v>
          </cell>
          <cell r="D113" t="str">
            <v xml:space="preserve"> </v>
          </cell>
          <cell r="E113" t="str">
            <v>m3</v>
          </cell>
          <cell r="F113">
            <v>88</v>
          </cell>
          <cell r="G113">
            <v>12.58</v>
          </cell>
        </row>
        <row r="114">
          <cell r="A114" t="str">
            <v>P 04.610.01</v>
          </cell>
          <cell r="B114" t="str">
            <v>Demolição e remoção de pontilhão de madeira</v>
          </cell>
          <cell r="C114" t="str">
            <v xml:space="preserve"> </v>
          </cell>
          <cell r="D114" t="str">
            <v xml:space="preserve"> </v>
          </cell>
          <cell r="E114" t="str">
            <v>m2</v>
          </cell>
          <cell r="F114">
            <v>12</v>
          </cell>
          <cell r="G114">
            <v>40.74</v>
          </cell>
        </row>
        <row r="115">
          <cell r="F115" t="str">
            <v>SUB-TOTAL</v>
          </cell>
        </row>
        <row r="116">
          <cell r="B116" t="str">
            <v>OBRAS COMPLEMENTARES</v>
          </cell>
        </row>
        <row r="117">
          <cell r="A117" t="str">
            <v>05.100.00</v>
          </cell>
          <cell r="B117" t="str">
            <v>Enleivamento</v>
          </cell>
          <cell r="C117" t="str">
            <v>DNER-ES341/97</v>
          </cell>
          <cell r="D117" t="str">
            <v xml:space="preserve"> </v>
          </cell>
          <cell r="E117" t="str">
            <v>m2</v>
          </cell>
          <cell r="F117">
            <v>45657</v>
          </cell>
          <cell r="G117">
            <v>2.06</v>
          </cell>
        </row>
        <row r="118">
          <cell r="A118" t="str">
            <v>05.102.00</v>
          </cell>
          <cell r="B118" t="str">
            <v>Hidrossemeadura</v>
          </cell>
          <cell r="C118" t="str">
            <v>DNER-ES341/97</v>
          </cell>
          <cell r="D118" t="str">
            <v xml:space="preserve"> </v>
          </cell>
          <cell r="E118" t="str">
            <v>m2</v>
          </cell>
          <cell r="F118">
            <v>25854</v>
          </cell>
          <cell r="G118">
            <v>0.49</v>
          </cell>
        </row>
        <row r="119">
          <cell r="A119" t="str">
            <v>P 05.100.02</v>
          </cell>
          <cell r="B119" t="str">
            <v>Fornecimento e plantio de árvore selecionada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355</v>
          </cell>
          <cell r="G119">
            <v>6.02</v>
          </cell>
        </row>
        <row r="120">
          <cell r="A120" t="str">
            <v>R2</v>
          </cell>
          <cell r="B120" t="str">
            <v>Remanejamento de Rede de Alta Tensão (138kV)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180</v>
          </cell>
          <cell r="G120">
            <v>6.2</v>
          </cell>
        </row>
        <row r="121">
          <cell r="A121" t="str">
            <v>R14</v>
          </cell>
          <cell r="B121" t="str">
            <v>Remanejamento de Poste de Concreto 11/300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75</v>
          </cell>
        </row>
        <row r="122">
          <cell r="A122" t="str">
            <v>R31</v>
          </cell>
          <cell r="B122" t="str">
            <v>Remoção de poste metálico c/iluminação - 1pétala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3</v>
          </cell>
          <cell r="G122">
            <v>75</v>
          </cell>
        </row>
        <row r="123">
          <cell r="A123" t="str">
            <v>R32</v>
          </cell>
          <cell r="B123" t="str">
            <v>Remoção de poste metálico c/iluminação - 2pétalas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3</v>
          </cell>
          <cell r="G123">
            <v>75</v>
          </cell>
        </row>
      </sheetData>
      <sheetData sheetId="2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78000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390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1281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2898</v>
          </cell>
          <cell r="G19">
            <v>1.98</v>
          </cell>
        </row>
        <row r="20">
          <cell r="A20" t="str">
            <v>01.100.12</v>
          </cell>
          <cell r="B20" t="str">
            <v>Escavação,carga e transportes de material de 1a categoria DMT=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10522</v>
          </cell>
          <cell r="G20">
            <v>2.19</v>
          </cell>
        </row>
        <row r="21">
          <cell r="A21" t="str">
            <v>01.100.14</v>
          </cell>
          <cell r="B21" t="str">
            <v>Escavação,carga e transportes de material de 1a categoria DMT=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1455</v>
          </cell>
          <cell r="G21">
            <v>2.4</v>
          </cell>
        </row>
        <row r="22">
          <cell r="A22" t="str">
            <v>01.100.19</v>
          </cell>
          <cell r="B22" t="str">
            <v>Escavação,carga e transportes de material de 1a categoria DMT= 2000 a 3000m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7388</v>
          </cell>
          <cell r="G22">
            <v>3.26</v>
          </cell>
        </row>
        <row r="23">
          <cell r="A23" t="str">
            <v>01.101.14</v>
          </cell>
          <cell r="B23" t="str">
            <v>Escavação,carga e transportes de material de 2a categoria,c/CB,  DMT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970</v>
          </cell>
          <cell r="G23">
            <v>3.49</v>
          </cell>
        </row>
        <row r="24">
          <cell r="A24" t="str">
            <v>01.101.19</v>
          </cell>
          <cell r="B24" t="str">
            <v>Escavação,carga e transportes de material de 2a categoria,c/CB,  DMT 2000 a 3000m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4925</v>
          </cell>
          <cell r="G24">
            <v>4.51</v>
          </cell>
        </row>
        <row r="25">
          <cell r="A25" t="str">
            <v>01.510.00</v>
          </cell>
          <cell r="B25" t="str">
            <v>Compactação de aterros a 95%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11953</v>
          </cell>
          <cell r="G25">
            <v>0.79</v>
          </cell>
        </row>
        <row r="26">
          <cell r="A26" t="str">
            <v>01.511.00</v>
          </cell>
          <cell r="B26" t="str">
            <v>Compactação de aterros a 100% Proctor Normal</v>
          </cell>
          <cell r="C26" t="str">
            <v>DNER-ES282/97</v>
          </cell>
          <cell r="D26" t="str">
            <v xml:space="preserve"> </v>
          </cell>
          <cell r="E26" t="str">
            <v>m3</v>
          </cell>
          <cell r="F26">
            <v>12582</v>
          </cell>
          <cell r="G26">
            <v>1.36</v>
          </cell>
        </row>
        <row r="27">
          <cell r="F27" t="str">
            <v>SUB-TOTAL</v>
          </cell>
        </row>
        <row r="29">
          <cell r="B29" t="str">
            <v>PAVIMENTAÇÃO</v>
          </cell>
        </row>
        <row r="30">
          <cell r="A30" t="str">
            <v>02.000.00</v>
          </cell>
          <cell r="B30" t="str">
            <v>Regularização do subleito</v>
          </cell>
          <cell r="C30" t="str">
            <v xml:space="preserve"> </v>
          </cell>
          <cell r="D30" t="str">
            <v xml:space="preserve"> </v>
          </cell>
          <cell r="E30" t="str">
            <v>m2</v>
          </cell>
          <cell r="F30">
            <v>33079</v>
          </cell>
          <cell r="G30">
            <v>0.3</v>
          </cell>
        </row>
        <row r="31">
          <cell r="A31" t="str">
            <v>DER53130</v>
          </cell>
          <cell r="B31" t="str">
            <v>Camada de macadame seco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7328</v>
          </cell>
          <cell r="G31">
            <v>21.86</v>
          </cell>
        </row>
        <row r="32">
          <cell r="A32" t="str">
            <v>02.230.00</v>
          </cell>
          <cell r="B32" t="str">
            <v>Base brita graduada</v>
          </cell>
          <cell r="C32" t="str">
            <v>DNER-ES303/97</v>
          </cell>
          <cell r="D32" t="str">
            <v xml:space="preserve"> </v>
          </cell>
          <cell r="E32" t="str">
            <v>m3</v>
          </cell>
          <cell r="F32">
            <v>4583</v>
          </cell>
          <cell r="G32">
            <v>28.06</v>
          </cell>
        </row>
        <row r="33">
          <cell r="A33" t="str">
            <v>02.300.00</v>
          </cell>
          <cell r="B33" t="str">
            <v>Imprimação - Fornecimento, transporte e execução</v>
          </cell>
          <cell r="C33" t="str">
            <v>DNER-ES306/97</v>
          </cell>
          <cell r="D33" t="str">
            <v xml:space="preserve"> </v>
          </cell>
          <cell r="E33" t="str">
            <v>m2</v>
          </cell>
          <cell r="F33">
            <v>30503</v>
          </cell>
          <cell r="G33">
            <v>1.1100000000000001</v>
          </cell>
        </row>
        <row r="34">
          <cell r="A34" t="str">
            <v>02.400.00</v>
          </cell>
          <cell r="B34" t="str">
            <v>Pintura de ligação - Fornec., transporte e execução</v>
          </cell>
          <cell r="C34" t="str">
            <v>DNER-ES307/97</v>
          </cell>
          <cell r="D34" t="str">
            <v xml:space="preserve"> </v>
          </cell>
          <cell r="E34" t="str">
            <v>m2</v>
          </cell>
          <cell r="F34">
            <v>55033</v>
          </cell>
          <cell r="G34">
            <v>0.41</v>
          </cell>
        </row>
        <row r="35">
          <cell r="A35" t="str">
            <v>02.540.01</v>
          </cell>
          <cell r="B35" t="str">
            <v>Concreto betuminoso usinado a quente - usina 100/140 t/h</v>
          </cell>
          <cell r="C35" t="str">
            <v>DNER-ES313/97</v>
          </cell>
          <cell r="D35" t="str">
            <v xml:space="preserve"> </v>
          </cell>
          <cell r="E35" t="str">
            <v>t</v>
          </cell>
          <cell r="F35">
            <v>6110</v>
          </cell>
          <cell r="G35">
            <v>67.64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238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1515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953.6</v>
          </cell>
          <cell r="G40">
            <v>3.03</v>
          </cell>
        </row>
        <row r="41">
          <cell r="A41" t="str">
            <v>04.400.02</v>
          </cell>
          <cell r="B41" t="str">
            <v>Valeta de prot. de cortes c/ revest. vegetal VPC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154</v>
          </cell>
          <cell r="G41">
            <v>23.24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776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1837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6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1133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3</v>
          </cell>
          <cell r="G46">
            <v>20.86</v>
          </cell>
        </row>
        <row r="47">
          <cell r="A47" t="str">
            <v>04.900.21</v>
          </cell>
          <cell r="B47" t="str">
            <v>Sarjeta de cant. central de concreto-SCC 01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66</v>
          </cell>
          <cell r="G47">
            <v>13.85</v>
          </cell>
        </row>
        <row r="48">
          <cell r="A48" t="str">
            <v>04.900.04</v>
          </cell>
          <cell r="B48" t="str">
            <v>Sarjeta triangular de concreto-STC 04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473</v>
          </cell>
          <cell r="G48">
            <v>12.93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3</v>
          </cell>
          <cell r="G50">
            <v>503.68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04.960.01</v>
          </cell>
          <cell r="B53" t="str">
            <v>Boca de lobo simples c/ grelha de concreto-BLS 01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203.51</v>
          </cell>
        </row>
        <row r="54">
          <cell r="A54" t="str">
            <v>04.960.02</v>
          </cell>
          <cell r="B54" t="str">
            <v>Boca de lobo simples c/ grelha de concreto-BLS 02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9</v>
          </cell>
          <cell r="G54">
            <v>257.83999999999997</v>
          </cell>
        </row>
        <row r="55">
          <cell r="A55" t="str">
            <v>04.960.03</v>
          </cell>
          <cell r="B55" t="str">
            <v>Boca de lobo simples c/ grelha de concreto-BLS 03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5</v>
          </cell>
          <cell r="G55">
            <v>312.23</v>
          </cell>
        </row>
        <row r="56">
          <cell r="A56" t="str">
            <v>P.04.100.15</v>
          </cell>
          <cell r="B56" t="str">
            <v>Caixa de ligação e passagem BSTC,  D=1,00m, H=1,50m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741.5</v>
          </cell>
        </row>
        <row r="57">
          <cell r="A57" t="str">
            <v>04.962.02</v>
          </cell>
          <cell r="B57" t="str">
            <v>Caixa de ligação e passagem- CLP 02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359.92</v>
          </cell>
        </row>
        <row r="58">
          <cell r="A58" t="str">
            <v>04.999.02</v>
          </cell>
          <cell r="B58" t="str">
            <v>Demolição de dispositivos de concreto</v>
          </cell>
          <cell r="C58" t="str">
            <v>DNER-ES296/97</v>
          </cell>
          <cell r="D58" t="str">
            <v xml:space="preserve"> </v>
          </cell>
          <cell r="E58" t="str">
            <v>m3</v>
          </cell>
          <cell r="F58">
            <v>15</v>
          </cell>
          <cell r="G58">
            <v>12.58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773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426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82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6</v>
          </cell>
          <cell r="G64">
            <v>299.62</v>
          </cell>
        </row>
        <row r="65">
          <cell r="A65" t="str">
            <v>04.910.05</v>
          </cell>
          <cell r="B65" t="str">
            <v>Meio-fio de concreto-MFC 05</v>
          </cell>
          <cell r="C65" t="str">
            <v>DNER-ES290/97</v>
          </cell>
          <cell r="D65" t="str">
            <v xml:space="preserve"> </v>
          </cell>
          <cell r="E65" t="str">
            <v>m</v>
          </cell>
          <cell r="F65">
            <v>8514</v>
          </cell>
          <cell r="G65">
            <v>10.54</v>
          </cell>
        </row>
        <row r="66">
          <cell r="F66" t="str">
            <v>SUB-TOTAL</v>
          </cell>
        </row>
        <row r="68">
          <cell r="B68" t="str">
            <v>OBRAS DE ARTE CORRENTES</v>
          </cell>
        </row>
        <row r="69">
          <cell r="A69" t="str">
            <v>04.100.02</v>
          </cell>
          <cell r="B69" t="str">
            <v>Corpo de BSTC D=0.80m</v>
          </cell>
          <cell r="C69" t="str">
            <v>DNER-ES284/97</v>
          </cell>
          <cell r="D69" t="str">
            <v xml:space="preserve"> </v>
          </cell>
          <cell r="E69" t="str">
            <v xml:space="preserve">m </v>
          </cell>
          <cell r="F69">
            <v>44</v>
          </cell>
          <cell r="G69">
            <v>201.98</v>
          </cell>
        </row>
        <row r="70">
          <cell r="A70" t="str">
            <v>04.100.03</v>
          </cell>
          <cell r="B70" t="str">
            <v>Corpo de BSTC D=1.00m</v>
          </cell>
          <cell r="C70" t="str">
            <v>DNER-ES284/97</v>
          </cell>
          <cell r="D70" t="str">
            <v xml:space="preserve"> </v>
          </cell>
          <cell r="E70" t="str">
            <v xml:space="preserve">m </v>
          </cell>
          <cell r="F70">
            <v>40</v>
          </cell>
          <cell r="G70">
            <v>280.33</v>
          </cell>
        </row>
        <row r="71">
          <cell r="A71" t="str">
            <v>04.101.02</v>
          </cell>
          <cell r="B71" t="str">
            <v>Boca de BSTC D=0.80m-normal</v>
          </cell>
          <cell r="C71" t="str">
            <v>DNER-ES284/97</v>
          </cell>
          <cell r="D71" t="str">
            <v xml:space="preserve"> </v>
          </cell>
          <cell r="E71" t="str">
            <v>un</v>
          </cell>
          <cell r="F71">
            <v>3</v>
          </cell>
          <cell r="G71">
            <v>494.05</v>
          </cell>
        </row>
        <row r="72">
          <cell r="A72" t="str">
            <v>04.101.03</v>
          </cell>
          <cell r="B72" t="str">
            <v>Boca de BSTC D=1.00m-normal</v>
          </cell>
          <cell r="C72" t="str">
            <v>DNER-ES284/97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757.56</v>
          </cell>
        </row>
        <row r="73">
          <cell r="A73" t="str">
            <v>04.110.01</v>
          </cell>
          <cell r="B73" t="str">
            <v>Corpo de BDTC D=1.00m</v>
          </cell>
          <cell r="C73" t="str">
            <v>DNER-ES284/97</v>
          </cell>
          <cell r="D73" t="str">
            <v xml:space="preserve"> </v>
          </cell>
          <cell r="E73" t="str">
            <v>m</v>
          </cell>
          <cell r="F73">
            <v>27</v>
          </cell>
          <cell r="G73">
            <v>572.14</v>
          </cell>
        </row>
        <row r="74">
          <cell r="A74" t="str">
            <v>04.111.01</v>
          </cell>
          <cell r="B74" t="str">
            <v>Boca de BDTC D=1.00m-normal</v>
          </cell>
          <cell r="C74" t="str">
            <v>DNER-ES284/97</v>
          </cell>
          <cell r="D74" t="str">
            <v xml:space="preserve"> </v>
          </cell>
          <cell r="E74" t="str">
            <v>un</v>
          </cell>
          <cell r="F74">
            <v>4</v>
          </cell>
          <cell r="G74">
            <v>1056.6199999999999</v>
          </cell>
        </row>
        <row r="75">
          <cell r="F75" t="str">
            <v>SUB-TOTAL</v>
          </cell>
        </row>
        <row r="76">
          <cell r="B76" t="str">
            <v>OBRAS COMPLEMENTARES</v>
          </cell>
        </row>
        <row r="77">
          <cell r="A77" t="str">
            <v>05.100.00</v>
          </cell>
          <cell r="B77" t="str">
            <v>Enleivamento</v>
          </cell>
          <cell r="C77" t="str">
            <v>DNER-ES341/97</v>
          </cell>
          <cell r="D77" t="str">
            <v xml:space="preserve"> </v>
          </cell>
          <cell r="E77" t="str">
            <v>m2</v>
          </cell>
          <cell r="F77">
            <v>14884</v>
          </cell>
          <cell r="G77">
            <v>2.06</v>
          </cell>
        </row>
        <row r="78">
          <cell r="A78" t="str">
            <v>P 05.100.02</v>
          </cell>
          <cell r="B78" t="str">
            <v>Fornecimento e plantio de árvore selecionada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275</v>
          </cell>
          <cell r="G78">
            <v>6.02</v>
          </cell>
        </row>
        <row r="79">
          <cell r="A79" t="str">
            <v>DER81950</v>
          </cell>
          <cell r="B79" t="str">
            <v>Calçada em lastro de brita c/revestimento em concreto</v>
          </cell>
          <cell r="C79" t="str">
            <v xml:space="preserve"> </v>
          </cell>
          <cell r="D79" t="str">
            <v xml:space="preserve"> </v>
          </cell>
          <cell r="E79" t="str">
            <v>m2</v>
          </cell>
          <cell r="F79">
            <v>5840</v>
          </cell>
          <cell r="G79">
            <v>8.94</v>
          </cell>
        </row>
        <row r="80">
          <cell r="A80" t="str">
            <v>PI 04</v>
          </cell>
          <cell r="B80" t="str">
            <v xml:space="preserve">Luminária p/ iluminação pública ref.SRC-612 da Philips ou similar 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87</v>
          </cell>
          <cell r="G80">
            <v>425.5</v>
          </cell>
        </row>
        <row r="81">
          <cell r="A81" t="str">
            <v>PI 10</v>
          </cell>
          <cell r="B81" t="str">
            <v>Lâmpada a vapor de mercúrio 250W, alta pressão, base E40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69</v>
          </cell>
          <cell r="G81">
            <v>28.75</v>
          </cell>
        </row>
        <row r="82">
          <cell r="A82" t="str">
            <v>PI 18</v>
          </cell>
          <cell r="B82" t="str">
            <v>Braço curvo p/ iluminação pública padrão CELESC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87</v>
          </cell>
          <cell r="G82">
            <v>6.33</v>
          </cell>
        </row>
        <row r="83">
          <cell r="A83" t="str">
            <v>PI 20</v>
          </cell>
          <cell r="B83" t="str">
            <v>Poste de concreto duplo T 10m, 150 daN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30</v>
          </cell>
          <cell r="G83">
            <v>200</v>
          </cell>
        </row>
        <row r="84">
          <cell r="A84" t="str">
            <v>PI 24</v>
          </cell>
          <cell r="B84" t="str">
            <v>Fita elétrica auto fusão a base de borracha EPR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</v>
          </cell>
          <cell r="G84">
            <v>6.39</v>
          </cell>
        </row>
        <row r="85">
          <cell r="A85" t="str">
            <v>PI 25</v>
          </cell>
          <cell r="B85" t="str">
            <v>Fita adesiva plástica isolante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3.84</v>
          </cell>
        </row>
        <row r="86">
          <cell r="A86" t="str">
            <v>PI 30</v>
          </cell>
          <cell r="B86" t="str">
            <v>Haste para aterramento aço-cobre D 13x2400mm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30</v>
          </cell>
          <cell r="G86">
            <v>6.04</v>
          </cell>
        </row>
        <row r="87">
          <cell r="A87" t="str">
            <v>PI 31</v>
          </cell>
          <cell r="B87" t="str">
            <v>Cabo de cobre nú meio duro, 7 fios 2AWG</v>
          </cell>
          <cell r="C87" t="str">
            <v xml:space="preserve"> </v>
          </cell>
          <cell r="D87" t="str">
            <v xml:space="preserve"> </v>
          </cell>
          <cell r="E87" t="str">
            <v>kg</v>
          </cell>
          <cell r="F87">
            <v>18</v>
          </cell>
          <cell r="G87">
            <v>7.02</v>
          </cell>
        </row>
        <row r="88">
          <cell r="A88" t="str">
            <v>PI 36</v>
          </cell>
          <cell r="B88" t="str">
            <v>Construção de embasamento p/ poste tipo engastado, concreto duplo T, 10m de altura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30</v>
          </cell>
          <cell r="G88">
            <v>285</v>
          </cell>
        </row>
        <row r="89">
          <cell r="A89" t="str">
            <v>PI 39</v>
          </cell>
          <cell r="B89" t="str">
            <v>Fixação de haste de terra e conexão ao neutro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30</v>
          </cell>
          <cell r="G89">
            <v>35</v>
          </cell>
        </row>
        <row r="90">
          <cell r="A90" t="str">
            <v>PI 45</v>
          </cell>
          <cell r="B90" t="str">
            <v>Montagem eletromecânica de luminária padrão CELESC em poste de 11m de altura, duplo T,c/ fixação dos equip.e conexões elétricos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87</v>
          </cell>
          <cell r="G90">
            <v>35</v>
          </cell>
        </row>
        <row r="91">
          <cell r="A91" t="str">
            <v>PI 48</v>
          </cell>
          <cell r="B91" t="str">
            <v>Armação secundária p/ 2 estribo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60</v>
          </cell>
          <cell r="G91">
            <v>7.5</v>
          </cell>
        </row>
        <row r="92">
          <cell r="A92" t="str">
            <v>PI 49</v>
          </cell>
          <cell r="B92" t="str">
            <v>Armação secundária p/ 1 estribo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30</v>
          </cell>
          <cell r="G92">
            <v>3.5</v>
          </cell>
        </row>
        <row r="93">
          <cell r="A93" t="str">
            <v>PI 61</v>
          </cell>
          <cell r="B93" t="str">
            <v>Isolador de roldana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150</v>
          </cell>
          <cell r="G93">
            <v>4.5</v>
          </cell>
        </row>
        <row r="94">
          <cell r="A94" t="str">
            <v>PI 65</v>
          </cell>
          <cell r="B94" t="str">
            <v>Cabo de alumínio 1/0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2880</v>
          </cell>
          <cell r="G94">
            <v>1.7</v>
          </cell>
        </row>
        <row r="95">
          <cell r="A95" t="str">
            <v>PI 69</v>
          </cell>
          <cell r="B95" t="str">
            <v>Instalação de poste concreto duplo T, 10m de altura, engastado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200</v>
          </cell>
        </row>
        <row r="96">
          <cell r="A96" t="str">
            <v>R16</v>
          </cell>
          <cell r="B96" t="str">
            <v>Remanejamento de Poste de Concreto 10/150 c/ 1 pétala (400W) instalado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12</v>
          </cell>
          <cell r="G96">
            <v>150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xecuçServiços"/>
      <sheetName val="PARADA DE ÔNIBUS"/>
      <sheetName val="ACESSO TIPO II"/>
      <sheetName val="Faixas adic."/>
      <sheetName val="RESUMO reordenamento"/>
      <sheetName val="MODELO PARA ORÇAMENTO"/>
      <sheetName val="DER janeiro98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>
        <row r="1">
          <cell r="A1" t="str">
            <v>CÓDIGO</v>
          </cell>
          <cell r="B1" t="str">
            <v>SERVIÇO</v>
          </cell>
          <cell r="C1" t="str">
            <v>UNIDADE</v>
          </cell>
          <cell r="D1" t="str">
            <v>sisNORTE</v>
          </cell>
        </row>
        <row r="2">
          <cell r="D2" t="str">
            <v>(R$)1/98</v>
          </cell>
        </row>
        <row r="3">
          <cell r="A3">
            <v>45000</v>
          </cell>
          <cell r="B3" t="str">
            <v>Extração e carga de areia</v>
          </cell>
          <cell r="C3" t="str">
            <v>m³</v>
          </cell>
          <cell r="D3">
            <v>3.24</v>
          </cell>
        </row>
        <row r="4">
          <cell r="A4">
            <v>45005</v>
          </cell>
          <cell r="B4" t="str">
            <v>Extração e carga de seixo com DRAG-LINE</v>
          </cell>
          <cell r="C4" t="str">
            <v>m³</v>
          </cell>
          <cell r="D4">
            <v>2.2599999999999998</v>
          </cell>
        </row>
        <row r="5">
          <cell r="A5">
            <v>45010</v>
          </cell>
          <cell r="B5" t="str">
            <v>Extração e carga de seixo com trator</v>
          </cell>
          <cell r="C5" t="str">
            <v>m³</v>
          </cell>
          <cell r="D5">
            <v>1.82</v>
          </cell>
        </row>
        <row r="6">
          <cell r="A6">
            <v>45015</v>
          </cell>
          <cell r="B6" t="str">
            <v>Extração de rocha para britagem</v>
          </cell>
          <cell r="C6" t="str">
            <v>m³</v>
          </cell>
          <cell r="D6">
            <v>3.97</v>
          </cell>
        </row>
        <row r="7">
          <cell r="A7">
            <v>45020</v>
          </cell>
          <cell r="B7" t="str">
            <v>Fogacho para rocha extraída</v>
          </cell>
          <cell r="C7" t="str">
            <v>m³</v>
          </cell>
          <cell r="D7">
            <v>8.14</v>
          </cell>
        </row>
        <row r="8">
          <cell r="A8">
            <v>45025</v>
          </cell>
          <cell r="B8" t="str">
            <v>Extração de rocha e fogacho</v>
          </cell>
          <cell r="C8" t="str">
            <v>m³</v>
          </cell>
          <cell r="D8">
            <v>5.19</v>
          </cell>
        </row>
        <row r="9">
          <cell r="A9">
            <v>45030</v>
          </cell>
          <cell r="B9" t="str">
            <v>Carga e transporte da rocha da pedreira para o britador</v>
          </cell>
          <cell r="C9" t="str">
            <v>m³</v>
          </cell>
          <cell r="D9">
            <v>4.82</v>
          </cell>
        </row>
        <row r="10">
          <cell r="A10">
            <v>45035</v>
          </cell>
          <cell r="B10" t="str">
            <v>Carregamento de seixo</v>
          </cell>
          <cell r="C10" t="str">
            <v>m³</v>
          </cell>
          <cell r="D10">
            <v>0.45</v>
          </cell>
        </row>
        <row r="11">
          <cell r="A11">
            <v>45040</v>
          </cell>
          <cell r="B11" t="str">
            <v>Britagem de seixo</v>
          </cell>
          <cell r="C11" t="str">
            <v>m³</v>
          </cell>
          <cell r="D11">
            <v>6.88</v>
          </cell>
        </row>
        <row r="12">
          <cell r="A12">
            <v>45045</v>
          </cell>
          <cell r="B12" t="str">
            <v>Extração , carga e transporte de rocha até o britador</v>
          </cell>
          <cell r="C12" t="str">
            <v>m³</v>
          </cell>
          <cell r="D12">
            <v>10.02</v>
          </cell>
        </row>
        <row r="13">
          <cell r="A13">
            <v>45050</v>
          </cell>
          <cell r="B13" t="str">
            <v>Britagem primária - produção de pedra pulmão D &lt;=10 cm</v>
          </cell>
          <cell r="C13" t="str">
            <v>m³</v>
          </cell>
          <cell r="D13">
            <v>9.91</v>
          </cell>
        </row>
        <row r="14">
          <cell r="A14">
            <v>45055</v>
          </cell>
          <cell r="B14" t="str">
            <v>Bica corrida (produção de brita)</v>
          </cell>
          <cell r="C14" t="str">
            <v>m³</v>
          </cell>
          <cell r="D14">
            <v>10.87</v>
          </cell>
        </row>
        <row r="15">
          <cell r="A15">
            <v>45060</v>
          </cell>
          <cell r="B15" t="str">
            <v>Britagem de rocha - produção de brita</v>
          </cell>
          <cell r="C15" t="str">
            <v>m³</v>
          </cell>
          <cell r="D15">
            <v>12.44</v>
          </cell>
        </row>
        <row r="16">
          <cell r="A16">
            <v>45070</v>
          </cell>
          <cell r="B16" t="str">
            <v>Escavação e carga de materiais de 1a. categoria</v>
          </cell>
          <cell r="C16" t="str">
            <v>m³</v>
          </cell>
          <cell r="D16">
            <v>1.54</v>
          </cell>
        </row>
        <row r="17">
          <cell r="A17">
            <v>45075</v>
          </cell>
          <cell r="B17" t="str">
            <v>Escavação e carga de materiais de 2a. categoria</v>
          </cell>
          <cell r="C17" t="str">
            <v>m³</v>
          </cell>
          <cell r="D17">
            <v>2.4</v>
          </cell>
        </row>
        <row r="18">
          <cell r="A18">
            <v>45080</v>
          </cell>
          <cell r="B18" t="str">
            <v>Produção de seixo peneirado</v>
          </cell>
          <cell r="C18" t="str">
            <v>m³</v>
          </cell>
          <cell r="D18">
            <v>3.39</v>
          </cell>
        </row>
        <row r="19">
          <cell r="A19">
            <v>45085</v>
          </cell>
          <cell r="B19" t="str">
            <v>Produção de seixo parcialmente britado e peneirado</v>
          </cell>
          <cell r="C19" t="str">
            <v>m³</v>
          </cell>
          <cell r="D19">
            <v>4.41</v>
          </cell>
        </row>
        <row r="20">
          <cell r="A20">
            <v>45090</v>
          </cell>
          <cell r="B20" t="str">
            <v>Seixo retido na peneira 2"</v>
          </cell>
          <cell r="C20" t="str">
            <v>m³</v>
          </cell>
          <cell r="D20">
            <v>3.4</v>
          </cell>
        </row>
        <row r="21">
          <cell r="A21">
            <v>45095</v>
          </cell>
          <cell r="B21" t="str">
            <v>Carregamento de brita para drenagem e O.A.C.</v>
          </cell>
          <cell r="C21" t="str">
            <v>m³</v>
          </cell>
          <cell r="D21">
            <v>0.56000000000000005</v>
          </cell>
        </row>
        <row r="22">
          <cell r="A22">
            <v>45100</v>
          </cell>
          <cell r="B22" t="str">
            <v>Material jazida 1a categoria</v>
          </cell>
          <cell r="C22" t="str">
            <v>m³</v>
          </cell>
          <cell r="D22">
            <v>1.54</v>
          </cell>
        </row>
        <row r="23">
          <cell r="A23">
            <v>45105</v>
          </cell>
          <cell r="B23" t="str">
            <v>Escavação e carga de material de 2a categoria</v>
          </cell>
          <cell r="C23" t="str">
            <v>m³</v>
          </cell>
          <cell r="D23">
            <v>2.38</v>
          </cell>
        </row>
        <row r="24">
          <cell r="A24">
            <v>45110</v>
          </cell>
          <cell r="B24" t="str">
            <v>Extração do material de 3a categoria para terraplenagem</v>
          </cell>
          <cell r="C24" t="str">
            <v>m³</v>
          </cell>
          <cell r="D24">
            <v>6.3</v>
          </cell>
        </row>
        <row r="25">
          <cell r="A25">
            <v>45115</v>
          </cell>
          <cell r="B25" t="str">
            <v>Carga do material de 3a categoria</v>
          </cell>
          <cell r="C25" t="str">
            <v>m³</v>
          </cell>
          <cell r="D25">
            <v>2.1800000000000002</v>
          </cell>
        </row>
        <row r="26">
          <cell r="A26">
            <v>45120</v>
          </cell>
          <cell r="B26" t="str">
            <v>Espalhamento do material de 3a categoria</v>
          </cell>
          <cell r="C26" t="str">
            <v>m³</v>
          </cell>
          <cell r="D26">
            <v>0.3</v>
          </cell>
        </row>
        <row r="27">
          <cell r="A27">
            <v>45125</v>
          </cell>
          <cell r="B27" t="str">
            <v>Escavação carga e espalhamento de material de 3a. categoria</v>
          </cell>
          <cell r="C27" t="str">
            <v>m³</v>
          </cell>
          <cell r="D27">
            <v>8.7799999999999994</v>
          </cell>
        </row>
        <row r="28">
          <cell r="A28">
            <v>45210</v>
          </cell>
          <cell r="B28" t="str">
            <v>Concreto magro</v>
          </cell>
          <cell r="C28" t="str">
            <v>m³</v>
          </cell>
          <cell r="D28">
            <v>87.09</v>
          </cell>
        </row>
        <row r="29">
          <cell r="A29">
            <v>45215</v>
          </cell>
          <cell r="B29" t="str">
            <v>Concreto magro com brita comercial</v>
          </cell>
          <cell r="C29" t="str">
            <v>m³</v>
          </cell>
          <cell r="D29">
            <v>103.07</v>
          </cell>
        </row>
        <row r="30">
          <cell r="A30">
            <v>45220</v>
          </cell>
          <cell r="B30" t="str">
            <v>Concreto fck 9 MPa</v>
          </cell>
          <cell r="C30" t="str">
            <v>m³</v>
          </cell>
          <cell r="D30">
            <v>102.67</v>
          </cell>
        </row>
        <row r="31">
          <cell r="A31">
            <v>45225</v>
          </cell>
          <cell r="B31" t="str">
            <v>Concreto fck 9 MPa com brita comercial</v>
          </cell>
          <cell r="C31" t="str">
            <v>m³</v>
          </cell>
          <cell r="D31">
            <v>116.3</v>
          </cell>
        </row>
        <row r="32">
          <cell r="A32">
            <v>45230</v>
          </cell>
          <cell r="B32" t="str">
            <v xml:space="preserve">Concreto fck 11 MPa </v>
          </cell>
          <cell r="C32" t="str">
            <v>m³</v>
          </cell>
          <cell r="D32">
            <v>108.67</v>
          </cell>
        </row>
        <row r="33">
          <cell r="A33">
            <v>45235</v>
          </cell>
          <cell r="B33" t="str">
            <v>Concreto fck 11 MPa com brita comercial</v>
          </cell>
          <cell r="C33" t="str">
            <v>m³</v>
          </cell>
          <cell r="D33">
            <v>122.71</v>
          </cell>
        </row>
        <row r="34">
          <cell r="A34">
            <v>45240</v>
          </cell>
          <cell r="B34" t="str">
            <v xml:space="preserve">Concreto fck 15 MPa </v>
          </cell>
          <cell r="C34" t="str">
            <v>m³</v>
          </cell>
          <cell r="D34">
            <v>115.68</v>
          </cell>
        </row>
        <row r="35">
          <cell r="A35">
            <v>45245</v>
          </cell>
          <cell r="B35" t="str">
            <v>Concreto fck 15 MPa com brita comercial</v>
          </cell>
          <cell r="C35" t="str">
            <v>m³</v>
          </cell>
          <cell r="D35">
            <v>127.79</v>
          </cell>
        </row>
        <row r="36">
          <cell r="A36">
            <v>45250</v>
          </cell>
          <cell r="B36" t="str">
            <v>Concreto Poroso</v>
          </cell>
          <cell r="C36" t="str">
            <v>m³</v>
          </cell>
          <cell r="D36">
            <v>116.3</v>
          </cell>
        </row>
        <row r="37">
          <cell r="A37">
            <v>45255</v>
          </cell>
          <cell r="B37" t="str">
            <v>Concreto poroso com brita comercial</v>
          </cell>
          <cell r="C37" t="str">
            <v>m³</v>
          </cell>
          <cell r="D37">
            <v>133.1</v>
          </cell>
        </row>
        <row r="38">
          <cell r="A38">
            <v>45260</v>
          </cell>
          <cell r="B38" t="str">
            <v>Concreto ciclopico fck 11 MPa</v>
          </cell>
          <cell r="C38" t="str">
            <v>m³</v>
          </cell>
          <cell r="D38">
            <v>93.84</v>
          </cell>
        </row>
        <row r="39">
          <cell r="A39">
            <v>45265</v>
          </cell>
          <cell r="B39" t="str">
            <v>Concreto ciclopico fck 11 MPa com brita comercial</v>
          </cell>
          <cell r="C39" t="str">
            <v>m³</v>
          </cell>
          <cell r="D39">
            <v>103.67</v>
          </cell>
        </row>
        <row r="40">
          <cell r="A40">
            <v>45270</v>
          </cell>
          <cell r="B40" t="str">
            <v>Concreto ciclopico fck 15 MPa</v>
          </cell>
          <cell r="C40" t="str">
            <v>m³</v>
          </cell>
          <cell r="D40">
            <v>98.75</v>
          </cell>
        </row>
        <row r="41">
          <cell r="A41">
            <v>45275</v>
          </cell>
          <cell r="B41" t="str">
            <v>Concreto ciclopico fck 15 MPa com brita comercial</v>
          </cell>
          <cell r="C41" t="str">
            <v>m³</v>
          </cell>
          <cell r="D41">
            <v>107.23</v>
          </cell>
        </row>
        <row r="42">
          <cell r="A42">
            <v>45280</v>
          </cell>
          <cell r="B42" t="str">
            <v>Argamassa de cimento e areia 1:4</v>
          </cell>
          <cell r="C42" t="str">
            <v>m³</v>
          </cell>
          <cell r="D42">
            <v>103.72</v>
          </cell>
        </row>
        <row r="43">
          <cell r="A43">
            <v>45285</v>
          </cell>
          <cell r="B43" t="str">
            <v>Argamassa de cimento e areia 1:3</v>
          </cell>
          <cell r="C43" t="str">
            <v>m³</v>
          </cell>
          <cell r="D43">
            <v>120.94</v>
          </cell>
        </row>
        <row r="44">
          <cell r="A44">
            <v>45290</v>
          </cell>
          <cell r="B44" t="str">
            <v>Formas comuns de madeira com reaproveitamento de duas vezes</v>
          </cell>
          <cell r="C44" t="str">
            <v>m²</v>
          </cell>
          <cell r="D44">
            <v>22.28</v>
          </cell>
        </row>
        <row r="45">
          <cell r="A45">
            <v>45295</v>
          </cell>
          <cell r="B45" t="str">
            <v>Escoramento para bueiros celulares</v>
          </cell>
          <cell r="C45" t="str">
            <v>m³</v>
          </cell>
          <cell r="D45">
            <v>9.67</v>
          </cell>
        </row>
        <row r="46">
          <cell r="A46">
            <v>45300</v>
          </cell>
          <cell r="B46" t="str">
            <v>Armadura aço CA-25 fornecimento dobragem e colocação</v>
          </cell>
          <cell r="C46" t="str">
            <v>kg</v>
          </cell>
          <cell r="D46">
            <v>2.0299999999999998</v>
          </cell>
        </row>
        <row r="47">
          <cell r="A47">
            <v>45305</v>
          </cell>
          <cell r="B47" t="str">
            <v>Armadura aço CA-50 fornecimento dobragem e colocação</v>
          </cell>
          <cell r="C47" t="str">
            <v>kg</v>
          </cell>
          <cell r="D47">
            <v>2.11</v>
          </cell>
        </row>
        <row r="48">
          <cell r="A48">
            <v>45310</v>
          </cell>
          <cell r="B48" t="str">
            <v>Armadura aço CA-60 fornecimento dobragem e colocação</v>
          </cell>
          <cell r="C48" t="str">
            <v>kg</v>
          </cell>
          <cell r="D48">
            <v>2.38</v>
          </cell>
        </row>
        <row r="49">
          <cell r="A49">
            <v>45315</v>
          </cell>
          <cell r="B49" t="str">
            <v>Lastro de brita</v>
          </cell>
          <cell r="C49" t="str">
            <v>m³</v>
          </cell>
          <cell r="D49">
            <v>25.13</v>
          </cell>
        </row>
        <row r="50">
          <cell r="A50">
            <v>45320</v>
          </cell>
          <cell r="B50" t="str">
            <v>Lastro de brita com brita comercial</v>
          </cell>
          <cell r="C50" t="str">
            <v>m³</v>
          </cell>
          <cell r="D50">
            <v>46.72</v>
          </cell>
        </row>
        <row r="51">
          <cell r="A51">
            <v>45335</v>
          </cell>
          <cell r="B51" t="str">
            <v>Enrocamento de pedra jogada com pedra do primário</v>
          </cell>
          <cell r="C51" t="str">
            <v>m³</v>
          </cell>
          <cell r="D51">
            <v>12.12</v>
          </cell>
        </row>
        <row r="52">
          <cell r="A52">
            <v>45340</v>
          </cell>
          <cell r="B52" t="str">
            <v>Enrocamento pedra arrumada</v>
          </cell>
          <cell r="C52" t="str">
            <v>m³</v>
          </cell>
          <cell r="D52">
            <v>22.83</v>
          </cell>
        </row>
        <row r="53">
          <cell r="A53">
            <v>45345</v>
          </cell>
          <cell r="B53" t="str">
            <v>Alvenaria de pedra-de-mão argamassada</v>
          </cell>
          <cell r="C53" t="str">
            <v>m³</v>
          </cell>
          <cell r="D53">
            <v>62.17</v>
          </cell>
        </row>
        <row r="54">
          <cell r="A54">
            <v>45350</v>
          </cell>
          <cell r="B54" t="str">
            <v>Alvenaria de tijolos maciços p/ parede de 20cm</v>
          </cell>
          <cell r="C54" t="str">
            <v>m²</v>
          </cell>
          <cell r="D54">
            <v>47.7</v>
          </cell>
        </row>
        <row r="55">
          <cell r="A55">
            <v>46000</v>
          </cell>
          <cell r="B55" t="str">
            <v>Torre de madeira para cravação de tubulação (OAE)</v>
          </cell>
          <cell r="C55" t="str">
            <v>m</v>
          </cell>
          <cell r="D55">
            <v>450.9</v>
          </cell>
        </row>
        <row r="56">
          <cell r="A56">
            <v>46010</v>
          </cell>
          <cell r="B56" t="str">
            <v>Argamassa de cimento e areia 1:4 preparo e materiais (OAE)</v>
          </cell>
          <cell r="C56" t="str">
            <v>m³</v>
          </cell>
          <cell r="D56">
            <v>104.93</v>
          </cell>
        </row>
        <row r="57">
          <cell r="A57">
            <v>46020</v>
          </cell>
          <cell r="B57" t="str">
            <v>Formas de madeira (OAE)</v>
          </cell>
          <cell r="C57" t="str">
            <v>m²</v>
          </cell>
          <cell r="D57">
            <v>29.37</v>
          </cell>
        </row>
        <row r="58">
          <cell r="A58">
            <v>46030</v>
          </cell>
          <cell r="B58" t="str">
            <v>Armadura aço CA-50 fornec. dobr. e colocação (OAE)</v>
          </cell>
          <cell r="C58" t="str">
            <v>kg</v>
          </cell>
          <cell r="D58">
            <v>2.2000000000000002</v>
          </cell>
        </row>
        <row r="59">
          <cell r="A59">
            <v>46040</v>
          </cell>
          <cell r="B59" t="str">
            <v>Concreto fck 15 MPa - preparo lançamento e cura (OAE)</v>
          </cell>
          <cell r="C59" t="str">
            <v>m³</v>
          </cell>
          <cell r="D59">
            <v>129.38</v>
          </cell>
        </row>
        <row r="60">
          <cell r="A60">
            <v>46050</v>
          </cell>
          <cell r="B60" t="str">
            <v>Concreto fck 18 MPa - preparo lançamento e cura (OAE)</v>
          </cell>
          <cell r="C60" t="str">
            <v>m³</v>
          </cell>
          <cell r="D60">
            <v>134.74</v>
          </cell>
        </row>
        <row r="61">
          <cell r="A61">
            <v>46070</v>
          </cell>
          <cell r="B61" t="str">
            <v>Demolição de estrutura em concreto simples (OAE)</v>
          </cell>
          <cell r="C61" t="str">
            <v>m³</v>
          </cell>
          <cell r="D61">
            <v>13.96</v>
          </cell>
        </row>
        <row r="62">
          <cell r="A62">
            <v>46080</v>
          </cell>
          <cell r="B62" t="str">
            <v>Demolição de estrutura em concreto armado (OAE)</v>
          </cell>
          <cell r="C62" t="str">
            <v>m³</v>
          </cell>
          <cell r="D62">
            <v>27.9</v>
          </cell>
        </row>
        <row r="63">
          <cell r="A63">
            <v>46090</v>
          </cell>
          <cell r="B63" t="str">
            <v>Aterro para vedação de ensecadeiras (OAE)</v>
          </cell>
          <cell r="C63" t="str">
            <v>m³</v>
          </cell>
          <cell r="D63">
            <v>7.52</v>
          </cell>
        </row>
        <row r="64">
          <cell r="A64">
            <v>46100</v>
          </cell>
          <cell r="B64" t="str">
            <v>Ensecadeiras duplas (OAE)</v>
          </cell>
          <cell r="C64" t="str">
            <v>m²</v>
          </cell>
          <cell r="D64">
            <v>157.55000000000001</v>
          </cell>
        </row>
        <row r="65">
          <cell r="A65">
            <v>50000</v>
          </cell>
          <cell r="B65" t="str">
            <v>Desmatamento e limpeza do terreno - condição1</v>
          </cell>
          <cell r="C65" t="str">
            <v>m²</v>
          </cell>
          <cell r="D65">
            <v>0.15</v>
          </cell>
        </row>
        <row r="66">
          <cell r="A66">
            <v>50001</v>
          </cell>
          <cell r="B66" t="str">
            <v>Desmatamento e limpeza do terreno - condição2</v>
          </cell>
          <cell r="C66" t="str">
            <v>m²</v>
          </cell>
          <cell r="D66">
            <v>0.47</v>
          </cell>
        </row>
        <row r="67">
          <cell r="A67">
            <v>50002</v>
          </cell>
          <cell r="B67" t="str">
            <v>Desmatamento e limpeza do terreno - condição3</v>
          </cell>
          <cell r="C67" t="str">
            <v>m²</v>
          </cell>
          <cell r="D67">
            <v>1.41</v>
          </cell>
        </row>
        <row r="68">
          <cell r="A68">
            <v>50003</v>
          </cell>
          <cell r="B68" t="str">
            <v>Desmatamento e limpeza do terreno - condição4</v>
          </cell>
          <cell r="C68" t="str">
            <v>m²</v>
          </cell>
          <cell r="D68">
            <v>2.0499999999999998</v>
          </cell>
        </row>
        <row r="69">
          <cell r="A69">
            <v>50010</v>
          </cell>
          <cell r="B69" t="str">
            <v>Esc. carga e transp. de mat. clas. 1a cat DMT&lt;= 50 m</v>
          </cell>
          <cell r="C69" t="str">
            <v>m³</v>
          </cell>
          <cell r="D69">
            <v>0.83</v>
          </cell>
        </row>
        <row r="70">
          <cell r="A70">
            <v>50020</v>
          </cell>
          <cell r="B70" t="str">
            <v>Esc. carga e transp. de mat. clas 1a cat 50&lt;DMT&lt;=100 m</v>
          </cell>
          <cell r="C70" t="str">
            <v>m³</v>
          </cell>
          <cell r="D70">
            <v>1.43</v>
          </cell>
        </row>
        <row r="71">
          <cell r="A71">
            <v>50030</v>
          </cell>
          <cell r="B71" t="str">
            <v>Esc. carga e transp. de mat. clas 1a cat 100&lt;DMT&lt;=150 m</v>
          </cell>
          <cell r="C71" t="str">
            <v>m³</v>
          </cell>
          <cell r="D71">
            <v>1.5</v>
          </cell>
        </row>
        <row r="72">
          <cell r="A72">
            <v>50040</v>
          </cell>
          <cell r="B72" t="str">
            <v>Esc. carga e transp. de mat. clas 1a cat 150&lt;DMT&lt;=200 m</v>
          </cell>
          <cell r="C72" t="str">
            <v>m³</v>
          </cell>
          <cell r="D72">
            <v>1.52</v>
          </cell>
        </row>
        <row r="73">
          <cell r="A73">
            <v>50050</v>
          </cell>
          <cell r="B73" t="str">
            <v>Esc. carga e transp. de mat. clas 1a cat 200&lt;DMT&lt;=250 m</v>
          </cell>
          <cell r="C73" t="str">
            <v>m³</v>
          </cell>
          <cell r="D73">
            <v>1.69</v>
          </cell>
        </row>
        <row r="74">
          <cell r="A74">
            <v>50060</v>
          </cell>
          <cell r="B74" t="str">
            <v>Esc. carga e transp. de mat. clas 1a cat 250&lt;DMT&lt;=300 m</v>
          </cell>
          <cell r="C74" t="str">
            <v>m³</v>
          </cell>
          <cell r="D74">
            <v>1.8</v>
          </cell>
        </row>
        <row r="75">
          <cell r="A75">
            <v>50070</v>
          </cell>
          <cell r="B75" t="str">
            <v>Esc. carga e transp. de mat. clas 1a cat 300&lt;DMT&lt;=350 m</v>
          </cell>
          <cell r="C75" t="str">
            <v>m³</v>
          </cell>
          <cell r="D75">
            <v>1.94</v>
          </cell>
        </row>
        <row r="76">
          <cell r="A76">
            <v>50080</v>
          </cell>
          <cell r="B76" t="str">
            <v>Esc. carga e transp. de mat. clas 1a cat 350&lt;DMT&lt;=400 m</v>
          </cell>
          <cell r="C76" t="str">
            <v>m³</v>
          </cell>
          <cell r="D76">
            <v>2</v>
          </cell>
        </row>
        <row r="77">
          <cell r="A77">
            <v>50090</v>
          </cell>
          <cell r="B77" t="str">
            <v>Esc. carga e transp. de mat. clas 1a cat 400&lt;DMT&lt;=500 m</v>
          </cell>
          <cell r="C77" t="str">
            <v>m³</v>
          </cell>
          <cell r="D77">
            <v>2.09</v>
          </cell>
        </row>
        <row r="78">
          <cell r="A78">
            <v>50100</v>
          </cell>
          <cell r="B78" t="str">
            <v>Esc. carga e transp. de mat. clas 1a cat 500&lt;DMT&lt;=600 m</v>
          </cell>
          <cell r="C78" t="str">
            <v>m³</v>
          </cell>
          <cell r="D78">
            <v>2.2200000000000002</v>
          </cell>
        </row>
        <row r="79">
          <cell r="A79">
            <v>50110</v>
          </cell>
          <cell r="B79" t="str">
            <v>Esc. carga e transp. de mat. clas 1a cat 600&lt;DMT&lt;=700 m</v>
          </cell>
          <cell r="C79" t="str">
            <v>m³</v>
          </cell>
          <cell r="D79">
            <v>2.4</v>
          </cell>
        </row>
        <row r="80">
          <cell r="A80">
            <v>50120</v>
          </cell>
          <cell r="B80" t="str">
            <v>Esc. carga e transp. de mat. clas 1a cat 700&lt;DMT&lt;=800 m</v>
          </cell>
          <cell r="C80" t="str">
            <v>m³</v>
          </cell>
          <cell r="D80">
            <v>2.56</v>
          </cell>
        </row>
        <row r="81">
          <cell r="A81">
            <v>50130</v>
          </cell>
          <cell r="B81" t="str">
            <v>Esc. carga e transp. de mat. clas 1a cat 800&lt;DMT&lt;=900 m</v>
          </cell>
          <cell r="C81" t="str">
            <v>m³</v>
          </cell>
          <cell r="D81">
            <v>2.66</v>
          </cell>
        </row>
        <row r="82">
          <cell r="A82">
            <v>50140</v>
          </cell>
          <cell r="B82" t="str">
            <v>Esc. carga e transp. de mat. clas 1a cat 900&lt;DMT&lt;=1000 m</v>
          </cell>
          <cell r="C82" t="str">
            <v>m³</v>
          </cell>
          <cell r="D82">
            <v>2.8</v>
          </cell>
        </row>
        <row r="83">
          <cell r="A83">
            <v>50150</v>
          </cell>
          <cell r="B83" t="str">
            <v>Esc. carga e transp. de mat. clas 1a cat 1000&lt;DMT&lt;=1200 m</v>
          </cell>
          <cell r="C83" t="str">
            <v>m³</v>
          </cell>
          <cell r="D83">
            <v>3.68</v>
          </cell>
        </row>
        <row r="84">
          <cell r="A84">
            <v>50160</v>
          </cell>
          <cell r="B84" t="str">
            <v>Esc. carga e transp. de mat. clas 1a cat 1200&lt;DMT&lt;=1400 m</v>
          </cell>
          <cell r="C84" t="str">
            <v>m³</v>
          </cell>
          <cell r="D84">
            <v>3.94</v>
          </cell>
        </row>
        <row r="85">
          <cell r="A85">
            <v>50170</v>
          </cell>
          <cell r="B85" t="str">
            <v>Esc. carga e transp. de mat. clas 1a cat 1400&lt;DMT&lt;=1600 m</v>
          </cell>
          <cell r="C85" t="str">
            <v>m³</v>
          </cell>
          <cell r="D85">
            <v>4.13</v>
          </cell>
        </row>
        <row r="86">
          <cell r="A86">
            <v>50180</v>
          </cell>
          <cell r="B86" t="str">
            <v>Esc. carga e transp. de mat. clas 1a cat 1600&lt;DMT&lt;=1800 m</v>
          </cell>
          <cell r="C86" t="str">
            <v>m³</v>
          </cell>
          <cell r="D86">
            <v>4.3</v>
          </cell>
        </row>
        <row r="87">
          <cell r="A87">
            <v>50190</v>
          </cell>
          <cell r="B87" t="str">
            <v>Esc. carga e transp. de mat. clas 1a cat 1800&lt;DMT&lt;2000 m</v>
          </cell>
          <cell r="C87" t="str">
            <v>m³</v>
          </cell>
          <cell r="D87">
            <v>4.37</v>
          </cell>
        </row>
        <row r="88">
          <cell r="A88">
            <v>50200</v>
          </cell>
          <cell r="B88" t="str">
            <v>Esc. carga e transp. de mat. clas 1a cat 2000&lt;DMT&lt;2500 m</v>
          </cell>
          <cell r="C88" t="str">
            <v>m³</v>
          </cell>
          <cell r="D88">
            <v>4.55</v>
          </cell>
        </row>
        <row r="89">
          <cell r="A89">
            <v>50210</v>
          </cell>
          <cell r="B89" t="str">
            <v>Esc. carga e transp. de mat. clas 1a cat 2500&lt;DMT&lt;3000 m</v>
          </cell>
          <cell r="C89" t="str">
            <v>m³</v>
          </cell>
          <cell r="D89">
            <v>4.91</v>
          </cell>
        </row>
        <row r="90">
          <cell r="A90">
            <v>50220</v>
          </cell>
          <cell r="B90" t="str">
            <v>Esc. carga e transp. de mat. clas 1a cat 3000&lt;DMT&lt;3500 m</v>
          </cell>
          <cell r="C90" t="str">
            <v>m³</v>
          </cell>
          <cell r="D90">
            <v>5.3</v>
          </cell>
        </row>
        <row r="91">
          <cell r="A91">
            <v>50230</v>
          </cell>
          <cell r="B91" t="str">
            <v>Esc. carga e transp. de mat. clas 1a cat 3500&lt;DMT&lt;4000 m</v>
          </cell>
          <cell r="C91" t="str">
            <v>m³</v>
          </cell>
          <cell r="D91">
            <v>5.51</v>
          </cell>
        </row>
        <row r="92">
          <cell r="A92">
            <v>50240</v>
          </cell>
          <cell r="B92" t="str">
            <v>Esc. carga e transp. de mat. clas 1a cat 4000&lt;DMT&lt;4500 m</v>
          </cell>
          <cell r="C92" t="str">
            <v>m³</v>
          </cell>
          <cell r="D92">
            <v>5.8</v>
          </cell>
        </row>
        <row r="93">
          <cell r="A93">
            <v>50250</v>
          </cell>
          <cell r="B93" t="str">
            <v>Esc. carga e transp. de mat. clas 1a cat 4500&lt;DMT&lt;5000 m</v>
          </cell>
          <cell r="C93" t="str">
            <v>m³</v>
          </cell>
          <cell r="D93">
            <v>6.1</v>
          </cell>
        </row>
        <row r="94">
          <cell r="A94">
            <v>50260</v>
          </cell>
          <cell r="B94" t="str">
            <v>Esc. carga e transp. de mat. clas 1a cat 5000&lt;DMT&lt;6000 m</v>
          </cell>
          <cell r="C94" t="str">
            <v>m³</v>
          </cell>
          <cell r="D94">
            <v>6.81</v>
          </cell>
        </row>
        <row r="95">
          <cell r="A95">
            <v>50270</v>
          </cell>
          <cell r="B95" t="str">
            <v>Esc. carga e transp. de mat. clas 1a cat 6000&lt;DMT&lt;7000 m</v>
          </cell>
          <cell r="C95" t="str">
            <v>m³</v>
          </cell>
          <cell r="D95">
            <v>7.32</v>
          </cell>
        </row>
        <row r="96">
          <cell r="A96">
            <v>50280</v>
          </cell>
          <cell r="B96" t="str">
            <v>Esc. carga e transp. de mat. clas 1a cat 7000&lt;DMT&lt;8000 m</v>
          </cell>
          <cell r="C96" t="str">
            <v>m³</v>
          </cell>
          <cell r="D96">
            <v>7.99</v>
          </cell>
        </row>
        <row r="97">
          <cell r="A97">
            <v>50290</v>
          </cell>
          <cell r="B97" t="str">
            <v>Esc. carga e transp. de mat. clas 1a cat 8000&lt;DMT&lt;9000 m</v>
          </cell>
          <cell r="C97" t="str">
            <v>m³</v>
          </cell>
          <cell r="D97">
            <v>8.65</v>
          </cell>
        </row>
        <row r="98">
          <cell r="A98">
            <v>50300</v>
          </cell>
          <cell r="B98" t="str">
            <v>Esc. carga e transp. de mat. clas 1a cat 9000&lt;DMT&lt;1000 m</v>
          </cell>
          <cell r="C98" t="str">
            <v>m³</v>
          </cell>
          <cell r="D98">
            <v>9.1199999999999992</v>
          </cell>
        </row>
        <row r="99">
          <cell r="A99">
            <v>51000</v>
          </cell>
          <cell r="B99" t="str">
            <v>Esc. carga e transp. de mat. clas. 2a cat DMT&lt;= 50 m</v>
          </cell>
          <cell r="C99" t="str">
            <v>m³</v>
          </cell>
          <cell r="D99">
            <v>1.36</v>
          </cell>
        </row>
        <row r="100">
          <cell r="A100">
            <v>51010</v>
          </cell>
          <cell r="B100" t="str">
            <v>Esc. carga e transp. de mat. clas 2a cat 50&lt;DMT&lt;=100 m</v>
          </cell>
          <cell r="C100" t="str">
            <v>m³</v>
          </cell>
          <cell r="D100">
            <v>2.23</v>
          </cell>
        </row>
        <row r="101">
          <cell r="A101">
            <v>51020</v>
          </cell>
          <cell r="B101" t="str">
            <v>Esc. carga e transp. de mat. clas 2a cat 100&lt;DMT&lt;=150 m</v>
          </cell>
          <cell r="C101" t="str">
            <v>m³</v>
          </cell>
          <cell r="D101">
            <v>2.31</v>
          </cell>
        </row>
        <row r="102">
          <cell r="A102">
            <v>51030</v>
          </cell>
          <cell r="B102" t="str">
            <v>Esc. carga e transp. de mat. clas 2a cat 150&lt;DMT&lt;=200 m</v>
          </cell>
          <cell r="C102" t="str">
            <v>m³</v>
          </cell>
          <cell r="D102">
            <v>2.44</v>
          </cell>
        </row>
        <row r="103">
          <cell r="A103">
            <v>51040</v>
          </cell>
          <cell r="B103" t="str">
            <v>Esc. carga e transp. de mat. clas 2a cat 200&lt;DMT&lt;=250 m</v>
          </cell>
          <cell r="C103" t="str">
            <v>m³</v>
          </cell>
          <cell r="D103">
            <v>2.62</v>
          </cell>
        </row>
        <row r="104">
          <cell r="A104">
            <v>51050</v>
          </cell>
          <cell r="B104" t="str">
            <v>Esc. carga e transp. de mat. clas 2a cat 250&lt;DMT&lt;=300 m</v>
          </cell>
          <cell r="C104" t="str">
            <v>m³</v>
          </cell>
          <cell r="D104">
            <v>2.69</v>
          </cell>
        </row>
        <row r="105">
          <cell r="A105">
            <v>51060</v>
          </cell>
          <cell r="B105" t="str">
            <v>Esc. carga e transp. de mat. clas 2a cat 300&lt;DMT&lt;=350 m</v>
          </cell>
          <cell r="C105" t="str">
            <v>m³</v>
          </cell>
          <cell r="D105">
            <v>2.84</v>
          </cell>
        </row>
        <row r="106">
          <cell r="A106">
            <v>51070</v>
          </cell>
          <cell r="B106" t="str">
            <v>Esc. carga e transp. de mat. clas 2a cat 350&lt;DMT&lt;=400 m</v>
          </cell>
          <cell r="C106" t="str">
            <v>m³</v>
          </cell>
          <cell r="D106">
            <v>2.91</v>
          </cell>
        </row>
        <row r="107">
          <cell r="A107">
            <v>51080</v>
          </cell>
          <cell r="B107" t="str">
            <v>Esc. carga e transp. de mat. clas 2a cat 400&lt;DMT&lt;=500 m</v>
          </cell>
          <cell r="C107" t="str">
            <v>m³</v>
          </cell>
          <cell r="D107">
            <v>3.03</v>
          </cell>
        </row>
        <row r="108">
          <cell r="A108">
            <v>51090</v>
          </cell>
          <cell r="B108" t="str">
            <v>Esc. carga e transp. de mat. clas 2a cat 500&lt;DMT&lt;=600 m</v>
          </cell>
          <cell r="C108" t="str">
            <v>m³</v>
          </cell>
          <cell r="D108">
            <v>3.21</v>
          </cell>
        </row>
        <row r="109">
          <cell r="A109">
            <v>51100</v>
          </cell>
          <cell r="B109" t="str">
            <v>Esc. carga e transp. de mat. clas 2a cat 600&lt;DMT&lt;=700 m</v>
          </cell>
          <cell r="C109" t="str">
            <v>m³</v>
          </cell>
          <cell r="D109">
            <v>3.44</v>
          </cell>
        </row>
        <row r="110">
          <cell r="A110">
            <v>51110</v>
          </cell>
          <cell r="B110" t="str">
            <v>Esc. carga e transp. de mat. clas 2a cat 700&lt;DMT&lt;=800 m</v>
          </cell>
          <cell r="C110" t="str">
            <v>m³</v>
          </cell>
          <cell r="D110">
            <v>3.57</v>
          </cell>
        </row>
        <row r="111">
          <cell r="A111">
            <v>51120</v>
          </cell>
          <cell r="B111" t="str">
            <v>Esc. carga e transp. de mat. clas 2a cat 800&lt;DMT&lt;=900 m</v>
          </cell>
          <cell r="C111" t="str">
            <v>m³</v>
          </cell>
          <cell r="D111">
            <v>3.73</v>
          </cell>
        </row>
        <row r="112">
          <cell r="A112">
            <v>51130</v>
          </cell>
          <cell r="B112" t="str">
            <v>Esc. carga e transp. de mat. clas 2a cat 900&lt;DMT&lt;=1000 m</v>
          </cell>
          <cell r="C112" t="str">
            <v>m³</v>
          </cell>
          <cell r="D112">
            <v>3.94</v>
          </cell>
        </row>
        <row r="113">
          <cell r="A113">
            <v>51140</v>
          </cell>
          <cell r="B113" t="str">
            <v>Esc. carga e transp. de mat. clas 2a cat 1000&lt;DMT&lt;=1200 m</v>
          </cell>
          <cell r="C113" t="str">
            <v>m³</v>
          </cell>
          <cell r="D113">
            <v>4.82</v>
          </cell>
        </row>
        <row r="114">
          <cell r="A114">
            <v>51150</v>
          </cell>
          <cell r="B114" t="str">
            <v>Esc. carga e transp. de mat. clas 2a cat 1200&lt;DMT&lt;=1400 m</v>
          </cell>
          <cell r="C114" t="str">
            <v>m³</v>
          </cell>
          <cell r="D114">
            <v>5.0599999999999996</v>
          </cell>
        </row>
        <row r="115">
          <cell r="A115">
            <v>51160</v>
          </cell>
          <cell r="B115" t="str">
            <v>Esc. carga e transp. de mat. clas 2a cat 1400&lt;DMT&lt;=1600 m</v>
          </cell>
          <cell r="C115" t="str">
            <v>m³</v>
          </cell>
          <cell r="D115">
            <v>5.26</v>
          </cell>
        </row>
        <row r="116">
          <cell r="A116">
            <v>51170</v>
          </cell>
          <cell r="B116" t="str">
            <v>Esc. carga e transp. de mat. clas 2a cat 1600&lt;DMT&lt;=1800 m</v>
          </cell>
          <cell r="C116" t="str">
            <v>m³</v>
          </cell>
          <cell r="D116">
            <v>5.33</v>
          </cell>
        </row>
        <row r="117">
          <cell r="A117">
            <v>51180</v>
          </cell>
          <cell r="B117" t="str">
            <v>Esc. carga e transp. de mat. clas 2a cat 1800&lt;DMT&lt;2000 m</v>
          </cell>
          <cell r="C117" t="str">
            <v>m³</v>
          </cell>
          <cell r="D117">
            <v>5.43</v>
          </cell>
        </row>
        <row r="118">
          <cell r="A118">
            <v>51190</v>
          </cell>
          <cell r="B118" t="str">
            <v>Esc. carga e transp. de mat. clas 2a cat 2000&lt;DMT&lt;2500 m</v>
          </cell>
          <cell r="C118" t="str">
            <v>m³</v>
          </cell>
          <cell r="D118">
            <v>5.62</v>
          </cell>
        </row>
        <row r="119">
          <cell r="A119">
            <v>51200</v>
          </cell>
          <cell r="B119" t="str">
            <v>Esc. carga e transp. de mat. clas 2a cat 2500&lt;DMT&lt;3000 m</v>
          </cell>
          <cell r="C119" t="str">
            <v>m³</v>
          </cell>
          <cell r="D119">
            <v>6.09</v>
          </cell>
        </row>
        <row r="120">
          <cell r="A120">
            <v>51210</v>
          </cell>
          <cell r="B120" t="str">
            <v>Esc. carga e transp. de mat. clas 2a cat 3000&lt;DMT&lt;3500 m</v>
          </cell>
          <cell r="C120" t="str">
            <v>m³</v>
          </cell>
          <cell r="D120">
            <v>6.45</v>
          </cell>
        </row>
        <row r="121">
          <cell r="A121">
            <v>51220</v>
          </cell>
          <cell r="B121" t="str">
            <v>Esc. carga e transp. de mat. clas 2a cat 3500&lt;DMT&lt;4000 m</v>
          </cell>
          <cell r="C121" t="str">
            <v>m³</v>
          </cell>
          <cell r="D121">
            <v>6.65</v>
          </cell>
        </row>
        <row r="122">
          <cell r="A122">
            <v>51230</v>
          </cell>
          <cell r="B122" t="str">
            <v>Esc. carga e transp. de mat. clas 2a cat 4000&lt;DMT&lt;4500 m</v>
          </cell>
          <cell r="C122" t="str">
            <v>m³</v>
          </cell>
          <cell r="D122">
            <v>6.97</v>
          </cell>
        </row>
        <row r="123">
          <cell r="A123">
            <v>51240</v>
          </cell>
          <cell r="B123" t="str">
            <v>Esc. carga e transp. de mat. clas 2a cat 4500&lt;DMT&lt;5000 m</v>
          </cell>
          <cell r="C123" t="str">
            <v>m³</v>
          </cell>
          <cell r="D123">
            <v>7.44</v>
          </cell>
        </row>
        <row r="124">
          <cell r="A124">
            <v>51250</v>
          </cell>
          <cell r="B124" t="str">
            <v>Esc. carga e transp. de mat. clas 2a cat 5000&lt;DMT&lt;6000 m</v>
          </cell>
          <cell r="C124" t="str">
            <v>m³</v>
          </cell>
          <cell r="D124">
            <v>8.06</v>
          </cell>
        </row>
        <row r="125">
          <cell r="A125">
            <v>51260</v>
          </cell>
          <cell r="B125" t="str">
            <v>Esc. carga e transp. de mat. clas 2a cat 6000&lt;DMT&lt;7000 m</v>
          </cell>
          <cell r="C125" t="str">
            <v>m³</v>
          </cell>
          <cell r="D125">
            <v>8.69</v>
          </cell>
        </row>
        <row r="126">
          <cell r="A126">
            <v>51270</v>
          </cell>
          <cell r="B126" t="str">
            <v>Esc. carga e transp. de mat. clas 2a cat 7000&lt;DMT&lt;8000 m</v>
          </cell>
          <cell r="C126" t="str">
            <v>m³</v>
          </cell>
          <cell r="D126">
            <v>9.4</v>
          </cell>
        </row>
        <row r="127">
          <cell r="A127">
            <v>51280</v>
          </cell>
          <cell r="B127" t="str">
            <v>Esc. carga e transp. de mat. clas 2a cat 8000&lt;DMT&lt;9000 m</v>
          </cell>
          <cell r="C127" t="str">
            <v>m³</v>
          </cell>
          <cell r="D127">
            <v>10.029999999999999</v>
          </cell>
        </row>
        <row r="128">
          <cell r="A128">
            <v>51290</v>
          </cell>
          <cell r="B128" t="str">
            <v>Esc. carga e transp. de mat. clas 2a cat 9000&lt;DMT&lt;1000 m</v>
          </cell>
          <cell r="C128" t="str">
            <v>m³</v>
          </cell>
          <cell r="D128">
            <v>10.61</v>
          </cell>
        </row>
        <row r="129">
          <cell r="A129">
            <v>51500</v>
          </cell>
          <cell r="B129" t="str">
            <v>Esc. carga e transp. e espalh. mat. 3a cat 000&lt;DMT&lt;=050 m</v>
          </cell>
          <cell r="C129" t="str">
            <v>m³</v>
          </cell>
          <cell r="D129">
            <v>8.7799999999999994</v>
          </cell>
        </row>
        <row r="130">
          <cell r="A130">
            <v>51510</v>
          </cell>
          <cell r="B130" t="str">
            <v>Esc. carga e transp. e espalh. mat. 3a cat 050&lt;DMT&lt;=100 m</v>
          </cell>
          <cell r="C130" t="str">
            <v>m³</v>
          </cell>
          <cell r="D130">
            <v>10.54</v>
          </cell>
        </row>
        <row r="131">
          <cell r="A131">
            <v>51520</v>
          </cell>
          <cell r="B131" t="str">
            <v>Esc. carga e transp. e espalh. mat. 3a cat 100&lt;DMT&lt;=150 m</v>
          </cell>
          <cell r="C131" t="str">
            <v>m³</v>
          </cell>
          <cell r="D131">
            <v>10.65</v>
          </cell>
        </row>
        <row r="132">
          <cell r="A132">
            <v>51530</v>
          </cell>
          <cell r="B132" t="str">
            <v>Esc. carga e transp. e espalh. mat. 3a cat 150&lt;DMT&lt;=200 m</v>
          </cell>
          <cell r="C132" t="str">
            <v>m³</v>
          </cell>
          <cell r="D132">
            <v>10.79</v>
          </cell>
        </row>
        <row r="133">
          <cell r="A133">
            <v>51540</v>
          </cell>
          <cell r="B133" t="str">
            <v>Esc. carga e transp. e espalh. mat. 3a cat 200&lt;DMT&lt;=250 m</v>
          </cell>
          <cell r="C133" t="str">
            <v>m³</v>
          </cell>
          <cell r="D133">
            <v>11.06</v>
          </cell>
        </row>
        <row r="134">
          <cell r="A134">
            <v>51550</v>
          </cell>
          <cell r="B134" t="str">
            <v>Esc. carga e transp. e espalh. mat. 3a cat 250&lt;DMT&lt;=300 m</v>
          </cell>
          <cell r="C134" t="str">
            <v>m³</v>
          </cell>
          <cell r="D134">
            <v>11.16</v>
          </cell>
        </row>
        <row r="135">
          <cell r="A135">
            <v>51560</v>
          </cell>
          <cell r="B135" t="str">
            <v>Esc. carga e transp. e espalh. mat. 3a cat 300&lt;DMT&lt;=350 m</v>
          </cell>
          <cell r="C135" t="str">
            <v>m³</v>
          </cell>
          <cell r="D135">
            <v>11.24</v>
          </cell>
        </row>
        <row r="136">
          <cell r="A136">
            <v>51570</v>
          </cell>
          <cell r="B136" t="str">
            <v>Esc. carga e transp. e espalh. mat. 3a cat 350&lt;DMT&lt;=400 m</v>
          </cell>
          <cell r="C136" t="str">
            <v>m³</v>
          </cell>
          <cell r="D136">
            <v>11.49</v>
          </cell>
        </row>
        <row r="137">
          <cell r="A137">
            <v>51580</v>
          </cell>
          <cell r="B137" t="str">
            <v>Esc. carga e transp. e espalh. mat. 3a cat 400&lt;DMT&lt;=500 m</v>
          </cell>
          <cell r="C137" t="str">
            <v>m³</v>
          </cell>
          <cell r="D137">
            <v>11.61</v>
          </cell>
        </row>
        <row r="138">
          <cell r="A138">
            <v>51590</v>
          </cell>
          <cell r="B138" t="str">
            <v>Esc. carga e transp. e espalh. mat. 3a cat 500&lt;DMT&lt;=600 m</v>
          </cell>
          <cell r="C138" t="str">
            <v>m³</v>
          </cell>
          <cell r="D138">
            <v>11.78</v>
          </cell>
        </row>
        <row r="139">
          <cell r="A139">
            <v>51600</v>
          </cell>
          <cell r="B139" t="str">
            <v>Esc. carga e transp. e espalh. mat. 3a cat 600&lt;DMT&lt;=700 m</v>
          </cell>
          <cell r="C139" t="str">
            <v>m³</v>
          </cell>
          <cell r="D139">
            <v>12.1</v>
          </cell>
        </row>
        <row r="140">
          <cell r="A140">
            <v>51610</v>
          </cell>
          <cell r="B140" t="str">
            <v>Esc. carga e transp. e espalh. mat. 3a cat 700&lt;DMT&lt;=800 m</v>
          </cell>
          <cell r="C140" t="str">
            <v>m³</v>
          </cell>
          <cell r="D140">
            <v>12.15</v>
          </cell>
        </row>
        <row r="141">
          <cell r="A141">
            <v>51620</v>
          </cell>
          <cell r="B141" t="str">
            <v>Esc. carga e transp. e espalh. mat. 3a cat 800&lt;DMT&lt;=900 m</v>
          </cell>
          <cell r="C141" t="str">
            <v>m³</v>
          </cell>
          <cell r="D141">
            <v>12.23</v>
          </cell>
        </row>
        <row r="142">
          <cell r="A142">
            <v>51630</v>
          </cell>
          <cell r="B142" t="str">
            <v>Esc. carga e transp. e espalh. mat. 3a cat 900&lt;DMT&lt;=1000 m</v>
          </cell>
          <cell r="C142" t="str">
            <v>m³</v>
          </cell>
          <cell r="D142">
            <v>12.26</v>
          </cell>
        </row>
        <row r="143">
          <cell r="A143">
            <v>51640</v>
          </cell>
          <cell r="B143" t="str">
            <v>Esc. carga e transp. e espalh. mat. 3a cat 1000&lt;DMT&lt;=1200 m</v>
          </cell>
          <cell r="C143" t="str">
            <v>m³</v>
          </cell>
          <cell r="D143">
            <v>12.35</v>
          </cell>
        </row>
        <row r="144">
          <cell r="A144">
            <v>51650</v>
          </cell>
          <cell r="B144" t="str">
            <v>Esc. carga e transp. e espalh. mat. 3a cat 1200&lt;DMT&lt;=1400 m</v>
          </cell>
          <cell r="C144" t="str">
            <v>m³</v>
          </cell>
          <cell r="D144">
            <v>12.72</v>
          </cell>
        </row>
        <row r="145">
          <cell r="A145">
            <v>51660</v>
          </cell>
          <cell r="B145" t="str">
            <v>Esc. carga e transp. e espalh. mat. 3a cat 1400&lt;DMT&lt;=1600 m</v>
          </cell>
          <cell r="C145" t="str">
            <v>m³</v>
          </cell>
          <cell r="D145">
            <v>12.88</v>
          </cell>
        </row>
        <row r="146">
          <cell r="A146">
            <v>51670</v>
          </cell>
          <cell r="B146" t="str">
            <v>Esc. carga e transp. e espalh. mat. 3a cat 1600&lt;DMT&lt;=1800 m</v>
          </cell>
          <cell r="C146" t="str">
            <v>m³</v>
          </cell>
          <cell r="D146">
            <v>13.16</v>
          </cell>
        </row>
        <row r="147">
          <cell r="A147">
            <v>51690</v>
          </cell>
          <cell r="B147" t="str">
            <v>Esc. carga e transp. e espalh. mat. 3a cat 1800&lt;DMT&lt;=2000 m</v>
          </cell>
          <cell r="C147" t="str">
            <v>m³</v>
          </cell>
          <cell r="D147">
            <v>13.31</v>
          </cell>
        </row>
        <row r="148">
          <cell r="A148">
            <v>51700</v>
          </cell>
          <cell r="B148" t="str">
            <v>Esc. carga e transp. e espalh. mat. 3a cat 2000&lt;DMT&lt;=2500 m</v>
          </cell>
          <cell r="C148" t="str">
            <v>m³</v>
          </cell>
          <cell r="D148">
            <v>13.63</v>
          </cell>
        </row>
        <row r="149">
          <cell r="A149">
            <v>51710</v>
          </cell>
          <cell r="B149" t="str">
            <v>Esc. carga e transp. e espalh. mat. 3a cat 2500&lt;DMT&lt;=3000 m</v>
          </cell>
          <cell r="C149" t="str">
            <v>m³</v>
          </cell>
          <cell r="D149">
            <v>14.19</v>
          </cell>
        </row>
        <row r="150">
          <cell r="A150">
            <v>51720</v>
          </cell>
          <cell r="B150" t="str">
            <v>Esc. carga e transp. e espalh. mat. 3a cat 3000&lt;DMT&lt;=3500 m</v>
          </cell>
          <cell r="C150" t="str">
            <v>m³</v>
          </cell>
          <cell r="D150">
            <v>14.74</v>
          </cell>
        </row>
        <row r="151">
          <cell r="A151">
            <v>51730</v>
          </cell>
          <cell r="B151" t="str">
            <v>Esc. carga e transp. e espalh. mat. 3a cat 3500&lt;DMT&lt;=4000 m</v>
          </cell>
          <cell r="C151" t="str">
            <v>m³</v>
          </cell>
          <cell r="D151">
            <v>15.09</v>
          </cell>
        </row>
        <row r="152">
          <cell r="A152">
            <v>51740</v>
          </cell>
          <cell r="B152" t="str">
            <v>Esc. carga e transp. e espalh. mat. 3a cat 4000&lt;DMT&lt;=4500 m</v>
          </cell>
          <cell r="C152" t="str">
            <v>m³</v>
          </cell>
          <cell r="D152">
            <v>15.54</v>
          </cell>
        </row>
        <row r="153">
          <cell r="A153">
            <v>51750</v>
          </cell>
          <cell r="B153" t="str">
            <v>Esc. carga e transp. e espalh. mat. 3a cat 4500&lt;DMT&lt;=5000 m</v>
          </cell>
          <cell r="C153" t="str">
            <v>m³</v>
          </cell>
          <cell r="D153">
            <v>16.11</v>
          </cell>
        </row>
        <row r="154">
          <cell r="A154">
            <v>51760</v>
          </cell>
          <cell r="B154" t="str">
            <v>Esc. carga e transp. e espalh. mat. 3a cat 5000&lt;DMT&lt;=6000 m</v>
          </cell>
          <cell r="C154" t="str">
            <v>m³</v>
          </cell>
          <cell r="D154">
            <v>17.100000000000001</v>
          </cell>
        </row>
        <row r="155">
          <cell r="A155">
            <v>51850</v>
          </cell>
          <cell r="B155" t="str">
            <v>Fendilhamento de rebaixo de corte em rocha</v>
          </cell>
          <cell r="C155" t="str">
            <v>m³</v>
          </cell>
          <cell r="D155">
            <v>3.38</v>
          </cell>
        </row>
        <row r="156">
          <cell r="A156">
            <v>51900</v>
          </cell>
          <cell r="B156" t="str">
            <v>Extração carga e descarga de seixo com DRAG-LINE</v>
          </cell>
          <cell r="C156" t="str">
            <v>m³</v>
          </cell>
          <cell r="D156">
            <v>2.2599999999999998</v>
          </cell>
        </row>
        <row r="157">
          <cell r="A157">
            <v>51950</v>
          </cell>
          <cell r="B157" t="str">
            <v>Extração carga e descarga de seixo com trator</v>
          </cell>
          <cell r="C157" t="str">
            <v>m³</v>
          </cell>
          <cell r="D157">
            <v>1.82</v>
          </cell>
        </row>
        <row r="158">
          <cell r="A158">
            <v>52000</v>
          </cell>
          <cell r="B158" t="str">
            <v>Compactação de aterros a 95% do Proctor Normal</v>
          </cell>
          <cell r="C158" t="str">
            <v>m³</v>
          </cell>
          <cell r="D158">
            <v>0.94</v>
          </cell>
        </row>
        <row r="159">
          <cell r="A159">
            <v>52010</v>
          </cell>
          <cell r="B159" t="str">
            <v>Compactação de aterro a 100% do Proctor Normal</v>
          </cell>
          <cell r="C159" t="str">
            <v>m³</v>
          </cell>
          <cell r="D159">
            <v>1.1599999999999999</v>
          </cell>
        </row>
        <row r="160">
          <cell r="A160">
            <v>52015</v>
          </cell>
          <cell r="B160" t="str">
            <v>Compactação de aterro em rocha</v>
          </cell>
          <cell r="C160" t="str">
            <v>m³</v>
          </cell>
          <cell r="D160">
            <v>0.41</v>
          </cell>
        </row>
        <row r="161">
          <cell r="A161">
            <v>52020</v>
          </cell>
          <cell r="B161" t="str">
            <v>Esc. carga transp. e espalh. de mat. de jazida clas. 1a. cat.</v>
          </cell>
          <cell r="C161" t="str">
            <v>m³</v>
          </cell>
          <cell r="D161">
            <v>1.54</v>
          </cell>
        </row>
        <row r="162">
          <cell r="A162">
            <v>52030</v>
          </cell>
          <cell r="B162" t="str">
            <v>Esc. carga transp. e espalh. de mat. de jazida clas. 2a. cat.</v>
          </cell>
          <cell r="C162" t="str">
            <v>m³</v>
          </cell>
          <cell r="D162">
            <v>2.4</v>
          </cell>
        </row>
        <row r="163">
          <cell r="A163">
            <v>52040</v>
          </cell>
          <cell r="B163" t="str">
            <v>Revestimento primário - execução</v>
          </cell>
          <cell r="C163" t="str">
            <v>m³</v>
          </cell>
          <cell r="D163">
            <v>0.68</v>
          </cell>
        </row>
        <row r="164">
          <cell r="A164">
            <v>52045</v>
          </cell>
          <cell r="B164" t="str">
            <v>Remoção de solos moles sem transporte</v>
          </cell>
          <cell r="C164" t="str">
            <v>m³</v>
          </cell>
          <cell r="D164">
            <v>1.56</v>
          </cell>
        </row>
        <row r="165">
          <cell r="A165">
            <v>52050</v>
          </cell>
          <cell r="B165" t="str">
            <v>Remoção de solos moles com transporte 0&lt; DMT&lt;= 50 m</v>
          </cell>
          <cell r="C165" t="str">
            <v>m³</v>
          </cell>
          <cell r="D165">
            <v>3.49</v>
          </cell>
        </row>
        <row r="166">
          <cell r="A166">
            <v>52060</v>
          </cell>
          <cell r="B166" t="str">
            <v>Remoção de solos moles c/transporte  50&lt; DMT&lt;=100 m</v>
          </cell>
          <cell r="C166" t="str">
            <v>m³</v>
          </cell>
          <cell r="D166">
            <v>3.55</v>
          </cell>
        </row>
        <row r="167">
          <cell r="A167">
            <v>52070</v>
          </cell>
          <cell r="B167" t="str">
            <v>Remoção de solos moles c/transporte  100&lt; DMT&lt;=200 m</v>
          </cell>
          <cell r="C167" t="str">
            <v>m³</v>
          </cell>
          <cell r="D167">
            <v>3.72</v>
          </cell>
        </row>
        <row r="168">
          <cell r="A168">
            <v>52080</v>
          </cell>
          <cell r="B168" t="str">
            <v>Remoção de solos moles c/transporte  200&lt; DMT&lt;=300 m</v>
          </cell>
          <cell r="C168" t="str">
            <v>m³</v>
          </cell>
          <cell r="D168">
            <v>3.84</v>
          </cell>
        </row>
        <row r="169">
          <cell r="A169">
            <v>52084</v>
          </cell>
          <cell r="B169" t="str">
            <v>Remoção de solos moles c/transporte  300&lt; DMT&lt;=400 m</v>
          </cell>
          <cell r="C169" t="str">
            <v>m³</v>
          </cell>
          <cell r="D169">
            <v>3.93</v>
          </cell>
        </row>
        <row r="170">
          <cell r="A170">
            <v>52087</v>
          </cell>
          <cell r="B170" t="str">
            <v>Remoção de solos moles c/transporte  400&lt; DMT&lt;=600 m</v>
          </cell>
          <cell r="C170" t="str">
            <v>m³</v>
          </cell>
          <cell r="D170">
            <v>4.4400000000000004</v>
          </cell>
        </row>
        <row r="171">
          <cell r="A171">
            <v>52090</v>
          </cell>
          <cell r="B171" t="str">
            <v>Remoção de solos moles c/transporte  600&lt; DMT&lt;=800 m</v>
          </cell>
          <cell r="C171" t="str">
            <v>m³</v>
          </cell>
          <cell r="D171">
            <v>4.53</v>
          </cell>
        </row>
        <row r="172">
          <cell r="A172">
            <v>52095</v>
          </cell>
          <cell r="B172" t="str">
            <v>Remoção de solos moles c/transporte  800&lt; DMT&lt;=1000 m</v>
          </cell>
          <cell r="C172" t="str">
            <v>m³</v>
          </cell>
          <cell r="D172">
            <v>4.59</v>
          </cell>
        </row>
        <row r="173">
          <cell r="A173">
            <v>52100</v>
          </cell>
          <cell r="B173" t="str">
            <v>Remoção de solos moles c/transporte  1000&lt; DMT&lt;=1200 m</v>
          </cell>
          <cell r="C173" t="str">
            <v>m³</v>
          </cell>
          <cell r="D173">
            <v>4.7</v>
          </cell>
        </row>
        <row r="174">
          <cell r="A174">
            <v>52119</v>
          </cell>
          <cell r="B174" t="str">
            <v>Colchão de areia extraída</v>
          </cell>
          <cell r="C174" t="str">
            <v>m³</v>
          </cell>
          <cell r="D174">
            <v>15.319999999999999</v>
          </cell>
        </row>
        <row r="175">
          <cell r="A175">
            <v>52120</v>
          </cell>
          <cell r="B175" t="str">
            <v>Colchão de areia comercial</v>
          </cell>
          <cell r="C175" t="str">
            <v>m³</v>
          </cell>
          <cell r="D175">
            <v>19.32</v>
          </cell>
        </row>
        <row r="176">
          <cell r="A176">
            <v>52150</v>
          </cell>
          <cell r="B176" t="str">
            <v>Carga de material</v>
          </cell>
          <cell r="C176" t="str">
            <v>m³</v>
          </cell>
          <cell r="D176">
            <v>0.56000000000000005</v>
          </cell>
        </row>
        <row r="177">
          <cell r="A177">
            <v>52160</v>
          </cell>
          <cell r="B177" t="str">
            <v>Camada drenante c/ pedra pulmão - fechamento c/ brita</v>
          </cell>
          <cell r="C177" t="str">
            <v>m³</v>
          </cell>
          <cell r="D177">
            <v>25.28</v>
          </cell>
        </row>
        <row r="178">
          <cell r="A178">
            <v>52200</v>
          </cell>
          <cell r="B178" t="str">
            <v>Fornec. e espalh. de brita para regulariz. de corte em rocha</v>
          </cell>
          <cell r="C178" t="str">
            <v>m²</v>
          </cell>
          <cell r="D178">
            <v>1.38</v>
          </cell>
        </row>
        <row r="179">
          <cell r="A179">
            <v>53000</v>
          </cell>
          <cell r="B179" t="str">
            <v>Regularização do sub leito a 100% do Proctor Normal</v>
          </cell>
          <cell r="C179" t="str">
            <v>m²</v>
          </cell>
          <cell r="D179">
            <v>0.28999999999999998</v>
          </cell>
        </row>
        <row r="180">
          <cell r="A180">
            <v>53010</v>
          </cell>
          <cell r="B180" t="str">
            <v>Regularização do sub leito a 100% PI</v>
          </cell>
          <cell r="C180" t="str">
            <v>m²</v>
          </cell>
          <cell r="D180">
            <v>0.33</v>
          </cell>
        </row>
        <row r="181">
          <cell r="A181">
            <v>53020</v>
          </cell>
          <cell r="B181" t="str">
            <v>Decapagem de jazida classificada em 1a. cat.</v>
          </cell>
          <cell r="C181" t="str">
            <v>m³</v>
          </cell>
          <cell r="D181">
            <v>1.5</v>
          </cell>
        </row>
        <row r="182">
          <cell r="A182">
            <v>53030</v>
          </cell>
          <cell r="B182" t="str">
            <v>Decapagem de jazida classificada em 2a. cat.</v>
          </cell>
          <cell r="C182" t="str">
            <v>m³</v>
          </cell>
          <cell r="D182">
            <v>2.2200000000000002</v>
          </cell>
        </row>
        <row r="183">
          <cell r="A183">
            <v>53035</v>
          </cell>
          <cell r="B183" t="str">
            <v>Decapagem de jazida classificada em 3a. cat.</v>
          </cell>
          <cell r="C183" t="str">
            <v>m³</v>
          </cell>
          <cell r="D183">
            <v>5.44</v>
          </cell>
        </row>
        <row r="184">
          <cell r="A184">
            <v>53040</v>
          </cell>
          <cell r="B184" t="str">
            <v>Escavação e carga de mat. de jazida classif. em 1a. categoria</v>
          </cell>
          <cell r="C184" t="str">
            <v>m³</v>
          </cell>
          <cell r="D184">
            <v>1.54</v>
          </cell>
        </row>
        <row r="185">
          <cell r="A185">
            <v>53050</v>
          </cell>
          <cell r="B185" t="str">
            <v>Escavação e carga de mat. de jazida classif. em 2a. categoria</v>
          </cell>
          <cell r="C185" t="str">
            <v>m³</v>
          </cell>
          <cell r="D185">
            <v>2.4</v>
          </cell>
        </row>
        <row r="186">
          <cell r="A186">
            <v>53060</v>
          </cell>
          <cell r="B186" t="str">
            <v>Extração carga e peneiramento de seixo rejeitado</v>
          </cell>
          <cell r="C186" t="str">
            <v>m³</v>
          </cell>
          <cell r="D186">
            <v>3.39</v>
          </cell>
        </row>
        <row r="187">
          <cell r="A187">
            <v>53090</v>
          </cell>
          <cell r="B187" t="str">
            <v>Camada de reforço c/ solo estabilizado s/ mistura</v>
          </cell>
          <cell r="C187" t="str">
            <v>m³</v>
          </cell>
          <cell r="D187">
            <v>1.74</v>
          </cell>
        </row>
        <row r="188">
          <cell r="A188">
            <v>53100</v>
          </cell>
          <cell r="B188" t="str">
            <v>Camada de seixo bruto</v>
          </cell>
          <cell r="C188" t="str">
            <v>m³</v>
          </cell>
          <cell r="D188">
            <v>3.89</v>
          </cell>
        </row>
        <row r="189">
          <cell r="A189">
            <v>53105</v>
          </cell>
          <cell r="B189" t="str">
            <v>Camada de melafiro preenchido com brita</v>
          </cell>
          <cell r="C189" t="str">
            <v>m³</v>
          </cell>
          <cell r="D189">
            <v>11.96</v>
          </cell>
        </row>
        <row r="190">
          <cell r="A190">
            <v>53110</v>
          </cell>
          <cell r="B190" t="str">
            <v>Camada de seixo classificado</v>
          </cell>
          <cell r="C190" t="str">
            <v>m³</v>
          </cell>
          <cell r="D190">
            <v>7.07</v>
          </cell>
        </row>
        <row r="191">
          <cell r="A191">
            <v>53120</v>
          </cell>
          <cell r="B191" t="str">
            <v>Camada de seixo classificado britado no primário</v>
          </cell>
          <cell r="C191" t="str">
            <v>m³</v>
          </cell>
          <cell r="D191">
            <v>8.39</v>
          </cell>
        </row>
        <row r="192">
          <cell r="A192">
            <v>53130</v>
          </cell>
          <cell r="B192" t="str">
            <v>Camada de macadame seco</v>
          </cell>
          <cell r="C192" t="str">
            <v>m³</v>
          </cell>
          <cell r="D192">
            <v>33.19</v>
          </cell>
        </row>
        <row r="193">
          <cell r="A193">
            <v>53170</v>
          </cell>
          <cell r="B193" t="str">
            <v>Brita para acessos</v>
          </cell>
          <cell r="C193" t="str">
            <v>m²</v>
          </cell>
          <cell r="D193">
            <v>19.849999999999998</v>
          </cell>
        </row>
        <row r="194">
          <cell r="A194">
            <v>53180</v>
          </cell>
          <cell r="B194" t="str">
            <v>Camada de brita corrida</v>
          </cell>
          <cell r="C194" t="str">
            <v>m³</v>
          </cell>
          <cell r="D194">
            <v>32.17</v>
          </cell>
        </row>
        <row r="195">
          <cell r="A195">
            <v>53190</v>
          </cell>
          <cell r="B195" t="str">
            <v>Camada de brita graduada</v>
          </cell>
          <cell r="C195" t="str">
            <v>m³</v>
          </cell>
          <cell r="D195">
            <v>42.9</v>
          </cell>
        </row>
        <row r="196">
          <cell r="A196">
            <v>53195</v>
          </cell>
          <cell r="B196" t="str">
            <v>Brita graduada - na usina</v>
          </cell>
          <cell r="C196" t="str">
            <v>ton</v>
          </cell>
          <cell r="D196">
            <v>9.16</v>
          </cell>
        </row>
        <row r="197">
          <cell r="A197">
            <v>53200</v>
          </cell>
          <cell r="B197" t="str">
            <v>Camada de solo brita - 30/70</v>
          </cell>
          <cell r="C197" t="str">
            <v>m³</v>
          </cell>
          <cell r="D197">
            <v>19.14</v>
          </cell>
        </row>
        <row r="198">
          <cell r="A198">
            <v>53210</v>
          </cell>
          <cell r="B198" t="str">
            <v>Camada de seixo parcialmente britado - 70% britado</v>
          </cell>
          <cell r="C198" t="str">
            <v>m³</v>
          </cell>
          <cell r="D198">
            <v>13.02</v>
          </cell>
        </row>
        <row r="199">
          <cell r="A199">
            <v>53220</v>
          </cell>
          <cell r="B199" t="str">
            <v>Camada de seixo parcialmente britado - 65% britado</v>
          </cell>
          <cell r="C199" t="str">
            <v>m³</v>
          </cell>
          <cell r="D199">
            <v>12.76</v>
          </cell>
        </row>
        <row r="200">
          <cell r="A200">
            <v>53230</v>
          </cell>
          <cell r="B200" t="str">
            <v>Camada de seixo parcialmente britado - 60% britado</v>
          </cell>
          <cell r="C200" t="str">
            <v>m³</v>
          </cell>
          <cell r="D200">
            <v>12.51</v>
          </cell>
        </row>
        <row r="201">
          <cell r="A201">
            <v>53240</v>
          </cell>
          <cell r="B201" t="str">
            <v>Camada de seixo parcialmente britado - 50% britado</v>
          </cell>
          <cell r="C201" t="str">
            <v>m³</v>
          </cell>
          <cell r="D201">
            <v>11.97</v>
          </cell>
        </row>
        <row r="202">
          <cell r="A202">
            <v>53250</v>
          </cell>
          <cell r="B202" t="str">
            <v>Camada de seixo parcialmente britado - 40% britado</v>
          </cell>
          <cell r="C202" t="str">
            <v>m³</v>
          </cell>
          <cell r="D202">
            <v>11.44</v>
          </cell>
        </row>
        <row r="203">
          <cell r="A203">
            <v>53260</v>
          </cell>
          <cell r="B203" t="str">
            <v>Camada de seixo parcialmente britado - 30% britado</v>
          </cell>
          <cell r="C203" t="str">
            <v>m³</v>
          </cell>
          <cell r="D203">
            <v>10.93</v>
          </cell>
        </row>
        <row r="204">
          <cell r="A204">
            <v>53270</v>
          </cell>
          <cell r="B204" t="str">
            <v>Camada de seixo parcialmente britado - 20% britado</v>
          </cell>
          <cell r="C204" t="str">
            <v>m³</v>
          </cell>
          <cell r="D204">
            <v>10.4</v>
          </cell>
        </row>
        <row r="205">
          <cell r="A205">
            <v>53280</v>
          </cell>
          <cell r="B205" t="str">
            <v xml:space="preserve">Camada de seixo britado </v>
          </cell>
          <cell r="C205" t="str">
            <v>m³</v>
          </cell>
          <cell r="D205">
            <v>26.13</v>
          </cell>
        </row>
        <row r="206">
          <cell r="A206">
            <v>53300</v>
          </cell>
          <cell r="B206" t="str">
            <v>Imprimação</v>
          </cell>
          <cell r="C206" t="str">
            <v>m²</v>
          </cell>
          <cell r="D206">
            <v>0.1</v>
          </cell>
        </row>
        <row r="207">
          <cell r="A207">
            <v>53310</v>
          </cell>
          <cell r="B207" t="str">
            <v>Pintura de Ligação</v>
          </cell>
          <cell r="C207" t="str">
            <v>m²</v>
          </cell>
          <cell r="D207">
            <v>7.0000000000000007E-2</v>
          </cell>
        </row>
        <row r="208">
          <cell r="A208">
            <v>53320</v>
          </cell>
          <cell r="B208" t="str">
            <v>Tratamento superficial simples</v>
          </cell>
          <cell r="C208" t="str">
            <v>m²</v>
          </cell>
          <cell r="D208">
            <v>0.45999999999999996</v>
          </cell>
        </row>
        <row r="209">
          <cell r="A209">
            <v>53321</v>
          </cell>
          <cell r="B209" t="str">
            <v>Tratamento superficial simples com seixo</v>
          </cell>
          <cell r="C209" t="str">
            <v>m²</v>
          </cell>
          <cell r="D209">
            <v>0.32</v>
          </cell>
        </row>
        <row r="210">
          <cell r="A210">
            <v>53330</v>
          </cell>
          <cell r="B210" t="str">
            <v>Tratamento superficial duplo</v>
          </cell>
          <cell r="C210" t="str">
            <v>m²</v>
          </cell>
          <cell r="D210">
            <v>0.97</v>
          </cell>
        </row>
        <row r="211">
          <cell r="A211">
            <v>53331</v>
          </cell>
          <cell r="B211" t="str">
            <v>Tratamento superficial duplo com seixo</v>
          </cell>
          <cell r="C211" t="str">
            <v>m²</v>
          </cell>
          <cell r="D211">
            <v>0.82000000000000006</v>
          </cell>
        </row>
        <row r="212">
          <cell r="A212">
            <v>53350</v>
          </cell>
          <cell r="B212" t="str">
            <v>Tratamento superficial triplo</v>
          </cell>
          <cell r="C212" t="str">
            <v>m²</v>
          </cell>
          <cell r="D212">
            <v>1.06</v>
          </cell>
        </row>
        <row r="213">
          <cell r="A213">
            <v>53351</v>
          </cell>
          <cell r="B213" t="str">
            <v>Tratamento superficial triplo com seixo</v>
          </cell>
          <cell r="C213" t="str">
            <v>m²</v>
          </cell>
          <cell r="D213">
            <v>0.83</v>
          </cell>
        </row>
        <row r="214">
          <cell r="A214">
            <v>53360</v>
          </cell>
          <cell r="B214" t="str">
            <v>Camada de pre-misturado a frio</v>
          </cell>
          <cell r="C214" t="str">
            <v>ton</v>
          </cell>
          <cell r="D214">
            <v>18.36</v>
          </cell>
        </row>
        <row r="215">
          <cell r="A215">
            <v>53361</v>
          </cell>
          <cell r="B215" t="str">
            <v>Camada de pre-misturado a frio com seixo</v>
          </cell>
          <cell r="C215" t="str">
            <v>ton</v>
          </cell>
          <cell r="D215">
            <v>15.24</v>
          </cell>
        </row>
        <row r="216">
          <cell r="A216">
            <v>53365</v>
          </cell>
          <cell r="B216" t="str">
            <v>Pré-misturado a frio - na usina</v>
          </cell>
          <cell r="C216" t="str">
            <v>ton</v>
          </cell>
          <cell r="D216">
            <v>8.34</v>
          </cell>
        </row>
        <row r="217">
          <cell r="A217">
            <v>53370</v>
          </cell>
          <cell r="B217" t="str">
            <v>Camada de pré-misturado a quente</v>
          </cell>
          <cell r="C217" t="str">
            <v>ton</v>
          </cell>
          <cell r="D217">
            <v>29.86</v>
          </cell>
        </row>
        <row r="218">
          <cell r="A218">
            <v>53371</v>
          </cell>
          <cell r="B218" t="str">
            <v>Camada de pré-misturado a quente com seixo</v>
          </cell>
          <cell r="C218" t="str">
            <v>ton</v>
          </cell>
          <cell r="D218">
            <v>26.29</v>
          </cell>
        </row>
        <row r="219">
          <cell r="A219">
            <v>53375</v>
          </cell>
          <cell r="B219" t="str">
            <v>Pré-misturado a quente - na usina</v>
          </cell>
          <cell r="C219" t="str">
            <v>ton</v>
          </cell>
          <cell r="D219">
            <v>18.46</v>
          </cell>
        </row>
        <row r="220">
          <cell r="A220">
            <v>53380</v>
          </cell>
          <cell r="B220" t="str">
            <v>Camada de concreto asfáltico usinado a quente</v>
          </cell>
          <cell r="C220" t="str">
            <v>ton</v>
          </cell>
          <cell r="D220">
            <v>30.89</v>
          </cell>
        </row>
        <row r="221">
          <cell r="A221">
            <v>53381</v>
          </cell>
          <cell r="B221" t="str">
            <v>Camada de concreto asfáltico usinado a quente com seixo</v>
          </cell>
          <cell r="C221" t="str">
            <v>ton</v>
          </cell>
          <cell r="D221">
            <v>28.04</v>
          </cell>
        </row>
        <row r="222">
          <cell r="A222">
            <v>53382</v>
          </cell>
          <cell r="B222" t="str">
            <v>Concreto asfáltico usinado a quente  - na usina</v>
          </cell>
          <cell r="C222" t="str">
            <v>ton</v>
          </cell>
          <cell r="D222">
            <v>19.21</v>
          </cell>
        </row>
        <row r="223">
          <cell r="A223">
            <v>53383</v>
          </cell>
          <cell r="B223" t="str">
            <v>Camada de concreto asfáltico usinado a quente sem areia</v>
          </cell>
          <cell r="C223" t="str">
            <v>ton</v>
          </cell>
          <cell r="D223">
            <v>23.74</v>
          </cell>
        </row>
        <row r="224">
          <cell r="A224">
            <v>53390</v>
          </cell>
          <cell r="B224" t="str">
            <v>Capa selante</v>
          </cell>
          <cell r="C224" t="str">
            <v>m²</v>
          </cell>
          <cell r="D224">
            <v>0.18</v>
          </cell>
        </row>
        <row r="225">
          <cell r="A225">
            <v>53420</v>
          </cell>
          <cell r="B225" t="str">
            <v>Lama asfáltica</v>
          </cell>
          <cell r="C225" t="str">
            <v>m²</v>
          </cell>
          <cell r="D225">
            <v>0.18</v>
          </cell>
        </row>
        <row r="226">
          <cell r="A226">
            <v>53430</v>
          </cell>
          <cell r="B226" t="str">
            <v>Calçamento com paralelepipedos</v>
          </cell>
          <cell r="C226" t="str">
            <v>m²</v>
          </cell>
          <cell r="D226">
            <v>21.970000000000002</v>
          </cell>
        </row>
        <row r="227">
          <cell r="A227">
            <v>53440</v>
          </cell>
          <cell r="B227" t="str">
            <v>Meio-fio de pedra</v>
          </cell>
          <cell r="C227" t="str">
            <v>m</v>
          </cell>
          <cell r="D227">
            <v>7.5</v>
          </cell>
        </row>
        <row r="228">
          <cell r="A228">
            <v>53450</v>
          </cell>
          <cell r="B228" t="str">
            <v>Calçamento com lajotas sextavadas de 10 cm</v>
          </cell>
          <cell r="C228" t="str">
            <v>m²</v>
          </cell>
          <cell r="D228">
            <v>16.78</v>
          </cell>
        </row>
        <row r="229">
          <cell r="A229">
            <v>53460</v>
          </cell>
          <cell r="B229" t="str">
            <v>Calçamento com briquetes de 8 cm</v>
          </cell>
          <cell r="C229" t="str">
            <v>m²</v>
          </cell>
          <cell r="D229">
            <v>20.21</v>
          </cell>
        </row>
        <row r="230">
          <cell r="A230">
            <v>53470</v>
          </cell>
          <cell r="B230" t="str">
            <v>Pavimento rígido de concreto</v>
          </cell>
          <cell r="C230" t="str">
            <v>m³</v>
          </cell>
          <cell r="D230">
            <v>77.569999999999993</v>
          </cell>
        </row>
        <row r="231">
          <cell r="A231">
            <v>53480</v>
          </cell>
          <cell r="B231" t="str">
            <v>Concreto pobre rolado</v>
          </cell>
          <cell r="C231" t="str">
            <v>m³</v>
          </cell>
          <cell r="D231">
            <v>64.87</v>
          </cell>
        </row>
        <row r="232">
          <cell r="A232">
            <v>53481</v>
          </cell>
          <cell r="B232" t="str">
            <v>Camada drenante com brita para banqueta</v>
          </cell>
          <cell r="C232" t="str">
            <v>m³</v>
          </cell>
          <cell r="D232">
            <v>37.22</v>
          </cell>
        </row>
        <row r="233">
          <cell r="A233">
            <v>53482</v>
          </cell>
          <cell r="B233" t="str">
            <v>Banqueta de segurança com solo - execução</v>
          </cell>
          <cell r="C233" t="str">
            <v>m³</v>
          </cell>
          <cell r="D233">
            <v>15.28</v>
          </cell>
        </row>
        <row r="234">
          <cell r="A234">
            <v>53490</v>
          </cell>
          <cell r="B234" t="str">
            <v>Fornecimento de C.A.P. 20</v>
          </cell>
          <cell r="C234" t="str">
            <v>ton</v>
          </cell>
          <cell r="D234">
            <v>287.75</v>
          </cell>
        </row>
        <row r="235">
          <cell r="A235">
            <v>53500</v>
          </cell>
          <cell r="B235" t="str">
            <v>Fornecimento de C.A.P. 55</v>
          </cell>
          <cell r="C235" t="str">
            <v>ton</v>
          </cell>
          <cell r="D235">
            <v>259.63</v>
          </cell>
        </row>
        <row r="236">
          <cell r="A236">
            <v>53510</v>
          </cell>
          <cell r="B236" t="str">
            <v xml:space="preserve">Fornecimento de asfalto diluido CM-30 </v>
          </cell>
          <cell r="C236" t="str">
            <v>ton</v>
          </cell>
          <cell r="D236">
            <v>380.07000000000005</v>
          </cell>
        </row>
        <row r="237">
          <cell r="A237">
            <v>53520</v>
          </cell>
          <cell r="B237" t="str">
            <v>Fornecimento de asfalto diluido CR/70/250/800</v>
          </cell>
          <cell r="C237" t="str">
            <v>ton</v>
          </cell>
          <cell r="D237">
            <v>380.07000000000005</v>
          </cell>
        </row>
        <row r="238">
          <cell r="A238">
            <v>53530</v>
          </cell>
          <cell r="B238" t="str">
            <v>Fornecimento  de emulsão asfáltica RM-1C</v>
          </cell>
          <cell r="C238" t="str">
            <v>ton</v>
          </cell>
          <cell r="D238">
            <v>369.02000000000004</v>
          </cell>
        </row>
        <row r="239">
          <cell r="A239">
            <v>53540</v>
          </cell>
          <cell r="B239" t="str">
            <v>Fornecimento  de emulsão asfáltica RM-2C</v>
          </cell>
          <cell r="C239" t="str">
            <v>ton</v>
          </cell>
          <cell r="D239">
            <v>376.73</v>
          </cell>
        </row>
        <row r="240">
          <cell r="A240">
            <v>53550</v>
          </cell>
          <cell r="B240" t="str">
            <v>Fornecimento  de emulsão asfáltica RR-1C</v>
          </cell>
          <cell r="C240" t="str">
            <v>ton</v>
          </cell>
          <cell r="D240">
            <v>298.06</v>
          </cell>
        </row>
        <row r="241">
          <cell r="A241">
            <v>53560</v>
          </cell>
          <cell r="B241" t="str">
            <v>Fornecimento  de emulsão asfáltica RR-2C</v>
          </cell>
          <cell r="C241" t="str">
            <v>ton</v>
          </cell>
          <cell r="D241">
            <v>317.21000000000004</v>
          </cell>
        </row>
        <row r="242">
          <cell r="A242">
            <v>53570</v>
          </cell>
          <cell r="B242" t="str">
            <v>Fornecimento  de emulsão asfáltica RL-1C</v>
          </cell>
          <cell r="C242" t="str">
            <v>ton</v>
          </cell>
          <cell r="D242">
            <v>388.35</v>
          </cell>
        </row>
        <row r="243">
          <cell r="A243">
            <v>53580</v>
          </cell>
          <cell r="B243" t="str">
            <v>Fornecimento e transporte de cimento para pavimentação</v>
          </cell>
          <cell r="C243" t="str">
            <v>ton</v>
          </cell>
          <cell r="D243">
            <v>179.11</v>
          </cell>
        </row>
        <row r="244">
          <cell r="A244">
            <v>53610</v>
          </cell>
          <cell r="B244" t="str">
            <v>Solo melhorado com cimento (3%) - mistura na pista</v>
          </cell>
          <cell r="C244" t="str">
            <v>m³</v>
          </cell>
          <cell r="D244">
            <v>19.73</v>
          </cell>
        </row>
        <row r="245">
          <cell r="A245">
            <v>53620</v>
          </cell>
          <cell r="B245" t="str">
            <v>Solo melhorado com cimento (4%) - mistura na pista</v>
          </cell>
          <cell r="C245" t="str">
            <v>m³</v>
          </cell>
          <cell r="D245">
            <v>23.73</v>
          </cell>
        </row>
        <row r="246">
          <cell r="A246">
            <v>53630</v>
          </cell>
          <cell r="B246" t="str">
            <v>Solo melhorado com cimento (5%) - mistura na pista</v>
          </cell>
          <cell r="C246" t="str">
            <v>m³</v>
          </cell>
          <cell r="D246">
            <v>26.95</v>
          </cell>
        </row>
        <row r="247">
          <cell r="A247">
            <v>53636</v>
          </cell>
          <cell r="B247" t="str">
            <v>Solo melhorado com cimento (8%) - mistura na pista</v>
          </cell>
          <cell r="C247" t="str">
            <v>m³</v>
          </cell>
          <cell r="D247">
            <v>36.299999999999997</v>
          </cell>
        </row>
        <row r="248">
          <cell r="A248">
            <v>53640</v>
          </cell>
          <cell r="B248" t="str">
            <v>Solo-cal (2%) -cimento (3%) - mistura na pista</v>
          </cell>
          <cell r="C248" t="str">
            <v>m³</v>
          </cell>
          <cell r="D248">
            <v>22.11</v>
          </cell>
        </row>
        <row r="249">
          <cell r="A249">
            <v>53650</v>
          </cell>
          <cell r="B249" t="str">
            <v>Solo-cal (2%) -cimento (4%) - mistura na pista</v>
          </cell>
          <cell r="C249" t="str">
            <v>m³</v>
          </cell>
          <cell r="D249">
            <v>26.81</v>
          </cell>
        </row>
        <row r="250">
          <cell r="A250">
            <v>53660</v>
          </cell>
          <cell r="B250" t="str">
            <v>Solo-cal (2%) -cimento (5%) - mistura na pista</v>
          </cell>
          <cell r="C250" t="str">
            <v>m³</v>
          </cell>
          <cell r="D250">
            <v>28.86</v>
          </cell>
        </row>
        <row r="251">
          <cell r="A251">
            <v>53670</v>
          </cell>
          <cell r="B251" t="str">
            <v>Solo-cal (3%) -cimento (3%) - mistura na pista</v>
          </cell>
          <cell r="C251" t="str">
            <v>m³</v>
          </cell>
          <cell r="D251">
            <v>25.13</v>
          </cell>
        </row>
        <row r="252">
          <cell r="A252">
            <v>53680</v>
          </cell>
          <cell r="B252" t="str">
            <v>Solo-cal (3%) -cimento (4%) - mistura na pista</v>
          </cell>
          <cell r="C252" t="str">
            <v>m³</v>
          </cell>
          <cell r="D252">
            <v>28.02</v>
          </cell>
        </row>
        <row r="253">
          <cell r="A253">
            <v>53690</v>
          </cell>
          <cell r="B253" t="str">
            <v>Solo-cal (3%) -cimento (5%) - mistura na pista</v>
          </cell>
          <cell r="C253" t="str">
            <v>m³</v>
          </cell>
          <cell r="D253">
            <v>30.85</v>
          </cell>
        </row>
        <row r="254">
          <cell r="A254">
            <v>53700</v>
          </cell>
          <cell r="B254" t="str">
            <v>Solo-cal (4%) -cimento (4%) - mistura na pista</v>
          </cell>
          <cell r="C254" t="str">
            <v>m³</v>
          </cell>
          <cell r="D254">
            <v>30.01</v>
          </cell>
        </row>
        <row r="255">
          <cell r="A255">
            <v>53710</v>
          </cell>
          <cell r="B255" t="str">
            <v>Solo-cal (4%) -cimento (5%) - mistura na pista</v>
          </cell>
          <cell r="C255" t="str">
            <v>m³</v>
          </cell>
          <cell r="D255">
            <v>32.9</v>
          </cell>
        </row>
        <row r="256">
          <cell r="A256">
            <v>53720</v>
          </cell>
          <cell r="B256" t="str">
            <v>Solo-cal (5%) -cimento (5%) - mistura na pista</v>
          </cell>
          <cell r="C256" t="str">
            <v>m³</v>
          </cell>
          <cell r="D256">
            <v>34.89</v>
          </cell>
        </row>
        <row r="257">
          <cell r="A257">
            <v>53730</v>
          </cell>
          <cell r="B257" t="str">
            <v>Cascalho (local) - cal (3%) - cimento (3%)</v>
          </cell>
          <cell r="C257" t="str">
            <v>m³</v>
          </cell>
          <cell r="D257">
            <v>25.86</v>
          </cell>
        </row>
        <row r="258">
          <cell r="A258">
            <v>53740</v>
          </cell>
          <cell r="B258" t="str">
            <v>Cascalho (local) - cal (3%) - cimento (4%)</v>
          </cell>
          <cell r="C258" t="str">
            <v>m³</v>
          </cell>
          <cell r="D258">
            <v>29.61</v>
          </cell>
        </row>
        <row r="259">
          <cell r="A259">
            <v>53750</v>
          </cell>
          <cell r="B259" t="str">
            <v>Cascalho (local) - cal (4%) - cimento (4%)</v>
          </cell>
          <cell r="C259" t="str">
            <v>m³</v>
          </cell>
          <cell r="D259">
            <v>32.119999999999997</v>
          </cell>
        </row>
        <row r="260">
          <cell r="A260">
            <v>53760</v>
          </cell>
          <cell r="B260" t="str">
            <v>Cascalho (local) - cal (4%) - cimento (5%)</v>
          </cell>
          <cell r="C260" t="str">
            <v>m³</v>
          </cell>
          <cell r="D260">
            <v>35.619999999999997</v>
          </cell>
        </row>
        <row r="261">
          <cell r="A261">
            <v>53770</v>
          </cell>
          <cell r="B261" t="str">
            <v>Cascalho (local) - cal (5%) - cimento (5%)</v>
          </cell>
          <cell r="C261" t="str">
            <v>m³</v>
          </cell>
          <cell r="D261">
            <v>38.01</v>
          </cell>
        </row>
        <row r="262">
          <cell r="A262">
            <v>53780</v>
          </cell>
          <cell r="B262" t="str">
            <v xml:space="preserve">Cascalho (local) - cal (4%) </v>
          </cell>
          <cell r="C262" t="str">
            <v>m³</v>
          </cell>
          <cell r="D262">
            <v>17.149999999999999</v>
          </cell>
        </row>
        <row r="263">
          <cell r="A263">
            <v>53790</v>
          </cell>
          <cell r="B263" t="str">
            <v xml:space="preserve">Cascalho (local) - cal (5%) </v>
          </cell>
          <cell r="C263" t="str">
            <v>m³</v>
          </cell>
          <cell r="D263">
            <v>20.02</v>
          </cell>
        </row>
        <row r="264">
          <cell r="A264">
            <v>53800</v>
          </cell>
          <cell r="B264" t="str">
            <v xml:space="preserve">Cascalho (local) - cal (6%) </v>
          </cell>
          <cell r="C264" t="str">
            <v>m³</v>
          </cell>
          <cell r="D264">
            <v>22.65</v>
          </cell>
        </row>
        <row r="265">
          <cell r="A265">
            <v>53810</v>
          </cell>
          <cell r="B265" t="str">
            <v>Solo-brita (20-80) mistura  na pista (solo argiloso)</v>
          </cell>
          <cell r="C265" t="str">
            <v>m³</v>
          </cell>
          <cell r="D265">
            <v>18.420000000000002</v>
          </cell>
        </row>
        <row r="266">
          <cell r="A266">
            <v>53820</v>
          </cell>
          <cell r="B266" t="str">
            <v>Solo-brita (25-75) mistura  na pista (solo argiloso)</v>
          </cell>
          <cell r="C266" t="str">
            <v>m³</v>
          </cell>
          <cell r="D266">
            <v>18.2</v>
          </cell>
        </row>
        <row r="267">
          <cell r="A267">
            <v>53830</v>
          </cell>
          <cell r="B267" t="str">
            <v>Solo-brita (30-70) mistura  na pista (solo argiloso)</v>
          </cell>
          <cell r="C267" t="str">
            <v>m³</v>
          </cell>
          <cell r="D267">
            <v>17.989999999999998</v>
          </cell>
        </row>
        <row r="268">
          <cell r="A268">
            <v>53840</v>
          </cell>
          <cell r="B268" t="str">
            <v>Solo-brita (35-65) mistura  na pista (solo argiloso)</v>
          </cell>
          <cell r="C268" t="str">
            <v>m³</v>
          </cell>
          <cell r="D268">
            <v>17.79</v>
          </cell>
        </row>
        <row r="269">
          <cell r="A269">
            <v>53850</v>
          </cell>
          <cell r="B269" t="str">
            <v>Solo-brita (50-50) mistura  na pista (solo argiloso)</v>
          </cell>
          <cell r="C269" t="str">
            <v>m³</v>
          </cell>
          <cell r="D269">
            <v>17.13</v>
          </cell>
        </row>
        <row r="270">
          <cell r="A270">
            <v>53860</v>
          </cell>
          <cell r="B270" t="str">
            <v>TST I-4 com emulsão</v>
          </cell>
          <cell r="C270" t="str">
            <v>m²</v>
          </cell>
          <cell r="D270">
            <v>1.01</v>
          </cell>
        </row>
        <row r="271">
          <cell r="A271">
            <v>55000</v>
          </cell>
          <cell r="B271" t="str">
            <v>Escav.valas p/drenagem profunda em material de 1a. categoria</v>
          </cell>
          <cell r="C271" t="str">
            <v>m³</v>
          </cell>
          <cell r="D271">
            <v>6.57</v>
          </cell>
        </row>
        <row r="272">
          <cell r="A272">
            <v>55050</v>
          </cell>
          <cell r="B272" t="str">
            <v>Escav.valas p/drenagem profunda em material de 2a. categoria</v>
          </cell>
          <cell r="C272" t="str">
            <v>m³</v>
          </cell>
          <cell r="D272">
            <v>8.2899999999999991</v>
          </cell>
        </row>
        <row r="273">
          <cell r="A273">
            <v>55100</v>
          </cell>
          <cell r="B273" t="str">
            <v>Escav.valas p/drenagem profunda em material de 3a. categoria</v>
          </cell>
          <cell r="C273" t="str">
            <v>m³</v>
          </cell>
          <cell r="D273">
            <v>35.119999999999997</v>
          </cell>
        </row>
        <row r="274">
          <cell r="A274">
            <v>55150</v>
          </cell>
          <cell r="B274" t="str">
            <v>Escavação de valetas de proteção</v>
          </cell>
          <cell r="C274" t="str">
            <v>m³</v>
          </cell>
          <cell r="D274">
            <v>12.15</v>
          </cell>
        </row>
        <row r="275">
          <cell r="A275">
            <v>55200</v>
          </cell>
          <cell r="B275" t="str">
            <v>Produção carga e transporte de brita para drenos</v>
          </cell>
          <cell r="C275" t="str">
            <v>m³</v>
          </cell>
          <cell r="D275">
            <v>13.01</v>
          </cell>
        </row>
        <row r="276">
          <cell r="A276">
            <v>55250</v>
          </cell>
          <cell r="B276" t="str">
            <v>Sarjeta em meia calha com D=30 cm</v>
          </cell>
          <cell r="C276" t="str">
            <v>m</v>
          </cell>
          <cell r="D276">
            <v>8.17</v>
          </cell>
        </row>
        <row r="277">
          <cell r="A277">
            <v>55300</v>
          </cell>
          <cell r="B277" t="str">
            <v>Sarjeta em meia calha com D=40 cm</v>
          </cell>
          <cell r="C277" t="str">
            <v>m</v>
          </cell>
          <cell r="D277">
            <v>11</v>
          </cell>
        </row>
        <row r="278">
          <cell r="A278">
            <v>55350</v>
          </cell>
          <cell r="B278" t="str">
            <v>Sarjeta em meia calha com D=60 cm</v>
          </cell>
          <cell r="C278" t="str">
            <v>m</v>
          </cell>
          <cell r="D278">
            <v>20.260000000000002</v>
          </cell>
        </row>
        <row r="279">
          <cell r="A279">
            <v>55450</v>
          </cell>
          <cell r="B279" t="str">
            <v>Sarjeta triangular de concreto - tipo I</v>
          </cell>
          <cell r="C279" t="str">
            <v>m</v>
          </cell>
          <cell r="D279">
            <v>11.56</v>
          </cell>
        </row>
        <row r="280">
          <cell r="A280">
            <v>55500</v>
          </cell>
          <cell r="B280" t="str">
            <v>Sarjeta triangular de concreto - tipo II</v>
          </cell>
          <cell r="C280" t="str">
            <v>m</v>
          </cell>
          <cell r="D280">
            <v>14.270000000000001</v>
          </cell>
        </row>
        <row r="281">
          <cell r="A281">
            <v>55550</v>
          </cell>
          <cell r="B281" t="str">
            <v>Sarjeta triangular de concreto - tipo III</v>
          </cell>
          <cell r="C281" t="str">
            <v>m</v>
          </cell>
          <cell r="D281">
            <v>17.04</v>
          </cell>
        </row>
        <row r="282">
          <cell r="A282">
            <v>55650</v>
          </cell>
          <cell r="B282" t="str">
            <v>Sarjeta trapezoidal de concreto - tipo I</v>
          </cell>
          <cell r="C282" t="str">
            <v>m</v>
          </cell>
          <cell r="D282">
            <v>16.740000000000002</v>
          </cell>
        </row>
        <row r="283">
          <cell r="A283">
            <v>55700</v>
          </cell>
          <cell r="B283" t="str">
            <v>Sarjeta trapezoidal de concreto - tipo II</v>
          </cell>
          <cell r="C283" t="str">
            <v>m</v>
          </cell>
          <cell r="D283">
            <v>32.21</v>
          </cell>
        </row>
        <row r="284">
          <cell r="A284">
            <v>55850</v>
          </cell>
          <cell r="B284" t="str">
            <v>Sarjeta retangular de concreto armado - tipo I</v>
          </cell>
          <cell r="C284" t="str">
            <v>m</v>
          </cell>
          <cell r="D284">
            <v>83.36</v>
          </cell>
        </row>
        <row r="285">
          <cell r="A285">
            <v>55900</v>
          </cell>
          <cell r="B285" t="str">
            <v>Sarjeta retangular de concreto armado - tipo II</v>
          </cell>
          <cell r="C285" t="str">
            <v>m</v>
          </cell>
          <cell r="D285">
            <v>95.6</v>
          </cell>
        </row>
        <row r="286">
          <cell r="A286">
            <v>55950</v>
          </cell>
          <cell r="B286" t="str">
            <v>Sarjeta retangular de concreto armado - tipo III</v>
          </cell>
          <cell r="C286" t="str">
            <v>m</v>
          </cell>
          <cell r="D286">
            <v>114.44000000000001</v>
          </cell>
        </row>
        <row r="287">
          <cell r="A287">
            <v>56000</v>
          </cell>
          <cell r="B287" t="str">
            <v>Sarjeta retangular de concreto armado - tipo IV</v>
          </cell>
          <cell r="C287" t="str">
            <v>m</v>
          </cell>
          <cell r="D287">
            <v>143.44</v>
          </cell>
        </row>
        <row r="288">
          <cell r="A288">
            <v>56050</v>
          </cell>
          <cell r="B288" t="str">
            <v>Sarjeta de terraceamento</v>
          </cell>
          <cell r="C288" t="str">
            <v>m</v>
          </cell>
          <cell r="D288">
            <v>15.04</v>
          </cell>
        </row>
        <row r="289">
          <cell r="A289">
            <v>56150</v>
          </cell>
          <cell r="B289" t="str">
            <v>Banqueta de condução - tipo I</v>
          </cell>
          <cell r="C289" t="str">
            <v>m</v>
          </cell>
          <cell r="D289">
            <v>15.5</v>
          </cell>
        </row>
        <row r="290">
          <cell r="A290">
            <v>56200</v>
          </cell>
          <cell r="B290" t="str">
            <v>Banqueta de condução - tipo II</v>
          </cell>
          <cell r="C290" t="str">
            <v>m</v>
          </cell>
          <cell r="D290">
            <v>12.75</v>
          </cell>
        </row>
        <row r="291">
          <cell r="A291">
            <v>56250</v>
          </cell>
          <cell r="B291" t="str">
            <v>Rápidos</v>
          </cell>
          <cell r="C291" t="str">
            <v>m</v>
          </cell>
          <cell r="D291">
            <v>14.4</v>
          </cell>
        </row>
        <row r="292">
          <cell r="A292">
            <v>56300</v>
          </cell>
          <cell r="B292" t="str">
            <v>Meio-fio de concreto simples</v>
          </cell>
          <cell r="C292" t="str">
            <v>m</v>
          </cell>
          <cell r="D292">
            <v>16.7</v>
          </cell>
        </row>
        <row r="293">
          <cell r="A293">
            <v>56350</v>
          </cell>
          <cell r="B293" t="str">
            <v>Meio-fio de concreto armado</v>
          </cell>
          <cell r="C293" t="str">
            <v>m</v>
          </cell>
          <cell r="D293">
            <v>30.419999999999998</v>
          </cell>
        </row>
        <row r="294">
          <cell r="A294">
            <v>56400</v>
          </cell>
          <cell r="B294" t="str">
            <v>Meio-fio de concreto 12 x 15 cm - moldado por extrusão</v>
          </cell>
          <cell r="C294" t="str">
            <v>m</v>
          </cell>
          <cell r="D294">
            <v>3.4</v>
          </cell>
        </row>
        <row r="295">
          <cell r="A295">
            <v>56450</v>
          </cell>
          <cell r="B295" t="str">
            <v>Travessia sobre sarjeta em acesso secundário</v>
          </cell>
          <cell r="C295" t="str">
            <v>m</v>
          </cell>
          <cell r="D295">
            <v>44.46</v>
          </cell>
        </row>
        <row r="296">
          <cell r="A296">
            <v>56500</v>
          </cell>
          <cell r="B296" t="str">
            <v>Travessia sobre valetão em acesso secundário</v>
          </cell>
          <cell r="C296" t="str">
            <v>m</v>
          </cell>
          <cell r="D296">
            <v>49.800000000000004</v>
          </cell>
        </row>
        <row r="297">
          <cell r="A297">
            <v>56550</v>
          </cell>
          <cell r="B297" t="str">
            <v>Caixa coletora com boca de lobo tipo C1 com H=2,0 m</v>
          </cell>
          <cell r="C297" t="str">
            <v>un</v>
          </cell>
          <cell r="D297">
            <v>614.54999999999995</v>
          </cell>
        </row>
        <row r="298">
          <cell r="A298">
            <v>56600</v>
          </cell>
          <cell r="B298" t="str">
            <v>Caixa coletora com boca de lobo tipo C2 com H=2,0 m</v>
          </cell>
          <cell r="C298" t="str">
            <v>un</v>
          </cell>
          <cell r="D298">
            <v>804.09</v>
          </cell>
        </row>
        <row r="299">
          <cell r="A299">
            <v>56650</v>
          </cell>
          <cell r="B299" t="str">
            <v>Caixa coletora com boca de lobo tipo C1 com H=3,0 m</v>
          </cell>
          <cell r="C299" t="str">
            <v>un</v>
          </cell>
          <cell r="D299">
            <v>952.55000000000007</v>
          </cell>
        </row>
        <row r="300">
          <cell r="A300">
            <v>56700</v>
          </cell>
          <cell r="B300" t="str">
            <v>Caixa coletora com boca de lobo tipo C2 com H=3,5 m</v>
          </cell>
          <cell r="C300" t="str">
            <v>un</v>
          </cell>
          <cell r="D300">
            <v>1100.99</v>
          </cell>
        </row>
        <row r="301">
          <cell r="A301">
            <v>57050</v>
          </cell>
          <cell r="B301" t="str">
            <v>Caixa coletora sobre galeria</v>
          </cell>
          <cell r="C301" t="str">
            <v>un</v>
          </cell>
          <cell r="D301">
            <v>316.95</v>
          </cell>
        </row>
        <row r="302">
          <cell r="A302">
            <v>57100</v>
          </cell>
          <cell r="B302" t="str">
            <v>Caixa coletora com boca de lobo - tipo I</v>
          </cell>
          <cell r="C302" t="str">
            <v>un</v>
          </cell>
          <cell r="D302">
            <v>1049.42</v>
          </cell>
        </row>
        <row r="303">
          <cell r="A303">
            <v>57150</v>
          </cell>
          <cell r="B303" t="str">
            <v>Caixa coletora com boca de lobo - tipo II</v>
          </cell>
          <cell r="C303" t="str">
            <v>un</v>
          </cell>
          <cell r="D303">
            <v>881.63</v>
          </cell>
        </row>
        <row r="304">
          <cell r="A304">
            <v>57200</v>
          </cell>
          <cell r="B304" t="str">
            <v>Caixa coletora com boca de lobo para BSTC D=40 cm e H=1,5 m</v>
          </cell>
          <cell r="C304" t="str">
            <v>un</v>
          </cell>
          <cell r="D304">
            <v>487.98</v>
          </cell>
        </row>
        <row r="305">
          <cell r="A305">
            <v>57250</v>
          </cell>
          <cell r="B305" t="str">
            <v>Caixa coletora com boca de lobo para BSTC D=40 cm e H=2,0 m</v>
          </cell>
          <cell r="C305" t="str">
            <v>un</v>
          </cell>
          <cell r="D305">
            <v>601.89</v>
          </cell>
        </row>
        <row r="306">
          <cell r="A306">
            <v>57300</v>
          </cell>
          <cell r="B306" t="str">
            <v>Caixa coletora com boca de lobo para BSTC D=50 cm e H=1,5 m</v>
          </cell>
          <cell r="C306" t="str">
            <v>un</v>
          </cell>
          <cell r="D306">
            <v>515.80000000000007</v>
          </cell>
        </row>
        <row r="307">
          <cell r="A307">
            <v>57350</v>
          </cell>
          <cell r="B307" t="str">
            <v>Caixa coletora com boca de lobo para BSTC D=50 cm e H=2,0 m</v>
          </cell>
          <cell r="C307" t="str">
            <v>un</v>
          </cell>
          <cell r="D307">
            <v>636.0100000000001</v>
          </cell>
        </row>
        <row r="308">
          <cell r="A308">
            <v>57400</v>
          </cell>
          <cell r="B308" t="str">
            <v>Caixa coletora com boca de lobo para BSTC D=60 cm e H=1,5 m</v>
          </cell>
          <cell r="C308" t="str">
            <v>un</v>
          </cell>
          <cell r="D308">
            <v>545.13</v>
          </cell>
        </row>
        <row r="309">
          <cell r="A309">
            <v>57450</v>
          </cell>
          <cell r="B309" t="str">
            <v>Caixa coletora com boca de lobo para BSTC D=60 cm e H=2,0 m</v>
          </cell>
          <cell r="C309" t="str">
            <v>un</v>
          </cell>
          <cell r="D309">
            <v>673.43000000000006</v>
          </cell>
        </row>
        <row r="310">
          <cell r="A310">
            <v>57500</v>
          </cell>
          <cell r="B310" t="str">
            <v>Caixa coletora com boca de lobo para BSTC D=60 cm e H=2,5 m</v>
          </cell>
          <cell r="C310" t="str">
            <v>un</v>
          </cell>
          <cell r="D310">
            <v>801.77</v>
          </cell>
        </row>
        <row r="311">
          <cell r="A311">
            <v>57550</v>
          </cell>
          <cell r="B311" t="str">
            <v>Caixa coletora com boca de lobo para BSTC D=100 cm e H=2,0 m</v>
          </cell>
          <cell r="C311" t="str">
            <v>un</v>
          </cell>
          <cell r="D311">
            <v>780.62</v>
          </cell>
        </row>
        <row r="312">
          <cell r="A312">
            <v>57600</v>
          </cell>
          <cell r="B312" t="str">
            <v>Caixa coletora com boca de lobo para BSTC D=120 cm e H=2,0 m</v>
          </cell>
          <cell r="C312" t="str">
            <v>un</v>
          </cell>
          <cell r="D312">
            <v>828.1</v>
          </cell>
        </row>
        <row r="313">
          <cell r="A313">
            <v>57650</v>
          </cell>
          <cell r="B313" t="str">
            <v>Descida d'água para valetas de corte - tipo DDV</v>
          </cell>
          <cell r="C313" t="str">
            <v>m</v>
          </cell>
          <cell r="D313">
            <v>81.430000000000007</v>
          </cell>
        </row>
        <row r="314">
          <cell r="A314">
            <v>57700</v>
          </cell>
          <cell r="B314" t="str">
            <v>Entrada d'água para descida tipo DDV</v>
          </cell>
          <cell r="C314" t="str">
            <v>un</v>
          </cell>
          <cell r="D314">
            <v>73.5</v>
          </cell>
        </row>
        <row r="315">
          <cell r="A315">
            <v>57750</v>
          </cell>
          <cell r="B315" t="str">
            <v>Caixa de amortecimento para descida d'água tipo DDV</v>
          </cell>
          <cell r="C315" t="str">
            <v>un</v>
          </cell>
          <cell r="D315">
            <v>77.58</v>
          </cell>
        </row>
        <row r="316">
          <cell r="A316">
            <v>57800</v>
          </cell>
          <cell r="B316" t="str">
            <v>Descida d'água em cortes - tipo DD-1</v>
          </cell>
          <cell r="C316" t="str">
            <v>m</v>
          </cell>
          <cell r="D316">
            <v>125.19999999999999</v>
          </cell>
        </row>
        <row r="317">
          <cell r="A317">
            <v>57850</v>
          </cell>
          <cell r="B317" t="str">
            <v>Descida d'água em cortes - tipo DD-2</v>
          </cell>
          <cell r="C317" t="str">
            <v>m</v>
          </cell>
          <cell r="D317">
            <v>135.91</v>
          </cell>
        </row>
        <row r="318">
          <cell r="A318">
            <v>57900</v>
          </cell>
          <cell r="B318" t="str">
            <v>Descida d'água em cortes - tipo DD-3</v>
          </cell>
          <cell r="C318" t="str">
            <v>m</v>
          </cell>
          <cell r="D318">
            <v>146.51</v>
          </cell>
        </row>
        <row r="319">
          <cell r="A319">
            <v>57950</v>
          </cell>
          <cell r="B319" t="str">
            <v>Descida d'água em cortes - tipo DD-4</v>
          </cell>
          <cell r="C319" t="str">
            <v>m</v>
          </cell>
          <cell r="D319">
            <v>199.45</v>
          </cell>
        </row>
        <row r="320">
          <cell r="A320">
            <v>58000</v>
          </cell>
          <cell r="B320" t="str">
            <v>Descida d'água em cortes - tipo DD-5</v>
          </cell>
          <cell r="C320" t="str">
            <v>m</v>
          </cell>
          <cell r="D320">
            <v>224.54</v>
          </cell>
        </row>
        <row r="321">
          <cell r="A321">
            <v>58050</v>
          </cell>
          <cell r="B321" t="str">
            <v>Descida d'água em cortes - tipo DD-6</v>
          </cell>
          <cell r="C321" t="str">
            <v>m</v>
          </cell>
          <cell r="D321">
            <v>248.6</v>
          </cell>
        </row>
        <row r="322">
          <cell r="A322">
            <v>58100</v>
          </cell>
          <cell r="B322" t="str">
            <v>Descida d'água em aterros - tipo DD-1</v>
          </cell>
          <cell r="C322" t="str">
            <v>m</v>
          </cell>
          <cell r="D322">
            <v>156.13</v>
          </cell>
        </row>
        <row r="323">
          <cell r="A323">
            <v>58150</v>
          </cell>
          <cell r="B323" t="str">
            <v>Descida d'água em aterros - tipo DD-2</v>
          </cell>
          <cell r="C323" t="str">
            <v>m</v>
          </cell>
          <cell r="D323">
            <v>173.10000000000002</v>
          </cell>
        </row>
        <row r="324">
          <cell r="A324">
            <v>58200</v>
          </cell>
          <cell r="B324" t="str">
            <v>Descida d'água em aterros - tipo DD-3</v>
          </cell>
          <cell r="C324" t="str">
            <v>m</v>
          </cell>
          <cell r="D324">
            <v>189.79</v>
          </cell>
        </row>
        <row r="325">
          <cell r="A325">
            <v>58250</v>
          </cell>
          <cell r="B325" t="str">
            <v>Descida d'água em aterros - tipo DD-4</v>
          </cell>
          <cell r="C325" t="str">
            <v>m</v>
          </cell>
          <cell r="D325">
            <v>257.08999999999997</v>
          </cell>
        </row>
        <row r="326">
          <cell r="A326">
            <v>58300</v>
          </cell>
          <cell r="B326" t="str">
            <v>Descida d'água em aterros - tipo DD-5</v>
          </cell>
          <cell r="C326" t="str">
            <v>m</v>
          </cell>
          <cell r="D326">
            <v>314.51</v>
          </cell>
        </row>
        <row r="327">
          <cell r="A327">
            <v>58350</v>
          </cell>
          <cell r="B327" t="str">
            <v>Descida d'água em aterros - tipo DD-6</v>
          </cell>
          <cell r="C327" t="str">
            <v>m</v>
          </cell>
          <cell r="D327">
            <v>328.98</v>
          </cell>
        </row>
        <row r="328">
          <cell r="A328">
            <v>58400</v>
          </cell>
          <cell r="B328" t="str">
            <v>Descida d'água em aterros para BTTC D= 120 cm</v>
          </cell>
          <cell r="C328" t="str">
            <v>m</v>
          </cell>
          <cell r="D328">
            <v>579.87</v>
          </cell>
        </row>
        <row r="329">
          <cell r="A329">
            <v>58450</v>
          </cell>
          <cell r="B329" t="str">
            <v>Boca para descida d'água em cortes - tipo DD-1</v>
          </cell>
          <cell r="C329" t="str">
            <v>un</v>
          </cell>
          <cell r="D329">
            <v>126.08000000000001</v>
          </cell>
        </row>
        <row r="330">
          <cell r="A330">
            <v>58500</v>
          </cell>
          <cell r="B330" t="str">
            <v>Boca para descida d'água em cortes - tipo DD-2</v>
          </cell>
          <cell r="C330" t="str">
            <v>un</v>
          </cell>
          <cell r="D330">
            <v>138.61000000000001</v>
          </cell>
        </row>
        <row r="331">
          <cell r="A331">
            <v>58550</v>
          </cell>
          <cell r="B331" t="str">
            <v>Boca para descida d'água em cortes - tipo DD-3</v>
          </cell>
          <cell r="C331" t="str">
            <v>un</v>
          </cell>
          <cell r="D331">
            <v>151.62</v>
          </cell>
        </row>
        <row r="332">
          <cell r="A332">
            <v>58600</v>
          </cell>
          <cell r="B332" t="str">
            <v>Boca para descida d'água em cortes - tipo DD-4</v>
          </cell>
          <cell r="C332" t="str">
            <v>un</v>
          </cell>
          <cell r="D332">
            <v>216.17000000000002</v>
          </cell>
        </row>
        <row r="333">
          <cell r="A333">
            <v>58650</v>
          </cell>
          <cell r="B333" t="str">
            <v>Boca para descida d'água em cortes - tipo DD-5</v>
          </cell>
          <cell r="C333" t="str">
            <v>un</v>
          </cell>
          <cell r="D333">
            <v>247.35000000000002</v>
          </cell>
        </row>
        <row r="334">
          <cell r="A334">
            <v>58700</v>
          </cell>
          <cell r="B334" t="str">
            <v>Boca para descida d'água em cortes - tipo DD-6</v>
          </cell>
          <cell r="C334" t="str">
            <v>un</v>
          </cell>
          <cell r="D334">
            <v>276.43</v>
          </cell>
        </row>
        <row r="335">
          <cell r="A335">
            <v>58750</v>
          </cell>
          <cell r="B335" t="str">
            <v>Boca para descida d'água em aterros - tipo DD-1</v>
          </cell>
          <cell r="C335" t="str">
            <v>un</v>
          </cell>
          <cell r="D335">
            <v>298.39999999999998</v>
          </cell>
        </row>
        <row r="336">
          <cell r="A336">
            <v>58800</v>
          </cell>
          <cell r="B336" t="str">
            <v>Boca para descida d'água em aterros - tipo DD-2</v>
          </cell>
          <cell r="C336" t="str">
            <v>un</v>
          </cell>
          <cell r="D336">
            <v>417.74</v>
          </cell>
        </row>
        <row r="337">
          <cell r="A337">
            <v>58850</v>
          </cell>
          <cell r="B337" t="str">
            <v>Boca para descida d'água em aterros - tipo DD-3</v>
          </cell>
          <cell r="C337" t="str">
            <v>un</v>
          </cell>
          <cell r="D337">
            <v>515.94000000000005</v>
          </cell>
        </row>
        <row r="338">
          <cell r="A338">
            <v>58900</v>
          </cell>
          <cell r="B338" t="str">
            <v>Boca para descida d'água em aterros - tipo DD-4</v>
          </cell>
          <cell r="C338" t="str">
            <v>un</v>
          </cell>
          <cell r="D338">
            <v>430.45</v>
          </cell>
        </row>
        <row r="339">
          <cell r="A339">
            <v>58950</v>
          </cell>
          <cell r="B339" t="str">
            <v>Boca para descida d'água em aterros - tipo DD-5</v>
          </cell>
          <cell r="C339" t="str">
            <v>un</v>
          </cell>
          <cell r="D339">
            <v>614.89</v>
          </cell>
        </row>
        <row r="340">
          <cell r="A340">
            <v>59000</v>
          </cell>
          <cell r="B340" t="str">
            <v>Boca para descida d'água em aterros - tipo DD-6</v>
          </cell>
          <cell r="C340" t="str">
            <v>un</v>
          </cell>
          <cell r="D340">
            <v>823.26</v>
          </cell>
        </row>
        <row r="341">
          <cell r="A341">
            <v>59050</v>
          </cell>
          <cell r="B341" t="str">
            <v>Boca para descida d'água em aterros para BTTC D=120 cm</v>
          </cell>
          <cell r="C341" t="str">
            <v>un</v>
          </cell>
          <cell r="D341">
            <v>1039.94</v>
          </cell>
        </row>
        <row r="342">
          <cell r="A342">
            <v>59100</v>
          </cell>
          <cell r="B342" t="str">
            <v>Caixa para descida d'água em aterros - tipo DD-1</v>
          </cell>
          <cell r="C342" t="str">
            <v>un</v>
          </cell>
          <cell r="D342">
            <v>152.68</v>
          </cell>
        </row>
        <row r="343">
          <cell r="A343">
            <v>59150</v>
          </cell>
          <cell r="B343" t="str">
            <v>Caixa para descida d'água em aterros - tipo DD-2</v>
          </cell>
          <cell r="C343" t="str">
            <v>un</v>
          </cell>
          <cell r="D343">
            <v>163.63</v>
          </cell>
        </row>
        <row r="344">
          <cell r="A344">
            <v>59200</v>
          </cell>
          <cell r="B344" t="str">
            <v>Caixa para descida d'água em aterros - tipo DD-3</v>
          </cell>
          <cell r="C344" t="str">
            <v>un</v>
          </cell>
          <cell r="D344">
            <v>174.17000000000002</v>
          </cell>
        </row>
        <row r="345">
          <cell r="A345">
            <v>59250</v>
          </cell>
          <cell r="B345" t="str">
            <v>Caixa para descida d'água em aterros - tipo DD-4</v>
          </cell>
          <cell r="C345" t="str">
            <v>un</v>
          </cell>
          <cell r="D345">
            <v>217.56</v>
          </cell>
        </row>
        <row r="346">
          <cell r="A346">
            <v>59300</v>
          </cell>
          <cell r="B346" t="str">
            <v>Caixa para descida d'água em aterros - tipo DD-5</v>
          </cell>
          <cell r="C346" t="str">
            <v>un</v>
          </cell>
          <cell r="D346">
            <v>252.54000000000002</v>
          </cell>
        </row>
        <row r="347">
          <cell r="A347">
            <v>59350</v>
          </cell>
          <cell r="B347" t="str">
            <v>Caixa para descida d'água em aterros - tipo DD-6</v>
          </cell>
          <cell r="C347" t="str">
            <v>un</v>
          </cell>
          <cell r="D347">
            <v>263.90999999999997</v>
          </cell>
        </row>
        <row r="348">
          <cell r="A348">
            <v>59400</v>
          </cell>
          <cell r="B348" t="str">
            <v>Caixa para descida d'água em aterros para BTTC de D=120 cm</v>
          </cell>
          <cell r="C348" t="str">
            <v>un</v>
          </cell>
          <cell r="D348">
            <v>440.04</v>
          </cell>
        </row>
        <row r="349">
          <cell r="A349">
            <v>59450</v>
          </cell>
          <cell r="B349" t="str">
            <v>Caixa coletora com boca de lobo - Tipo C-1 com H=2,0 m</v>
          </cell>
          <cell r="C349" t="str">
            <v>un</v>
          </cell>
          <cell r="D349">
            <v>614.54999999999995</v>
          </cell>
        </row>
        <row r="350">
          <cell r="A350">
            <v>59500</v>
          </cell>
          <cell r="B350" t="str">
            <v>Caixa coletora com boca de lobo - Tipo C-2 com H=2,0 m</v>
          </cell>
          <cell r="C350" t="str">
            <v>un</v>
          </cell>
          <cell r="D350">
            <v>655.62</v>
          </cell>
        </row>
        <row r="351">
          <cell r="A351">
            <v>59550</v>
          </cell>
          <cell r="B351" t="str">
            <v>Caixa de inspeção de esgoto com D=60 cm</v>
          </cell>
          <cell r="C351" t="str">
            <v>un</v>
          </cell>
          <cell r="D351">
            <v>60.69</v>
          </cell>
        </row>
        <row r="352">
          <cell r="A352">
            <v>59650</v>
          </cell>
          <cell r="B352" t="str">
            <v>Dreno tipo I - execução</v>
          </cell>
          <cell r="C352" t="str">
            <v>m</v>
          </cell>
          <cell r="D352">
            <v>24.919999999999998</v>
          </cell>
        </row>
        <row r="353">
          <cell r="A353">
            <v>59700</v>
          </cell>
          <cell r="B353" t="str">
            <v>Dreno tipo II - execução</v>
          </cell>
          <cell r="C353" t="str">
            <v>m</v>
          </cell>
          <cell r="D353">
            <v>32.69</v>
          </cell>
        </row>
        <row r="354">
          <cell r="A354">
            <v>59750</v>
          </cell>
          <cell r="B354" t="str">
            <v>Dreno tipo III - execução</v>
          </cell>
          <cell r="C354" t="str">
            <v>m</v>
          </cell>
          <cell r="D354">
            <v>42.17</v>
          </cell>
        </row>
        <row r="355">
          <cell r="A355">
            <v>59800</v>
          </cell>
          <cell r="B355" t="str">
            <v>Dreno tipo IV - execução</v>
          </cell>
          <cell r="C355" t="str">
            <v>m</v>
          </cell>
          <cell r="D355">
            <v>19.93</v>
          </cell>
        </row>
        <row r="356">
          <cell r="A356">
            <v>59850</v>
          </cell>
          <cell r="B356" t="str">
            <v>Dreno tipo V - execução</v>
          </cell>
          <cell r="C356" t="str">
            <v>m</v>
          </cell>
          <cell r="D356">
            <v>22.7</v>
          </cell>
        </row>
        <row r="357">
          <cell r="A357">
            <v>59900</v>
          </cell>
          <cell r="B357" t="str">
            <v>Dreno tipo VI - execução</v>
          </cell>
          <cell r="C357" t="str">
            <v>m</v>
          </cell>
          <cell r="D357">
            <v>2.1800000000000002</v>
          </cell>
        </row>
        <row r="358">
          <cell r="A358">
            <v>60000</v>
          </cell>
          <cell r="B358" t="str">
            <v>Dreno tipo VII - execução</v>
          </cell>
          <cell r="C358" t="str">
            <v>m</v>
          </cell>
          <cell r="D358">
            <v>1.33</v>
          </cell>
        </row>
        <row r="359">
          <cell r="A359">
            <v>60050</v>
          </cell>
          <cell r="B359" t="str">
            <v>Dreno tipo VIII - execução</v>
          </cell>
          <cell r="C359" t="str">
            <v>m</v>
          </cell>
          <cell r="D359">
            <v>2.57</v>
          </cell>
        </row>
        <row r="360">
          <cell r="A360">
            <v>60100</v>
          </cell>
          <cell r="B360" t="str">
            <v>Dreno tipo IX - execução</v>
          </cell>
          <cell r="C360" t="str">
            <v>m</v>
          </cell>
          <cell r="D360">
            <v>4.66</v>
          </cell>
        </row>
        <row r="361">
          <cell r="A361">
            <v>60150</v>
          </cell>
          <cell r="B361" t="str">
            <v>Dreno tipo X - execução</v>
          </cell>
          <cell r="C361" t="str">
            <v>m</v>
          </cell>
          <cell r="D361">
            <v>38.800000000000004</v>
          </cell>
        </row>
        <row r="362">
          <cell r="A362">
            <v>60200</v>
          </cell>
          <cell r="B362" t="str">
            <v>Dreno tipo XI - execução</v>
          </cell>
          <cell r="C362" t="str">
            <v>m</v>
          </cell>
          <cell r="D362">
            <v>73.55</v>
          </cell>
        </row>
        <row r="363">
          <cell r="A363">
            <v>60250</v>
          </cell>
          <cell r="B363" t="str">
            <v>Dreno tipo XII - execução</v>
          </cell>
          <cell r="C363" t="str">
            <v>m</v>
          </cell>
          <cell r="D363">
            <v>60.3</v>
          </cell>
        </row>
        <row r="364">
          <cell r="A364">
            <v>60300</v>
          </cell>
          <cell r="B364" t="str">
            <v>Dreno tipo XIII - execução</v>
          </cell>
          <cell r="C364" t="str">
            <v>m</v>
          </cell>
          <cell r="D364">
            <v>56.16</v>
          </cell>
        </row>
        <row r="365">
          <cell r="A365">
            <v>60350</v>
          </cell>
          <cell r="B365" t="str">
            <v>Dreno tipo XIV - execução</v>
          </cell>
          <cell r="C365" t="str">
            <v>m</v>
          </cell>
          <cell r="D365">
            <v>42.91</v>
          </cell>
        </row>
        <row r="366">
          <cell r="A366">
            <v>60400</v>
          </cell>
          <cell r="B366" t="str">
            <v>Dreno tipo XV - execução</v>
          </cell>
          <cell r="C366" t="str">
            <v>m</v>
          </cell>
          <cell r="D366">
            <v>70.509999999999991</v>
          </cell>
        </row>
        <row r="367">
          <cell r="A367">
            <v>60450</v>
          </cell>
          <cell r="B367" t="str">
            <v>Dreno tipo XVI - execução</v>
          </cell>
          <cell r="C367" t="str">
            <v>m</v>
          </cell>
          <cell r="D367">
            <v>53.14</v>
          </cell>
        </row>
        <row r="368">
          <cell r="A368">
            <v>60500</v>
          </cell>
          <cell r="B368" t="str">
            <v>Dreno tipo XVII - execução</v>
          </cell>
          <cell r="C368" t="str">
            <v>m</v>
          </cell>
          <cell r="D368">
            <v>58.62</v>
          </cell>
        </row>
        <row r="369">
          <cell r="A369">
            <v>60550</v>
          </cell>
          <cell r="B369" t="str">
            <v>Dreno tipo XVIII - execução</v>
          </cell>
          <cell r="C369" t="str">
            <v>m</v>
          </cell>
          <cell r="D369">
            <v>41.24</v>
          </cell>
        </row>
        <row r="370">
          <cell r="A370">
            <v>60600</v>
          </cell>
          <cell r="B370" t="str">
            <v>Dreno tipo XIX - execução</v>
          </cell>
          <cell r="C370" t="str">
            <v>m</v>
          </cell>
          <cell r="D370">
            <v>53.19</v>
          </cell>
        </row>
        <row r="371">
          <cell r="A371">
            <v>60650</v>
          </cell>
          <cell r="B371" t="str">
            <v>Dreno tipo XX - execução</v>
          </cell>
          <cell r="C371" t="str">
            <v>m</v>
          </cell>
          <cell r="D371">
            <v>35.79</v>
          </cell>
        </row>
        <row r="372">
          <cell r="A372">
            <v>60750</v>
          </cell>
          <cell r="B372" t="str">
            <v>Dreno 0,5x2,0 m - com brita e bidim</v>
          </cell>
          <cell r="C372" t="str">
            <v>m</v>
          </cell>
          <cell r="D372">
            <v>42.239999999999995</v>
          </cell>
        </row>
        <row r="373">
          <cell r="A373">
            <v>60800</v>
          </cell>
          <cell r="B373" t="str">
            <v>Dreno 0,5x2,5 m - com areia grossa</v>
          </cell>
          <cell r="C373" t="str">
            <v>m</v>
          </cell>
          <cell r="D373">
            <v>16.28</v>
          </cell>
        </row>
        <row r="374">
          <cell r="A374">
            <v>60850</v>
          </cell>
          <cell r="B374" t="str">
            <v>Dreno 0,5x0,8 m - com brita - execução</v>
          </cell>
          <cell r="C374" t="str">
            <v>m</v>
          </cell>
          <cell r="D374">
            <v>9.08</v>
          </cell>
        </row>
        <row r="375">
          <cell r="A375">
            <v>61000</v>
          </cell>
          <cell r="B375" t="str">
            <v>Dreno 0,5x0,6 m - com areia</v>
          </cell>
          <cell r="C375" t="str">
            <v>m</v>
          </cell>
          <cell r="D375">
            <v>3.89</v>
          </cell>
        </row>
        <row r="376">
          <cell r="A376">
            <v>61200</v>
          </cell>
          <cell r="B376" t="str">
            <v>Dreno tipo XXI</v>
          </cell>
          <cell r="C376" t="str">
            <v>m</v>
          </cell>
          <cell r="D376">
            <v>17.169999999999998</v>
          </cell>
        </row>
        <row r="377">
          <cell r="A377">
            <v>61250</v>
          </cell>
          <cell r="B377" t="str">
            <v>Dreno tipo XXII</v>
          </cell>
          <cell r="C377" t="str">
            <v>m</v>
          </cell>
          <cell r="D377">
            <v>17.810000000000002</v>
          </cell>
        </row>
        <row r="378">
          <cell r="A378">
            <v>61300</v>
          </cell>
          <cell r="B378" t="str">
            <v>Dreno tipo XXIII</v>
          </cell>
          <cell r="C378" t="str">
            <v>m</v>
          </cell>
          <cell r="D378">
            <v>1.33</v>
          </cell>
        </row>
        <row r="379">
          <cell r="A379">
            <v>61350</v>
          </cell>
          <cell r="B379" t="str">
            <v>Saída para drenos profundos - tipo U</v>
          </cell>
          <cell r="C379" t="str">
            <v>un</v>
          </cell>
          <cell r="D379">
            <v>52.32</v>
          </cell>
        </row>
        <row r="380">
          <cell r="A380">
            <v>61400</v>
          </cell>
          <cell r="B380" t="str">
            <v>Saída para drenos profundos - tipo L</v>
          </cell>
          <cell r="C380" t="str">
            <v>un</v>
          </cell>
          <cell r="D380">
            <v>24.040000000000003</v>
          </cell>
        </row>
        <row r="381">
          <cell r="A381">
            <v>61450</v>
          </cell>
          <cell r="B381" t="str">
            <v>Fornecimento e assentamento de tubo para saida de dreno</v>
          </cell>
          <cell r="C381" t="str">
            <v>un</v>
          </cell>
          <cell r="D381">
            <v>8.49</v>
          </cell>
        </row>
        <row r="382">
          <cell r="A382">
            <v>61500</v>
          </cell>
          <cell r="B382" t="str">
            <v>execução do revestimento de valas de gabião - H=30 cm</v>
          </cell>
          <cell r="C382" t="str">
            <v>m²</v>
          </cell>
          <cell r="D382">
            <v>35.479999999999997</v>
          </cell>
        </row>
        <row r="383">
          <cell r="A383">
            <v>65000</v>
          </cell>
          <cell r="B383" t="str">
            <v>Esc. mec. de valas p/obras de arte correntes - 1a. categoria</v>
          </cell>
          <cell r="C383" t="str">
            <v>m³</v>
          </cell>
          <cell r="D383">
            <v>4.16</v>
          </cell>
        </row>
        <row r="384">
          <cell r="A384">
            <v>65050</v>
          </cell>
          <cell r="B384" t="str">
            <v>Esc. mec. de valas p/obras de arte correntes - 2a. categoria</v>
          </cell>
          <cell r="C384" t="str">
            <v>m³</v>
          </cell>
          <cell r="D384">
            <v>5.3</v>
          </cell>
        </row>
        <row r="385">
          <cell r="A385">
            <v>65100</v>
          </cell>
          <cell r="B385" t="str">
            <v>Esc. mec. de valas p/obras de arte correntes - 3a. categoria</v>
          </cell>
          <cell r="C385" t="str">
            <v>m³</v>
          </cell>
          <cell r="D385">
            <v>32.25</v>
          </cell>
        </row>
        <row r="386">
          <cell r="A386">
            <v>65150</v>
          </cell>
          <cell r="B386" t="str">
            <v>Escavação manual de solos</v>
          </cell>
          <cell r="C386" t="str">
            <v>m³</v>
          </cell>
          <cell r="D386">
            <v>12.15</v>
          </cell>
        </row>
        <row r="387">
          <cell r="A387">
            <v>65200</v>
          </cell>
          <cell r="B387" t="str">
            <v>Reaterro e apiloamento em camadas de 20 cm</v>
          </cell>
          <cell r="C387" t="str">
            <v>m³</v>
          </cell>
          <cell r="D387">
            <v>3.86</v>
          </cell>
        </row>
        <row r="388">
          <cell r="A388">
            <v>65850</v>
          </cell>
          <cell r="B388" t="str">
            <v>Execução de galerias D=40 cm</v>
          </cell>
          <cell r="C388" t="str">
            <v>m</v>
          </cell>
          <cell r="D388">
            <v>17.5</v>
          </cell>
        </row>
        <row r="389">
          <cell r="A389">
            <v>65900</v>
          </cell>
          <cell r="B389" t="str">
            <v>Execução de galerias D=60 cm</v>
          </cell>
          <cell r="C389" t="str">
            <v>m</v>
          </cell>
          <cell r="D389">
            <v>31.14</v>
          </cell>
        </row>
        <row r="390">
          <cell r="A390">
            <v>65940</v>
          </cell>
          <cell r="B390" t="str">
            <v>Corpo de BSTC D=20 cm com lastro de brita</v>
          </cell>
          <cell r="C390" t="str">
            <v>m</v>
          </cell>
          <cell r="D390">
            <v>14.58</v>
          </cell>
        </row>
        <row r="391">
          <cell r="A391">
            <v>65950</v>
          </cell>
          <cell r="B391" t="str">
            <v>Corpo de BSTC D=30 cm com lastro de brita</v>
          </cell>
          <cell r="C391" t="str">
            <v>m</v>
          </cell>
          <cell r="D391">
            <v>15.87</v>
          </cell>
        </row>
        <row r="392">
          <cell r="A392">
            <v>66000</v>
          </cell>
          <cell r="B392" t="str">
            <v>Corpo de BSTC D=40 cm com lastro de brita</v>
          </cell>
          <cell r="C392" t="str">
            <v>m</v>
          </cell>
          <cell r="D392">
            <v>21.18</v>
          </cell>
        </row>
        <row r="393">
          <cell r="A393">
            <v>66050</v>
          </cell>
          <cell r="B393" t="str">
            <v>Corpo de BSTC D=50 cm com lastro de brita</v>
          </cell>
          <cell r="C393" t="str">
            <v>m</v>
          </cell>
          <cell r="D393">
            <v>34.17</v>
          </cell>
        </row>
        <row r="394">
          <cell r="A394">
            <v>66100</v>
          </cell>
          <cell r="B394" t="str">
            <v>Corpo de BSTC D=60 cm com lastro de brita</v>
          </cell>
          <cell r="C394" t="str">
            <v>m</v>
          </cell>
          <cell r="D394">
            <v>42.79</v>
          </cell>
        </row>
        <row r="395">
          <cell r="A395">
            <v>66150</v>
          </cell>
          <cell r="B395" t="str">
            <v>Corpo de BSTC D=60 cm com lastro de brita - tubo CA 1</v>
          </cell>
          <cell r="C395" t="str">
            <v>m</v>
          </cell>
          <cell r="D395">
            <v>72.17</v>
          </cell>
        </row>
        <row r="396">
          <cell r="A396">
            <v>66200</v>
          </cell>
          <cell r="B396" t="str">
            <v>Corpo de BSTC D=60 cm com berço de concreto - tubo CA 2</v>
          </cell>
          <cell r="C396" t="str">
            <v>m</v>
          </cell>
          <cell r="D396">
            <v>124.16</v>
          </cell>
        </row>
        <row r="397">
          <cell r="A397">
            <v>66250</v>
          </cell>
          <cell r="B397" t="str">
            <v>Corpo de BSTC D=80 cm com berço de concreto - tubo CA 2</v>
          </cell>
          <cell r="C397" t="str">
            <v>m</v>
          </cell>
          <cell r="D397">
            <v>170.82</v>
          </cell>
        </row>
        <row r="398">
          <cell r="A398">
            <v>66300</v>
          </cell>
          <cell r="B398" t="str">
            <v>Corpo de BSTC D=100 cm com berço de concreto - tubo CA 2</v>
          </cell>
          <cell r="C398" t="str">
            <v>m</v>
          </cell>
          <cell r="D398">
            <v>233.88</v>
          </cell>
        </row>
        <row r="399">
          <cell r="A399">
            <v>66350</v>
          </cell>
          <cell r="B399" t="str">
            <v>Corpo de BSTC D=120 cm com berço de concreto - tubo CA 2</v>
          </cell>
          <cell r="C399" t="str">
            <v>m</v>
          </cell>
          <cell r="D399">
            <v>315.08</v>
          </cell>
        </row>
        <row r="400">
          <cell r="A400">
            <v>66400</v>
          </cell>
          <cell r="B400" t="str">
            <v>Corpo de BDTC D=80 cm com berço de concreto - tubo CA 2</v>
          </cell>
          <cell r="C400" t="str">
            <v>m</v>
          </cell>
          <cell r="D400">
            <v>314.56</v>
          </cell>
        </row>
        <row r="401">
          <cell r="A401">
            <v>66450</v>
          </cell>
          <cell r="B401" t="str">
            <v>Corpo de BDTC D=100 cm com berço de concreto - tubo CA 2</v>
          </cell>
          <cell r="C401" t="str">
            <v>m</v>
          </cell>
          <cell r="D401">
            <v>435.5</v>
          </cell>
        </row>
        <row r="402">
          <cell r="A402">
            <v>66500</v>
          </cell>
          <cell r="B402" t="str">
            <v>Corpo de BDTC D=120 cm com berço de concreto - tubo CA 2</v>
          </cell>
          <cell r="C402" t="str">
            <v>m</v>
          </cell>
          <cell r="D402">
            <v>588.61</v>
          </cell>
        </row>
        <row r="403">
          <cell r="A403">
            <v>66550</v>
          </cell>
          <cell r="B403" t="str">
            <v>Corpo de BTTC D=80 cm com berço de concreto - tubo CA 2</v>
          </cell>
          <cell r="C403" t="str">
            <v>m</v>
          </cell>
          <cell r="D403">
            <v>459.09000000000003</v>
          </cell>
        </row>
        <row r="404">
          <cell r="A404">
            <v>66600</v>
          </cell>
          <cell r="B404" t="str">
            <v>Corpo de BTTC D=100 cm com berço de concreto - tubo CA 2</v>
          </cell>
          <cell r="C404" t="str">
            <v>m</v>
          </cell>
          <cell r="D404">
            <v>637.95000000000005</v>
          </cell>
        </row>
        <row r="405">
          <cell r="A405">
            <v>66650</v>
          </cell>
          <cell r="B405" t="str">
            <v>Corpo de BTTC D=120 cm com berço de concreto - tubo CA 2</v>
          </cell>
          <cell r="C405" t="str">
            <v>m</v>
          </cell>
          <cell r="D405">
            <v>864.55000000000007</v>
          </cell>
        </row>
        <row r="406">
          <cell r="A406">
            <v>66700</v>
          </cell>
          <cell r="B406" t="str">
            <v>Corpo de BSTC D=80 cm com berço de concreto - tubo CA 3</v>
          </cell>
          <cell r="C406" t="str">
            <v>m</v>
          </cell>
          <cell r="D406">
            <v>167.76</v>
          </cell>
        </row>
        <row r="407">
          <cell r="A407">
            <v>66750</v>
          </cell>
          <cell r="B407" t="str">
            <v>Corpo de BSTC D=100 cm com berço de concreto - tubo CA 3</v>
          </cell>
          <cell r="C407" t="str">
            <v>m</v>
          </cell>
          <cell r="D407">
            <v>243.07</v>
          </cell>
        </row>
        <row r="408">
          <cell r="A408">
            <v>66800</v>
          </cell>
          <cell r="B408" t="str">
            <v>Corpo de BSTC D=120 cm com berço de concreto - tubo CA 3</v>
          </cell>
          <cell r="C408" t="str">
            <v>m</v>
          </cell>
          <cell r="D408">
            <v>315.08</v>
          </cell>
        </row>
        <row r="409">
          <cell r="A409">
            <v>66850</v>
          </cell>
          <cell r="B409" t="str">
            <v>Corpo de BDTC D=80 cm com berço de concreto - tubo CA 3</v>
          </cell>
          <cell r="C409" t="str">
            <v>m</v>
          </cell>
          <cell r="D409">
            <v>308.44</v>
          </cell>
        </row>
        <row r="410">
          <cell r="A410">
            <v>66900</v>
          </cell>
          <cell r="B410" t="str">
            <v>Corpo de BDTC D=100 cm com berço de concreto - tubo CA 3</v>
          </cell>
          <cell r="C410" t="str">
            <v>m</v>
          </cell>
          <cell r="D410">
            <v>453.87</v>
          </cell>
        </row>
        <row r="411">
          <cell r="A411">
            <v>66950</v>
          </cell>
          <cell r="B411" t="str">
            <v>Corpo de BDTC D=120 cm com berço de concreto - tubo CA 3</v>
          </cell>
          <cell r="C411" t="str">
            <v>m</v>
          </cell>
          <cell r="D411">
            <v>588.61</v>
          </cell>
        </row>
        <row r="412">
          <cell r="A412">
            <v>67000</v>
          </cell>
          <cell r="B412" t="str">
            <v>Corpo de BTTC D=80 cm com berço de concreto - tubo CA 3</v>
          </cell>
          <cell r="C412" t="str">
            <v>m</v>
          </cell>
          <cell r="D412">
            <v>449.9</v>
          </cell>
        </row>
        <row r="413">
          <cell r="A413">
            <v>67050</v>
          </cell>
          <cell r="B413" t="str">
            <v>Corpo de BTTC D=100 cm com berço de concreto - tubo CA 3</v>
          </cell>
          <cell r="C413" t="str">
            <v>m</v>
          </cell>
          <cell r="D413">
            <v>665.24</v>
          </cell>
        </row>
        <row r="414">
          <cell r="A414">
            <v>67100</v>
          </cell>
          <cell r="B414" t="str">
            <v>Corpo de BTTC D=120 cm com berço de concreto - tubo CA 3</v>
          </cell>
          <cell r="C414" t="str">
            <v>m</v>
          </cell>
          <cell r="D414">
            <v>864.55000000000007</v>
          </cell>
        </row>
        <row r="415">
          <cell r="A415">
            <v>67150</v>
          </cell>
          <cell r="B415" t="str">
            <v>Corpo de BSTC D=60 cm com enrocamento e laje de concreto</v>
          </cell>
          <cell r="C415" t="str">
            <v>m</v>
          </cell>
          <cell r="D415">
            <v>110.75</v>
          </cell>
        </row>
        <row r="416">
          <cell r="A416">
            <v>67200</v>
          </cell>
          <cell r="B416" t="str">
            <v>Corpo de BSTC D=80 cm com enrocamento e laje de concreto</v>
          </cell>
          <cell r="C416" t="str">
            <v>m</v>
          </cell>
          <cell r="D416">
            <v>145.69999999999999</v>
          </cell>
        </row>
        <row r="417">
          <cell r="A417">
            <v>67250</v>
          </cell>
          <cell r="B417" t="str">
            <v>Corpo de BSTC D=100 cm com enrocamento e laje de concreto</v>
          </cell>
          <cell r="C417" t="str">
            <v>m</v>
          </cell>
          <cell r="D417">
            <v>198.86</v>
          </cell>
        </row>
        <row r="418">
          <cell r="A418">
            <v>67300</v>
          </cell>
          <cell r="B418" t="str">
            <v>Corpo de BSTC D=120 cm com enrocamento e laje de concreto</v>
          </cell>
          <cell r="C418" t="str">
            <v>m</v>
          </cell>
          <cell r="D418">
            <v>268.74</v>
          </cell>
        </row>
        <row r="419">
          <cell r="A419">
            <v>67350</v>
          </cell>
          <cell r="B419" t="str">
            <v>Corpo de BSTC D=150 cm com enrocamento e laje de concreto</v>
          </cell>
          <cell r="C419" t="str">
            <v>m</v>
          </cell>
          <cell r="D419">
            <v>372.12</v>
          </cell>
        </row>
        <row r="420">
          <cell r="A420">
            <v>67400</v>
          </cell>
          <cell r="B420" t="str">
            <v>Corpo de BSTC D=200 cm com enrocamento e laje de concreto</v>
          </cell>
          <cell r="C420" t="str">
            <v>m</v>
          </cell>
          <cell r="D420">
            <v>637.98</v>
          </cell>
        </row>
        <row r="421">
          <cell r="A421">
            <v>67450</v>
          </cell>
          <cell r="B421" t="str">
            <v>Corpo de BDTC D=80 cm com enrocamento e laje de concreto</v>
          </cell>
          <cell r="C421" t="str">
            <v>m</v>
          </cell>
          <cell r="D421">
            <v>274.34000000000003</v>
          </cell>
        </row>
        <row r="422">
          <cell r="A422">
            <v>67500</v>
          </cell>
          <cell r="B422" t="str">
            <v>Corpo de BDTC D=100 cm com enrocamento e laje de concreto</v>
          </cell>
          <cell r="C422" t="str">
            <v>m</v>
          </cell>
          <cell r="D422">
            <v>377.54</v>
          </cell>
        </row>
        <row r="423">
          <cell r="A423">
            <v>67550</v>
          </cell>
          <cell r="B423" t="str">
            <v>Corpo de BDTC D=120 cm com enrocamento e laje de concreto</v>
          </cell>
          <cell r="C423" t="str">
            <v>m</v>
          </cell>
          <cell r="D423">
            <v>510.48</v>
          </cell>
        </row>
        <row r="424">
          <cell r="A424">
            <v>67600</v>
          </cell>
          <cell r="B424" t="str">
            <v>Corpo de BDTC D=150 cm com enrocamento e laje de concreto</v>
          </cell>
          <cell r="C424" t="str">
            <v>m</v>
          </cell>
          <cell r="D424">
            <v>720.94999999999993</v>
          </cell>
        </row>
        <row r="425">
          <cell r="A425">
            <v>67650</v>
          </cell>
          <cell r="B425" t="str">
            <v>Corpo de BDTC D=200 cm com enrocamento e laje de concreto</v>
          </cell>
          <cell r="C425" t="str">
            <v>m</v>
          </cell>
          <cell r="D425">
            <v>1244.1399999999999</v>
          </cell>
        </row>
        <row r="426">
          <cell r="A426">
            <v>67700</v>
          </cell>
          <cell r="B426" t="str">
            <v>Corpo de BTTC D=80 cm com enrocamento e laje de concreto</v>
          </cell>
          <cell r="C426" t="str">
            <v>m</v>
          </cell>
          <cell r="D426">
            <v>403.28</v>
          </cell>
        </row>
        <row r="427">
          <cell r="A427">
            <v>67750</v>
          </cell>
          <cell r="B427" t="str">
            <v>Corpo de BTTC D=100 cm com enrocamento e laje de concreto</v>
          </cell>
          <cell r="C427" t="str">
            <v>m</v>
          </cell>
          <cell r="D427">
            <v>556.84</v>
          </cell>
        </row>
        <row r="428">
          <cell r="A428">
            <v>67800</v>
          </cell>
          <cell r="B428" t="str">
            <v>Corpo de BTTC D=120 cm com enrocamento e laje de concreto</v>
          </cell>
          <cell r="C428" t="str">
            <v>m</v>
          </cell>
          <cell r="D428">
            <v>754.93</v>
          </cell>
        </row>
        <row r="429">
          <cell r="A429">
            <v>67850</v>
          </cell>
          <cell r="B429" t="str">
            <v>Corpo de BTTC D=150 cm com enrocamento e laje de concreto</v>
          </cell>
          <cell r="C429" t="str">
            <v>m</v>
          </cell>
          <cell r="D429">
            <v>1069.82</v>
          </cell>
        </row>
        <row r="430">
          <cell r="A430">
            <v>67900</v>
          </cell>
          <cell r="B430" t="str">
            <v>Corpo de BTTC D=200 cm com enrocamento e laje de concreto</v>
          </cell>
          <cell r="C430" t="str">
            <v>m</v>
          </cell>
          <cell r="D430">
            <v>1850.26</v>
          </cell>
        </row>
        <row r="431">
          <cell r="A431">
            <v>67950</v>
          </cell>
          <cell r="B431" t="str">
            <v>Corpo de BSTC D=80 cm c/ enroc. e laje de concreto - tubo CA 3</v>
          </cell>
          <cell r="C431" t="str">
            <v>m</v>
          </cell>
          <cell r="D431">
            <v>142.63</v>
          </cell>
        </row>
        <row r="432">
          <cell r="A432">
            <v>68000</v>
          </cell>
          <cell r="B432" t="str">
            <v>Corpo de BSTC D=100 cm c/ enroc. e laje de concreto - tubo CA 3</v>
          </cell>
          <cell r="C432" t="str">
            <v>m</v>
          </cell>
          <cell r="D432">
            <v>208.04</v>
          </cell>
        </row>
        <row r="433">
          <cell r="A433">
            <v>68050</v>
          </cell>
          <cell r="B433" t="str">
            <v>Corpo de BSTC D=120 cm c/ enroc. e laje de concreto - tubo CA 3</v>
          </cell>
          <cell r="C433" t="str">
            <v>m</v>
          </cell>
          <cell r="D433">
            <v>268.74</v>
          </cell>
        </row>
        <row r="434">
          <cell r="A434">
            <v>68100</v>
          </cell>
          <cell r="B434" t="str">
            <v>Corpo de BDTC D=80 cm c/ enroc. e laje de concreto - tubo CA 3</v>
          </cell>
          <cell r="C434" t="str">
            <v>m</v>
          </cell>
          <cell r="D434">
            <v>268.21000000000004</v>
          </cell>
        </row>
        <row r="435">
          <cell r="A435">
            <v>68150</v>
          </cell>
          <cell r="B435" t="str">
            <v>Corpo de BDTC D=100 cm c/ enroc. e laje de concreto - tubo CA 3</v>
          </cell>
          <cell r="C435" t="str">
            <v>m</v>
          </cell>
          <cell r="D435">
            <v>395.91</v>
          </cell>
        </row>
        <row r="436">
          <cell r="A436">
            <v>68200</v>
          </cell>
          <cell r="B436" t="str">
            <v>Corpo de BDTC D=120 cm c/ enroc. e laje de concreto - tubo CA 3</v>
          </cell>
          <cell r="C436" t="str">
            <v>m</v>
          </cell>
          <cell r="D436">
            <v>510.48</v>
          </cell>
        </row>
        <row r="437">
          <cell r="A437">
            <v>68250</v>
          </cell>
          <cell r="B437" t="str">
            <v>Corpo de BTTC D=80 cm c/ enroc. e laje de concreto - tubo CA 3</v>
          </cell>
          <cell r="C437" t="str">
            <v>m</v>
          </cell>
          <cell r="D437">
            <v>394.09999999999997</v>
          </cell>
        </row>
        <row r="438">
          <cell r="A438">
            <v>68300</v>
          </cell>
          <cell r="B438" t="str">
            <v>Corpo de BTTC D=100 cm c/ enroc. e laje de concreto - tubo CA 3</v>
          </cell>
          <cell r="C438" t="str">
            <v>m</v>
          </cell>
          <cell r="D438">
            <v>584.4</v>
          </cell>
        </row>
        <row r="439">
          <cell r="A439">
            <v>68350</v>
          </cell>
          <cell r="B439" t="str">
            <v>Corpo de BTTC D=120 cm c/ enroc. e laje de concreto - tubo CA 3</v>
          </cell>
          <cell r="C439" t="str">
            <v>m</v>
          </cell>
          <cell r="D439">
            <v>754.93</v>
          </cell>
        </row>
        <row r="440">
          <cell r="A440">
            <v>68400</v>
          </cell>
          <cell r="B440" t="str">
            <v>Corpo de BSCC de 1,3 x 2,0 m       1,0 &lt; H &lt;= 3,0 m</v>
          </cell>
          <cell r="C440" t="str">
            <v>m</v>
          </cell>
          <cell r="D440">
            <v>680.17000000000007</v>
          </cell>
        </row>
        <row r="441">
          <cell r="A441">
            <v>68450</v>
          </cell>
          <cell r="B441" t="str">
            <v>Corpo de BSCC de 1,3 x 2,0 m       3,0 &lt; H &lt;= 6,0 m</v>
          </cell>
          <cell r="C441" t="str">
            <v>m</v>
          </cell>
          <cell r="D441">
            <v>680.88</v>
          </cell>
        </row>
        <row r="442">
          <cell r="A442">
            <v>68500</v>
          </cell>
          <cell r="B442" t="str">
            <v>Corpo de BSCC de 1,6 x 2,4 m       1,0 &lt; H &lt;= 3,0 m</v>
          </cell>
          <cell r="C442" t="str">
            <v>m</v>
          </cell>
          <cell r="D442">
            <v>802.67000000000007</v>
          </cell>
        </row>
        <row r="443">
          <cell r="A443">
            <v>68550</v>
          </cell>
          <cell r="B443" t="str">
            <v>Corpo de BSCC de 1,5 x 1,5 m       1,0 &lt; H &lt;= 2,5 m</v>
          </cell>
          <cell r="C443" t="str">
            <v>m</v>
          </cell>
          <cell r="D443">
            <v>581.76</v>
          </cell>
        </row>
        <row r="444">
          <cell r="A444">
            <v>68600</v>
          </cell>
          <cell r="B444" t="str">
            <v>Corpo de BSCC de 1,9 x 2,9 m       1,0 &lt; H &lt;= 3,0 m</v>
          </cell>
          <cell r="C444" t="str">
            <v>m</v>
          </cell>
          <cell r="D444">
            <v>933.54</v>
          </cell>
        </row>
        <row r="445">
          <cell r="A445">
            <v>68650</v>
          </cell>
          <cell r="B445" t="str">
            <v>Corpo de BSCC de 2,0 x 1,5 m       1,0 &lt; H &lt;= 2,5 m</v>
          </cell>
          <cell r="C445" t="str">
            <v>m</v>
          </cell>
          <cell r="D445">
            <v>722.98</v>
          </cell>
        </row>
        <row r="446">
          <cell r="A446">
            <v>68700</v>
          </cell>
          <cell r="B446" t="str">
            <v>Corpo de BSCC de 2,0 x 2,0 m       1,0 &lt; H &lt;= 2,5 m</v>
          </cell>
          <cell r="C446" t="str">
            <v>m</v>
          </cell>
          <cell r="D446">
            <v>817.25</v>
          </cell>
        </row>
        <row r="447">
          <cell r="A447">
            <v>68750</v>
          </cell>
          <cell r="B447" t="str">
            <v>Corpo de BSCC de 2,1 x 3,2 m       1,0 &lt; H &lt;= 3,0 m</v>
          </cell>
          <cell r="C447" t="str">
            <v>m</v>
          </cell>
          <cell r="D447">
            <v>1113.97</v>
          </cell>
        </row>
        <row r="448">
          <cell r="A448">
            <v>68800</v>
          </cell>
          <cell r="B448" t="str">
            <v>Corpo de BSCC de 2,3 x 3,5 m       1,0 &lt; H &lt;= 3,0 m</v>
          </cell>
          <cell r="C448" t="str">
            <v>m</v>
          </cell>
          <cell r="D448">
            <v>1420.67</v>
          </cell>
        </row>
        <row r="449">
          <cell r="A449">
            <v>68850</v>
          </cell>
          <cell r="B449" t="str">
            <v>Corpo de BSCC de 2,5 x 2,0 m       1,0 &lt; H &lt;= 2,5 m</v>
          </cell>
          <cell r="C449" t="str">
            <v>m</v>
          </cell>
          <cell r="D449">
            <v>1016.5899999999999</v>
          </cell>
        </row>
        <row r="450">
          <cell r="A450">
            <v>68900</v>
          </cell>
          <cell r="B450" t="str">
            <v>Corpo de BSCC de 2,5 x 2,5 m       1,0 &lt; H &lt;= 2,5 m</v>
          </cell>
          <cell r="C450" t="str">
            <v>m</v>
          </cell>
          <cell r="D450">
            <v>1195.5800000000002</v>
          </cell>
        </row>
        <row r="451">
          <cell r="A451">
            <v>68950</v>
          </cell>
          <cell r="B451" t="str">
            <v>Corpo de BSCC de 3,0 x 1,0 m       1,0 &lt; H &lt;= 2,5 m</v>
          </cell>
          <cell r="C451" t="str">
            <v>m</v>
          </cell>
          <cell r="D451">
            <v>1089.75</v>
          </cell>
        </row>
        <row r="452">
          <cell r="A452">
            <v>69000</v>
          </cell>
          <cell r="B452" t="str">
            <v>Corpo de BSCC de 3,0 x 2,0 m       1,0 &lt; H &lt;= 2,5 m</v>
          </cell>
          <cell r="C452" t="str">
            <v>m</v>
          </cell>
          <cell r="D452">
            <v>1218.1600000000001</v>
          </cell>
        </row>
        <row r="453">
          <cell r="A453">
            <v>69050</v>
          </cell>
          <cell r="B453" t="str">
            <v>Corpo de BSCC de 3,0 x 2,5 m       1,0 &lt; H &lt;= 2,5 m</v>
          </cell>
          <cell r="C453" t="str">
            <v>m</v>
          </cell>
          <cell r="D453">
            <v>1343.8200000000002</v>
          </cell>
        </row>
        <row r="454">
          <cell r="A454">
            <v>69100</v>
          </cell>
          <cell r="B454" t="str">
            <v>Corpo de BSCC de 3,0 x 3,0 m       1,0 &lt; H &lt;= 2,5 m</v>
          </cell>
          <cell r="C454" t="str">
            <v>m</v>
          </cell>
          <cell r="D454">
            <v>1549.88</v>
          </cell>
        </row>
        <row r="455">
          <cell r="A455">
            <v>69150</v>
          </cell>
          <cell r="B455" t="str">
            <v>Corpo de BSCC de 1,5 x 1,5 m       2,5 &lt; H &lt;= 5,0 m</v>
          </cell>
          <cell r="C455" t="str">
            <v>m</v>
          </cell>
          <cell r="D455">
            <v>631.94000000000005</v>
          </cell>
        </row>
        <row r="456">
          <cell r="A456">
            <v>69200</v>
          </cell>
          <cell r="B456" t="str">
            <v>Corpo de BSCC de 1,3 x 2,0 m       3,0 &lt; H &lt;= 6,0 m</v>
          </cell>
          <cell r="C456" t="str">
            <v>m</v>
          </cell>
          <cell r="D456">
            <v>680.17000000000007</v>
          </cell>
        </row>
        <row r="457">
          <cell r="A457">
            <v>69250</v>
          </cell>
          <cell r="B457" t="str">
            <v>Corpo de BSCC de 2,0 x 1,5 m       2,5 &lt; H &lt;= 5,0 m</v>
          </cell>
          <cell r="C457" t="str">
            <v>m</v>
          </cell>
          <cell r="D457">
            <v>823.55</v>
          </cell>
        </row>
        <row r="458">
          <cell r="A458">
            <v>69300</v>
          </cell>
          <cell r="B458" t="str">
            <v>Corpo de BSCC de 1,6 x 2,4 m      3,0 &lt; H &lt;= 6,0 m</v>
          </cell>
          <cell r="C458" t="str">
            <v>m</v>
          </cell>
          <cell r="D458">
            <v>816.85</v>
          </cell>
        </row>
        <row r="459">
          <cell r="A459">
            <v>69350</v>
          </cell>
          <cell r="B459" t="str">
            <v>Corpo de BSCC de 2,0 x 2,0 m       2,5 &lt; H &lt;= 5,0 m</v>
          </cell>
          <cell r="C459" t="str">
            <v>m</v>
          </cell>
          <cell r="D459">
            <v>951.18000000000006</v>
          </cell>
        </row>
        <row r="460">
          <cell r="A460">
            <v>69400</v>
          </cell>
          <cell r="B460" t="str">
            <v>Corpo de BSCC de 2,5 x 2,0 m       2,5 &lt; H &lt;= 5,0 m</v>
          </cell>
          <cell r="C460" t="str">
            <v>m</v>
          </cell>
          <cell r="D460">
            <v>1167.27</v>
          </cell>
        </row>
        <row r="461">
          <cell r="A461">
            <v>69450</v>
          </cell>
          <cell r="B461" t="str">
            <v>Corpo de BSCC de 2,5 x 2,5 m       2,5 &lt; H &lt;= 5,0 m</v>
          </cell>
          <cell r="C461" t="str">
            <v>m</v>
          </cell>
          <cell r="D461">
            <v>1333.85</v>
          </cell>
        </row>
        <row r="462">
          <cell r="A462">
            <v>69500</v>
          </cell>
          <cell r="B462" t="str">
            <v>Corpo de BSCC de 3,0 x 2,5 m       2,5 &lt; H &lt;= 5,0 m</v>
          </cell>
          <cell r="C462" t="str">
            <v>m</v>
          </cell>
          <cell r="D462">
            <v>1541.07</v>
          </cell>
        </row>
        <row r="463">
          <cell r="A463">
            <v>69550</v>
          </cell>
          <cell r="B463" t="str">
            <v>Corpo de BSCC de 3,0 x 3,0 m       2,5 &lt; H &lt;= 5,0 m</v>
          </cell>
          <cell r="C463" t="str">
            <v>m</v>
          </cell>
          <cell r="D463">
            <v>1839.46</v>
          </cell>
        </row>
        <row r="464">
          <cell r="A464">
            <v>69600</v>
          </cell>
          <cell r="B464" t="str">
            <v>Corpo de BSCC de 1,5 x 1,5 m       5,0 &lt; H &lt;= 7,5 m</v>
          </cell>
          <cell r="C464" t="str">
            <v>m</v>
          </cell>
          <cell r="D464">
            <v>709.26</v>
          </cell>
        </row>
        <row r="465">
          <cell r="A465">
            <v>69650</v>
          </cell>
          <cell r="B465" t="str">
            <v>Corpo de BSCC de 1,3 x 2,0 m       6,0 &lt; H &lt;= 9,0 m</v>
          </cell>
          <cell r="C465" t="str">
            <v>m</v>
          </cell>
          <cell r="D465">
            <v>684.59</v>
          </cell>
        </row>
        <row r="466">
          <cell r="A466">
            <v>69700</v>
          </cell>
          <cell r="B466" t="str">
            <v>Corpo de BSCC de 1,6 x 2,4 m       6,0 &lt; H &lt;= 9,0 m</v>
          </cell>
          <cell r="C466" t="str">
            <v>m</v>
          </cell>
          <cell r="D466">
            <v>885.68999999999994</v>
          </cell>
        </row>
        <row r="467">
          <cell r="A467">
            <v>69750</v>
          </cell>
          <cell r="B467" t="str">
            <v>Corpo de BSCC de 2,0 x 2,0 m       5,0 &lt; H &lt;= 7,5 m</v>
          </cell>
          <cell r="C467" t="str">
            <v>m</v>
          </cell>
          <cell r="D467">
            <v>1073.19</v>
          </cell>
        </row>
        <row r="468">
          <cell r="A468">
            <v>69800</v>
          </cell>
          <cell r="B468" t="str">
            <v>Corpo de BSCC de 2,5 x 2,0 m       5,0 &lt; H &lt;= 7,5 m</v>
          </cell>
          <cell r="C468" t="str">
            <v>m</v>
          </cell>
          <cell r="D468">
            <v>1305.6100000000001</v>
          </cell>
        </row>
        <row r="469">
          <cell r="A469">
            <v>69850</v>
          </cell>
          <cell r="B469" t="str">
            <v>Corpo de BSCC de 2,5 x 2,5 m       5,0 &lt; H &lt;= 7,5 m</v>
          </cell>
          <cell r="C469" t="str">
            <v>m</v>
          </cell>
          <cell r="D469">
            <v>1490.62</v>
          </cell>
        </row>
        <row r="470">
          <cell r="A470">
            <v>69900</v>
          </cell>
          <cell r="B470" t="str">
            <v>Corpo de BSCC de 3,0 x 2,0 m       2,5 &lt; H &lt;= 5,0 m</v>
          </cell>
          <cell r="C470" t="str">
            <v>m</v>
          </cell>
          <cell r="D470">
            <v>1402.61</v>
          </cell>
        </row>
        <row r="471">
          <cell r="A471">
            <v>69950</v>
          </cell>
          <cell r="B471" t="str">
            <v>Corpo de BSCC de 3,0 x 3,0 m       5,0 &lt; H &lt;= 7,5 m</v>
          </cell>
          <cell r="C471" t="str">
            <v>m</v>
          </cell>
          <cell r="D471">
            <v>1947.1</v>
          </cell>
        </row>
        <row r="472">
          <cell r="A472">
            <v>70000</v>
          </cell>
          <cell r="B472" t="str">
            <v>Corpo de BSCC de 2,0 x 1,5 m       7,5 &lt; H &lt;= 10,0 m</v>
          </cell>
          <cell r="C472" t="str">
            <v>m</v>
          </cell>
          <cell r="D472">
            <v>1033.23</v>
          </cell>
        </row>
        <row r="473">
          <cell r="A473">
            <v>70050</v>
          </cell>
          <cell r="B473" t="str">
            <v>Corpo de BSCC de 2,0 x 2,0 m       7,5 &lt; H &lt;= 10,0 m</v>
          </cell>
          <cell r="C473" t="str">
            <v>m</v>
          </cell>
          <cell r="D473">
            <v>1168.06</v>
          </cell>
        </row>
        <row r="474">
          <cell r="A474">
            <v>70100</v>
          </cell>
          <cell r="B474" t="str">
            <v>Corpo de BSCC de 2,5 x 2,0 m       7,5 &lt; H &lt;= 10,0 m</v>
          </cell>
          <cell r="C474" t="str">
            <v>m</v>
          </cell>
          <cell r="D474">
            <v>1449.31</v>
          </cell>
        </row>
        <row r="475">
          <cell r="A475">
            <v>70150</v>
          </cell>
          <cell r="B475" t="str">
            <v>Corpo de BSCC de 2,5 x 2,5 m       7,5 &lt; H &lt;= 10,0 m</v>
          </cell>
          <cell r="C475" t="str">
            <v>m</v>
          </cell>
          <cell r="D475">
            <v>1663.78</v>
          </cell>
        </row>
        <row r="476">
          <cell r="A476">
            <v>70200</v>
          </cell>
          <cell r="B476" t="str">
            <v>Corpo de BSCC de 3,0 x 3,0 m       7,5 &lt; H &lt;= 10,0 m</v>
          </cell>
          <cell r="C476" t="str">
            <v>m</v>
          </cell>
          <cell r="D476">
            <v>2208.0299999999997</v>
          </cell>
        </row>
        <row r="477">
          <cell r="A477">
            <v>70250</v>
          </cell>
          <cell r="B477" t="str">
            <v>Corpo de BSCC de 1,5 x 1,5 m      10,0 &lt; H &lt;= 12,5 m</v>
          </cell>
          <cell r="C477" t="str">
            <v>m</v>
          </cell>
          <cell r="D477">
            <v>822.26</v>
          </cell>
        </row>
        <row r="478">
          <cell r="A478">
            <v>70300</v>
          </cell>
          <cell r="B478" t="str">
            <v>Corpo de BSCC de 2,0 x 2,0 m      10,0 &lt; H &lt;= 12,5 m</v>
          </cell>
          <cell r="C478" t="str">
            <v>m</v>
          </cell>
          <cell r="D478">
            <v>1243.19</v>
          </cell>
        </row>
        <row r="479">
          <cell r="A479">
            <v>70350</v>
          </cell>
          <cell r="B479" t="str">
            <v>Corpo de BSCC de 2,5 x 2,0 m      10,0 &lt; H &lt;= 12,5 m</v>
          </cell>
          <cell r="C479" t="str">
            <v>m</v>
          </cell>
          <cell r="D479">
            <v>1609.82</v>
          </cell>
        </row>
        <row r="480">
          <cell r="A480">
            <v>70400</v>
          </cell>
          <cell r="B480" t="str">
            <v>Corpo de BSCC de 2,5 x 2,5 m      10,0 &lt; H &lt;= 12,5 m</v>
          </cell>
          <cell r="C480" t="str">
            <v>m</v>
          </cell>
          <cell r="D480">
            <v>1782.23</v>
          </cell>
        </row>
        <row r="481">
          <cell r="A481">
            <v>70450</v>
          </cell>
          <cell r="B481" t="str">
            <v>Corpo de BSCC de 3,0 x 3,0 m      10,0 &lt; H &lt;= 12,5 m</v>
          </cell>
          <cell r="C481" t="str">
            <v>m</v>
          </cell>
          <cell r="D481">
            <v>2417.2600000000002</v>
          </cell>
        </row>
        <row r="482">
          <cell r="A482">
            <v>70455</v>
          </cell>
          <cell r="B482" t="str">
            <v>Corpo de BDCC de 1,5 x 1,0 m           0 &lt; H &lt;= 1,0 m</v>
          </cell>
          <cell r="C482" t="str">
            <v>m</v>
          </cell>
          <cell r="D482">
            <v>804.73</v>
          </cell>
        </row>
        <row r="483">
          <cell r="A483">
            <v>70500</v>
          </cell>
          <cell r="B483" t="str">
            <v>Corpo de BDCC de 1,5 x 1,5 m         1,0 &lt; H &lt;= 2,5 m</v>
          </cell>
          <cell r="C483" t="str">
            <v>m</v>
          </cell>
          <cell r="D483">
            <v>962.27</v>
          </cell>
        </row>
        <row r="484">
          <cell r="A484">
            <v>70550</v>
          </cell>
          <cell r="B484" t="str">
            <v>Corpo de BDCC de 2,0 x 1,5 m         1,0 &lt; H &lt;= 2,5 m</v>
          </cell>
          <cell r="C484" t="str">
            <v>m</v>
          </cell>
          <cell r="D484">
            <v>1190.49</v>
          </cell>
        </row>
        <row r="485">
          <cell r="A485">
            <v>70600</v>
          </cell>
          <cell r="B485" t="str">
            <v>Corpo de BDCC de 2,0 x 2,0 m         1,0 &lt; H &lt;= 2,5 m</v>
          </cell>
          <cell r="C485" t="str">
            <v>m</v>
          </cell>
          <cell r="D485">
            <v>1341.27</v>
          </cell>
        </row>
        <row r="486">
          <cell r="A486">
            <v>70650</v>
          </cell>
          <cell r="B486" t="str">
            <v>Corpo de BDCC de 2,5 x 2,0 m         1,0 &lt; H &lt;= 2,5 m</v>
          </cell>
          <cell r="C486" t="str">
            <v>m</v>
          </cell>
          <cell r="D486">
            <v>1657.6200000000001</v>
          </cell>
        </row>
        <row r="487">
          <cell r="A487">
            <v>70700</v>
          </cell>
          <cell r="B487" t="str">
            <v>Corpo de BDCC de 3,0 x 2,0 m         2,5 &lt; H &lt;= 5,0 m</v>
          </cell>
          <cell r="C487" t="str">
            <v>m</v>
          </cell>
          <cell r="D487">
            <v>2321.1799999999998</v>
          </cell>
        </row>
        <row r="488">
          <cell r="A488">
            <v>70750</v>
          </cell>
          <cell r="B488" t="str">
            <v>Corpo de BDCC de 2,3 x 3,5 m         1,5 &lt; H &lt;= 3,0 m</v>
          </cell>
          <cell r="C488" t="str">
            <v>m</v>
          </cell>
          <cell r="D488">
            <v>2310.02</v>
          </cell>
        </row>
        <row r="489">
          <cell r="A489">
            <v>70800</v>
          </cell>
          <cell r="B489" t="str">
            <v>Corpo de BDCC de 2,5 x 2,5 m         1,0 &lt; H &lt;= 2,5 m</v>
          </cell>
          <cell r="C489" t="str">
            <v>m</v>
          </cell>
          <cell r="D489">
            <v>1867.77</v>
          </cell>
        </row>
        <row r="490">
          <cell r="A490">
            <v>70850</v>
          </cell>
          <cell r="B490" t="str">
            <v>Corpo de BDCC de 3,0 x 2,0 m         1,0 &lt; H &lt;= 2,5 m</v>
          </cell>
          <cell r="C490" t="str">
            <v>m</v>
          </cell>
          <cell r="D490">
            <v>1754.2</v>
          </cell>
        </row>
        <row r="491">
          <cell r="A491">
            <v>70900</v>
          </cell>
          <cell r="B491" t="str">
            <v>Corpo de BDCC de 3,0 x 2,5 m         1,0 &lt; H &lt;= 2,5 m</v>
          </cell>
          <cell r="C491" t="str">
            <v>m</v>
          </cell>
          <cell r="D491">
            <v>2167.4300000000003</v>
          </cell>
        </row>
        <row r="492">
          <cell r="A492">
            <v>70950</v>
          </cell>
          <cell r="B492" t="str">
            <v>Corpo de BDCC de 3,0 x 2,5 m         2,5 &lt; H &lt;= 5,0 m</v>
          </cell>
          <cell r="C492" t="str">
            <v>m</v>
          </cell>
          <cell r="D492">
            <v>2510.4499999999998</v>
          </cell>
        </row>
        <row r="493">
          <cell r="A493">
            <v>71000</v>
          </cell>
          <cell r="B493" t="str">
            <v>Corpo de BDCC de 3,0 x 3,0 m         1,0 &lt; H &lt;= 2,5 m</v>
          </cell>
          <cell r="C493" t="str">
            <v>m</v>
          </cell>
          <cell r="D493">
            <v>2471.2199999999998</v>
          </cell>
        </row>
        <row r="494">
          <cell r="A494">
            <v>71050</v>
          </cell>
          <cell r="B494" t="str">
            <v>Corpo de BDCC de 2,0 x 1,5 m         2,5 &lt; H &lt;= 5,0 m</v>
          </cell>
          <cell r="C494" t="str">
            <v>m</v>
          </cell>
          <cell r="D494">
            <v>1357.64</v>
          </cell>
        </row>
        <row r="495">
          <cell r="A495">
            <v>71100</v>
          </cell>
          <cell r="B495" t="str">
            <v>Corpo de BDCC de 2,7 x 3,9 m         1,5 &lt; H &lt;= 3,0 m</v>
          </cell>
          <cell r="C495" t="str">
            <v>m</v>
          </cell>
          <cell r="D495">
            <v>2671.5299999999997</v>
          </cell>
        </row>
        <row r="496">
          <cell r="A496">
            <v>71150</v>
          </cell>
          <cell r="B496" t="str">
            <v>Corpo de BDCC de 2,0 x 2,0 m         2,5 &lt; H &lt;= 5,0 m</v>
          </cell>
          <cell r="C496" t="str">
            <v>m</v>
          </cell>
          <cell r="D496">
            <v>1500.29</v>
          </cell>
        </row>
        <row r="497">
          <cell r="A497">
            <v>71200</v>
          </cell>
          <cell r="B497" t="str">
            <v>Corpo de BDCC de 2,0 x 2,0 m         5,0 &lt; H &lt;= 7,5 m</v>
          </cell>
          <cell r="C497" t="str">
            <v>m</v>
          </cell>
          <cell r="D497">
            <v>1660.84</v>
          </cell>
        </row>
        <row r="498">
          <cell r="A498">
            <v>71250</v>
          </cell>
          <cell r="B498" t="str">
            <v>Corpo de BDCC de 3,0 x 3,0 m         5,0 &lt; H &lt;= 7,5 m</v>
          </cell>
          <cell r="C498" t="str">
            <v>m</v>
          </cell>
          <cell r="D498">
            <v>3172.5</v>
          </cell>
        </row>
        <row r="499">
          <cell r="A499">
            <v>71300</v>
          </cell>
          <cell r="B499" t="str">
            <v>Corpo de BDCC de 2,0 x 2,0 m         7,5 &lt; H &lt;= 10,0 m</v>
          </cell>
          <cell r="C499" t="str">
            <v>m</v>
          </cell>
          <cell r="D499">
            <v>1821.79</v>
          </cell>
        </row>
        <row r="500">
          <cell r="A500">
            <v>71350</v>
          </cell>
          <cell r="B500" t="str">
            <v>Corpo de BDCC de 2,5 x 2,5 m         7,5 &lt; H &lt;= 10,0 m</v>
          </cell>
          <cell r="C500" t="str">
            <v>m</v>
          </cell>
          <cell r="D500">
            <v>2528.35</v>
          </cell>
        </row>
        <row r="501">
          <cell r="A501">
            <v>71400</v>
          </cell>
          <cell r="B501" t="str">
            <v>Corpo de BDCC de 3,0 x 2,5 m         7,5 &lt; H &lt;= 10,0 m</v>
          </cell>
          <cell r="C501" t="str">
            <v>m</v>
          </cell>
          <cell r="D501">
            <v>3117.77</v>
          </cell>
        </row>
        <row r="502">
          <cell r="A502">
            <v>71450</v>
          </cell>
          <cell r="B502" t="str">
            <v>Corpo de BDCC de 2,0 x 2,0 m        10,0 &lt; H &lt;= 12,5 m</v>
          </cell>
          <cell r="C502" t="str">
            <v>m</v>
          </cell>
          <cell r="D502">
            <v>1973.79</v>
          </cell>
        </row>
        <row r="503">
          <cell r="A503">
            <v>71500</v>
          </cell>
          <cell r="B503" t="str">
            <v>Corpo de BTCC de 2,0 x 2,0 m           1,0 &lt; H &lt;= 2,5 m</v>
          </cell>
          <cell r="C503" t="str">
            <v>m</v>
          </cell>
          <cell r="D503">
            <v>1887.08</v>
          </cell>
        </row>
        <row r="504">
          <cell r="A504">
            <v>71550</v>
          </cell>
          <cell r="B504" t="str">
            <v>Corpo de BTCC de 2,5 x 2,0 m           1,0 &lt; H &lt;= 2,5 m</v>
          </cell>
          <cell r="C504" t="str">
            <v>m</v>
          </cell>
          <cell r="D504">
            <v>2358.1400000000003</v>
          </cell>
        </row>
        <row r="505">
          <cell r="A505">
            <v>71600</v>
          </cell>
          <cell r="B505" t="str">
            <v>Corpo de BTCC de 3,0 x 2,0 m           2,5 &lt; H &lt;= 5,0 m</v>
          </cell>
          <cell r="C505" t="str">
            <v>m</v>
          </cell>
          <cell r="D505">
            <v>3271.73</v>
          </cell>
        </row>
        <row r="506">
          <cell r="A506">
            <v>71650</v>
          </cell>
          <cell r="B506" t="str">
            <v>Corpo de BTCC de 1,7 x 3,9 m           1,5 &lt; H &lt;= 3,0 m</v>
          </cell>
          <cell r="C506" t="str">
            <v>m</v>
          </cell>
          <cell r="D506">
            <v>3980.2200000000003</v>
          </cell>
        </row>
        <row r="507">
          <cell r="A507">
            <v>71700</v>
          </cell>
          <cell r="B507" t="str">
            <v>Corpo de BTCC de 2,7 x 3,9 m           3,0 &lt; H &lt;= 6,0 m</v>
          </cell>
          <cell r="C507" t="str">
            <v>m</v>
          </cell>
          <cell r="D507">
            <v>4283.26</v>
          </cell>
        </row>
        <row r="508">
          <cell r="A508">
            <v>71750</v>
          </cell>
          <cell r="B508" t="str">
            <v>Corpo de BTCC de 2,7 x 3,9 m           6,0 &lt; H &lt;= 9,0 m</v>
          </cell>
          <cell r="C508" t="str">
            <v>m</v>
          </cell>
          <cell r="D508">
            <v>4644.5</v>
          </cell>
        </row>
        <row r="509">
          <cell r="A509">
            <v>71800</v>
          </cell>
          <cell r="B509" t="str">
            <v>Corpo de BTCC de 2,7 x 3,9 m           9,0 &lt; H &lt;= 12,0 m</v>
          </cell>
          <cell r="C509" t="str">
            <v>m</v>
          </cell>
          <cell r="D509">
            <v>5077.63</v>
          </cell>
        </row>
        <row r="510">
          <cell r="A510">
            <v>71850</v>
          </cell>
          <cell r="B510" t="str">
            <v>Corpo de BTCC de 3,0 x 3,0 m           1,0 &lt; H &lt;= 2,5 m</v>
          </cell>
          <cell r="C510" t="str">
            <v>m</v>
          </cell>
          <cell r="D510">
            <v>3508.51</v>
          </cell>
        </row>
        <row r="511">
          <cell r="A511">
            <v>72000</v>
          </cell>
          <cell r="B511" t="str">
            <v>Bueiro armco circular mp 152 c/epoxi - D = 2,75 m - E = 2,7mm</v>
          </cell>
          <cell r="C511" t="str">
            <v>m</v>
          </cell>
          <cell r="D511">
            <v>1962.1599999999999</v>
          </cell>
        </row>
        <row r="512">
          <cell r="A512">
            <v>72050</v>
          </cell>
          <cell r="B512" t="str">
            <v>Bueiro armco circular mp 152 c/epoxi - D = 4,60 m - E = 2,7mm</v>
          </cell>
          <cell r="C512" t="str">
            <v>m</v>
          </cell>
          <cell r="D512">
            <v>3331.86</v>
          </cell>
        </row>
        <row r="513">
          <cell r="A513">
            <v>72100</v>
          </cell>
          <cell r="B513" t="str">
            <v>Bueiro armco lenticular mp 152 c/epoxi (2,2 x 1,7) m - E=2,7 mm</v>
          </cell>
          <cell r="C513" t="str">
            <v>m</v>
          </cell>
          <cell r="D513">
            <v>1475.4</v>
          </cell>
        </row>
        <row r="514">
          <cell r="A514">
            <v>72150</v>
          </cell>
          <cell r="B514" t="str">
            <v>Bueiro armco circular mp 152 c/epoxi D = 1,80 m - E=2,7 mm</v>
          </cell>
          <cell r="C514" t="str">
            <v>m</v>
          </cell>
          <cell r="D514">
            <v>1313.1100000000001</v>
          </cell>
        </row>
        <row r="515">
          <cell r="A515">
            <v>72200</v>
          </cell>
          <cell r="B515" t="str">
            <v>Tunel liner c/ epoxi - D = 1,80 m - E = 4,7 mm com 1,5 &lt; H &lt; 17,7 m</v>
          </cell>
          <cell r="C515" t="str">
            <v>m</v>
          </cell>
          <cell r="D515">
            <v>2067.04</v>
          </cell>
        </row>
        <row r="516">
          <cell r="A516">
            <v>72300</v>
          </cell>
          <cell r="B516" t="str">
            <v>Boca para BSTC D=60 cm - normal (tipo DNER)</v>
          </cell>
          <cell r="C516" t="str">
            <v>un</v>
          </cell>
          <cell r="D516">
            <v>263.37</v>
          </cell>
        </row>
        <row r="517">
          <cell r="A517">
            <v>72350</v>
          </cell>
          <cell r="B517" t="str">
            <v>Boca para BSTC D=60 cm - tipo DER/SC , normal</v>
          </cell>
          <cell r="C517" t="str">
            <v>un</v>
          </cell>
          <cell r="D517">
            <v>197.86</v>
          </cell>
        </row>
        <row r="518">
          <cell r="A518">
            <v>72380</v>
          </cell>
          <cell r="B518" t="str">
            <v>Boca para BSTC D=60 cm - tipo DER/SC , esconsidade 15 graus</v>
          </cell>
          <cell r="C518" t="str">
            <v>un</v>
          </cell>
          <cell r="D518">
            <v>235.8</v>
          </cell>
        </row>
        <row r="519">
          <cell r="A519">
            <v>72390</v>
          </cell>
          <cell r="B519" t="str">
            <v>Boca para BSTC D=60 cm - tipo DER/SC , esconsidade 20 graus</v>
          </cell>
          <cell r="C519" t="str">
            <v>un</v>
          </cell>
          <cell r="D519">
            <v>244.34</v>
          </cell>
        </row>
        <row r="520">
          <cell r="A520">
            <v>72400</v>
          </cell>
          <cell r="B520" t="str">
            <v>Boca para BSTC D=60 cm - tipo DER/SC , esconsidade 30 graus</v>
          </cell>
          <cell r="C520" t="str">
            <v>un</v>
          </cell>
          <cell r="D520">
            <v>263.88</v>
          </cell>
        </row>
        <row r="521">
          <cell r="A521">
            <v>72450</v>
          </cell>
          <cell r="B521" t="str">
            <v>Boca para BSTC D=80 cm - normal (tipo DNER)</v>
          </cell>
          <cell r="C521" t="str">
            <v>un</v>
          </cell>
          <cell r="D521">
            <v>445.34000000000003</v>
          </cell>
        </row>
        <row r="522">
          <cell r="A522">
            <v>72480</v>
          </cell>
          <cell r="B522" t="str">
            <v>Boca para BSTC D=80 cm - tipo DER/SC , esconsidade 15 graus</v>
          </cell>
          <cell r="C522" t="str">
            <v>un</v>
          </cell>
          <cell r="D522">
            <v>351.77000000000004</v>
          </cell>
        </row>
        <row r="523">
          <cell r="A523">
            <v>72490</v>
          </cell>
          <cell r="B523" t="str">
            <v>Boca para BSTC D=80 cm - tipo DER/SC , esconsidade 20 graus</v>
          </cell>
          <cell r="C523" t="str">
            <v>un</v>
          </cell>
          <cell r="D523">
            <v>371.21</v>
          </cell>
        </row>
        <row r="524">
          <cell r="A524">
            <v>72500</v>
          </cell>
          <cell r="B524" t="str">
            <v>Boca para BSTC D=80 cm - tipo DER/SC , esconsidade 30 graus</v>
          </cell>
          <cell r="C524" t="str">
            <v>un</v>
          </cell>
          <cell r="D524">
            <v>399.8</v>
          </cell>
        </row>
        <row r="525">
          <cell r="A525">
            <v>72550</v>
          </cell>
          <cell r="B525" t="str">
            <v>Boca para BSTC D=80 cm - tipo DER/SC , normal</v>
          </cell>
          <cell r="C525" t="str">
            <v>un</v>
          </cell>
          <cell r="D525">
            <v>266.89999999999998</v>
          </cell>
        </row>
        <row r="526">
          <cell r="A526">
            <v>72600</v>
          </cell>
          <cell r="B526" t="str">
            <v>Boca para BSTC D=100 cm - normal (tipo DNER)</v>
          </cell>
          <cell r="C526" t="str">
            <v>un</v>
          </cell>
          <cell r="D526">
            <v>689.4</v>
          </cell>
        </row>
        <row r="527">
          <cell r="A527">
            <v>72630</v>
          </cell>
          <cell r="B527" t="str">
            <v>Boca para BSTC D=100 cm - tipo DER/SC , esconsidade 15 graus</v>
          </cell>
          <cell r="C527" t="str">
            <v>un</v>
          </cell>
          <cell r="D527">
            <v>517.41999999999996</v>
          </cell>
        </row>
        <row r="528">
          <cell r="A528">
            <v>72640</v>
          </cell>
          <cell r="B528" t="str">
            <v>Boca para BSTC D=100 cm - tipo DER/SC , esconsidade 20 graus</v>
          </cell>
          <cell r="C528" t="str">
            <v>un</v>
          </cell>
          <cell r="D528">
            <v>550.14</v>
          </cell>
        </row>
        <row r="529">
          <cell r="A529">
            <v>72650</v>
          </cell>
          <cell r="B529" t="str">
            <v>Boca para BSTC D=100 cm - tipo DER/SC , esconsidade 30 graus</v>
          </cell>
          <cell r="C529" t="str">
            <v>un</v>
          </cell>
          <cell r="D529">
            <v>598.29</v>
          </cell>
        </row>
        <row r="530">
          <cell r="A530">
            <v>72700</v>
          </cell>
          <cell r="B530" t="str">
            <v>Boca para BSTC D=100 cm - tipo DER/SC , normal</v>
          </cell>
          <cell r="C530" t="str">
            <v>un</v>
          </cell>
          <cell r="D530">
            <v>378.53999999999996</v>
          </cell>
        </row>
        <row r="531">
          <cell r="A531">
            <v>72750</v>
          </cell>
          <cell r="B531" t="str">
            <v>Boca para BSTC D=120 cm - normal (tipo DNER)</v>
          </cell>
          <cell r="C531" t="str">
            <v>un</v>
          </cell>
          <cell r="D531">
            <v>984.65</v>
          </cell>
        </row>
        <row r="532">
          <cell r="A532">
            <v>72780</v>
          </cell>
          <cell r="B532" t="str">
            <v>Boca para BSTC D=120 cm - tipo DER/SC , esconsidade 15 graus</v>
          </cell>
          <cell r="C532" t="str">
            <v>un</v>
          </cell>
          <cell r="D532">
            <v>697.81</v>
          </cell>
        </row>
        <row r="533">
          <cell r="A533">
            <v>72790</v>
          </cell>
          <cell r="B533" t="str">
            <v>Boca para BSTC D=120 cm - tipo DER/SC , esconsidade 20 graus</v>
          </cell>
          <cell r="C533" t="str">
            <v>un</v>
          </cell>
          <cell r="D533">
            <v>746.87</v>
          </cell>
        </row>
        <row r="534">
          <cell r="A534">
            <v>72800</v>
          </cell>
          <cell r="B534" t="str">
            <v>Boca para BSTC D=120 cm - tipo DER/SC , esconsidade 30 graus</v>
          </cell>
          <cell r="C534" t="str">
            <v>un</v>
          </cell>
          <cell r="D534">
            <v>816.6</v>
          </cell>
        </row>
        <row r="535">
          <cell r="A535">
            <v>72850</v>
          </cell>
          <cell r="B535" t="str">
            <v>Boca para BSTC D=120 cm - tipo DER/SC , normal</v>
          </cell>
          <cell r="C535" t="str">
            <v>un</v>
          </cell>
          <cell r="D535">
            <v>491.17999999999995</v>
          </cell>
        </row>
        <row r="536">
          <cell r="A536">
            <v>72900</v>
          </cell>
          <cell r="B536" t="str">
            <v>Boca para BSTC D=150 cm - tipo DER/SC , normal</v>
          </cell>
          <cell r="C536" t="str">
            <v>un</v>
          </cell>
          <cell r="D536">
            <v>740.01</v>
          </cell>
        </row>
        <row r="537">
          <cell r="A537">
            <v>72910</v>
          </cell>
          <cell r="B537" t="str">
            <v>Boca para BSTC D=150 cm - tipo DER/SC , esconsidade 15 graus</v>
          </cell>
          <cell r="C537" t="str">
            <v>un</v>
          </cell>
          <cell r="D537">
            <v>1003.35</v>
          </cell>
        </row>
        <row r="538">
          <cell r="A538">
            <v>72920</v>
          </cell>
          <cell r="B538" t="str">
            <v>Boca para BSTC D=150 cm - tipo DER/SC , esconsidade 20 graus</v>
          </cell>
          <cell r="C538" t="str">
            <v>un</v>
          </cell>
          <cell r="D538">
            <v>1072.94</v>
          </cell>
        </row>
        <row r="539">
          <cell r="A539">
            <v>72930</v>
          </cell>
          <cell r="B539" t="str">
            <v>Boca para BSTC D=150 cm - tipo DER/SC , esconsidade 30 graus</v>
          </cell>
          <cell r="C539" t="str">
            <v>un</v>
          </cell>
          <cell r="D539">
            <v>1165.6600000000001</v>
          </cell>
        </row>
        <row r="540">
          <cell r="A540">
            <v>72950</v>
          </cell>
          <cell r="B540" t="str">
            <v>Boca para BSTC D=200 cm - tipo DER/SC , normal</v>
          </cell>
          <cell r="C540" t="str">
            <v>un</v>
          </cell>
          <cell r="D540">
            <v>1282.3</v>
          </cell>
        </row>
        <row r="541">
          <cell r="A541">
            <v>72960</v>
          </cell>
          <cell r="B541" t="str">
            <v>Boca para BSTC D=200 cm - tipo DER/SC , esconsidade 15 graus</v>
          </cell>
          <cell r="C541" t="str">
            <v>un</v>
          </cell>
          <cell r="D541">
            <v>1627.46</v>
          </cell>
        </row>
        <row r="542">
          <cell r="A542">
            <v>72970</v>
          </cell>
          <cell r="B542" t="str">
            <v>Boca para BSTC D=200 cm - tipo DER/SC , esconsidade 20 graus</v>
          </cell>
          <cell r="C542" t="str">
            <v>un</v>
          </cell>
          <cell r="D542">
            <v>1749.01</v>
          </cell>
        </row>
        <row r="543">
          <cell r="A543">
            <v>72980</v>
          </cell>
          <cell r="B543" t="str">
            <v>Boca para BSTC D=200 cm - tipo DER/SC , esconsidade 30 graus</v>
          </cell>
          <cell r="C543" t="str">
            <v>un</v>
          </cell>
          <cell r="D543">
            <v>1918.74</v>
          </cell>
        </row>
        <row r="544">
          <cell r="A544">
            <v>73000</v>
          </cell>
          <cell r="B544" t="str">
            <v>Boca para BDTC D=80 cm - normal (tipo DNER)</v>
          </cell>
          <cell r="C544" t="str">
            <v>un</v>
          </cell>
          <cell r="D544">
            <v>601.46999999999991</v>
          </cell>
        </row>
        <row r="545">
          <cell r="A545">
            <v>73030</v>
          </cell>
          <cell r="B545" t="str">
            <v>Boca para BDTC D=80 cm - tipo DER/SC , esconsidade 15 graus</v>
          </cell>
          <cell r="C545" t="str">
            <v>un</v>
          </cell>
          <cell r="D545">
            <v>453.55</v>
          </cell>
        </row>
        <row r="546">
          <cell r="A546">
            <v>73040</v>
          </cell>
          <cell r="B546" t="str">
            <v>Boca para BDTC D=80 cm - tipo DER/SC , esconsidade 20 graus</v>
          </cell>
          <cell r="C546" t="str">
            <v>un</v>
          </cell>
          <cell r="D546">
            <v>473.01</v>
          </cell>
        </row>
        <row r="547">
          <cell r="A547">
            <v>73050</v>
          </cell>
          <cell r="B547" t="str">
            <v>Boca para BDTC D=80 cm - tipo DER/SC , esconsidade 30 graus</v>
          </cell>
          <cell r="C547" t="str">
            <v>un</v>
          </cell>
          <cell r="D547">
            <v>501.5</v>
          </cell>
        </row>
        <row r="548">
          <cell r="A548">
            <v>73100</v>
          </cell>
          <cell r="B548" t="str">
            <v>Boca para BDTC D=80 cm - tipo DER/SC , normal</v>
          </cell>
          <cell r="C548" t="str">
            <v>un</v>
          </cell>
          <cell r="D548">
            <v>381.61</v>
          </cell>
        </row>
        <row r="549">
          <cell r="A549">
            <v>73150</v>
          </cell>
          <cell r="B549" t="str">
            <v>Boca para BDTC D=100 cm - normal (tipo DNER)</v>
          </cell>
          <cell r="C549" t="str">
            <v>un</v>
          </cell>
          <cell r="D549">
            <v>911.33</v>
          </cell>
        </row>
        <row r="550">
          <cell r="A550">
            <v>73180</v>
          </cell>
          <cell r="B550" t="str">
            <v>Boca para BDTC D=100 cm - tipo DER/SC , esconsidade 15 graus</v>
          </cell>
          <cell r="C550" t="str">
            <v>un</v>
          </cell>
          <cell r="D550">
            <v>650.9899999999999</v>
          </cell>
        </row>
        <row r="551">
          <cell r="A551">
            <v>73190</v>
          </cell>
          <cell r="B551" t="str">
            <v>Boca para BDTC D=100 cm - tipo DER/SC , esconsidade 20 graus</v>
          </cell>
          <cell r="C551" t="str">
            <v>un</v>
          </cell>
          <cell r="D551">
            <v>683.58</v>
          </cell>
        </row>
        <row r="552">
          <cell r="A552">
            <v>73200</v>
          </cell>
          <cell r="B552" t="str">
            <v>Boca para BDTC D=100 cm - tipo DER/SC , esconsidade 30 graus</v>
          </cell>
          <cell r="C552" t="str">
            <v>un</v>
          </cell>
          <cell r="D552">
            <v>731.83999999999992</v>
          </cell>
        </row>
        <row r="553">
          <cell r="A553">
            <v>73250</v>
          </cell>
          <cell r="B553" t="str">
            <v>Boca para BDTC D=100 cm - tipo DER/SC , normal</v>
          </cell>
          <cell r="C553" t="str">
            <v>un</v>
          </cell>
          <cell r="D553">
            <v>528.32000000000005</v>
          </cell>
        </row>
        <row r="554">
          <cell r="A554">
            <v>73300</v>
          </cell>
          <cell r="B554" t="str">
            <v>Boca para BDTC D=120 cm - normal (tipo DNER)</v>
          </cell>
          <cell r="C554" t="str">
            <v>un</v>
          </cell>
          <cell r="D554">
            <v>1281.3499999999999</v>
          </cell>
        </row>
        <row r="555">
          <cell r="A555">
            <v>73330</v>
          </cell>
          <cell r="B555" t="str">
            <v>Boca para BDTC D=120 cm - tipo DER/SC , esconsidade 15 graus</v>
          </cell>
          <cell r="C555" t="str">
            <v>un</v>
          </cell>
          <cell r="D555">
            <v>877.46</v>
          </cell>
        </row>
        <row r="556">
          <cell r="A556">
            <v>73340</v>
          </cell>
          <cell r="B556" t="str">
            <v>Boca para BDTC D=120 cm - tipo DER/SC , esconsidade 20 graus</v>
          </cell>
          <cell r="C556" t="str">
            <v>un</v>
          </cell>
          <cell r="D556">
            <v>927.56</v>
          </cell>
        </row>
        <row r="557">
          <cell r="A557">
            <v>73350</v>
          </cell>
          <cell r="B557" t="str">
            <v>Boca para BDTC D=120 cm - tipo DER/SC , esconsidade 30 graus</v>
          </cell>
          <cell r="C557" t="str">
            <v>un</v>
          </cell>
          <cell r="D557">
            <v>997.31999999999994</v>
          </cell>
        </row>
        <row r="558">
          <cell r="A558">
            <v>73400</v>
          </cell>
          <cell r="B558" t="str">
            <v>Boca para BDTC D=120 cm - tipo DER/SC , normal</v>
          </cell>
          <cell r="C558" t="str">
            <v>un</v>
          </cell>
          <cell r="D558">
            <v>686.29</v>
          </cell>
        </row>
        <row r="559">
          <cell r="A559">
            <v>73450</v>
          </cell>
          <cell r="B559" t="str">
            <v>Boca para BDTC D=150 cm - tipo DER/SC , normal</v>
          </cell>
          <cell r="C559" t="str">
            <v>un</v>
          </cell>
          <cell r="D559">
            <v>994.31</v>
          </cell>
        </row>
        <row r="560">
          <cell r="A560">
            <v>73460</v>
          </cell>
          <cell r="B560" t="str">
            <v>Boca para BDTC D=150 cm - tipo DER/SC , esconsidade 15 graus</v>
          </cell>
          <cell r="C560" t="str">
            <v>un</v>
          </cell>
          <cell r="D560">
            <v>1244.1699999999998</v>
          </cell>
        </row>
        <row r="561">
          <cell r="A561">
            <v>73470</v>
          </cell>
          <cell r="B561" t="str">
            <v>Boca para BDTC D=150 cm - tipo DER/SC , esconsidade 20 graus</v>
          </cell>
          <cell r="C561" t="str">
            <v>un</v>
          </cell>
          <cell r="D561">
            <v>1313.6100000000001</v>
          </cell>
        </row>
        <row r="562">
          <cell r="A562">
            <v>73480</v>
          </cell>
          <cell r="B562" t="str">
            <v>Boca para BDTC D=150 cm - tipo DER/SC , esconsidade 30 graus</v>
          </cell>
          <cell r="C562" t="str">
            <v>un</v>
          </cell>
          <cell r="D562">
            <v>1410.53</v>
          </cell>
        </row>
        <row r="563">
          <cell r="A563">
            <v>73500</v>
          </cell>
          <cell r="B563" t="str">
            <v>Boca para BDTC D=200 cm - tipo DER/SC , normal</v>
          </cell>
          <cell r="C563" t="str">
            <v>un</v>
          </cell>
          <cell r="D563">
            <v>1644.8</v>
          </cell>
        </row>
        <row r="564">
          <cell r="A564">
            <v>73510</v>
          </cell>
          <cell r="B564" t="str">
            <v>Boca para BDTC D=200 cm - tipo DER/SC , esconsidade 15 graus</v>
          </cell>
          <cell r="C564" t="str">
            <v>un</v>
          </cell>
          <cell r="D564">
            <v>1975.8000000000002</v>
          </cell>
        </row>
        <row r="565">
          <cell r="A565">
            <v>73520</v>
          </cell>
          <cell r="B565" t="str">
            <v>Boca para BDTC D=200 cm - tipo DER/SC , esconsidade 20 graus</v>
          </cell>
          <cell r="C565" t="str">
            <v>un</v>
          </cell>
          <cell r="D565">
            <v>2097.0700000000002</v>
          </cell>
        </row>
        <row r="566">
          <cell r="A566">
            <v>73530</v>
          </cell>
          <cell r="B566" t="str">
            <v>Boca para BDTC D=200 cm - tipo DER/SC , esconsidade 30 graus</v>
          </cell>
          <cell r="C566" t="str">
            <v>un</v>
          </cell>
          <cell r="D566">
            <v>2266.79</v>
          </cell>
        </row>
        <row r="567">
          <cell r="A567">
            <v>73550</v>
          </cell>
          <cell r="B567" t="str">
            <v>Boca para BTTC D=80 cm - normal (tipo DNER)</v>
          </cell>
          <cell r="C567" t="str">
            <v>un</v>
          </cell>
          <cell r="D567">
            <v>757.34</v>
          </cell>
        </row>
        <row r="568">
          <cell r="A568">
            <v>73580</v>
          </cell>
          <cell r="B568" t="str">
            <v>Boca para BTTC D=80 cm - tipo DER/SC , esconsidade 15 graus</v>
          </cell>
          <cell r="C568" t="str">
            <v>un</v>
          </cell>
          <cell r="D568">
            <v>554.96</v>
          </cell>
        </row>
        <row r="569">
          <cell r="A569">
            <v>73590</v>
          </cell>
          <cell r="B569" t="str">
            <v>Boca para BTTC D=80 cm - tipo DER/SC , esconsidade 20 graus</v>
          </cell>
          <cell r="C569" t="str">
            <v>un</v>
          </cell>
          <cell r="D569">
            <v>574.35</v>
          </cell>
        </row>
        <row r="570">
          <cell r="A570">
            <v>73600</v>
          </cell>
          <cell r="B570" t="str">
            <v>Boca para BTTC D=80 cm - tipo DER/SC , esconsidade 30 graus</v>
          </cell>
          <cell r="C570" t="str">
            <v>un</v>
          </cell>
          <cell r="D570">
            <v>602.95000000000005</v>
          </cell>
        </row>
        <row r="571">
          <cell r="A571">
            <v>73650</v>
          </cell>
          <cell r="B571" t="str">
            <v>Boca para BTTC D=80 cm - tipo DER/SC , normal</v>
          </cell>
          <cell r="C571" t="str">
            <v>un</v>
          </cell>
          <cell r="D571">
            <v>488.6</v>
          </cell>
        </row>
        <row r="572">
          <cell r="A572">
            <v>73700</v>
          </cell>
          <cell r="B572" t="str">
            <v>Boca para BTTC D=100 cm - normal (tipo DNER)</v>
          </cell>
          <cell r="C572" t="str">
            <v>un</v>
          </cell>
          <cell r="D572">
            <v>1133.8399999999999</v>
          </cell>
        </row>
        <row r="573">
          <cell r="A573">
            <v>73730</v>
          </cell>
          <cell r="B573" t="str">
            <v>Boca para BTTC D=100 cm - tipo DER/SC , esconsidade 15 graus</v>
          </cell>
          <cell r="C573" t="str">
            <v>un</v>
          </cell>
          <cell r="D573">
            <v>784.89</v>
          </cell>
        </row>
        <row r="574">
          <cell r="A574">
            <v>73740</v>
          </cell>
          <cell r="B574" t="str">
            <v>Boca para BTTC D=100 cm - tipo DER/SC , esconsidade 20 graus</v>
          </cell>
          <cell r="C574" t="str">
            <v>un</v>
          </cell>
          <cell r="D574">
            <v>817.48</v>
          </cell>
        </row>
        <row r="575">
          <cell r="A575">
            <v>73750</v>
          </cell>
          <cell r="B575" t="str">
            <v>Boca para BTTC D=100 cm - tipo DER/SC , esconsidade 30 graus</v>
          </cell>
          <cell r="C575" t="str">
            <v>un</v>
          </cell>
          <cell r="D575">
            <v>865.6099999999999</v>
          </cell>
        </row>
        <row r="576">
          <cell r="A576">
            <v>73800</v>
          </cell>
          <cell r="B576" t="str">
            <v>Boca para BTTC D=100 cm - tipo DER/SC , normal</v>
          </cell>
          <cell r="C576" t="str">
            <v>un</v>
          </cell>
          <cell r="D576">
            <v>669.93999999999994</v>
          </cell>
        </row>
        <row r="577">
          <cell r="A577">
            <v>73850</v>
          </cell>
          <cell r="B577" t="str">
            <v>Boca para BTTC D=120 cm - normal (tipo DNER)</v>
          </cell>
          <cell r="C577" t="str">
            <v>un</v>
          </cell>
          <cell r="D577">
            <v>1578.39</v>
          </cell>
        </row>
        <row r="578">
          <cell r="A578">
            <v>73880</v>
          </cell>
          <cell r="B578" t="str">
            <v>Boca para BTTC D=120 cm - tipo DER/SC , esconsidade 15 graus</v>
          </cell>
          <cell r="C578" t="str">
            <v>un</v>
          </cell>
          <cell r="D578">
            <v>1057.8700000000001</v>
          </cell>
        </row>
        <row r="579">
          <cell r="A579">
            <v>73890</v>
          </cell>
          <cell r="B579" t="str">
            <v>Boca para BTTC D=120 cm - tipo DER/SC , esconsidade 20 graus</v>
          </cell>
          <cell r="C579" t="str">
            <v>un</v>
          </cell>
          <cell r="D579">
            <v>1108</v>
          </cell>
        </row>
        <row r="580">
          <cell r="A580">
            <v>73900</v>
          </cell>
          <cell r="B580" t="str">
            <v>Boca para BTTC D=120 cm - tipo DER/SC , esconsidade 30 graus</v>
          </cell>
          <cell r="C580" t="str">
            <v>un</v>
          </cell>
          <cell r="D580">
            <v>1178</v>
          </cell>
        </row>
        <row r="581">
          <cell r="A581">
            <v>73950</v>
          </cell>
          <cell r="B581" t="str">
            <v>Boca para BTTC D=120 cm - tipo DER/SC , normal</v>
          </cell>
          <cell r="C581" t="str">
            <v>un</v>
          </cell>
          <cell r="D581">
            <v>873.04</v>
          </cell>
        </row>
        <row r="582">
          <cell r="A582">
            <v>74000</v>
          </cell>
          <cell r="B582" t="str">
            <v>Boca para BTTC D=150 cm - tipo DER/SC , normal</v>
          </cell>
          <cell r="C582" t="str">
            <v>un</v>
          </cell>
          <cell r="D582">
            <v>1237.76</v>
          </cell>
        </row>
        <row r="583">
          <cell r="A583">
            <v>74010</v>
          </cell>
          <cell r="B583" t="str">
            <v>Boca para BTTC D=150 cm - tipo DER/SC , esconsidade 15 graus</v>
          </cell>
          <cell r="C583" t="str">
            <v>un</v>
          </cell>
          <cell r="D583">
            <v>1483.04</v>
          </cell>
        </row>
        <row r="584">
          <cell r="A584">
            <v>74020</v>
          </cell>
          <cell r="B584" t="str">
            <v>Boca para BTTC D=150 cm - tipo DER/SC , esconsidade 20 graus</v>
          </cell>
          <cell r="C584" t="str">
            <v>un</v>
          </cell>
          <cell r="D584">
            <v>1552.4499999999998</v>
          </cell>
        </row>
        <row r="585">
          <cell r="A585">
            <v>74030</v>
          </cell>
          <cell r="B585" t="str">
            <v>Boca para BTTC D=150 cm - tipo DER/SC , esconsidade 30 graus</v>
          </cell>
          <cell r="C585" t="str">
            <v>un</v>
          </cell>
          <cell r="D585">
            <v>1649.3600000000001</v>
          </cell>
        </row>
        <row r="586">
          <cell r="A586">
            <v>74050</v>
          </cell>
          <cell r="B586" t="str">
            <v>Boca para BTTC D=200 cm - tipo DER/SC , normal</v>
          </cell>
          <cell r="C586" t="str">
            <v>un</v>
          </cell>
          <cell r="D586">
            <v>1988.26</v>
          </cell>
        </row>
        <row r="587">
          <cell r="A587">
            <v>74060</v>
          </cell>
          <cell r="B587" t="str">
            <v>Boca para BTTC D=200 cm - tipo DER/SC , esconsidade 15 graus</v>
          </cell>
          <cell r="C587" t="str">
            <v>un</v>
          </cell>
          <cell r="D587">
            <v>2314.9199999999996</v>
          </cell>
        </row>
        <row r="588">
          <cell r="A588">
            <v>74070</v>
          </cell>
          <cell r="B588" t="str">
            <v>Boca para BTTC D=200 cm - tipo DER/SC , esconsidade 20 graus</v>
          </cell>
          <cell r="C588" t="str">
            <v>un</v>
          </cell>
          <cell r="D588">
            <v>2436.1699999999996</v>
          </cell>
        </row>
        <row r="589">
          <cell r="A589">
            <v>74080</v>
          </cell>
          <cell r="B589" t="str">
            <v>Boca para BTTC D=200 cm - tipo DER/SC , esconsidade 30 graus</v>
          </cell>
          <cell r="C589" t="str">
            <v>un</v>
          </cell>
          <cell r="D589">
            <v>2606.4499999999998</v>
          </cell>
        </row>
        <row r="590">
          <cell r="A590">
            <v>74100</v>
          </cell>
          <cell r="B590" t="str">
            <v>Boca para BSCC de 1,3 x 2,0 m - normal</v>
          </cell>
          <cell r="C590" t="str">
            <v>un</v>
          </cell>
          <cell r="D590">
            <v>3769.0099999999998</v>
          </cell>
        </row>
        <row r="591">
          <cell r="A591">
            <v>74150</v>
          </cell>
          <cell r="B591" t="str">
            <v>Boca para BSCC de 1,3 x 2,0 m - esconsidade de 10 graus</v>
          </cell>
          <cell r="C591" t="str">
            <v>un</v>
          </cell>
          <cell r="D591">
            <v>3914.96</v>
          </cell>
        </row>
        <row r="592">
          <cell r="A592">
            <v>74200</v>
          </cell>
          <cell r="B592" t="str">
            <v>Boca para BSCC de 1,3 x 2,0 m - esconsidade de 20 graus</v>
          </cell>
          <cell r="C592" t="str">
            <v>un</v>
          </cell>
          <cell r="D592">
            <v>4198.34</v>
          </cell>
        </row>
        <row r="593">
          <cell r="A593">
            <v>74250</v>
          </cell>
          <cell r="B593" t="str">
            <v>Boca para BSCC de 1,3 x 2,0 m - esconsidade de 30 graus</v>
          </cell>
          <cell r="C593" t="str">
            <v>un</v>
          </cell>
          <cell r="D593">
            <v>4921.53</v>
          </cell>
        </row>
        <row r="594">
          <cell r="A594">
            <v>74300</v>
          </cell>
          <cell r="B594" t="str">
            <v>Boca para BSCC de 1,5 x 1,5 m - normal</v>
          </cell>
          <cell r="C594" t="str">
            <v>un</v>
          </cell>
          <cell r="D594">
            <v>2526.54</v>
          </cell>
        </row>
        <row r="595">
          <cell r="A595">
            <v>74350</v>
          </cell>
          <cell r="B595" t="str">
            <v>Boca para BSCC de 1,5 x 1,5 m - esconsidade de 15 graus</v>
          </cell>
          <cell r="C595" t="str">
            <v>un</v>
          </cell>
          <cell r="D595">
            <v>2653.6000000000004</v>
          </cell>
        </row>
        <row r="596">
          <cell r="A596">
            <v>74400</v>
          </cell>
          <cell r="B596" t="str">
            <v>Boca para BSCC de 1,6 x 2,4 m - normal</v>
          </cell>
          <cell r="C596" t="str">
            <v>un</v>
          </cell>
          <cell r="D596">
            <v>4458</v>
          </cell>
        </row>
        <row r="597">
          <cell r="A597">
            <v>74450</v>
          </cell>
          <cell r="B597" t="str">
            <v>Boca para BSCC de 1,6 x 2,4 m - esconsidade de 5 graus</v>
          </cell>
          <cell r="C597" t="str">
            <v>un</v>
          </cell>
          <cell r="D597">
            <v>5690.28</v>
          </cell>
        </row>
        <row r="598">
          <cell r="A598">
            <v>74500</v>
          </cell>
          <cell r="B598" t="str">
            <v>Boca para BSCC de 1,6 x 2,4 m - esconsidade de 10 graus</v>
          </cell>
          <cell r="C598" t="str">
            <v>un</v>
          </cell>
          <cell r="D598">
            <v>5743.1200000000008</v>
          </cell>
        </row>
        <row r="599">
          <cell r="A599">
            <v>74550</v>
          </cell>
          <cell r="B599" t="str">
            <v>Boca para BSCC de 1,6 x 2,4 m - esconsidade de 30 graus</v>
          </cell>
          <cell r="C599" t="str">
            <v>un</v>
          </cell>
          <cell r="D599">
            <v>7137.3</v>
          </cell>
        </row>
        <row r="600">
          <cell r="A600">
            <v>74600</v>
          </cell>
          <cell r="B600" t="str">
            <v>Boca para BSCC de 2,0 x 1,5 m - normal</v>
          </cell>
          <cell r="C600" t="str">
            <v>un</v>
          </cell>
          <cell r="D600">
            <v>2950.79</v>
          </cell>
        </row>
        <row r="601">
          <cell r="A601">
            <v>74650</v>
          </cell>
          <cell r="B601" t="str">
            <v>Boca para BSCC de 2,0 x 1,5 m - esconsidade de 15 graus</v>
          </cell>
          <cell r="C601" t="str">
            <v>un</v>
          </cell>
          <cell r="D601">
            <v>3262.7999999999997</v>
          </cell>
        </row>
        <row r="602">
          <cell r="A602">
            <v>74700</v>
          </cell>
          <cell r="B602" t="str">
            <v>Boca para BSCC de 1,9 x 2,9 m - esconsidade de 10 graus</v>
          </cell>
          <cell r="C602" t="str">
            <v>un</v>
          </cell>
          <cell r="D602">
            <v>7513.0700000000006</v>
          </cell>
        </row>
        <row r="603">
          <cell r="A603">
            <v>74750</v>
          </cell>
          <cell r="B603" t="str">
            <v>Boca para BSCC de 1,9 x 2,9 m - esconsidade de 20 graus</v>
          </cell>
          <cell r="C603" t="str">
            <v>un</v>
          </cell>
          <cell r="D603">
            <v>8165.5199999999995</v>
          </cell>
        </row>
        <row r="604">
          <cell r="A604">
            <v>74800</v>
          </cell>
          <cell r="B604" t="str">
            <v>Boca para BSCC de 1,9 x 2,9 m - esconsidade de 30 graus</v>
          </cell>
          <cell r="C604" t="str">
            <v>un</v>
          </cell>
          <cell r="D604">
            <v>9833.9500000000007</v>
          </cell>
        </row>
        <row r="605">
          <cell r="A605">
            <v>74850</v>
          </cell>
          <cell r="B605" t="str">
            <v>Boca para BSCC de 2,0 x 2,0 m - normal</v>
          </cell>
          <cell r="C605" t="str">
            <v>un</v>
          </cell>
          <cell r="D605">
            <v>3694.44</v>
          </cell>
        </row>
        <row r="606">
          <cell r="A606">
            <v>74900</v>
          </cell>
          <cell r="B606" t="str">
            <v>Boca para BSCC de 2,0 x 2,0 m - esconsidade de 15 graus</v>
          </cell>
          <cell r="C606" t="str">
            <v>un</v>
          </cell>
          <cell r="D606">
            <v>3934.56</v>
          </cell>
        </row>
        <row r="607">
          <cell r="A607">
            <v>74950</v>
          </cell>
          <cell r="B607" t="str">
            <v>Boca para BSCC de 2,0 x 2,0 m - esconsidade de 25 graus</v>
          </cell>
          <cell r="C607" t="str">
            <v>un</v>
          </cell>
          <cell r="D607">
            <v>4895.7000000000007</v>
          </cell>
        </row>
        <row r="608">
          <cell r="A608">
            <v>75000</v>
          </cell>
          <cell r="B608" t="str">
            <v>Boca para BSCC de 2,0 x 2,0 m - esconsidade de 40 graus</v>
          </cell>
          <cell r="C608" t="str">
            <v>un</v>
          </cell>
          <cell r="D608">
            <v>6837.2000000000007</v>
          </cell>
        </row>
        <row r="609">
          <cell r="A609">
            <v>75050</v>
          </cell>
          <cell r="B609" t="str">
            <v>Boca para BSCC de 2,1 x 3,2 m - normal</v>
          </cell>
          <cell r="C609" t="str">
            <v>un</v>
          </cell>
          <cell r="D609">
            <v>9169.34</v>
          </cell>
        </row>
        <row r="610">
          <cell r="A610">
            <v>75100</v>
          </cell>
          <cell r="B610" t="str">
            <v>Boca para BSCC de 2,1 x 3,2 m - esconsidade de 10 graus</v>
          </cell>
          <cell r="C610" t="str">
            <v>un</v>
          </cell>
          <cell r="D610">
            <v>9002.26</v>
          </cell>
        </row>
        <row r="611">
          <cell r="A611">
            <v>75150</v>
          </cell>
          <cell r="B611" t="str">
            <v>Boca para BSCC de 2,1 x 3,2 m - esconsidade de 30 graus</v>
          </cell>
          <cell r="C611" t="str">
            <v>un</v>
          </cell>
          <cell r="D611">
            <v>9235.34</v>
          </cell>
        </row>
        <row r="612">
          <cell r="A612">
            <v>75200</v>
          </cell>
          <cell r="B612" t="str">
            <v>Boca para BSCC de 2,3 x 3,5 m - normal</v>
          </cell>
          <cell r="C612" t="str">
            <v>un</v>
          </cell>
          <cell r="D612">
            <v>10091.61</v>
          </cell>
        </row>
        <row r="613">
          <cell r="A613">
            <v>75250</v>
          </cell>
          <cell r="B613" t="str">
            <v>Boca para BSCC de 2,5 x 2,0 m - normal</v>
          </cell>
          <cell r="C613" t="str">
            <v>un</v>
          </cell>
          <cell r="D613">
            <v>4299.34</v>
          </cell>
        </row>
        <row r="614">
          <cell r="A614">
            <v>75300</v>
          </cell>
          <cell r="B614" t="str">
            <v>Boca para BSCC de 2,5 x 2,0 m - esconsidade de 15 graus</v>
          </cell>
          <cell r="C614" t="str">
            <v>un</v>
          </cell>
          <cell r="D614">
            <v>4523.5999999999995</v>
          </cell>
        </row>
        <row r="615">
          <cell r="A615">
            <v>75350</v>
          </cell>
          <cell r="B615" t="str">
            <v>Boca para BSCC de 2,5 x 2,5 m - normal</v>
          </cell>
          <cell r="C615" t="str">
            <v>un</v>
          </cell>
          <cell r="D615">
            <v>5467.25</v>
          </cell>
        </row>
        <row r="616">
          <cell r="A616">
            <v>75400</v>
          </cell>
          <cell r="B616" t="str">
            <v>Boca para BSCC de 2,5 x 2,5 m - esconsa</v>
          </cell>
          <cell r="C616" t="str">
            <v>un</v>
          </cell>
          <cell r="D616">
            <v>5788.26</v>
          </cell>
        </row>
        <row r="617">
          <cell r="A617">
            <v>75450</v>
          </cell>
          <cell r="B617" t="str">
            <v>Boca para BSCC de 3,0 x 2,0 m - normal</v>
          </cell>
          <cell r="C617" t="str">
            <v>un</v>
          </cell>
          <cell r="D617">
            <v>5136.12</v>
          </cell>
        </row>
        <row r="618">
          <cell r="A618">
            <v>75500</v>
          </cell>
          <cell r="B618" t="str">
            <v>Boca para BSCC de 3,0 x 2,5 m - normal</v>
          </cell>
          <cell r="C618" t="str">
            <v>un</v>
          </cell>
          <cell r="D618">
            <v>6405.8600000000006</v>
          </cell>
        </row>
        <row r="619">
          <cell r="A619">
            <v>75550</v>
          </cell>
          <cell r="B619" t="str">
            <v>Boca para BSCC de 3,0 x 3,0 m - normal</v>
          </cell>
          <cell r="C619" t="str">
            <v>un</v>
          </cell>
          <cell r="D619">
            <v>7375.6</v>
          </cell>
        </row>
        <row r="620">
          <cell r="A620">
            <v>75600</v>
          </cell>
          <cell r="B620" t="str">
            <v>Boca para BSCC de 3,0 x 3,0 m - esconsidade de 15 graus</v>
          </cell>
          <cell r="C620" t="str">
            <v>un</v>
          </cell>
          <cell r="D620">
            <v>7839.06</v>
          </cell>
        </row>
        <row r="621">
          <cell r="A621">
            <v>75645</v>
          </cell>
          <cell r="B621" t="str">
            <v>Boca para BDCC de 1,5 x 1,0 m - normal</v>
          </cell>
          <cell r="C621" t="str">
            <v>un</v>
          </cell>
          <cell r="D621">
            <v>2462.52</v>
          </cell>
        </row>
        <row r="622">
          <cell r="A622">
            <v>75650</v>
          </cell>
          <cell r="B622" t="str">
            <v>Boca para BDCC de 1,5 x 1,5 m - normal</v>
          </cell>
          <cell r="C622" t="str">
            <v>un</v>
          </cell>
          <cell r="D622">
            <v>3122.25</v>
          </cell>
        </row>
        <row r="623">
          <cell r="A623">
            <v>75700</v>
          </cell>
          <cell r="B623" t="str">
            <v>Boca para BDCC de 2,0 x 1,5 m - normal</v>
          </cell>
          <cell r="C623" t="str">
            <v>un</v>
          </cell>
          <cell r="D623">
            <v>3744.2999999999997</v>
          </cell>
        </row>
        <row r="624">
          <cell r="A624">
            <v>75750</v>
          </cell>
          <cell r="B624" t="str">
            <v>Boca para BDCC de 2,0 x 1,5 m - esconsidade de 35 graus</v>
          </cell>
          <cell r="C624" t="str">
            <v>un</v>
          </cell>
          <cell r="D624">
            <v>5237.1799999999994</v>
          </cell>
        </row>
        <row r="625">
          <cell r="A625">
            <v>75800</v>
          </cell>
          <cell r="B625" t="str">
            <v>Boca para BDCC de 2,0 x 2,0 m - normal</v>
          </cell>
          <cell r="C625" t="str">
            <v>un</v>
          </cell>
          <cell r="D625">
            <v>4563.67</v>
          </cell>
        </row>
        <row r="626">
          <cell r="A626">
            <v>75850</v>
          </cell>
          <cell r="B626" t="str">
            <v>Boca para BDCC de 2,0 x 2,0 m - esconsidade de 15 graus</v>
          </cell>
          <cell r="C626" t="str">
            <v>un</v>
          </cell>
          <cell r="D626">
            <v>4912.7699999999995</v>
          </cell>
        </row>
        <row r="627">
          <cell r="A627">
            <v>75900</v>
          </cell>
          <cell r="B627" t="str">
            <v>Boca para BDCC de 2,0 x 2,0 m - esconsidade de 40 graus</v>
          </cell>
          <cell r="C627" t="str">
            <v>un</v>
          </cell>
          <cell r="D627">
            <v>7568.55</v>
          </cell>
        </row>
        <row r="628">
          <cell r="A628">
            <v>75950</v>
          </cell>
          <cell r="B628" t="str">
            <v>Boca para BDCC de 2,5 x 2,0 m - normal</v>
          </cell>
          <cell r="C628" t="str">
            <v>un</v>
          </cell>
          <cell r="D628">
            <v>5487.7800000000007</v>
          </cell>
        </row>
        <row r="629">
          <cell r="A629">
            <v>76000</v>
          </cell>
          <cell r="B629" t="str">
            <v>Boca para BDCC de 2,5 x 2,0 m - esconsidade de 15 graus</v>
          </cell>
          <cell r="C629" t="str">
            <v>un</v>
          </cell>
          <cell r="D629">
            <v>5666.62</v>
          </cell>
        </row>
        <row r="630">
          <cell r="A630">
            <v>76050</v>
          </cell>
          <cell r="B630" t="str">
            <v>Boca para BDCC de 2,3 x 3,5 m - esconsidade de 20 graus</v>
          </cell>
          <cell r="C630" t="str">
            <v>un</v>
          </cell>
          <cell r="D630">
            <v>12982.48</v>
          </cell>
        </row>
        <row r="631">
          <cell r="A631">
            <v>76100</v>
          </cell>
          <cell r="B631" t="str">
            <v>Boca para BDCC de 2,5 x 2,5 m - normal</v>
          </cell>
          <cell r="C631" t="str">
            <v>un</v>
          </cell>
          <cell r="D631">
            <v>7128.9400000000005</v>
          </cell>
        </row>
        <row r="632">
          <cell r="A632">
            <v>76150</v>
          </cell>
          <cell r="B632" t="str">
            <v>Boca para BDCC de 3,0 x 2,0 m - normal</v>
          </cell>
          <cell r="C632" t="str">
            <v>un</v>
          </cell>
          <cell r="D632">
            <v>6517.86</v>
          </cell>
        </row>
        <row r="633">
          <cell r="A633">
            <v>76200</v>
          </cell>
          <cell r="B633" t="str">
            <v>Boca para BDCC de 3,0 x 2,5 m - esconsidade de 15 graus</v>
          </cell>
          <cell r="C633" t="str">
            <v>un</v>
          </cell>
          <cell r="D633">
            <v>8013.64</v>
          </cell>
        </row>
        <row r="634">
          <cell r="A634">
            <v>76250</v>
          </cell>
          <cell r="B634" t="str">
            <v>Boca para BDCC de 3,0 x 3,0 m - normal</v>
          </cell>
          <cell r="C634" t="str">
            <v>un</v>
          </cell>
          <cell r="D634">
            <v>9050.24</v>
          </cell>
        </row>
        <row r="635">
          <cell r="A635">
            <v>76300</v>
          </cell>
          <cell r="B635" t="str">
            <v>Boca para BDCC de 3,0 x 3,0 m - esconsidade de 15 graus</v>
          </cell>
          <cell r="C635" t="str">
            <v>un</v>
          </cell>
          <cell r="D635">
            <v>9570.6099999999988</v>
          </cell>
        </row>
        <row r="636">
          <cell r="A636">
            <v>76350</v>
          </cell>
          <cell r="B636" t="str">
            <v>Boca para BDCC de 2,7 x 3,9 m - normal</v>
          </cell>
          <cell r="C636" t="str">
            <v>un</v>
          </cell>
          <cell r="D636">
            <v>11053.35</v>
          </cell>
        </row>
        <row r="637">
          <cell r="A637">
            <v>76400</v>
          </cell>
          <cell r="B637" t="str">
            <v>Boca para BTCC de 2,0 x 2,0 m - normal</v>
          </cell>
          <cell r="C637" t="str">
            <v>un</v>
          </cell>
          <cell r="D637">
            <v>5493.13</v>
          </cell>
        </row>
        <row r="638">
          <cell r="A638">
            <v>76450</v>
          </cell>
          <cell r="B638" t="str">
            <v>Boca para BTCC de 2,5 x 2,0 m - normal</v>
          </cell>
          <cell r="C638" t="str">
            <v>un</v>
          </cell>
          <cell r="D638">
            <v>6674.98</v>
          </cell>
        </row>
        <row r="639">
          <cell r="A639">
            <v>76500</v>
          </cell>
          <cell r="B639" t="str">
            <v>Boca para BTCC de 3,0 x 2,0 m - normal</v>
          </cell>
          <cell r="C639" t="str">
            <v>un</v>
          </cell>
          <cell r="D639">
            <v>7904.41</v>
          </cell>
        </row>
        <row r="640">
          <cell r="A640">
            <v>76550</v>
          </cell>
          <cell r="B640" t="str">
            <v>Boca para BTCC de 2,7 x 3,9 m - normal</v>
          </cell>
          <cell r="C640" t="str">
            <v>un</v>
          </cell>
          <cell r="D640">
            <v>10751.11</v>
          </cell>
        </row>
        <row r="641">
          <cell r="A641">
            <v>76600</v>
          </cell>
          <cell r="B641" t="str">
            <v>Boca para BTCC de 2,7 x 3,9 m - esconsidade de 10 graus</v>
          </cell>
          <cell r="C641" t="str">
            <v>un</v>
          </cell>
          <cell r="D641">
            <v>11178.310000000001</v>
          </cell>
        </row>
        <row r="642">
          <cell r="A642">
            <v>76650</v>
          </cell>
          <cell r="B642" t="str">
            <v>Boca para BTCC de 2,7 x 3,9 m - esconsidade de 20 graus</v>
          </cell>
          <cell r="C642" t="str">
            <v>un</v>
          </cell>
          <cell r="D642">
            <v>12257.23</v>
          </cell>
        </row>
        <row r="643">
          <cell r="A643">
            <v>76700</v>
          </cell>
          <cell r="B643" t="str">
            <v>Boca para BTCC de 2,7 x 3,9 m - esconsidade de 30 graus</v>
          </cell>
          <cell r="C643" t="str">
            <v>un</v>
          </cell>
          <cell r="D643">
            <v>14441.89</v>
          </cell>
        </row>
        <row r="644">
          <cell r="A644">
            <v>76750</v>
          </cell>
          <cell r="B644" t="str">
            <v>Boca para BTCC de 3,0 x 3,0 m - normal</v>
          </cell>
          <cell r="C644" t="str">
            <v>un</v>
          </cell>
          <cell r="D644">
            <v>10826.220000000001</v>
          </cell>
        </row>
        <row r="645">
          <cell r="A645">
            <v>77000</v>
          </cell>
          <cell r="B645" t="str">
            <v>Caixa coletora de talvegue para BSTC D=60 cm e H=1,5 m</v>
          </cell>
          <cell r="C645" t="str">
            <v>un</v>
          </cell>
          <cell r="D645">
            <v>438.55</v>
          </cell>
        </row>
        <row r="646">
          <cell r="A646">
            <v>77050</v>
          </cell>
          <cell r="B646" t="str">
            <v>Caixa coletora de talvegue para BSTC D=60 cm e H=2,0 m</v>
          </cell>
          <cell r="C646" t="str">
            <v>un</v>
          </cell>
          <cell r="D646">
            <v>593.97</v>
          </cell>
        </row>
        <row r="647">
          <cell r="A647">
            <v>77100</v>
          </cell>
          <cell r="B647" t="str">
            <v>Caixa coletora de talvegue para BSTC D=80 cm e H=1,5 m</v>
          </cell>
          <cell r="C647" t="str">
            <v>un</v>
          </cell>
          <cell r="D647">
            <v>467.28000000000003</v>
          </cell>
        </row>
        <row r="648">
          <cell r="A648">
            <v>77150</v>
          </cell>
          <cell r="B648" t="str">
            <v>Caixa coletora de talvegue para BSTC D=100 cm e H=1,5 m</v>
          </cell>
          <cell r="C648" t="str">
            <v>un</v>
          </cell>
          <cell r="D648">
            <v>457.03000000000003</v>
          </cell>
        </row>
        <row r="649">
          <cell r="A649">
            <v>77200</v>
          </cell>
          <cell r="B649" t="str">
            <v>Caixa coletora de talvegue para BSTC D=80 cm e H=2,0 m</v>
          </cell>
          <cell r="C649" t="str">
            <v>un</v>
          </cell>
          <cell r="D649">
            <v>651.92999999999995</v>
          </cell>
        </row>
        <row r="650">
          <cell r="A650">
            <v>77250</v>
          </cell>
          <cell r="B650" t="str">
            <v>Caixa coletora de talvegue para BSTC D=100 cm e H=2,0 m</v>
          </cell>
          <cell r="C650" t="str">
            <v>un</v>
          </cell>
          <cell r="D650">
            <v>641.66000000000008</v>
          </cell>
        </row>
        <row r="651">
          <cell r="A651">
            <v>77300</v>
          </cell>
          <cell r="B651" t="str">
            <v>Caixa coletora de talvegue para BSTC D=120 cm e H=2,0 m</v>
          </cell>
          <cell r="C651" t="str">
            <v>un</v>
          </cell>
          <cell r="D651">
            <v>631.41</v>
          </cell>
        </row>
        <row r="652">
          <cell r="A652">
            <v>77350</v>
          </cell>
          <cell r="B652" t="str">
            <v>Caixa coletora de talvegue para BSTC D=150 cm e H=2,0 m</v>
          </cell>
          <cell r="C652" t="str">
            <v>un</v>
          </cell>
          <cell r="D652">
            <v>645.87</v>
          </cell>
        </row>
        <row r="653">
          <cell r="A653">
            <v>77400</v>
          </cell>
          <cell r="B653" t="str">
            <v>Caixa coletora de talvegue para BSTC D=80 cm e H=2,5 m</v>
          </cell>
          <cell r="C653" t="str">
            <v>un</v>
          </cell>
          <cell r="D653">
            <v>836.73</v>
          </cell>
        </row>
        <row r="654">
          <cell r="A654">
            <v>77450</v>
          </cell>
          <cell r="B654" t="str">
            <v>Caixa coletora de talvegue para BSTC D=100 cm e H=2,5 m</v>
          </cell>
          <cell r="C654" t="str">
            <v>un</v>
          </cell>
          <cell r="D654">
            <v>826.46</v>
          </cell>
        </row>
        <row r="655">
          <cell r="A655">
            <v>77500</v>
          </cell>
          <cell r="B655" t="str">
            <v>Caixa coletora de talvegue para BSTC D=120 cm e H=2,5 m</v>
          </cell>
          <cell r="C655" t="str">
            <v>un</v>
          </cell>
          <cell r="D655">
            <v>816.2</v>
          </cell>
        </row>
        <row r="656">
          <cell r="A656">
            <v>77550</v>
          </cell>
          <cell r="B656" t="str">
            <v>Caixa coletora de talvegue para BSTC D=150 cm e H=2,5 m</v>
          </cell>
          <cell r="C656" t="str">
            <v>un</v>
          </cell>
          <cell r="D656">
            <v>852.67</v>
          </cell>
        </row>
        <row r="657">
          <cell r="A657">
            <v>77600</v>
          </cell>
          <cell r="B657" t="str">
            <v>Caixa coletora de talvegue para BSTC D=60 cm e H=3,0 m</v>
          </cell>
          <cell r="C657" t="str">
            <v>un</v>
          </cell>
          <cell r="D657">
            <v>919.7</v>
          </cell>
        </row>
        <row r="658">
          <cell r="A658">
            <v>77650</v>
          </cell>
          <cell r="B658" t="str">
            <v>Caixa coletora de talvegue para BSTC D=80 cm e H=3,0 m</v>
          </cell>
          <cell r="C658" t="str">
            <v>un</v>
          </cell>
          <cell r="D658">
            <v>1020.8299999999999</v>
          </cell>
        </row>
        <row r="659">
          <cell r="A659">
            <v>77700</v>
          </cell>
          <cell r="B659" t="str">
            <v>Caixa coletora de talvegue para BSTC D=100 cm e H=3,0 m</v>
          </cell>
          <cell r="C659" t="str">
            <v>un</v>
          </cell>
          <cell r="D659">
            <v>1010.57</v>
          </cell>
        </row>
        <row r="660">
          <cell r="A660">
            <v>77750</v>
          </cell>
          <cell r="B660" t="str">
            <v>Caixa coletora de talvegue para BSTC D=120 cm e H=3,0 m</v>
          </cell>
          <cell r="C660" t="str">
            <v>un</v>
          </cell>
          <cell r="D660">
            <v>1000.3199999999999</v>
          </cell>
        </row>
        <row r="661">
          <cell r="A661">
            <v>77800</v>
          </cell>
          <cell r="B661" t="str">
            <v>Caixa coletora de talvegue para BSTC D=150 cm e H=3,0 m</v>
          </cell>
          <cell r="C661" t="str">
            <v>un</v>
          </cell>
          <cell r="D661">
            <v>1058.82</v>
          </cell>
        </row>
        <row r="662">
          <cell r="A662">
            <v>77850</v>
          </cell>
          <cell r="B662" t="str">
            <v>Caixa coletora de talvegue para BSTC D=80 cm e H=3,5 m</v>
          </cell>
          <cell r="C662" t="str">
            <v>un</v>
          </cell>
          <cell r="D662">
            <v>1205.6099999999999</v>
          </cell>
        </row>
        <row r="663">
          <cell r="A663">
            <v>77900</v>
          </cell>
          <cell r="B663" t="str">
            <v>Caixa coletora de talvegue para BSTC D=100 cm e H=3,5 m</v>
          </cell>
          <cell r="C663" t="str">
            <v>un</v>
          </cell>
          <cell r="D663">
            <v>1195.3500000000001</v>
          </cell>
        </row>
        <row r="664">
          <cell r="A664">
            <v>77950</v>
          </cell>
          <cell r="B664" t="str">
            <v>Caixa coletora de talvegue para BTTC D=100 cm e H=2,0 m</v>
          </cell>
          <cell r="C664" t="str">
            <v>un</v>
          </cell>
          <cell r="D664">
            <v>1270.52</v>
          </cell>
        </row>
        <row r="665">
          <cell r="A665">
            <v>78000</v>
          </cell>
          <cell r="B665" t="str">
            <v>Caixa coletora de talvegue para BSTC D=120 cm e H=3,5 m</v>
          </cell>
          <cell r="C665" t="str">
            <v>un</v>
          </cell>
          <cell r="D665">
            <v>1185.0999999999999</v>
          </cell>
        </row>
        <row r="666">
          <cell r="A666">
            <v>78050</v>
          </cell>
          <cell r="B666" t="str">
            <v>Caixa coletora de talvegue para BDTC D=120 cm e H=2,0 m</v>
          </cell>
          <cell r="C666" t="str">
            <v>un</v>
          </cell>
          <cell r="D666">
            <v>1469.61</v>
          </cell>
        </row>
        <row r="667">
          <cell r="A667">
            <v>78100</v>
          </cell>
          <cell r="B667" t="str">
            <v>Caixa coletora de talvegue para BDTC D=100 cm e H=3,5 m</v>
          </cell>
          <cell r="C667" t="str">
            <v>un</v>
          </cell>
          <cell r="D667">
            <v>2235.73</v>
          </cell>
        </row>
        <row r="668">
          <cell r="A668">
            <v>78150</v>
          </cell>
          <cell r="B668" t="str">
            <v>Caixa coletora de sarjeta para BSTC D=60 cm e H=1,0 m</v>
          </cell>
          <cell r="C668" t="str">
            <v>un</v>
          </cell>
          <cell r="D668">
            <v>347.53</v>
          </cell>
        </row>
        <row r="669">
          <cell r="A669">
            <v>78250</v>
          </cell>
          <cell r="B669" t="str">
            <v>Caixa coletora de sarjeta para BSTC D=80 cm e H=1,5 m</v>
          </cell>
          <cell r="C669" t="str">
            <v>un</v>
          </cell>
          <cell r="D669">
            <v>485.55</v>
          </cell>
        </row>
        <row r="670">
          <cell r="A670">
            <v>78300</v>
          </cell>
          <cell r="B670" t="str">
            <v>Caixa coletora de sarjeta para BSTC D=100 cm e H=1,5 m</v>
          </cell>
          <cell r="C670" t="str">
            <v>un</v>
          </cell>
          <cell r="D670">
            <v>499.58000000000004</v>
          </cell>
        </row>
        <row r="671">
          <cell r="A671">
            <v>78350</v>
          </cell>
          <cell r="B671" t="str">
            <v>Caixa coletora de sarjeta para BSTC D=60 cm e H=2,0 m</v>
          </cell>
          <cell r="C671" t="str">
            <v>un</v>
          </cell>
          <cell r="D671">
            <v>693.69</v>
          </cell>
        </row>
        <row r="672">
          <cell r="A672">
            <v>78400</v>
          </cell>
          <cell r="B672" t="str">
            <v>Caixa coletora de sarjeta para BSTC D=80 cm e H=2,0 m</v>
          </cell>
          <cell r="C672" t="str">
            <v>un</v>
          </cell>
          <cell r="D672">
            <v>688.91</v>
          </cell>
        </row>
        <row r="673">
          <cell r="A673">
            <v>78450</v>
          </cell>
          <cell r="B673" t="str">
            <v>Caixa coletora de sarjeta para BSTC D=100 cm e H=2,0 m</v>
          </cell>
          <cell r="C673" t="str">
            <v>un</v>
          </cell>
          <cell r="D673">
            <v>744.80000000000007</v>
          </cell>
        </row>
        <row r="674">
          <cell r="A674">
            <v>78500</v>
          </cell>
          <cell r="B674" t="str">
            <v>Caixa coletora de sarjeta para BSTC D=120 cm e H=2,0 m</v>
          </cell>
          <cell r="C674" t="str">
            <v>un</v>
          </cell>
          <cell r="D674">
            <v>766.28</v>
          </cell>
        </row>
        <row r="675">
          <cell r="A675">
            <v>78600</v>
          </cell>
          <cell r="B675" t="str">
            <v>Caixa coletora de sarjeta para BSTC D=80 cm e H=2,5 m</v>
          </cell>
          <cell r="C675" t="str">
            <v>un</v>
          </cell>
          <cell r="D675">
            <v>771.62</v>
          </cell>
        </row>
        <row r="676">
          <cell r="A676">
            <v>78650</v>
          </cell>
          <cell r="B676" t="str">
            <v>Caixa coletora de sarjeta para BSTC D=100 cm e H=2,5 m</v>
          </cell>
          <cell r="C676" t="str">
            <v>un</v>
          </cell>
          <cell r="D676">
            <v>860.93</v>
          </cell>
        </row>
        <row r="677">
          <cell r="A677">
            <v>78700</v>
          </cell>
          <cell r="B677" t="str">
            <v>Caixa coletora de sarjeta para BSTC D=120 cm e H=3,0 m</v>
          </cell>
          <cell r="C677" t="str">
            <v>un</v>
          </cell>
          <cell r="D677">
            <v>1022.52</v>
          </cell>
        </row>
        <row r="678">
          <cell r="A678">
            <v>78750</v>
          </cell>
          <cell r="B678" t="str">
            <v>Caixa coletora de sarjeta para BDTC D=80 cm e H=1,5 m</v>
          </cell>
          <cell r="C678" t="str">
            <v>un</v>
          </cell>
          <cell r="D678">
            <v>907.5</v>
          </cell>
        </row>
        <row r="679">
          <cell r="A679">
            <v>78900</v>
          </cell>
          <cell r="B679" t="str">
            <v>Caixa coletora de sarjeta para BTTC D=120 cm e H=2,0 m</v>
          </cell>
          <cell r="C679" t="str">
            <v>un</v>
          </cell>
          <cell r="D679">
            <v>1367.32</v>
          </cell>
        </row>
        <row r="680">
          <cell r="A680">
            <v>79450</v>
          </cell>
          <cell r="B680" t="str">
            <v>Tampa para caixa coletora inclusive vigote</v>
          </cell>
          <cell r="C680" t="str">
            <v>un</v>
          </cell>
          <cell r="D680">
            <v>106.84</v>
          </cell>
        </row>
        <row r="681">
          <cell r="A681">
            <v>79795</v>
          </cell>
          <cell r="B681" t="str">
            <v>Remoção de bueiro com D=30 cm</v>
          </cell>
          <cell r="C681" t="str">
            <v>m</v>
          </cell>
          <cell r="D681">
            <v>3.52</v>
          </cell>
        </row>
        <row r="682">
          <cell r="A682">
            <v>79800</v>
          </cell>
          <cell r="B682" t="str">
            <v>Remoção de bueiro com D=30 cm</v>
          </cell>
          <cell r="C682" t="str">
            <v>m</v>
          </cell>
          <cell r="D682">
            <v>4.8100000000000005</v>
          </cell>
        </row>
        <row r="683">
          <cell r="A683">
            <v>79850</v>
          </cell>
          <cell r="B683" t="str">
            <v>Remoção de bueiro com D=40 cm</v>
          </cell>
          <cell r="C683" t="str">
            <v>m</v>
          </cell>
          <cell r="D683">
            <v>6.39</v>
          </cell>
        </row>
        <row r="684">
          <cell r="A684">
            <v>79860</v>
          </cell>
          <cell r="B684" t="str">
            <v>Remoção de bueiro com D=50 cm</v>
          </cell>
          <cell r="C684" t="str">
            <v>m</v>
          </cell>
          <cell r="D684">
            <v>7.69</v>
          </cell>
        </row>
        <row r="685">
          <cell r="A685">
            <v>79880</v>
          </cell>
          <cell r="B685" t="str">
            <v>Remoção de bueiro com D=60 cm</v>
          </cell>
          <cell r="C685" t="str">
            <v>m</v>
          </cell>
          <cell r="D685">
            <v>10.95</v>
          </cell>
        </row>
        <row r="686">
          <cell r="A686">
            <v>79900</v>
          </cell>
          <cell r="B686" t="str">
            <v>Remoção de bueiro com D=80 cm</v>
          </cell>
          <cell r="C686" t="str">
            <v>m</v>
          </cell>
          <cell r="D686">
            <v>15.799999999999999</v>
          </cell>
        </row>
        <row r="687">
          <cell r="A687">
            <v>79920</v>
          </cell>
          <cell r="B687" t="str">
            <v>Remoção de bueiro com D=100 cm</v>
          </cell>
          <cell r="C687" t="str">
            <v>m</v>
          </cell>
          <cell r="D687">
            <v>18.580000000000002</v>
          </cell>
        </row>
        <row r="688">
          <cell r="A688">
            <v>79940</v>
          </cell>
          <cell r="B688" t="str">
            <v>Remoção de bueiro com D=120 cm</v>
          </cell>
          <cell r="C688" t="str">
            <v>m</v>
          </cell>
          <cell r="D688">
            <v>22.83</v>
          </cell>
        </row>
        <row r="689">
          <cell r="A689">
            <v>79945</v>
          </cell>
          <cell r="B689" t="str">
            <v>Remoção de bueiro com D=150 cm</v>
          </cell>
          <cell r="C689" t="str">
            <v>m</v>
          </cell>
          <cell r="D689">
            <v>27.39</v>
          </cell>
        </row>
        <row r="690">
          <cell r="A690">
            <v>79950</v>
          </cell>
          <cell r="B690" t="str">
            <v>Remoção de bueiro com D=200 cm</v>
          </cell>
          <cell r="C690" t="str">
            <v>m</v>
          </cell>
          <cell r="D690">
            <v>34.230000000000004</v>
          </cell>
        </row>
        <row r="691">
          <cell r="A691">
            <v>79960</v>
          </cell>
          <cell r="B691" t="str">
            <v>Remoção de bueiro duplo tubular de D=100 cm</v>
          </cell>
          <cell r="C691" t="str">
            <v>m</v>
          </cell>
          <cell r="D691">
            <v>41.67</v>
          </cell>
        </row>
        <row r="692">
          <cell r="A692">
            <v>80000</v>
          </cell>
          <cell r="B692" t="str">
            <v>Remoção de cercas de arame farpado</v>
          </cell>
          <cell r="C692" t="str">
            <v>m</v>
          </cell>
          <cell r="D692">
            <v>0.75</v>
          </cell>
        </row>
        <row r="693">
          <cell r="A693">
            <v>80050</v>
          </cell>
          <cell r="B693" t="str">
            <v>Remoção e recolocação de cercas de arame farpado</v>
          </cell>
          <cell r="C693" t="str">
            <v>m</v>
          </cell>
          <cell r="D693">
            <v>2.66</v>
          </cell>
        </row>
        <row r="694">
          <cell r="A694">
            <v>80100</v>
          </cell>
          <cell r="B694" t="str">
            <v>Cercas c/ mourões triangulares de concreto c/4 fios de arame</v>
          </cell>
          <cell r="C694" t="str">
            <v>m</v>
          </cell>
          <cell r="D694">
            <v>4.9300000000000006</v>
          </cell>
        </row>
        <row r="695">
          <cell r="A695">
            <v>80150</v>
          </cell>
          <cell r="B695" t="str">
            <v>Cercas c/ 4 fios de arame c/ mourões de concreto de 10x10x220</v>
          </cell>
          <cell r="C695" t="str">
            <v>m</v>
          </cell>
          <cell r="D695">
            <v>4.9800000000000004</v>
          </cell>
        </row>
        <row r="696">
          <cell r="A696">
            <v>80200</v>
          </cell>
          <cell r="B696" t="str">
            <v>Execução de porteira</v>
          </cell>
          <cell r="C696" t="str">
            <v>un</v>
          </cell>
          <cell r="D696">
            <v>487.01</v>
          </cell>
        </row>
        <row r="697">
          <cell r="A697">
            <v>80250</v>
          </cell>
          <cell r="B697" t="str">
            <v>Execução de mata-burro</v>
          </cell>
          <cell r="C697" t="str">
            <v>un</v>
          </cell>
          <cell r="D697">
            <v>576.79999999999995</v>
          </cell>
        </row>
        <row r="698">
          <cell r="A698">
            <v>80300</v>
          </cell>
          <cell r="B698" t="str">
            <v>Enleivamento</v>
          </cell>
          <cell r="C698" t="str">
            <v>m²</v>
          </cell>
          <cell r="D698">
            <v>3.81</v>
          </cell>
        </row>
        <row r="699">
          <cell r="A699">
            <v>80350</v>
          </cell>
          <cell r="B699" t="str">
            <v>Hidrosemeadura</v>
          </cell>
          <cell r="C699" t="str">
            <v>m²</v>
          </cell>
          <cell r="D699">
            <v>1.06</v>
          </cell>
        </row>
        <row r="700">
          <cell r="A700">
            <v>80400</v>
          </cell>
          <cell r="B700" t="str">
            <v>Pintura de faixa horizontal com tinta acrilica branca</v>
          </cell>
          <cell r="C700" t="str">
            <v>m²</v>
          </cell>
          <cell r="D700">
            <v>5.69</v>
          </cell>
        </row>
        <row r="701">
          <cell r="A701">
            <v>80450</v>
          </cell>
          <cell r="B701" t="str">
            <v>Pintura de faixa horizontal com tinta acrilica amarela</v>
          </cell>
          <cell r="C701" t="str">
            <v>m²</v>
          </cell>
          <cell r="D701">
            <v>5.69</v>
          </cell>
        </row>
        <row r="702">
          <cell r="A702">
            <v>80401</v>
          </cell>
          <cell r="B702" t="str">
            <v>Pintura de faixa horizontal com tinta termoplástica</v>
          </cell>
          <cell r="C702" t="str">
            <v>m²</v>
          </cell>
          <cell r="D702">
            <v>16.38</v>
          </cell>
        </row>
        <row r="703">
          <cell r="A703">
            <v>80402</v>
          </cell>
          <cell r="B703" t="str">
            <v>Pintura de faixa horizontal</v>
          </cell>
          <cell r="C703" t="str">
            <v>m²</v>
          </cell>
          <cell r="D703">
            <v>12</v>
          </cell>
        </row>
        <row r="704">
          <cell r="A704">
            <v>80451</v>
          </cell>
          <cell r="B704" t="str">
            <v>Pintura de faixa horizontal com tinta acrilica termoplástica amarela</v>
          </cell>
          <cell r="C704" t="str">
            <v>m²</v>
          </cell>
          <cell r="D704">
            <v>16.38</v>
          </cell>
        </row>
        <row r="705">
          <cell r="A705">
            <v>80550</v>
          </cell>
          <cell r="B705" t="str">
            <v>Pintura de seta e/ou dizeres na pista</v>
          </cell>
          <cell r="C705" t="str">
            <v>m²</v>
          </cell>
          <cell r="D705">
            <v>5.69</v>
          </cell>
        </row>
        <row r="706">
          <cell r="A706">
            <v>80551</v>
          </cell>
          <cell r="B706" t="str">
            <v>Pintura de seta e/ou dizeres na pista com tinta termoplástica</v>
          </cell>
          <cell r="C706" t="str">
            <v>m²</v>
          </cell>
          <cell r="D706">
            <v>16.38</v>
          </cell>
        </row>
        <row r="707">
          <cell r="A707">
            <v>80552</v>
          </cell>
          <cell r="B707" t="str">
            <v>Pintura de seta e/ou dizeres na pista</v>
          </cell>
          <cell r="C707" t="str">
            <v>m²</v>
          </cell>
          <cell r="D707">
            <v>12</v>
          </cell>
        </row>
        <row r="708">
          <cell r="A708">
            <v>80600</v>
          </cell>
          <cell r="B708" t="str">
            <v>Sinalização - placas D=80 cm</v>
          </cell>
          <cell r="C708" t="str">
            <v>un</v>
          </cell>
          <cell r="D708">
            <v>79.760000000000005</v>
          </cell>
        </row>
        <row r="709">
          <cell r="A709">
            <v>80650</v>
          </cell>
          <cell r="B709" t="str">
            <v>Sinalização - placas D=100 cm</v>
          </cell>
          <cell r="C709" t="str">
            <v>un</v>
          </cell>
          <cell r="D709">
            <v>110.53</v>
          </cell>
        </row>
        <row r="710">
          <cell r="A710">
            <v>80850</v>
          </cell>
          <cell r="B710" t="str">
            <v>Sinalização - placas de 80 x 80 cm</v>
          </cell>
          <cell r="C710" t="str">
            <v>un</v>
          </cell>
          <cell r="D710">
            <v>80.5</v>
          </cell>
        </row>
        <row r="711">
          <cell r="A711">
            <v>80900</v>
          </cell>
          <cell r="B711" t="str">
            <v>Sinalização - placas de 100 x 100 cm</v>
          </cell>
          <cell r="C711" t="str">
            <v>un</v>
          </cell>
          <cell r="D711">
            <v>111.45</v>
          </cell>
        </row>
        <row r="712">
          <cell r="A712">
            <v>81000</v>
          </cell>
          <cell r="B712" t="str">
            <v>Sinalização - placas de 50 x 200 cm</v>
          </cell>
          <cell r="C712" t="str">
            <v>un</v>
          </cell>
          <cell r="D712">
            <v>138.25</v>
          </cell>
        </row>
        <row r="713">
          <cell r="A713">
            <v>81050</v>
          </cell>
          <cell r="B713" t="str">
            <v>Sinalização - placas de 100 x 200 cm</v>
          </cell>
          <cell r="C713" t="str">
            <v>un</v>
          </cell>
          <cell r="D713">
            <v>224.32</v>
          </cell>
        </row>
        <row r="714">
          <cell r="A714">
            <v>81150</v>
          </cell>
          <cell r="B714" t="str">
            <v>Sinalização - placa triangualr com L = 75 cm</v>
          </cell>
          <cell r="C714" t="str">
            <v>un</v>
          </cell>
          <cell r="D714">
            <v>38.340000000000003</v>
          </cell>
        </row>
        <row r="715">
          <cell r="A715">
            <v>81200</v>
          </cell>
          <cell r="B715" t="str">
            <v>Sinalização - placa octogonal com L = 33 cm</v>
          </cell>
          <cell r="C715" t="str">
            <v>un</v>
          </cell>
          <cell r="D715">
            <v>79.760000000000005</v>
          </cell>
        </row>
        <row r="716">
          <cell r="A716">
            <v>81225</v>
          </cell>
          <cell r="B716" t="str">
            <v>Sinalização - placa octogonal com L = 41 cm</v>
          </cell>
          <cell r="C716" t="str">
            <v>un</v>
          </cell>
          <cell r="D716">
            <v>110.09</v>
          </cell>
        </row>
        <row r="717">
          <cell r="A717">
            <v>81240</v>
          </cell>
          <cell r="B717" t="str">
            <v>Sinalização - delineador com placa de 33 x 40 cm</v>
          </cell>
          <cell r="C717" t="str">
            <v>un</v>
          </cell>
          <cell r="D717">
            <v>27.4</v>
          </cell>
        </row>
        <row r="718">
          <cell r="A718">
            <v>81245</v>
          </cell>
          <cell r="B718" t="str">
            <v>Fornec. e colocação de porticos de sinalização rodoviária</v>
          </cell>
          <cell r="C718" t="str">
            <v>un</v>
          </cell>
          <cell r="D718">
            <v>8757.8799999999992</v>
          </cell>
        </row>
        <row r="719">
          <cell r="A719">
            <v>81246</v>
          </cell>
          <cell r="B719" t="str">
            <v>Placas refletivas para porticos de 150 x 300 cm</v>
          </cell>
          <cell r="C719" t="str">
            <v>un</v>
          </cell>
          <cell r="D719">
            <v>402.28</v>
          </cell>
        </row>
        <row r="720">
          <cell r="A720">
            <v>81250</v>
          </cell>
          <cell r="B720" t="str">
            <v>Fornecimento e colocação de tachões mono-refletivos</v>
          </cell>
          <cell r="C720" t="str">
            <v>un</v>
          </cell>
          <cell r="D720">
            <v>18.5</v>
          </cell>
        </row>
        <row r="721">
          <cell r="A721">
            <v>81251</v>
          </cell>
          <cell r="B721" t="str">
            <v>Fornecimento e colocação de tachões bi-refletivos</v>
          </cell>
          <cell r="C721" t="str">
            <v>un</v>
          </cell>
          <cell r="D721">
            <v>20.65</v>
          </cell>
        </row>
        <row r="722">
          <cell r="A722">
            <v>81252</v>
          </cell>
          <cell r="B722" t="str">
            <v>Fornecimento e colocação de tachinhas mono-refletivas</v>
          </cell>
          <cell r="C722" t="str">
            <v>un</v>
          </cell>
          <cell r="D722">
            <v>4.46</v>
          </cell>
        </row>
        <row r="723">
          <cell r="A723">
            <v>81253</v>
          </cell>
          <cell r="B723" t="str">
            <v>Fornecimento e colocação de tachinhas bi-refletivas</v>
          </cell>
          <cell r="C723" t="str">
            <v>un</v>
          </cell>
          <cell r="D723">
            <v>6.12</v>
          </cell>
        </row>
        <row r="724">
          <cell r="A724">
            <v>81254</v>
          </cell>
          <cell r="B724" t="str">
            <v>Fornecimento e colocação de tachões não refletivos</v>
          </cell>
          <cell r="C724" t="str">
            <v>un</v>
          </cell>
          <cell r="D724">
            <v>16.739999999999998</v>
          </cell>
        </row>
        <row r="725">
          <cell r="A725">
            <v>81255</v>
          </cell>
          <cell r="B725" t="str">
            <v>Fornecimento e colocação de calotas esféricas D=15 cm x 4  cm</v>
          </cell>
          <cell r="C725" t="str">
            <v>un</v>
          </cell>
          <cell r="D725">
            <v>13.54</v>
          </cell>
        </row>
        <row r="726">
          <cell r="A726">
            <v>81300</v>
          </cell>
          <cell r="B726" t="str">
            <v>Marco quilométrico de 50 x 67 cm</v>
          </cell>
          <cell r="C726" t="str">
            <v>un</v>
          </cell>
          <cell r="D726">
            <v>36.700000000000003</v>
          </cell>
        </row>
        <row r="727">
          <cell r="A727">
            <v>81350</v>
          </cell>
          <cell r="B727" t="str">
            <v>Balisador de concreto</v>
          </cell>
          <cell r="C727" t="str">
            <v>un</v>
          </cell>
          <cell r="D727">
            <v>30.77</v>
          </cell>
        </row>
        <row r="728">
          <cell r="A728">
            <v>81600</v>
          </cell>
          <cell r="B728" t="str">
            <v>Defensa singela semi-maleável</v>
          </cell>
          <cell r="C728" t="str">
            <v>m</v>
          </cell>
          <cell r="D728">
            <v>88.57</v>
          </cell>
        </row>
        <row r="729">
          <cell r="A729">
            <v>81650</v>
          </cell>
          <cell r="B729" t="str">
            <v>Remoção e recalçamento de pavimento a lajotas</v>
          </cell>
          <cell r="C729" t="str">
            <v>m²</v>
          </cell>
          <cell r="D729">
            <v>3.9299999999999997</v>
          </cell>
        </row>
        <row r="730">
          <cell r="A730">
            <v>81700</v>
          </cell>
          <cell r="B730" t="str">
            <v>Remoção e relocalização de postes</v>
          </cell>
          <cell r="C730" t="str">
            <v>un</v>
          </cell>
          <cell r="D730">
            <v>222.06</v>
          </cell>
        </row>
        <row r="731">
          <cell r="A731">
            <v>81800</v>
          </cell>
          <cell r="B731" t="str">
            <v>Recuperação de taludes com argila ensacada em polipropileno</v>
          </cell>
          <cell r="C731" t="str">
            <v>un</v>
          </cell>
          <cell r="D731">
            <v>3.98</v>
          </cell>
        </row>
        <row r="732">
          <cell r="A732">
            <v>81900</v>
          </cell>
          <cell r="B732" t="str">
            <v>Calçada em lastro de brita com revestimento em argamassa 1:3</v>
          </cell>
          <cell r="C732" t="str">
            <v>m²</v>
          </cell>
          <cell r="D732">
            <v>8.75</v>
          </cell>
        </row>
        <row r="733">
          <cell r="A733">
            <v>81950</v>
          </cell>
          <cell r="B733" t="str">
            <v>Calçada em lastro de brita com revestimento em concreto</v>
          </cell>
          <cell r="C733" t="str">
            <v>m²</v>
          </cell>
          <cell r="D733">
            <v>9.8800000000000008</v>
          </cell>
        </row>
        <row r="734">
          <cell r="A734">
            <v>82000</v>
          </cell>
          <cell r="B734" t="str">
            <v>Remoção de meio-fio</v>
          </cell>
          <cell r="C734" t="str">
            <v>m</v>
          </cell>
          <cell r="D734">
            <v>0.96</v>
          </cell>
        </row>
        <row r="735">
          <cell r="A735">
            <v>82050</v>
          </cell>
          <cell r="B735" t="str">
            <v>Remoção de camada granular</v>
          </cell>
          <cell r="C735" t="str">
            <v>m³</v>
          </cell>
          <cell r="D735">
            <v>1.2999999999999998</v>
          </cell>
        </row>
        <row r="736">
          <cell r="A736">
            <v>82100</v>
          </cell>
          <cell r="B736" t="str">
            <v>Remoção de pavimento a lajota</v>
          </cell>
          <cell r="C736" t="str">
            <v>m²</v>
          </cell>
          <cell r="D736">
            <v>0.44</v>
          </cell>
        </row>
        <row r="737">
          <cell r="A737">
            <v>82150</v>
          </cell>
          <cell r="B737" t="str">
            <v>Remoção de pavimento a paralelepípedos</v>
          </cell>
          <cell r="C737" t="str">
            <v>m²</v>
          </cell>
          <cell r="D737">
            <v>0.66999999999999993</v>
          </cell>
        </row>
        <row r="738">
          <cell r="A738">
            <v>82200</v>
          </cell>
          <cell r="B738" t="str">
            <v>Remoção de pavimento de CBUQ</v>
          </cell>
          <cell r="C738" t="str">
            <v>m³</v>
          </cell>
          <cell r="D738">
            <v>2.4000000000000004</v>
          </cell>
        </row>
        <row r="739">
          <cell r="A739">
            <v>82250</v>
          </cell>
          <cell r="B739" t="str">
            <v>Remoção de sarjeta em meia calha</v>
          </cell>
          <cell r="C739" t="str">
            <v>un</v>
          </cell>
          <cell r="D739">
            <v>0.6100000000000001</v>
          </cell>
        </row>
        <row r="740">
          <cell r="A740">
            <v>82300</v>
          </cell>
          <cell r="B740" t="str">
            <v>Demolição de alvenaria</v>
          </cell>
          <cell r="C740" t="str">
            <v>m³</v>
          </cell>
          <cell r="D740">
            <v>10.66</v>
          </cell>
        </row>
        <row r="741">
          <cell r="A741">
            <v>82350</v>
          </cell>
          <cell r="B741" t="str">
            <v>Demolição de estrutura em concreto simples</v>
          </cell>
          <cell r="C741" t="str">
            <v>m³</v>
          </cell>
          <cell r="D741">
            <v>13.96</v>
          </cell>
        </row>
        <row r="742">
          <cell r="A742">
            <v>82400</v>
          </cell>
          <cell r="B742" t="str">
            <v>Demolição de estrutura em concreto armado</v>
          </cell>
          <cell r="C742" t="str">
            <v>m³</v>
          </cell>
          <cell r="D742">
            <v>27.9</v>
          </cell>
        </row>
        <row r="743">
          <cell r="A743">
            <v>82600</v>
          </cell>
          <cell r="B743" t="str">
            <v>Gabião caixa galvanizada c/ H=50 cm</v>
          </cell>
          <cell r="C743" t="str">
            <v>m³</v>
          </cell>
          <cell r="D743">
            <v>117.59</v>
          </cell>
        </row>
        <row r="744">
          <cell r="A744">
            <v>82610</v>
          </cell>
          <cell r="B744" t="str">
            <v>Gabião caixa em PVC com H=50 cm</v>
          </cell>
          <cell r="C744" t="str">
            <v>m³</v>
          </cell>
          <cell r="D744">
            <v>130.93</v>
          </cell>
        </row>
        <row r="745">
          <cell r="A745">
            <v>82650</v>
          </cell>
          <cell r="B745" t="str">
            <v>Gabião caixa galvanizada com H=100 cm</v>
          </cell>
          <cell r="C745" t="str">
            <v>m³</v>
          </cell>
          <cell r="D745">
            <v>96.23</v>
          </cell>
        </row>
        <row r="746">
          <cell r="A746">
            <v>82660</v>
          </cell>
          <cell r="B746" t="str">
            <v>Gabião caixa em PVC com H=100 cm</v>
          </cell>
          <cell r="C746" t="str">
            <v>m³</v>
          </cell>
          <cell r="D746">
            <v>104.39</v>
          </cell>
        </row>
        <row r="747">
          <cell r="A747">
            <v>90000</v>
          </cell>
          <cell r="B747" t="str">
            <v>Torre de madeira para cravação de tubulão</v>
          </cell>
          <cell r="C747" t="str">
            <v>m</v>
          </cell>
          <cell r="D747">
            <v>450.9</v>
          </cell>
        </row>
        <row r="748">
          <cell r="A748">
            <v>90010</v>
          </cell>
          <cell r="B748" t="str">
            <v>Argamassa de cimento e areia 1:4 - preparo e materiais</v>
          </cell>
          <cell r="C748" t="str">
            <v>m³</v>
          </cell>
          <cell r="D748">
            <v>104.93</v>
          </cell>
        </row>
        <row r="749">
          <cell r="A749">
            <v>90020</v>
          </cell>
          <cell r="B749" t="str">
            <v>Formas de madeira</v>
          </cell>
          <cell r="C749" t="str">
            <v>m²</v>
          </cell>
          <cell r="D749">
            <v>29.37</v>
          </cell>
        </row>
        <row r="750">
          <cell r="A750">
            <v>90030</v>
          </cell>
          <cell r="B750" t="str">
            <v>Armadura de aço CA-50/CA-60 - fornec. dobr. e colocação</v>
          </cell>
          <cell r="C750" t="str">
            <v>kg</v>
          </cell>
          <cell r="D750">
            <v>2.15</v>
          </cell>
        </row>
        <row r="751">
          <cell r="A751">
            <v>90040</v>
          </cell>
          <cell r="B751" t="str">
            <v>Concreto fck 15 MPa - preparo lançamento e cura</v>
          </cell>
          <cell r="C751" t="str">
            <v>m³</v>
          </cell>
          <cell r="D751">
            <v>129.1</v>
          </cell>
        </row>
        <row r="752">
          <cell r="A752">
            <v>90050</v>
          </cell>
          <cell r="B752" t="str">
            <v>Concreto fck 18 MPa - preparo lançamento e cura</v>
          </cell>
          <cell r="C752" t="str">
            <v>m³</v>
          </cell>
          <cell r="D752">
            <v>134.51</v>
          </cell>
        </row>
        <row r="753">
          <cell r="A753">
            <v>90060</v>
          </cell>
          <cell r="B753" t="str">
            <v>Demolição de estrutura em concreto simples</v>
          </cell>
          <cell r="C753" t="str">
            <v>m³</v>
          </cell>
          <cell r="D753">
            <v>13.96</v>
          </cell>
        </row>
        <row r="754">
          <cell r="A754">
            <v>90070</v>
          </cell>
          <cell r="B754" t="str">
            <v>Demolição de estrutura em concreto armado</v>
          </cell>
          <cell r="C754" t="str">
            <v>m³</v>
          </cell>
          <cell r="D754">
            <v>27.9</v>
          </cell>
        </row>
        <row r="755">
          <cell r="A755">
            <v>90080</v>
          </cell>
          <cell r="B755" t="str">
            <v>Ensecadeiras duplas</v>
          </cell>
          <cell r="C755" t="str">
            <v>m²</v>
          </cell>
          <cell r="D755">
            <v>152.29</v>
          </cell>
        </row>
        <row r="756">
          <cell r="A756">
            <v>90100</v>
          </cell>
          <cell r="B756" t="str">
            <v>Escav. manual p/ cavas de fundação em 1a cat. H&lt;=4,0 m c/ esg.</v>
          </cell>
          <cell r="C756" t="str">
            <v>m³</v>
          </cell>
          <cell r="D756">
            <v>16.75</v>
          </cell>
        </row>
        <row r="757">
          <cell r="A757">
            <v>90110</v>
          </cell>
          <cell r="B757" t="str">
            <v>Escav. mecan. p/ cavas de fundação em 1a cat. H&lt;=4,0 m c/ esg.</v>
          </cell>
          <cell r="C757" t="str">
            <v>m³</v>
          </cell>
          <cell r="D757">
            <v>3.58</v>
          </cell>
        </row>
        <row r="758">
          <cell r="A758">
            <v>90120</v>
          </cell>
          <cell r="B758" t="str">
            <v>Escavação para cavas de fundação em mat. 3a. cat. c/ esgoto.</v>
          </cell>
          <cell r="C758" t="str">
            <v>m³</v>
          </cell>
          <cell r="D758">
            <v>49.13</v>
          </cell>
        </row>
        <row r="759">
          <cell r="A759">
            <v>90130</v>
          </cell>
          <cell r="B759" t="str">
            <v>Estacas matálicas 3 TR-32 - fornecimento e cravação</v>
          </cell>
          <cell r="C759" t="str">
            <v>m</v>
          </cell>
          <cell r="D759">
            <v>120.79</v>
          </cell>
        </row>
        <row r="760">
          <cell r="A760">
            <v>90140</v>
          </cell>
          <cell r="B760" t="str">
            <v>Estacas matálicas 3 TR-37 - fornecimento e cravação</v>
          </cell>
          <cell r="C760" t="str">
            <v>m</v>
          </cell>
          <cell r="D760">
            <v>130.56</v>
          </cell>
        </row>
        <row r="761">
          <cell r="A761">
            <v>90150</v>
          </cell>
          <cell r="B761" t="str">
            <v>Escavação em tubulão a céu aberto em material de 1a. cat.</v>
          </cell>
          <cell r="C761" t="str">
            <v>m³</v>
          </cell>
          <cell r="D761">
            <v>133.01</v>
          </cell>
        </row>
        <row r="762">
          <cell r="A762">
            <v>90160</v>
          </cell>
          <cell r="B762" t="str">
            <v>Escavação em tubulão a céu aberto em material de 3a. cat.</v>
          </cell>
          <cell r="C762" t="str">
            <v>m³</v>
          </cell>
          <cell r="D762">
            <v>548.16</v>
          </cell>
        </row>
        <row r="763">
          <cell r="A763">
            <v>90170</v>
          </cell>
          <cell r="B763" t="str">
            <v>Escavação em tubulão sob ar comprimido em mat. de 1a. cat.</v>
          </cell>
          <cell r="C763" t="str">
            <v>m³</v>
          </cell>
          <cell r="D763">
            <v>638.22</v>
          </cell>
        </row>
        <row r="764">
          <cell r="A764">
            <v>90180</v>
          </cell>
          <cell r="B764" t="str">
            <v>Escavação em tubulão sob ar comprimido em mat. de 3a. cat.</v>
          </cell>
          <cell r="C764" t="str">
            <v>m³</v>
          </cell>
          <cell r="D764">
            <v>1056.97</v>
          </cell>
        </row>
        <row r="765">
          <cell r="A765">
            <v>90190</v>
          </cell>
          <cell r="B765" t="str">
            <v>Cravação de fuste de tubulão a céu aberto</v>
          </cell>
          <cell r="C765" t="str">
            <v>m</v>
          </cell>
          <cell r="D765">
            <v>214.47</v>
          </cell>
        </row>
        <row r="766">
          <cell r="A766">
            <v>90200</v>
          </cell>
          <cell r="B766" t="str">
            <v>Cravação de fuste de tubulão sob ar comprimido</v>
          </cell>
          <cell r="C766" t="str">
            <v>m</v>
          </cell>
          <cell r="D766">
            <v>226.1</v>
          </cell>
        </row>
        <row r="767">
          <cell r="A767">
            <v>90210</v>
          </cell>
          <cell r="B767" t="str">
            <v>Formas de madeira</v>
          </cell>
          <cell r="C767" t="str">
            <v>m²</v>
          </cell>
          <cell r="D767">
            <v>29.37</v>
          </cell>
        </row>
        <row r="768">
          <cell r="A768">
            <v>90220</v>
          </cell>
          <cell r="B768" t="str">
            <v>Formas de placa compensada para mesoestrutura</v>
          </cell>
          <cell r="C768" t="str">
            <v>m²</v>
          </cell>
          <cell r="D768">
            <v>16.239999999999998</v>
          </cell>
        </row>
        <row r="769">
          <cell r="A769">
            <v>90230</v>
          </cell>
          <cell r="B769" t="str">
            <v>Armada de aço CA-50/CA-60 - Fornec. dobr. e colocação</v>
          </cell>
          <cell r="C769" t="str">
            <v>kg</v>
          </cell>
          <cell r="D769">
            <v>2.15</v>
          </cell>
        </row>
        <row r="770">
          <cell r="A770">
            <v>90240</v>
          </cell>
          <cell r="B770" t="str">
            <v>Concreto fck 15 MPa - preparo lançamento e cura</v>
          </cell>
          <cell r="C770" t="str">
            <v>m³</v>
          </cell>
          <cell r="D770">
            <v>129.1</v>
          </cell>
        </row>
        <row r="771">
          <cell r="A771">
            <v>90250</v>
          </cell>
          <cell r="B771" t="str">
            <v>Concreto fck 18 MPa - preparo lançamento e cura</v>
          </cell>
          <cell r="C771" t="str">
            <v>m³</v>
          </cell>
          <cell r="D771">
            <v>134.51</v>
          </cell>
        </row>
        <row r="772">
          <cell r="A772">
            <v>90260</v>
          </cell>
          <cell r="B772" t="str">
            <v>Concreto ciclopico fck 15 MPa - preparo lançamento e cura</v>
          </cell>
          <cell r="C772" t="str">
            <v>m³</v>
          </cell>
          <cell r="D772">
            <v>108.06</v>
          </cell>
        </row>
        <row r="773">
          <cell r="A773">
            <v>90270</v>
          </cell>
          <cell r="B773" t="str">
            <v>Fornecimento e colocação  de aparelho de apoio neoprene</v>
          </cell>
          <cell r="C773" t="str">
            <v>kg</v>
          </cell>
          <cell r="D773">
            <v>46.96</v>
          </cell>
        </row>
        <row r="774">
          <cell r="A774">
            <v>90280</v>
          </cell>
          <cell r="B774" t="str">
            <v>Fornecimento e colocação de aparelho de apoio neoprene</v>
          </cell>
          <cell r="C774" t="str">
            <v>dm³</v>
          </cell>
          <cell r="D774">
            <v>63.21</v>
          </cell>
        </row>
        <row r="775">
          <cell r="A775">
            <v>90500</v>
          </cell>
          <cell r="B775" t="str">
            <v>Escoramento de madeira (cimbramento)</v>
          </cell>
          <cell r="C775" t="str">
            <v>m³</v>
          </cell>
          <cell r="D775">
            <v>24.28</v>
          </cell>
        </row>
        <row r="776">
          <cell r="A776">
            <v>90510</v>
          </cell>
          <cell r="B776" t="str">
            <v>Formas de placa compensada</v>
          </cell>
          <cell r="C776" t="str">
            <v>m²</v>
          </cell>
          <cell r="D776">
            <v>16.239999999999998</v>
          </cell>
        </row>
        <row r="777">
          <cell r="A777">
            <v>90511</v>
          </cell>
          <cell r="B777" t="str">
            <v>Formas de placa compensada plastificada</v>
          </cell>
          <cell r="C777" t="str">
            <v>m²</v>
          </cell>
          <cell r="D777">
            <v>17.47</v>
          </cell>
        </row>
        <row r="778">
          <cell r="A778">
            <v>90520</v>
          </cell>
          <cell r="B778" t="str">
            <v>Armadura de aço CA-50/CA-6 - fornec. dobr. e colocação</v>
          </cell>
          <cell r="C778" t="str">
            <v>kg</v>
          </cell>
          <cell r="D778">
            <v>2.15</v>
          </cell>
        </row>
        <row r="779">
          <cell r="A779">
            <v>90530</v>
          </cell>
          <cell r="B779" t="str">
            <v>Concreto fck 15 MPa - preparo lançamento e cura</v>
          </cell>
          <cell r="C779" t="str">
            <v>m³</v>
          </cell>
          <cell r="D779">
            <v>129.1</v>
          </cell>
        </row>
        <row r="780">
          <cell r="A780">
            <v>90540</v>
          </cell>
          <cell r="B780" t="str">
            <v>Concreto fck 18 MPa - preparo lançamento e cura</v>
          </cell>
          <cell r="C780" t="str">
            <v>m³</v>
          </cell>
          <cell r="D780">
            <v>134.79</v>
          </cell>
        </row>
        <row r="781">
          <cell r="A781">
            <v>90550</v>
          </cell>
          <cell r="B781" t="str">
            <v>Concreto fck 20 MPa - preparo lançamento e cura</v>
          </cell>
          <cell r="C781" t="str">
            <v>m³</v>
          </cell>
          <cell r="D781">
            <v>136.37</v>
          </cell>
        </row>
        <row r="782">
          <cell r="A782">
            <v>90551</v>
          </cell>
          <cell r="B782" t="str">
            <v>Concreto fck 20 MPa - com aditivo plastificante</v>
          </cell>
          <cell r="C782" t="str">
            <v>m³</v>
          </cell>
          <cell r="D782">
            <v>157.04</v>
          </cell>
        </row>
        <row r="783">
          <cell r="A783">
            <v>90560</v>
          </cell>
          <cell r="B783" t="str">
            <v>Concreto fck 24 MPa - preparo lançamento e cura</v>
          </cell>
          <cell r="C783" t="str">
            <v>m³</v>
          </cell>
          <cell r="D783">
            <v>137.75</v>
          </cell>
        </row>
        <row r="784">
          <cell r="A784">
            <v>90570</v>
          </cell>
          <cell r="B784" t="str">
            <v>Concreto fck 32 MPa - preparo lançamento e cura</v>
          </cell>
          <cell r="C784" t="str">
            <v>m³</v>
          </cell>
          <cell r="D784">
            <v>141.86000000000001</v>
          </cell>
        </row>
        <row r="785">
          <cell r="A785">
            <v>90580</v>
          </cell>
          <cell r="B785" t="str">
            <v>Concreto para pavimentação de pista de rolamento</v>
          </cell>
          <cell r="C785" t="str">
            <v>m³</v>
          </cell>
          <cell r="D785">
            <v>132.38</v>
          </cell>
        </row>
        <row r="786">
          <cell r="A786">
            <v>90581</v>
          </cell>
          <cell r="B786" t="str">
            <v>Adesivo estrutural</v>
          </cell>
          <cell r="C786" t="str">
            <v>kg</v>
          </cell>
          <cell r="D786">
            <v>37.32</v>
          </cell>
        </row>
        <row r="787">
          <cell r="A787">
            <v>90582</v>
          </cell>
          <cell r="B787" t="str">
            <v>Argamassa sob adesivo estrutural</v>
          </cell>
          <cell r="C787" t="str">
            <v>m²</v>
          </cell>
          <cell r="D787">
            <v>21.27</v>
          </cell>
        </row>
        <row r="788">
          <cell r="A788">
            <v>90590</v>
          </cell>
          <cell r="B788" t="str">
            <v>Guarda-corpo - materiais moldagem e colocação</v>
          </cell>
          <cell r="C788" t="str">
            <v>m</v>
          </cell>
          <cell r="D788">
            <v>61.3</v>
          </cell>
        </row>
        <row r="789">
          <cell r="A789">
            <v>90600</v>
          </cell>
          <cell r="B789" t="str">
            <v>Dreno de PVC D=100 mm - fornecimento e colocação</v>
          </cell>
          <cell r="C789" t="str">
            <v>un</v>
          </cell>
          <cell r="D789">
            <v>5.32</v>
          </cell>
        </row>
        <row r="790">
          <cell r="A790">
            <v>90610</v>
          </cell>
          <cell r="B790" t="str">
            <v>Dreno de PVC D=50 mm - fornecimento e colocação</v>
          </cell>
          <cell r="C790" t="str">
            <v>un</v>
          </cell>
          <cell r="D790">
            <v>3.98</v>
          </cell>
        </row>
        <row r="791">
          <cell r="A791">
            <v>90611</v>
          </cell>
          <cell r="B791" t="str">
            <v>Corte de concreto</v>
          </cell>
          <cell r="C791" t="str">
            <v>m²</v>
          </cell>
          <cell r="D791">
            <v>46</v>
          </cell>
        </row>
        <row r="792">
          <cell r="A792">
            <v>90612</v>
          </cell>
          <cell r="B792" t="str">
            <v>Apicoamento de concreto</v>
          </cell>
          <cell r="C792" t="str">
            <v>m²</v>
          </cell>
          <cell r="D792">
            <v>19.29</v>
          </cell>
        </row>
        <row r="793">
          <cell r="A793">
            <v>90613</v>
          </cell>
          <cell r="B793" t="str">
            <v>Jateamento de estrutura de concreto</v>
          </cell>
          <cell r="C793" t="str">
            <v>m²</v>
          </cell>
          <cell r="D793">
            <v>14.43</v>
          </cell>
        </row>
        <row r="794">
          <cell r="A794">
            <v>90620</v>
          </cell>
          <cell r="B794" t="str">
            <v>Limpeza e pintura de cimento</v>
          </cell>
          <cell r="C794" t="str">
            <v>m²</v>
          </cell>
          <cell r="D794">
            <v>2.11</v>
          </cell>
        </row>
        <row r="795">
          <cell r="A795">
            <v>90630</v>
          </cell>
          <cell r="B795" t="str">
            <v>Pintura com silicone sobre estrutura nova de concreto</v>
          </cell>
          <cell r="C795" t="str">
            <v>m²</v>
          </cell>
          <cell r="D795">
            <v>12.33</v>
          </cell>
        </row>
        <row r="797">
          <cell r="A797" t="str">
            <v>*1</v>
          </cell>
          <cell r="B797" t="str">
            <v>Caixa coletora com boca de lobo p/ BSTC, D=80cm e h=1,5m</v>
          </cell>
          <cell r="C797" t="str">
            <v>un</v>
          </cell>
          <cell r="D797">
            <v>771.32</v>
          </cell>
        </row>
        <row r="798">
          <cell r="A798" t="str">
            <v>*2</v>
          </cell>
          <cell r="B798" t="str">
            <v>Caixa coletora com boca de lobo p/ BSTC, D=80cm e h=2,5m</v>
          </cell>
          <cell r="C798" t="str">
            <v>un</v>
          </cell>
          <cell r="D798">
            <v>820</v>
          </cell>
        </row>
        <row r="799">
          <cell r="A799" t="str">
            <v>*3</v>
          </cell>
          <cell r="B799" t="str">
            <v>Barreira Tipo DNER</v>
          </cell>
          <cell r="C799" t="str">
            <v>m</v>
          </cell>
          <cell r="D799">
            <v>66.55</v>
          </cell>
        </row>
        <row r="800">
          <cell r="A800" t="str">
            <v>*4</v>
          </cell>
          <cell r="B800" t="str">
            <v>Lombada eletrônica</v>
          </cell>
          <cell r="C800" t="str">
            <v>un</v>
          </cell>
          <cell r="D800">
            <v>36000</v>
          </cell>
        </row>
        <row r="801">
          <cell r="A801" t="str">
            <v>*5</v>
          </cell>
          <cell r="B801" t="str">
            <v>Meio-fio de concreto tipo MFC-03 (DNER)</v>
          </cell>
          <cell r="C801" t="str">
            <v>m</v>
          </cell>
          <cell r="D801">
            <v>24.040000000000003</v>
          </cell>
        </row>
        <row r="802">
          <cell r="A802" t="str">
            <v>*6</v>
          </cell>
          <cell r="B802" t="str">
            <v>Cortina atirantada</v>
          </cell>
          <cell r="C802" t="str">
            <v>m²</v>
          </cell>
          <cell r="D802">
            <v>400</v>
          </cell>
        </row>
        <row r="803">
          <cell r="A803" t="str">
            <v>*7</v>
          </cell>
          <cell r="B803" t="str">
            <v>Fornec. e plantio de mudas de árvores selecionadas</v>
          </cell>
          <cell r="C803" t="str">
            <v>un</v>
          </cell>
          <cell r="D803">
            <v>5.21</v>
          </cell>
        </row>
        <row r="804">
          <cell r="A804" t="str">
            <v>*8</v>
          </cell>
          <cell r="B804" t="str">
            <v>Semáforo</v>
          </cell>
          <cell r="C804" t="str">
            <v>un</v>
          </cell>
          <cell r="D804">
            <v>20000</v>
          </cell>
        </row>
        <row r="805">
          <cell r="A805" t="str">
            <v>*9</v>
          </cell>
          <cell r="B805" t="str">
            <v>Iluminação</v>
          </cell>
          <cell r="C805" t="str">
            <v>postes</v>
          </cell>
          <cell r="D805">
            <v>5000</v>
          </cell>
        </row>
        <row r="806">
          <cell r="A806" t="str">
            <v>*10</v>
          </cell>
          <cell r="B806" t="str">
            <v>Cancela automatizada</v>
          </cell>
          <cell r="C806" t="str">
            <v>un</v>
          </cell>
          <cell r="D806">
            <v>12000</v>
          </cell>
        </row>
        <row r="807">
          <cell r="A807" t="str">
            <v>*11</v>
          </cell>
          <cell r="B807" t="str">
            <v>Poste de sinalização automatizado</v>
          </cell>
          <cell r="C807" t="str">
            <v>un</v>
          </cell>
          <cell r="D807">
            <v>6000</v>
          </cell>
        </row>
        <row r="808">
          <cell r="A808" t="str">
            <v>*12</v>
          </cell>
          <cell r="B808" t="str">
            <v>Posto da Polícia Rodoviária Federal</v>
          </cell>
          <cell r="C808" t="str">
            <v>m²</v>
          </cell>
          <cell r="D808">
            <v>422.52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EsquadRIA"/>
      <sheetName val="Cobertura"/>
      <sheetName val="Alv SS"/>
      <sheetName val="Alv térreo"/>
      <sheetName val="Alv pilotis"/>
      <sheetName val="Alv 1° pav"/>
      <sheetName val="Alv tipo"/>
      <sheetName val="Alv 12pav"/>
      <sheetName val="Alv 13pav"/>
      <sheetName val="Alv barrilete"/>
      <sheetName val="rev int subsolo"/>
      <sheetName val="rev int térreo"/>
      <sheetName val="rev int pilotis"/>
      <sheetName val="rev int 1° pav"/>
      <sheetName val="rev int TP"/>
      <sheetName val="rev int 12°pav"/>
      <sheetName val="rev int 13°pav"/>
      <sheetName val="rev int COBERTURA"/>
      <sheetName val="Diversos"/>
      <sheetName val="banca"/>
      <sheetName val="Rev Externo"/>
      <sheetName val="Rev Externo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>
        <row r="1">
          <cell r="C1" t="str">
            <v xml:space="preserve">REVESTIMENTO                 INTERNO </v>
          </cell>
          <cell r="G1" t="str">
            <v xml:space="preserve">  OBRA:  </v>
          </cell>
          <cell r="J1" t="str">
            <v>FOLHA:</v>
          </cell>
          <cell r="K1" t="str">
            <v xml:space="preserve">REVESTIMENTO                 INTERNO </v>
          </cell>
          <cell r="Q1" t="str">
            <v xml:space="preserve">  OBRA:  </v>
          </cell>
          <cell r="T1" t="str">
            <v>FOLHA:</v>
          </cell>
          <cell r="U1" t="str">
            <v xml:space="preserve">REVESTIMENTO INTERNO </v>
          </cell>
          <cell r="AD1" t="str">
            <v xml:space="preserve">  OBRA:  </v>
          </cell>
          <cell r="AG1" t="str">
            <v>FOLHA:</v>
          </cell>
        </row>
        <row r="2">
          <cell r="J2" t="str">
            <v>01/03</v>
          </cell>
          <cell r="T2" t="str">
            <v>02/03</v>
          </cell>
          <cell r="AG2" t="str">
            <v>03/03</v>
          </cell>
        </row>
        <row r="3">
          <cell r="G3" t="str">
            <v xml:space="preserve">  DATA:  DEZEMBRO / 07</v>
          </cell>
          <cell r="Q3" t="str">
            <v xml:space="preserve">  DATA:  DEZEMBRO / 07</v>
          </cell>
          <cell r="AD3" t="str">
            <v xml:space="preserve">  DATA:  DEZEMBRO / 07</v>
          </cell>
        </row>
        <row r="4">
          <cell r="B4" t="str">
            <v>TIPO (2° ao 11° Pav)</v>
          </cell>
          <cell r="C4" t="str">
            <v xml:space="preserve">APARTAMENTO </v>
          </cell>
          <cell r="K4" t="str">
            <v xml:space="preserve">APARTAMENTO </v>
          </cell>
          <cell r="U4" t="str">
            <v>ÁREA COMUM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semi-suite 1</v>
          </cell>
          <cell r="F5" t="str">
            <v>suite 2</v>
          </cell>
          <cell r="G5" t="str">
            <v>semi-suite 2</v>
          </cell>
          <cell r="H5" t="str">
            <v>suite MASTER</v>
          </cell>
          <cell r="I5" t="str">
            <v>despensa</v>
          </cell>
          <cell r="J5" t="str">
            <v>cozinha</v>
          </cell>
          <cell r="K5" t="str">
            <v>área de serviço</v>
          </cell>
          <cell r="L5" t="str">
            <v>varanda sala</v>
          </cell>
          <cell r="M5" t="str">
            <v>varanda suite</v>
          </cell>
          <cell r="N5" t="str">
            <v>lavabo</v>
          </cell>
          <cell r="O5" t="str">
            <v>banho  1</v>
          </cell>
          <cell r="P5" t="str">
            <v>banho  2</v>
          </cell>
          <cell r="Q5" t="str">
            <v>banho 3</v>
          </cell>
          <cell r="R5" t="str">
            <v>toucador</v>
          </cell>
          <cell r="S5" t="str">
            <v>banho serviço</v>
          </cell>
          <cell r="T5" t="str">
            <v>TOTAL DO  APTO</v>
          </cell>
          <cell r="U5" t="str">
            <v>hall social 1</v>
          </cell>
          <cell r="V5" t="str">
            <v>hall social 2</v>
          </cell>
          <cell r="W5" t="str">
            <v>lixo</v>
          </cell>
          <cell r="X5" t="str">
            <v>instalações</v>
          </cell>
          <cell r="Y5" t="str">
            <v>ante-camara</v>
          </cell>
          <cell r="Z5" t="str">
            <v>escada</v>
          </cell>
          <cell r="AA5" t="str">
            <v>Ar condicionado</v>
          </cell>
          <cell r="AB5" t="str">
            <v>duto ar</v>
          </cell>
          <cell r="AC5" t="str">
            <v>duto ar</v>
          </cell>
          <cell r="AD5" t="str">
            <v>poço elevador 1 e 2</v>
          </cell>
          <cell r="AE5" t="str">
            <v>poço elevador 3</v>
          </cell>
          <cell r="AF5" t="str">
            <v>TOTAL ÁREA COMUM</v>
          </cell>
          <cell r="AG5" t="str">
            <v>TOTAL TIPO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2</v>
          </cell>
          <cell r="AB6">
            <v>1</v>
          </cell>
          <cell r="AC6">
            <v>1</v>
          </cell>
          <cell r="AD6">
            <v>2</v>
          </cell>
          <cell r="AE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Cerâmica</v>
          </cell>
        </row>
        <row r="18">
          <cell r="A18" t="str">
            <v>T E T O S</v>
          </cell>
          <cell r="B18" t="str">
            <v>Área Total</v>
          </cell>
        </row>
        <row r="19">
          <cell r="B19" t="str">
            <v>Massa de gesso</v>
          </cell>
        </row>
        <row r="20">
          <cell r="B20" t="str">
            <v>Forro placa de gesso liso</v>
          </cell>
        </row>
        <row r="21">
          <cell r="B21" t="str">
            <v>Pintura PVA sobre massa  PVA</v>
          </cell>
        </row>
        <row r="22">
          <cell r="B22" t="str">
            <v>Pintura PVA sobre massa  acrílica</v>
          </cell>
        </row>
        <row r="23">
          <cell r="B23" t="str">
            <v>Pintura texturizada à base de cola</v>
          </cell>
        </row>
        <row r="24">
          <cell r="B24" t="str">
            <v xml:space="preserve">Tabica de gesso liso </v>
          </cell>
        </row>
        <row r="26">
          <cell r="A26" t="str">
            <v>P A R E D E S</v>
          </cell>
          <cell r="B26" t="str">
            <v>Perímetro</v>
          </cell>
        </row>
        <row r="27">
          <cell r="B27" t="str">
            <v>Pé Direito</v>
          </cell>
        </row>
        <row r="28">
          <cell r="B28" t="str">
            <v>Área Bruta</v>
          </cell>
        </row>
        <row r="29">
          <cell r="B29" t="str">
            <v>Desconto</v>
          </cell>
        </row>
        <row r="30">
          <cell r="B30" t="str">
            <v>Área Unitária</v>
          </cell>
        </row>
        <row r="31">
          <cell r="B31" t="str">
            <v>Área Total</v>
          </cell>
        </row>
        <row r="32">
          <cell r="B32" t="str">
            <v>Reboco Paulista</v>
          </cell>
        </row>
        <row r="33">
          <cell r="B33" t="str">
            <v>Fundo para ceramica</v>
          </cell>
        </row>
        <row r="34">
          <cell r="B34" t="str">
            <v>Pintura PVA sobre massa</v>
          </cell>
        </row>
        <row r="35">
          <cell r="B35" t="str">
            <v>Pintura texturizada à base de cola</v>
          </cell>
        </row>
        <row r="36">
          <cell r="B36" t="str">
            <v>Pintura acrílica sobre massa</v>
          </cell>
        </row>
        <row r="37">
          <cell r="B37" t="str">
            <v>Pintura textura acrílica</v>
          </cell>
        </row>
        <row r="38">
          <cell r="B38" t="str">
            <v>Caiação</v>
          </cell>
        </row>
        <row r="39">
          <cell r="B39" t="str">
            <v>Cerâmica</v>
          </cell>
        </row>
        <row r="41">
          <cell r="A41" t="str">
            <v>R  O  D  A  P  É</v>
          </cell>
          <cell r="B41" t="str">
            <v>Perímetro Unit.</v>
          </cell>
        </row>
        <row r="42">
          <cell r="B42" t="str">
            <v>Descontos</v>
          </cell>
        </row>
        <row r="43">
          <cell r="B43" t="str">
            <v xml:space="preserve">Perímetro </v>
          </cell>
        </row>
        <row r="44">
          <cell r="B44" t="str">
            <v>Perímetro Total</v>
          </cell>
        </row>
        <row r="45">
          <cell r="B45" t="str">
            <v>Pintura acrílica para cimentado 7cm</v>
          </cell>
        </row>
        <row r="46">
          <cell r="B46" t="str">
            <v>Cerâmica</v>
          </cell>
        </row>
        <row r="48">
          <cell r="A48" t="str">
            <v>soleira / filetes</v>
          </cell>
          <cell r="B48" t="str">
            <v>soleira (metros)</v>
          </cell>
        </row>
        <row r="49">
          <cell r="B49" t="str">
            <v>soleira total</v>
          </cell>
        </row>
        <row r="50">
          <cell r="B50" t="str">
            <v>Granito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 basica"/>
      <sheetName val="ORÇ (01)"/>
      <sheetName val="Quantitativos"/>
      <sheetName val="Orçamento"/>
    </sheetNames>
    <sheetDataSet>
      <sheetData sheetId="0">
        <row r="1">
          <cell r="E1" t="str">
            <v>TABELA BÁSICA DERMU</v>
          </cell>
        </row>
        <row r="2">
          <cell r="E2" t="str">
            <v>CÓDIGO</v>
          </cell>
          <cell r="F2" t="str">
            <v>DISCRIMINAÇÃO DO SERVIÇO</v>
          </cell>
          <cell r="I2" t="str">
            <v>ESPECIFICAÇÃO ADOTADA</v>
          </cell>
          <cell r="J2" t="str">
            <v>D.M.T. (km)</v>
          </cell>
          <cell r="K2" t="str">
            <v>UNIDADE</v>
          </cell>
          <cell r="L2" t="str">
            <v>PREÇO (R$)</v>
          </cell>
        </row>
        <row r="3">
          <cell r="L3" t="str">
            <v>UNITÁRIO</v>
          </cell>
        </row>
        <row r="4">
          <cell r="E4" t="str">
            <v>T</v>
          </cell>
          <cell r="F4" t="str">
            <v>TERRAPLENAGEM</v>
          </cell>
        </row>
        <row r="5">
          <cell r="E5" t="str">
            <v>T-1</v>
          </cell>
          <cell r="F5" t="str">
            <v>Desmatamento, destocamento e limpeza</v>
          </cell>
          <cell r="I5" t="str">
            <v>PMG ES-P-01/04</v>
          </cell>
          <cell r="K5" t="str">
            <v>m²</v>
          </cell>
          <cell r="L5">
            <v>0.21</v>
          </cell>
        </row>
        <row r="6">
          <cell r="E6" t="str">
            <v>T-2</v>
          </cell>
          <cell r="F6" t="str">
            <v>Serviços topográficos para paviment.,incl. locação, nota de serv., acomp. e greide</v>
          </cell>
          <cell r="K6" t="str">
            <v>m²</v>
          </cell>
          <cell r="L6">
            <v>0.33</v>
          </cell>
        </row>
        <row r="7">
          <cell r="E7" t="str">
            <v>T-3</v>
          </cell>
          <cell r="F7" t="str">
            <v>Escavação e carga em solo de 1ª categoria, base em cascalho</v>
          </cell>
          <cell r="I7" t="str">
            <v>PMG ES-P-03/04</v>
          </cell>
          <cell r="K7" t="str">
            <v>m³</v>
          </cell>
          <cell r="L7">
            <v>3.79</v>
          </cell>
        </row>
        <row r="8">
          <cell r="E8" t="str">
            <v>T-4</v>
          </cell>
          <cell r="F8" t="str">
            <v>Escavação e carga em solo de 1ª categoria, base em DS-328</v>
          </cell>
          <cell r="K8" t="str">
            <v>m³</v>
          </cell>
          <cell r="L8">
            <v>4.33</v>
          </cell>
        </row>
        <row r="9">
          <cell r="E9" t="str">
            <v>T-5</v>
          </cell>
          <cell r="F9" t="str">
            <v>Transporte de brita, areia e solo de rebaixamento</v>
          </cell>
          <cell r="G9" t="str">
            <v>0,67 x D</v>
          </cell>
          <cell r="H9" t="str">
            <v>+ 1,61</v>
          </cell>
          <cell r="I9" t="str">
            <v>PMG ES-P-03/04</v>
          </cell>
          <cell r="J9">
            <v>5</v>
          </cell>
          <cell r="K9" t="str">
            <v>m³</v>
          </cell>
          <cell r="L9">
            <v>4.96</v>
          </cell>
        </row>
        <row r="10">
          <cell r="E10" t="str">
            <v>T-6</v>
          </cell>
          <cell r="F10" t="str">
            <v>Espalhamento e compactação de aterro 95% P.N.</v>
          </cell>
          <cell r="I10" t="str">
            <v>PMG ES-P-03/04</v>
          </cell>
          <cell r="K10" t="str">
            <v>m³</v>
          </cell>
          <cell r="L10">
            <v>2.88</v>
          </cell>
        </row>
        <row r="11">
          <cell r="E11" t="str">
            <v>T-7</v>
          </cell>
          <cell r="F11" t="str">
            <v>Espalhamento e compactação de aterro 100% P.N.</v>
          </cell>
          <cell r="I11" t="str">
            <v>PMG ES-P-03/04</v>
          </cell>
          <cell r="K11" t="str">
            <v>m³</v>
          </cell>
          <cell r="L11">
            <v>3.47</v>
          </cell>
        </row>
        <row r="12">
          <cell r="E12" t="str">
            <v>T-8</v>
          </cell>
          <cell r="F12" t="str">
            <v>Escavação e carga 2ª categoria para terraplanagem</v>
          </cell>
          <cell r="I12" t="str">
            <v>PMG ES-P-03/04</v>
          </cell>
          <cell r="K12" t="str">
            <v>m³</v>
          </cell>
          <cell r="L12">
            <v>5.23</v>
          </cell>
        </row>
        <row r="13">
          <cell r="E13" t="str">
            <v>T-9</v>
          </cell>
          <cell r="F13" t="str">
            <v>Aquisição de material para aterro</v>
          </cell>
          <cell r="I13" t="str">
            <v>PMG ES-P-03/04</v>
          </cell>
          <cell r="K13" t="str">
            <v>m³</v>
          </cell>
          <cell r="L13">
            <v>1.85</v>
          </cell>
        </row>
        <row r="14">
          <cell r="E14" t="str">
            <v>T-</v>
          </cell>
        </row>
        <row r="15">
          <cell r="E15" t="str">
            <v>T-</v>
          </cell>
        </row>
        <row r="16">
          <cell r="E16" t="str">
            <v>T-</v>
          </cell>
        </row>
        <row r="17">
          <cell r="E17" t="str">
            <v>T-</v>
          </cell>
        </row>
        <row r="18">
          <cell r="E18" t="str">
            <v>T-</v>
          </cell>
        </row>
        <row r="19">
          <cell r="E19" t="str">
            <v>T-</v>
          </cell>
        </row>
        <row r="20">
          <cell r="E20" t="str">
            <v>T-</v>
          </cell>
        </row>
        <row r="21">
          <cell r="E21" t="str">
            <v>STT</v>
          </cell>
          <cell r="F21" t="str">
            <v>SUB-TOTAL DE TERRAPLENAGEM</v>
          </cell>
        </row>
        <row r="22">
          <cell r="E22" t="str">
            <v>BRT</v>
          </cell>
        </row>
        <row r="23">
          <cell r="E23" t="str">
            <v>P</v>
          </cell>
          <cell r="F23" t="str">
            <v>PAVIMENTAÇÃO</v>
          </cell>
        </row>
        <row r="24">
          <cell r="E24" t="str">
            <v>P-1</v>
          </cell>
          <cell r="F24" t="str">
            <v>Regularização e compactação do sub-leito</v>
          </cell>
          <cell r="I24" t="str">
            <v>PMG ES-P-02/04</v>
          </cell>
          <cell r="K24" t="str">
            <v>m²</v>
          </cell>
          <cell r="L24">
            <v>0.91</v>
          </cell>
        </row>
        <row r="25">
          <cell r="E25" t="str">
            <v>P-2</v>
          </cell>
          <cell r="F25" t="str">
            <v xml:space="preserve">Escavação e carga de mat. de jazida, 1ª cat. (Vol. medido na pista compactada) </v>
          </cell>
          <cell r="I25" t="str">
            <v>PMG ES-P-05/04</v>
          </cell>
          <cell r="K25" t="str">
            <v>m³</v>
          </cell>
          <cell r="L25">
            <v>4.8</v>
          </cell>
        </row>
        <row r="26">
          <cell r="E26" t="str">
            <v>P-3</v>
          </cell>
          <cell r="F26" t="str">
            <v>Estabilização granulométrica de solos sem mistura (vol. medido pista compactada)</v>
          </cell>
          <cell r="I26" t="str">
            <v>PMG ES-P-05/04</v>
          </cell>
          <cell r="K26" t="str">
            <v>m³</v>
          </cell>
          <cell r="L26">
            <v>8.44</v>
          </cell>
        </row>
        <row r="27">
          <cell r="E27" t="str">
            <v>P-4</v>
          </cell>
          <cell r="F27" t="str">
            <v>Aquisição de material de jazida</v>
          </cell>
          <cell r="I27" t="str">
            <v>PMG ES-P-05/04</v>
          </cell>
          <cell r="K27" t="str">
            <v>m³</v>
          </cell>
          <cell r="L27">
            <v>2.81</v>
          </cell>
        </row>
        <row r="28">
          <cell r="E28" t="str">
            <v>P-5</v>
          </cell>
          <cell r="F28" t="str">
            <v xml:space="preserve">Transporte local de material de jazida </v>
          </cell>
          <cell r="G28" t="str">
            <v>0,59 x D</v>
          </cell>
          <cell r="H28" t="str">
            <v xml:space="preserve">  + 1,64</v>
          </cell>
          <cell r="I28" t="str">
            <v>PMG ES-P-05/04</v>
          </cell>
          <cell r="J28">
            <v>0</v>
          </cell>
          <cell r="K28" t="str">
            <v>m³</v>
          </cell>
          <cell r="L28">
            <v>1.64</v>
          </cell>
        </row>
        <row r="29">
          <cell r="E29" t="str">
            <v>P-6</v>
          </cell>
          <cell r="F29" t="str">
            <v>Imprimação</v>
          </cell>
          <cell r="I29" t="str">
            <v>PMG ES-P-12/04</v>
          </cell>
          <cell r="K29" t="str">
            <v>m²</v>
          </cell>
          <cell r="L29">
            <v>3.9</v>
          </cell>
        </row>
        <row r="30">
          <cell r="E30" t="str">
            <v>P-7</v>
          </cell>
          <cell r="F30" t="str">
            <v>C.B.U.Q. - Confecção</v>
          </cell>
          <cell r="I30" t="str">
            <v>PMG ES-P-15/04</v>
          </cell>
          <cell r="K30" t="str">
            <v>t</v>
          </cell>
          <cell r="L30">
            <v>161.62</v>
          </cell>
        </row>
        <row r="31">
          <cell r="E31" t="str">
            <v>P-8</v>
          </cell>
          <cell r="F31" t="str">
            <v>C.B.U.Q. - Espalhamento e compactação</v>
          </cell>
          <cell r="I31" t="str">
            <v>PMG ES-P-15/04</v>
          </cell>
          <cell r="K31" t="str">
            <v>t</v>
          </cell>
          <cell r="L31">
            <v>17.989999999999998</v>
          </cell>
        </row>
        <row r="32">
          <cell r="E32" t="str">
            <v>P-9</v>
          </cell>
          <cell r="F32" t="str">
            <v>C.B.U.Q. - Confecção, espalhamento e compactação</v>
          </cell>
          <cell r="I32" t="str">
            <v>PMG ES-P-03/04</v>
          </cell>
          <cell r="K32" t="str">
            <v>t</v>
          </cell>
          <cell r="L32">
            <v>179.61</v>
          </cell>
        </row>
        <row r="33">
          <cell r="E33" t="str">
            <v>P-10</v>
          </cell>
          <cell r="F33" t="str">
            <v xml:space="preserve">Transporte local de C.B.U.Q                                                                   </v>
          </cell>
          <cell r="G33" t="str">
            <v>0,35 x D</v>
          </cell>
          <cell r="H33" t="str">
            <v>+ 2,94</v>
          </cell>
          <cell r="I33" t="str">
            <v>PMG ES-P-15/04</v>
          </cell>
          <cell r="J33">
            <v>42</v>
          </cell>
          <cell r="K33" t="str">
            <v>t</v>
          </cell>
          <cell r="L33">
            <v>17.64</v>
          </cell>
        </row>
        <row r="34">
          <cell r="E34" t="str">
            <v>P-11</v>
          </cell>
          <cell r="F34" t="str">
            <v>Tratamento superficial duplo com capa selante</v>
          </cell>
          <cell r="I34" t="str">
            <v>PMG ES-P-13/04</v>
          </cell>
          <cell r="K34" t="str">
            <v>m²</v>
          </cell>
          <cell r="L34">
            <v>9.6999999999999993</v>
          </cell>
        </row>
        <row r="35">
          <cell r="E35" t="str">
            <v>P-12</v>
          </cell>
          <cell r="F35" t="str">
            <v>Tratamento superficial simples</v>
          </cell>
          <cell r="I35" t="str">
            <v>PMG ES-P-13/04</v>
          </cell>
          <cell r="K35" t="str">
            <v>m²</v>
          </cell>
          <cell r="L35">
            <v>3.99</v>
          </cell>
        </row>
        <row r="36">
          <cell r="E36" t="str">
            <v>P-13</v>
          </cell>
          <cell r="F36" t="str">
            <v>Fornecimento, aplicação e estabilização de solos em DS-328</v>
          </cell>
          <cell r="K36" t="str">
            <v>m³</v>
          </cell>
          <cell r="L36">
            <v>20.79</v>
          </cell>
        </row>
        <row r="37">
          <cell r="E37" t="str">
            <v>P-14</v>
          </cell>
          <cell r="F37" t="str">
            <v xml:space="preserve">Remendo de pavimento estabilizado </v>
          </cell>
          <cell r="I37" t="str">
            <v>PMG ES-P-16/04</v>
          </cell>
          <cell r="K37" t="str">
            <v>m³</v>
          </cell>
          <cell r="L37">
            <v>147.74</v>
          </cell>
        </row>
        <row r="38">
          <cell r="E38" t="str">
            <v>P-15</v>
          </cell>
          <cell r="F38" t="str">
            <v>Remendo de capa asfáltica</v>
          </cell>
          <cell r="I38" t="str">
            <v>PMG ES-P-17/04</v>
          </cell>
          <cell r="K38" t="str">
            <v>t</v>
          </cell>
          <cell r="L38">
            <v>223.14</v>
          </cell>
        </row>
        <row r="39">
          <cell r="E39" t="str">
            <v>P-16</v>
          </cell>
          <cell r="F39" t="str">
            <v>Remendo de capa asfáltica c/ Superpavi</v>
          </cell>
          <cell r="K39" t="str">
            <v>m²</v>
          </cell>
          <cell r="L39">
            <v>56.93</v>
          </cell>
        </row>
        <row r="40">
          <cell r="E40" t="str">
            <v>P-17</v>
          </cell>
          <cell r="F40" t="str">
            <v>Lama asfáltica fina E=3mm</v>
          </cell>
          <cell r="K40" t="str">
            <v>m²</v>
          </cell>
          <cell r="L40">
            <v>2.08</v>
          </cell>
        </row>
        <row r="41">
          <cell r="E41" t="str">
            <v>P-18</v>
          </cell>
          <cell r="F41" t="str">
            <v>Lama asfáltica grossa E=6mm</v>
          </cell>
          <cell r="K41" t="str">
            <v>m²</v>
          </cell>
          <cell r="L41">
            <v>3.96</v>
          </cell>
        </row>
        <row r="42">
          <cell r="E42" t="str">
            <v>P-19</v>
          </cell>
          <cell r="F42" t="str">
            <v>Assentamento de blocos intertravados de concreto sobre coxim de areia</v>
          </cell>
          <cell r="K42" t="str">
            <v>m²</v>
          </cell>
          <cell r="L42">
            <v>29.68</v>
          </cell>
        </row>
        <row r="43">
          <cell r="E43" t="str">
            <v>P-20</v>
          </cell>
          <cell r="F43" t="str">
            <v>Fresagem descontínua a frio 5cm</v>
          </cell>
          <cell r="K43" t="str">
            <v>m²</v>
          </cell>
          <cell r="L43">
            <v>2.36</v>
          </cell>
        </row>
        <row r="44">
          <cell r="E44" t="str">
            <v>P-21</v>
          </cell>
          <cell r="F44" t="str">
            <v>Fresagem contínua a frio 5cm</v>
          </cell>
          <cell r="K44" t="str">
            <v>m²</v>
          </cell>
          <cell r="L44">
            <v>1.57</v>
          </cell>
        </row>
        <row r="45">
          <cell r="E45" t="str">
            <v>P-22</v>
          </cell>
          <cell r="F45" t="str">
            <v>Fresagem a frio com reciclagem de material para base</v>
          </cell>
          <cell r="K45" t="str">
            <v>m²</v>
          </cell>
          <cell r="L45">
            <v>15.77</v>
          </cell>
        </row>
        <row r="46">
          <cell r="E46" t="str">
            <v>P-23</v>
          </cell>
          <cell r="F46" t="str">
            <v>Estabilização granulométrica de base de bica corrida - exceto o fornecimento do material</v>
          </cell>
          <cell r="K46" t="str">
            <v>m³</v>
          </cell>
          <cell r="L46">
            <v>3.97</v>
          </cell>
        </row>
        <row r="47">
          <cell r="E47" t="str">
            <v>P-24</v>
          </cell>
          <cell r="F47" t="str">
            <v>Estabilização granulométrica de base de solo com brita - exceto o fornecimento do material</v>
          </cell>
          <cell r="K47" t="str">
            <v>m³</v>
          </cell>
          <cell r="L47">
            <v>12.03</v>
          </cell>
        </row>
        <row r="48">
          <cell r="E48" t="str">
            <v>P-25</v>
          </cell>
          <cell r="F48" t="str">
            <v>Estabilização granulométrica de base de solo com brita graduada - exceto o fornecimento do material</v>
          </cell>
          <cell r="K48" t="str">
            <v>m³</v>
          </cell>
          <cell r="L48">
            <v>3.97</v>
          </cell>
        </row>
        <row r="49">
          <cell r="E49" t="str">
            <v>P-26</v>
          </cell>
          <cell r="F49" t="str">
            <v>Estabilização granulométrica de base de solo com solo-cal (4% em peso) incl. Transp. De cal</v>
          </cell>
          <cell r="K49" t="str">
            <v>m³</v>
          </cell>
          <cell r="L49">
            <v>32.340000000000003</v>
          </cell>
        </row>
        <row r="50">
          <cell r="E50" t="str">
            <v>P-27</v>
          </cell>
          <cell r="F50" t="str">
            <v>Imprimação - exceto fornecimento de material betuminoso</v>
          </cell>
          <cell r="K50" t="str">
            <v>m²</v>
          </cell>
          <cell r="L50">
            <v>0.5</v>
          </cell>
        </row>
        <row r="51">
          <cell r="E51" t="str">
            <v>P-28</v>
          </cell>
          <cell r="F51" t="str">
            <v>Pintura de ligação - exceto o fornecimento do material betuminoso</v>
          </cell>
          <cell r="K51" t="str">
            <v>m²</v>
          </cell>
          <cell r="L51">
            <v>0.1</v>
          </cell>
        </row>
        <row r="52">
          <cell r="E52" t="str">
            <v>P-29</v>
          </cell>
          <cell r="F52" t="str">
            <v>C.B.U.Q. - Confecção - exceto o fornecimento do material betuminoso</v>
          </cell>
          <cell r="K52" t="str">
            <v>t</v>
          </cell>
          <cell r="L52">
            <v>725.28</v>
          </cell>
        </row>
        <row r="53">
          <cell r="E53" t="str">
            <v>P-30</v>
          </cell>
          <cell r="F53" t="str">
            <v>Fornecimento de pó de brita</v>
          </cell>
          <cell r="K53" t="str">
            <v>m³</v>
          </cell>
          <cell r="L53">
            <v>25.46</v>
          </cell>
        </row>
        <row r="54">
          <cell r="E54" t="str">
            <v>P-31</v>
          </cell>
          <cell r="F54" t="str">
            <v>Transporte de britas e derivados</v>
          </cell>
          <cell r="G54" t="str">
            <v>0,59 x D</v>
          </cell>
          <cell r="H54" t="str">
            <v xml:space="preserve">  + 1,64</v>
          </cell>
          <cell r="J54">
            <v>5</v>
          </cell>
          <cell r="K54" t="str">
            <v>m³</v>
          </cell>
          <cell r="L54">
            <v>4.96</v>
          </cell>
        </row>
        <row r="55">
          <cell r="E55" t="str">
            <v>P-32</v>
          </cell>
          <cell r="F55" t="str">
            <v>Fornecimento de brita ( 0, 1, 2 )</v>
          </cell>
          <cell r="K55" t="str">
            <v>m³</v>
          </cell>
          <cell r="L55">
            <v>39.18</v>
          </cell>
        </row>
        <row r="56">
          <cell r="E56" t="str">
            <v>P-33</v>
          </cell>
          <cell r="F56" t="str">
            <v>Fornecimento de CM 30 (imprimação), incl. Transporte comercial</v>
          </cell>
          <cell r="K56" t="str">
            <v>t</v>
          </cell>
          <cell r="L56">
            <v>1694.1</v>
          </cell>
        </row>
        <row r="57">
          <cell r="E57" t="str">
            <v>P-34</v>
          </cell>
          <cell r="F57" t="str">
            <v>Fornecimento de RR-1C (pintura de ligação), incl. Transporte comercial</v>
          </cell>
          <cell r="K57" t="str">
            <v>t</v>
          </cell>
          <cell r="L57">
            <v>1039.8</v>
          </cell>
        </row>
        <row r="58">
          <cell r="E58" t="str">
            <v>P-35</v>
          </cell>
          <cell r="F58" t="str">
            <v>Fornecimento de CAP-20 (CBUQ), incl. Transporte comercial</v>
          </cell>
          <cell r="K58" t="str">
            <v>t</v>
          </cell>
          <cell r="L58">
            <v>1475.7</v>
          </cell>
        </row>
        <row r="59">
          <cell r="E59" t="str">
            <v>P-36</v>
          </cell>
          <cell r="F59" t="str">
            <v>Meio-fio sem sarjeta, moldado no local, inclusive escoramento</v>
          </cell>
          <cell r="I59" t="str">
            <v>PMG ES-G-33/04</v>
          </cell>
          <cell r="K59" t="str">
            <v>m</v>
          </cell>
          <cell r="L59">
            <v>10.32</v>
          </cell>
        </row>
        <row r="60">
          <cell r="E60" t="str">
            <v>P-37</v>
          </cell>
          <cell r="F60" t="str">
            <v>Meio-fio com sarjeta, moldado no local, inclusive escavação e escoramento</v>
          </cell>
          <cell r="I60" t="str">
            <v>PMG ES-G-34/04</v>
          </cell>
          <cell r="K60" t="str">
            <v>m</v>
          </cell>
          <cell r="L60">
            <v>24.71</v>
          </cell>
        </row>
        <row r="61">
          <cell r="E61" t="str">
            <v>P-38</v>
          </cell>
          <cell r="I61" t="str">
            <v>PMG ES-G-34/04</v>
          </cell>
          <cell r="K61" t="str">
            <v>m</v>
          </cell>
          <cell r="L61">
            <v>24.71</v>
          </cell>
        </row>
        <row r="62">
          <cell r="E62" t="str">
            <v>STP</v>
          </cell>
          <cell r="F62" t="str">
            <v>SUB-TOTAL DE PAVIMENTAÇÃO</v>
          </cell>
        </row>
        <row r="63">
          <cell r="E63" t="str">
            <v>BRP</v>
          </cell>
        </row>
        <row r="64">
          <cell r="E64" t="str">
            <v>G</v>
          </cell>
          <cell r="F64" t="str">
            <v>GALERIAS</v>
          </cell>
        </row>
        <row r="65">
          <cell r="E65" t="str">
            <v>G-1</v>
          </cell>
          <cell r="F65" t="str">
            <v>Escavação manual de valas ate 2,00m</v>
          </cell>
          <cell r="I65" t="str">
            <v>PMG ES-G-01/04</v>
          </cell>
          <cell r="K65" t="str">
            <v>m³</v>
          </cell>
          <cell r="L65">
            <v>19.899999999999999</v>
          </cell>
        </row>
        <row r="66">
          <cell r="E66" t="str">
            <v>G-2</v>
          </cell>
          <cell r="F66" t="str">
            <v>Escavação manual de valas ate 2,00 a 4,00m</v>
          </cell>
          <cell r="I66" t="str">
            <v>PMG ES-G-02/04</v>
          </cell>
          <cell r="K66" t="str">
            <v>m³</v>
          </cell>
          <cell r="L66">
            <v>23.69</v>
          </cell>
        </row>
        <row r="67">
          <cell r="E67" t="str">
            <v>G-3</v>
          </cell>
          <cell r="F67" t="str">
            <v>Escavação mecânica em terra</v>
          </cell>
          <cell r="I67" t="str">
            <v>PMG ES-G-03/04</v>
          </cell>
          <cell r="K67" t="str">
            <v>m³</v>
          </cell>
          <cell r="L67">
            <v>4.6900000000000004</v>
          </cell>
        </row>
        <row r="68">
          <cell r="E68" t="str">
            <v>G-4</v>
          </cell>
          <cell r="F68" t="str">
            <v>Escavação mecânica em cascalho</v>
          </cell>
          <cell r="I68" t="str">
            <v>PMG ES-G-04/04</v>
          </cell>
          <cell r="K68" t="str">
            <v>m³</v>
          </cell>
          <cell r="L68">
            <v>5.87</v>
          </cell>
        </row>
        <row r="69">
          <cell r="E69" t="str">
            <v>G-5</v>
          </cell>
          <cell r="F69" t="str">
            <v>Escavação mecânica em rocha decomposta ou matacão</v>
          </cell>
          <cell r="I69" t="str">
            <v>PMG ES-G-05/04</v>
          </cell>
          <cell r="K69" t="str">
            <v>m³</v>
          </cell>
          <cell r="L69">
            <v>9.17</v>
          </cell>
        </row>
        <row r="70">
          <cell r="E70" t="str">
            <v>G-6</v>
          </cell>
          <cell r="F70" t="str">
            <v>Escavação  mecânica em solo mole</v>
          </cell>
          <cell r="I70" t="str">
            <v>PMG ES-G-06/04</v>
          </cell>
          <cell r="K70" t="str">
            <v>m³</v>
          </cell>
          <cell r="L70">
            <v>14.5</v>
          </cell>
        </row>
        <row r="71">
          <cell r="E71" t="str">
            <v>G-7</v>
          </cell>
          <cell r="F71" t="str">
            <v>Reaterro apiloado de valas</v>
          </cell>
          <cell r="I71" t="str">
            <v>PMG ES-G-07/04</v>
          </cell>
          <cell r="K71" t="str">
            <v>m³</v>
          </cell>
          <cell r="L71">
            <v>16.89</v>
          </cell>
        </row>
        <row r="72">
          <cell r="E72" t="str">
            <v>G-8</v>
          </cell>
          <cell r="F72" t="str">
            <v>Reaterro de valas com compactador vibratório tipo placa (7hp)</v>
          </cell>
          <cell r="I72" t="str">
            <v>PMG ES-G-08/04</v>
          </cell>
          <cell r="K72" t="str">
            <v>m³</v>
          </cell>
          <cell r="L72">
            <v>4.2699999999999996</v>
          </cell>
        </row>
        <row r="73">
          <cell r="E73" t="str">
            <v>G-9</v>
          </cell>
          <cell r="F73" t="str">
            <v xml:space="preserve">Fornecimento, transporte e assentamento de tubos, Ø 40cm </v>
          </cell>
          <cell r="I73" t="str">
            <v>PMG ES-G-09/04</v>
          </cell>
          <cell r="K73" t="str">
            <v>m</v>
          </cell>
          <cell r="L73">
            <v>48.17</v>
          </cell>
        </row>
        <row r="74">
          <cell r="E74" t="str">
            <v>G-10</v>
          </cell>
          <cell r="F74" t="str">
            <v xml:space="preserve">Fornecimento, transporte e assentamento de tubos, Ø 60cm </v>
          </cell>
          <cell r="I74" t="str">
            <v>PMG ES-G-10/04</v>
          </cell>
          <cell r="K74" t="str">
            <v>m</v>
          </cell>
          <cell r="L74">
            <v>85.07</v>
          </cell>
        </row>
        <row r="75">
          <cell r="E75" t="str">
            <v>G-11</v>
          </cell>
          <cell r="F75" t="str">
            <v xml:space="preserve">Fornecimento, transporte e assentamento de tubos, Ø 80cm </v>
          </cell>
          <cell r="I75" t="str">
            <v>PMG ES-G-11/04</v>
          </cell>
          <cell r="K75" t="str">
            <v>m</v>
          </cell>
          <cell r="L75">
            <v>149.55000000000001</v>
          </cell>
        </row>
        <row r="76">
          <cell r="E76" t="str">
            <v>G-12</v>
          </cell>
          <cell r="F76" t="str">
            <v>Fornecimento, transporte e assentamento de tubos, Ø 100cm</v>
          </cell>
          <cell r="I76" t="str">
            <v>PMG ES-G-12/04</v>
          </cell>
          <cell r="K76" t="str">
            <v>m</v>
          </cell>
          <cell r="L76">
            <v>217.94</v>
          </cell>
        </row>
        <row r="77">
          <cell r="E77" t="str">
            <v>G-13</v>
          </cell>
          <cell r="F77" t="str">
            <v xml:space="preserve">Fornecimento, transporte e assentamento de tubos, Ø 120cm </v>
          </cell>
          <cell r="I77" t="str">
            <v>PMG ES-G-13/04</v>
          </cell>
          <cell r="K77" t="str">
            <v>m</v>
          </cell>
          <cell r="L77">
            <v>325.62</v>
          </cell>
        </row>
        <row r="78">
          <cell r="E78" t="str">
            <v>G-14</v>
          </cell>
          <cell r="F78" t="str">
            <v xml:space="preserve">Fornecimento, transporte e assentamento de tubos, Ø 150cm </v>
          </cell>
          <cell r="I78" t="str">
            <v>PMG ES-G-14/04</v>
          </cell>
          <cell r="K78" t="str">
            <v>m</v>
          </cell>
          <cell r="L78">
            <v>415.17</v>
          </cell>
        </row>
        <row r="79">
          <cell r="E79" t="str">
            <v>G-15</v>
          </cell>
          <cell r="F79" t="str">
            <v xml:space="preserve">Poço de visita para rede Ø 40cm, parte fixa com 1,00m de altura </v>
          </cell>
          <cell r="I79" t="str">
            <v>PMG ES-G-15/04</v>
          </cell>
          <cell r="K79" t="str">
            <v>un</v>
          </cell>
          <cell r="L79">
            <v>608.67999999999995</v>
          </cell>
        </row>
        <row r="80">
          <cell r="E80" t="str">
            <v>G-16</v>
          </cell>
          <cell r="F80" t="str">
            <v xml:space="preserve">Acréscimo na altura do poço de visita para rede Ø 40cm </v>
          </cell>
          <cell r="I80" t="str">
            <v>PMG ES-G-16/04</v>
          </cell>
          <cell r="K80" t="str">
            <v>m</v>
          </cell>
          <cell r="L80">
            <v>270.45</v>
          </cell>
        </row>
        <row r="81">
          <cell r="E81" t="str">
            <v>G-17</v>
          </cell>
          <cell r="F81" t="str">
            <v xml:space="preserve">Poço de visita para rede  Ø 60cm, parte fixa com 1,00m de altura </v>
          </cell>
          <cell r="I81" t="str">
            <v>PMG ES-G-17/04</v>
          </cell>
          <cell r="K81" t="str">
            <v>un</v>
          </cell>
          <cell r="L81">
            <v>743.36</v>
          </cell>
        </row>
        <row r="82">
          <cell r="E82" t="str">
            <v>G-18</v>
          </cell>
          <cell r="F82" t="str">
            <v>Acréscimo na altura do poço de visita para rede Ø 60cm</v>
          </cell>
          <cell r="I82" t="str">
            <v>PMG ES-G-18/04</v>
          </cell>
          <cell r="K82" t="str">
            <v>m</v>
          </cell>
          <cell r="L82">
            <v>293.08</v>
          </cell>
        </row>
        <row r="83">
          <cell r="E83" t="str">
            <v>G-19</v>
          </cell>
          <cell r="F83" t="str">
            <v xml:space="preserve">Poço de visita para rede Ø 80cm, parte fixa com 1,00m de altura </v>
          </cell>
          <cell r="I83" t="str">
            <v>PMG ES-G-19/04</v>
          </cell>
          <cell r="K83" t="str">
            <v>un</v>
          </cell>
          <cell r="L83">
            <v>1610.9</v>
          </cell>
        </row>
        <row r="84">
          <cell r="E84" t="str">
            <v>G-20</v>
          </cell>
          <cell r="F84" t="str">
            <v>Acréscimo na altura do poço de visita para rede Ø 80cm</v>
          </cell>
          <cell r="I84" t="str">
            <v>PMG ES-G-20/04</v>
          </cell>
          <cell r="K84" t="str">
            <v>m</v>
          </cell>
          <cell r="L84">
            <v>608.30999999999995</v>
          </cell>
        </row>
        <row r="85">
          <cell r="E85" t="str">
            <v>G-21</v>
          </cell>
          <cell r="F85" t="str">
            <v>Poço de visita para rede Ø 100cm, parte fixa com 1,00m de altura</v>
          </cell>
          <cell r="I85" t="str">
            <v>PMG ES-G-21/04</v>
          </cell>
          <cell r="K85" t="str">
            <v>un</v>
          </cell>
          <cell r="L85">
            <v>1889.73</v>
          </cell>
        </row>
        <row r="86">
          <cell r="E86" t="str">
            <v>G-22</v>
          </cell>
          <cell r="F86" t="str">
            <v>Acréscimo na altura do poço de visita para rede Ø 100cm</v>
          </cell>
          <cell r="I86" t="str">
            <v>PMG ES-G-22/04</v>
          </cell>
          <cell r="K86" t="str">
            <v>m</v>
          </cell>
          <cell r="L86">
            <v>678.09</v>
          </cell>
        </row>
        <row r="87">
          <cell r="E87" t="str">
            <v>G-23</v>
          </cell>
          <cell r="F87" t="str">
            <v>Poço de visita para rede Ø 120cm, parte fixa com 1,00m de altura</v>
          </cell>
          <cell r="I87" t="str">
            <v>PMG ES-G-23/04</v>
          </cell>
          <cell r="K87" t="str">
            <v>un</v>
          </cell>
          <cell r="L87">
            <v>2492.6999999999998</v>
          </cell>
        </row>
        <row r="88">
          <cell r="E88" t="str">
            <v>G-24</v>
          </cell>
          <cell r="F88" t="str">
            <v>Acréscimo na altura do poço de visita para rede Ø 120cm</v>
          </cell>
          <cell r="I88" t="str">
            <v>PMG ES-G-24/04</v>
          </cell>
          <cell r="K88" t="str">
            <v>m</v>
          </cell>
          <cell r="L88">
            <v>953.12</v>
          </cell>
        </row>
        <row r="89">
          <cell r="E89" t="str">
            <v>G-25</v>
          </cell>
          <cell r="F89" t="str">
            <v>Poço de visita para rede Ø 150cm, parte fixa com 1,00m de altura</v>
          </cell>
          <cell r="I89" t="str">
            <v>PMG ES-G-25/04</v>
          </cell>
          <cell r="K89" t="str">
            <v>un</v>
          </cell>
          <cell r="L89">
            <v>3108.17</v>
          </cell>
        </row>
        <row r="90">
          <cell r="E90" t="str">
            <v>G-26</v>
          </cell>
          <cell r="F90" t="str">
            <v>Acréscimo na altura do poço de visita para rede Ø 150cm</v>
          </cell>
          <cell r="I90" t="str">
            <v>PMG ES-G-26/04</v>
          </cell>
          <cell r="K90" t="str">
            <v>m</v>
          </cell>
          <cell r="L90">
            <v>1107.03</v>
          </cell>
        </row>
        <row r="91">
          <cell r="E91" t="str">
            <v>G-27</v>
          </cell>
          <cell r="F91" t="str">
            <v>Poço de visita para rede dupla Ø 80cm, parte fixa com 1,00m de altura</v>
          </cell>
          <cell r="I91" t="str">
            <v>PMG ES-G-19/04</v>
          </cell>
          <cell r="K91" t="str">
            <v>un</v>
          </cell>
          <cell r="L91">
            <v>2925.49</v>
          </cell>
        </row>
        <row r="92">
          <cell r="E92" t="str">
            <v>G-28</v>
          </cell>
          <cell r="F92" t="str">
            <v>Acréscimo na altura do poço de visita para rede dupla Ø 80cm</v>
          </cell>
          <cell r="I92" t="str">
            <v>PMG ES-G-20/04</v>
          </cell>
          <cell r="K92" t="str">
            <v>m</v>
          </cell>
          <cell r="L92">
            <v>912.34</v>
          </cell>
        </row>
        <row r="93">
          <cell r="E93" t="str">
            <v>G-29</v>
          </cell>
          <cell r="F93" t="str">
            <v>Poço de visita para rede dupla Ø 100cm, parte fixa com 1,00m de altura</v>
          </cell>
          <cell r="I93" t="str">
            <v>PMG ES-G-21/04</v>
          </cell>
          <cell r="K93" t="str">
            <v>un</v>
          </cell>
          <cell r="L93">
            <v>3784.42</v>
          </cell>
        </row>
        <row r="94">
          <cell r="E94" t="str">
            <v>G-30</v>
          </cell>
          <cell r="F94" t="str">
            <v>Acréscimo na altura do poço de visita para rede dupla Ø 100cm</v>
          </cell>
          <cell r="I94" t="str">
            <v>PMG ES-G-22/04</v>
          </cell>
          <cell r="K94" t="str">
            <v>m</v>
          </cell>
          <cell r="L94">
            <v>1016.47</v>
          </cell>
        </row>
        <row r="95">
          <cell r="E95" t="str">
            <v>G-31</v>
          </cell>
          <cell r="F95" t="str">
            <v>Poço de visita para rede dupla Ø 120cm, parte fixa com 1,00m de altura</v>
          </cell>
          <cell r="I95" t="str">
            <v>PMG ES-G-23/04</v>
          </cell>
          <cell r="K95" t="str">
            <v>un</v>
          </cell>
          <cell r="L95">
            <v>4562.5200000000004</v>
          </cell>
        </row>
        <row r="96">
          <cell r="E96" t="str">
            <v>G-32</v>
          </cell>
          <cell r="F96" t="str">
            <v>Acréscimo na altura do poço de visita para rede dupla Ø 120cm</v>
          </cell>
          <cell r="I96" t="str">
            <v>PMG ES-G-24/04</v>
          </cell>
          <cell r="K96" t="str">
            <v>m</v>
          </cell>
          <cell r="L96">
            <v>1429.87</v>
          </cell>
        </row>
        <row r="97">
          <cell r="E97" t="str">
            <v>G-33</v>
          </cell>
          <cell r="F97" t="str">
            <v>Poço de visita para rede dupla Ø 150cm, parte fixa com 1,00m de altura</v>
          </cell>
          <cell r="I97" t="str">
            <v>PMG ES-G-25/04</v>
          </cell>
          <cell r="K97" t="str">
            <v>un</v>
          </cell>
          <cell r="L97">
            <v>5727.77</v>
          </cell>
        </row>
        <row r="98">
          <cell r="E98" t="str">
            <v>G-34</v>
          </cell>
          <cell r="F98" t="str">
            <v>Acréscimo na altura do poço de visita para rede dupla Ø 150cm</v>
          </cell>
          <cell r="I98" t="str">
            <v>PMG ES-G-26/04</v>
          </cell>
          <cell r="K98" t="str">
            <v>m</v>
          </cell>
          <cell r="L98">
            <v>1432.45</v>
          </cell>
        </row>
        <row r="99">
          <cell r="E99" t="str">
            <v>G-35</v>
          </cell>
          <cell r="F99" t="str">
            <v>Chaminé para poço de visita, inclusive tampão e anel</v>
          </cell>
          <cell r="I99" t="str">
            <v>PMG ES-G-27/04</v>
          </cell>
          <cell r="K99" t="str">
            <v>m</v>
          </cell>
          <cell r="L99">
            <v>413.65</v>
          </cell>
        </row>
        <row r="100">
          <cell r="E100" t="str">
            <v>G-36</v>
          </cell>
          <cell r="F100" t="str">
            <v>Boca de lobo (altura média 1,30m)</v>
          </cell>
          <cell r="I100" t="str">
            <v>PMG ES-G-28/04</v>
          </cell>
          <cell r="K100" t="str">
            <v>un</v>
          </cell>
          <cell r="L100">
            <v>423.62</v>
          </cell>
        </row>
        <row r="101">
          <cell r="E101" t="str">
            <v>G-37</v>
          </cell>
          <cell r="F101" t="str">
            <v>Boca de lobo dupla (altura média 1,30m)</v>
          </cell>
          <cell r="I101" t="str">
            <v>PMG ES-G-28/04</v>
          </cell>
          <cell r="K101" t="str">
            <v>un</v>
          </cell>
          <cell r="L101">
            <v>754.56</v>
          </cell>
        </row>
        <row r="102">
          <cell r="E102" t="str">
            <v>G-38</v>
          </cell>
          <cell r="F102" t="str">
            <v>Boca de lobo tripla (altura média 1,30m)</v>
          </cell>
          <cell r="I102" t="str">
            <v>PMG ES-G-28/04</v>
          </cell>
          <cell r="K102" t="str">
            <v>un</v>
          </cell>
          <cell r="L102">
            <v>1085.3800000000001</v>
          </cell>
        </row>
        <row r="103">
          <cell r="E103" t="str">
            <v>G-39</v>
          </cell>
          <cell r="F103" t="str">
            <v>Gabião</v>
          </cell>
          <cell r="I103" t="str">
            <v>PMG ES-G-29/04</v>
          </cell>
          <cell r="K103" t="str">
            <v>m³</v>
          </cell>
          <cell r="L103">
            <v>232.66</v>
          </cell>
        </row>
        <row r="104">
          <cell r="E104" t="str">
            <v>G-40</v>
          </cell>
          <cell r="F104" t="str">
            <v>Dreno de tubo de concreto Ø 20cm (0,50 x 0,50m)</v>
          </cell>
          <cell r="I104" t="str">
            <v>PMG ES-G-30/04</v>
          </cell>
          <cell r="K104" t="str">
            <v>m</v>
          </cell>
          <cell r="L104">
            <v>33.85</v>
          </cell>
        </row>
        <row r="105">
          <cell r="E105" t="str">
            <v>G-41</v>
          </cell>
          <cell r="F105" t="str">
            <v>Dreno profundo de tubo de concreto Ø 20cm (1,00 x 0,75m)</v>
          </cell>
          <cell r="I105" t="str">
            <v>PMG ES-G-31/04</v>
          </cell>
          <cell r="K105" t="str">
            <v>m</v>
          </cell>
          <cell r="L105">
            <v>58.03</v>
          </cell>
        </row>
        <row r="106">
          <cell r="E106" t="str">
            <v>G-42</v>
          </cell>
          <cell r="F106" t="str">
            <v>Fornecimento, transporte, assentamento e rejuntamento de meio fio pré-moldado</v>
          </cell>
          <cell r="I106" t="str">
            <v>PMG ES-G-32/04</v>
          </cell>
          <cell r="K106" t="str">
            <v>m</v>
          </cell>
          <cell r="L106">
            <v>21.71</v>
          </cell>
        </row>
        <row r="107">
          <cell r="E107" t="str">
            <v>G-43</v>
          </cell>
          <cell r="F107" t="str">
            <v>Meio-fio sem sarjeta, moldado no local, inclusive escoramento</v>
          </cell>
          <cell r="I107" t="str">
            <v>PMG ES-G-33/04</v>
          </cell>
          <cell r="K107" t="str">
            <v>m</v>
          </cell>
          <cell r="L107">
            <v>10.32</v>
          </cell>
        </row>
        <row r="108">
          <cell r="E108" t="str">
            <v>G-44</v>
          </cell>
          <cell r="F108" t="str">
            <v>Meio-fio com sarjeta, moldado no local, inclusive escavação e escoramento</v>
          </cell>
          <cell r="I108" t="str">
            <v>PMG ES-G-34/04</v>
          </cell>
          <cell r="K108" t="str">
            <v>m</v>
          </cell>
          <cell r="L108">
            <v>24.71</v>
          </cell>
        </row>
        <row r="109">
          <cell r="E109" t="str">
            <v>G-45</v>
          </cell>
          <cell r="F109" t="str">
            <v>Sarjeta moldada no local</v>
          </cell>
          <cell r="I109" t="str">
            <v>PMG ES-G-35/04</v>
          </cell>
          <cell r="K109" t="str">
            <v>m</v>
          </cell>
          <cell r="L109">
            <v>8.0500000000000007</v>
          </cell>
        </row>
        <row r="110">
          <cell r="E110" t="str">
            <v>G-46</v>
          </cell>
          <cell r="F110" t="str">
            <v>Ante projeto e desenho de galerias de águas pluviais</v>
          </cell>
          <cell r="I110" t="str">
            <v>PMG ES-G-36/04</v>
          </cell>
          <cell r="K110" t="str">
            <v>m</v>
          </cell>
          <cell r="L110">
            <v>2.0299999999999998</v>
          </cell>
        </row>
        <row r="111">
          <cell r="E111" t="str">
            <v>G-47</v>
          </cell>
          <cell r="F111" t="str">
            <v>Serviços topográficos, incl. locação, nota de serv., acomp. e cadastro para GAP</v>
          </cell>
          <cell r="I111" t="str">
            <v>PMG ES-G-37/04</v>
          </cell>
          <cell r="K111" t="str">
            <v>m</v>
          </cell>
          <cell r="L111">
            <v>3.88</v>
          </cell>
        </row>
        <row r="112">
          <cell r="E112" t="str">
            <v>G-48</v>
          </cell>
          <cell r="F112" t="str">
            <v>Lastro de brita</v>
          </cell>
          <cell r="I112" t="str">
            <v>PMG ES-G-38/04</v>
          </cell>
          <cell r="K112" t="str">
            <v>m³</v>
          </cell>
          <cell r="L112">
            <v>62.25</v>
          </cell>
        </row>
        <row r="113">
          <cell r="E113" t="str">
            <v>G-49</v>
          </cell>
          <cell r="F113" t="str">
            <v>Lastro de pedra marroada</v>
          </cell>
          <cell r="I113" t="str">
            <v>PMG ES-G-39/04</v>
          </cell>
          <cell r="K113" t="str">
            <v>m³</v>
          </cell>
          <cell r="L113">
            <v>93.72</v>
          </cell>
        </row>
        <row r="114">
          <cell r="E114" t="str">
            <v>G-73</v>
          </cell>
          <cell r="F114" t="str">
            <v>Demolição de pavimento asfáltico, incluindo remoção</v>
          </cell>
          <cell r="K114" t="str">
            <v>m³</v>
          </cell>
          <cell r="L114">
            <v>221.77</v>
          </cell>
        </row>
        <row r="115">
          <cell r="E115" t="str">
            <v>G-74</v>
          </cell>
          <cell r="F115" t="str">
            <v xml:space="preserve">Remendo de pavimento estabilizado </v>
          </cell>
          <cell r="I115" t="str">
            <v>PMG ES-P-16/04</v>
          </cell>
          <cell r="K115" t="str">
            <v>m³</v>
          </cell>
          <cell r="L115">
            <v>147.74</v>
          </cell>
        </row>
        <row r="116">
          <cell r="E116" t="str">
            <v>G-75</v>
          </cell>
          <cell r="F116" t="str">
            <v>Remendo de capa asfáltica</v>
          </cell>
          <cell r="I116" t="str">
            <v>PMG ES-P-17/04</v>
          </cell>
          <cell r="K116" t="str">
            <v>t</v>
          </cell>
          <cell r="L116">
            <v>223.14</v>
          </cell>
        </row>
        <row r="117">
          <cell r="E117" t="str">
            <v>G-50</v>
          </cell>
          <cell r="F117" t="str">
            <v>Escoramento contínuo em valas c/ espaçam. entre vig. de 2,00m, incl. ret. do madeir.</v>
          </cell>
          <cell r="I117" t="str">
            <v>PMG ES-G-40/04</v>
          </cell>
          <cell r="K117" t="str">
            <v>m²</v>
          </cell>
          <cell r="L117">
            <v>25.63</v>
          </cell>
        </row>
        <row r="118">
          <cell r="E118" t="str">
            <v>G-51</v>
          </cell>
          <cell r="F118" t="str">
            <v>Escoramento descontínuo em valas espaçado de 1,8m no comprimento da vala</v>
          </cell>
          <cell r="I118" t="str">
            <v>PMG ES-G-41/04</v>
          </cell>
          <cell r="K118" t="str">
            <v>m³</v>
          </cell>
          <cell r="L118">
            <v>9.16</v>
          </cell>
        </row>
        <row r="119">
          <cell r="E119" t="str">
            <v>G-52</v>
          </cell>
          <cell r="F119" t="str">
            <v>Escavação 3ª categoria em valas</v>
          </cell>
          <cell r="I119" t="str">
            <v>PMG ES-G-42/04</v>
          </cell>
          <cell r="K119" t="str">
            <v>m³</v>
          </cell>
          <cell r="L119">
            <v>125.49</v>
          </cell>
        </row>
        <row r="120">
          <cell r="E120" t="str">
            <v>G-53</v>
          </cell>
          <cell r="F120" t="str">
            <v>Carga de material de galerias</v>
          </cell>
          <cell r="I120" t="str">
            <v>PMG ES-G-43/04</v>
          </cell>
          <cell r="K120" t="str">
            <v>m³</v>
          </cell>
          <cell r="L120">
            <v>2.77</v>
          </cell>
        </row>
        <row r="121">
          <cell r="E121" t="str">
            <v>G-54</v>
          </cell>
          <cell r="F121" t="str">
            <v>Assentamento de  meio-fio  pré-moldado (incl. escavação)</v>
          </cell>
          <cell r="I121" t="str">
            <v>PMG ES-G-44/04</v>
          </cell>
          <cell r="K121" t="str">
            <v>m</v>
          </cell>
          <cell r="L121">
            <v>7.74</v>
          </cell>
        </row>
        <row r="122">
          <cell r="E122" t="str">
            <v>G-55</v>
          </cell>
          <cell r="F122" t="str">
            <v xml:space="preserve">Fornecimento de tubos, Ø 40cm </v>
          </cell>
          <cell r="K122" t="str">
            <v>m</v>
          </cell>
          <cell r="L122">
            <v>30.54</v>
          </cell>
        </row>
        <row r="123">
          <cell r="E123" t="str">
            <v>G-56</v>
          </cell>
          <cell r="F123" t="str">
            <v xml:space="preserve">Transporte de tubos, Ø 40cm </v>
          </cell>
          <cell r="K123" t="str">
            <v>t</v>
          </cell>
          <cell r="L123">
            <v>10.9</v>
          </cell>
        </row>
        <row r="124">
          <cell r="E124" t="str">
            <v>G-57</v>
          </cell>
          <cell r="F124" t="str">
            <v xml:space="preserve">Assentamento de tubos, Ø 40cm </v>
          </cell>
          <cell r="K124" t="str">
            <v>m</v>
          </cell>
          <cell r="L124">
            <v>15.56</v>
          </cell>
        </row>
        <row r="125">
          <cell r="E125" t="str">
            <v>G-58</v>
          </cell>
          <cell r="F125" t="str">
            <v xml:space="preserve">Fornecimento de tubos, Ø 60cm </v>
          </cell>
          <cell r="K125" t="str">
            <v>m</v>
          </cell>
          <cell r="L125">
            <v>55.2</v>
          </cell>
        </row>
        <row r="126">
          <cell r="E126" t="str">
            <v>G-59</v>
          </cell>
          <cell r="F126" t="str">
            <v xml:space="preserve">Transporte de tubos, Ø 60cm </v>
          </cell>
          <cell r="K126" t="str">
            <v>t</v>
          </cell>
          <cell r="L126">
            <v>10.9</v>
          </cell>
        </row>
        <row r="127">
          <cell r="E127" t="str">
            <v>G-60</v>
          </cell>
          <cell r="F127" t="str">
            <v xml:space="preserve">Assentamento de tubos, Ø 60cm </v>
          </cell>
          <cell r="K127" t="str">
            <v>m</v>
          </cell>
          <cell r="L127">
            <v>26.16</v>
          </cell>
        </row>
        <row r="128">
          <cell r="E128" t="str">
            <v>G-61</v>
          </cell>
          <cell r="F128" t="str">
            <v xml:space="preserve">Fornecimento de tubos, Ø 80cm </v>
          </cell>
          <cell r="K128" t="str">
            <v>m</v>
          </cell>
          <cell r="L128">
            <v>95.34</v>
          </cell>
        </row>
        <row r="129">
          <cell r="E129" t="str">
            <v>G-62</v>
          </cell>
          <cell r="F129" t="str">
            <v xml:space="preserve">Transporte de tubos, Ø 80cm </v>
          </cell>
          <cell r="K129" t="str">
            <v>t</v>
          </cell>
          <cell r="L129">
            <v>10.9</v>
          </cell>
        </row>
        <row r="130">
          <cell r="E130" t="str">
            <v>G-63</v>
          </cell>
          <cell r="F130" t="str">
            <v xml:space="preserve">Assentamento de tubos, Ø 80cm </v>
          </cell>
          <cell r="K130" t="str">
            <v>m</v>
          </cell>
          <cell r="L130">
            <v>47.88</v>
          </cell>
        </row>
        <row r="131">
          <cell r="E131" t="str">
            <v>G-64</v>
          </cell>
          <cell r="F131" t="str">
            <v xml:space="preserve">Fornecimento de tubos, Ø 100cm </v>
          </cell>
          <cell r="K131" t="str">
            <v>m</v>
          </cell>
          <cell r="L131">
            <v>137.75</v>
          </cell>
        </row>
        <row r="132">
          <cell r="E132" t="str">
            <v>G-65</v>
          </cell>
          <cell r="F132" t="str">
            <v xml:space="preserve">Transporte de tubos, Ø 100cm </v>
          </cell>
          <cell r="K132" t="str">
            <v>t</v>
          </cell>
          <cell r="L132">
            <v>10.9</v>
          </cell>
        </row>
        <row r="133">
          <cell r="E133" t="str">
            <v>G-66</v>
          </cell>
          <cell r="F133" t="str">
            <v xml:space="preserve">Assentamento de tubos, Ø 100cm </v>
          </cell>
          <cell r="K133" t="str">
            <v>m</v>
          </cell>
          <cell r="L133">
            <v>69.88</v>
          </cell>
        </row>
        <row r="134">
          <cell r="E134" t="str">
            <v>G-67</v>
          </cell>
          <cell r="F134" t="str">
            <v xml:space="preserve">Fornecimento de tubos, Ø 120cm </v>
          </cell>
          <cell r="K134" t="str">
            <v>m</v>
          </cell>
          <cell r="L134">
            <v>204.43</v>
          </cell>
        </row>
        <row r="135">
          <cell r="E135" t="str">
            <v>G-68</v>
          </cell>
          <cell r="F135" t="str">
            <v xml:space="preserve">Transporte de tubos, Ø 120cm </v>
          </cell>
          <cell r="K135" t="str">
            <v>t</v>
          </cell>
          <cell r="L135">
            <v>10.9</v>
          </cell>
        </row>
        <row r="136">
          <cell r="E136" t="str">
            <v>G-69</v>
          </cell>
          <cell r="F136" t="str">
            <v xml:space="preserve">Assentamento de tubos, Ø 120cm </v>
          </cell>
          <cell r="K136" t="str">
            <v>m</v>
          </cell>
          <cell r="L136">
            <v>105.37</v>
          </cell>
        </row>
        <row r="137">
          <cell r="E137" t="str">
            <v>G-70</v>
          </cell>
          <cell r="F137" t="str">
            <v xml:space="preserve">Fornecimento de tubos, Ø 150cm </v>
          </cell>
          <cell r="K137" t="str">
            <v>m</v>
          </cell>
          <cell r="L137">
            <v>266.37</v>
          </cell>
        </row>
        <row r="138">
          <cell r="E138" t="str">
            <v>G-71</v>
          </cell>
          <cell r="F138" t="str">
            <v xml:space="preserve">Transporte de tubos, Ø 150cm </v>
          </cell>
          <cell r="K138" t="str">
            <v>t</v>
          </cell>
          <cell r="L138">
            <v>10.9</v>
          </cell>
        </row>
        <row r="139">
          <cell r="E139" t="str">
            <v>G-72</v>
          </cell>
          <cell r="F139" t="str">
            <v xml:space="preserve">Assentamento de tubos, Ø 150cm </v>
          </cell>
          <cell r="K139" t="str">
            <v>m</v>
          </cell>
          <cell r="L139">
            <v>128.09</v>
          </cell>
        </row>
        <row r="140">
          <cell r="E140" t="str">
            <v>G-</v>
          </cell>
        </row>
        <row r="141">
          <cell r="E141" t="str">
            <v>G-</v>
          </cell>
        </row>
        <row r="142">
          <cell r="E142" t="str">
            <v>STG</v>
          </cell>
          <cell r="F142" t="str">
            <v>SUB-TOTAL DE GALERIA</v>
          </cell>
        </row>
        <row r="143">
          <cell r="E143" t="str">
            <v>BRG</v>
          </cell>
        </row>
        <row r="144">
          <cell r="E144" t="str">
            <v>CN</v>
          </cell>
          <cell r="F144" t="str">
            <v>CANALIZAÇÃO</v>
          </cell>
        </row>
        <row r="145">
          <cell r="E145" t="str">
            <v>CN-1</v>
          </cell>
          <cell r="F145" t="str">
            <v>Bidim CP-30</v>
          </cell>
          <cell r="I145" t="str">
            <v>PMG ES-G-29/04</v>
          </cell>
          <cell r="K145" t="str">
            <v>m²</v>
          </cell>
          <cell r="L145">
            <v>4.53</v>
          </cell>
        </row>
        <row r="146">
          <cell r="E146" t="str">
            <v>CN-2</v>
          </cell>
          <cell r="F146" t="str">
            <v>Remanejamento de redes domésticas de esgoto</v>
          </cell>
          <cell r="K146" t="str">
            <v>m</v>
          </cell>
          <cell r="L146">
            <v>53.03</v>
          </cell>
        </row>
        <row r="147">
          <cell r="E147" t="str">
            <v>CN-3</v>
          </cell>
          <cell r="F147" t="str">
            <v>Escavação e carga em material de 1ª cat. com profundidade de 3,00 a 6,00m</v>
          </cell>
          <cell r="K147" t="str">
            <v>m³</v>
          </cell>
          <cell r="L147">
            <v>9.92</v>
          </cell>
        </row>
        <row r="148">
          <cell r="E148" t="str">
            <v>CN-4</v>
          </cell>
          <cell r="F148" t="str">
            <v>Escavação e carga em material de 2ª cat. com profundidade de 3,00 a 6,00m</v>
          </cell>
          <cell r="K148" t="str">
            <v>m³</v>
          </cell>
          <cell r="L148">
            <v>11.38</v>
          </cell>
        </row>
        <row r="149">
          <cell r="E149" t="str">
            <v>CN-5</v>
          </cell>
          <cell r="F149" t="str">
            <v>Escavação e carga em material de 1ª cat. com profundidade até 3,00m</v>
          </cell>
          <cell r="K149" t="str">
            <v>m³</v>
          </cell>
          <cell r="L149">
            <v>8.17</v>
          </cell>
        </row>
        <row r="150">
          <cell r="E150" t="str">
            <v>CN-6</v>
          </cell>
          <cell r="F150" t="str">
            <v>Escavação e carga em material de 2ª cat. com profundidade até 3,00m</v>
          </cell>
          <cell r="K150" t="str">
            <v>m³</v>
          </cell>
          <cell r="L150">
            <v>9.92</v>
          </cell>
        </row>
        <row r="151">
          <cell r="E151" t="str">
            <v>CN-7</v>
          </cell>
          <cell r="F151" t="str">
            <v>Escavação em material de 3ª categoria</v>
          </cell>
          <cell r="K151" t="str">
            <v>m³</v>
          </cell>
          <cell r="L151">
            <v>308.92</v>
          </cell>
        </row>
        <row r="152">
          <cell r="E152" t="str">
            <v>CN-8</v>
          </cell>
          <cell r="F152" t="str">
            <v xml:space="preserve">Transporte local de material de 3ª categoria </v>
          </cell>
          <cell r="G152" t="str">
            <v>0,67 X D</v>
          </cell>
          <cell r="H152" t="str">
            <v>+ 1,41</v>
          </cell>
          <cell r="J152">
            <v>5</v>
          </cell>
          <cell r="K152" t="str">
            <v>m³</v>
          </cell>
          <cell r="L152">
            <v>4.76</v>
          </cell>
        </row>
        <row r="153">
          <cell r="E153" t="str">
            <v>CN-9</v>
          </cell>
          <cell r="F153" t="str">
            <v>Escavação e carga em solo mole com profundidade até 3,00m</v>
          </cell>
          <cell r="K153" t="str">
            <v>m³</v>
          </cell>
          <cell r="L153">
            <v>14.42</v>
          </cell>
        </row>
        <row r="154">
          <cell r="E154" t="str">
            <v>CN-10</v>
          </cell>
          <cell r="F154" t="str">
            <v>Escavação e carga em solo mole com profundidade de 3,00 a 6,00m</v>
          </cell>
          <cell r="K154" t="str">
            <v>m³</v>
          </cell>
          <cell r="L154">
            <v>17.350000000000001</v>
          </cell>
        </row>
        <row r="155">
          <cell r="E155" t="str">
            <v>CN-11</v>
          </cell>
          <cell r="F155" t="str">
            <v xml:space="preserve">Transporte local de material de 1ª ou 2ª cat. de solo mole até 5km </v>
          </cell>
          <cell r="G155" t="str">
            <v>0,67 x D</v>
          </cell>
          <cell r="H155" t="str">
            <v>+ 1,41</v>
          </cell>
          <cell r="J155">
            <v>5</v>
          </cell>
          <cell r="K155" t="str">
            <v>m³</v>
          </cell>
          <cell r="L155">
            <v>4.76</v>
          </cell>
        </row>
        <row r="156">
          <cell r="E156" t="str">
            <v>CN-12</v>
          </cell>
          <cell r="F156" t="str">
            <v>Descarga e espalhamento em bota fora</v>
          </cell>
          <cell r="K156" t="str">
            <v>m³</v>
          </cell>
          <cell r="L156">
            <v>1.79</v>
          </cell>
        </row>
        <row r="157">
          <cell r="E157" t="str">
            <v>CN-13</v>
          </cell>
          <cell r="F157" t="str">
            <v>Reaterro de valas compactado mecanic. CM-30</v>
          </cell>
          <cell r="K157" t="str">
            <v>m³</v>
          </cell>
          <cell r="L157">
            <v>7.09</v>
          </cell>
        </row>
        <row r="158">
          <cell r="E158" t="str">
            <v>CN-14</v>
          </cell>
          <cell r="F158" t="str">
            <v>Gabião tipo caixa</v>
          </cell>
          <cell r="I158" t="str">
            <v>PMG ES-G-29/04</v>
          </cell>
          <cell r="K158" t="str">
            <v>m³</v>
          </cell>
          <cell r="L158">
            <v>238.52</v>
          </cell>
        </row>
        <row r="159">
          <cell r="E159" t="str">
            <v>CN-15</v>
          </cell>
          <cell r="F159" t="str">
            <v>Fornecimento e execução de gabiões tipo colchão reno no canal e encostas</v>
          </cell>
          <cell r="I159" t="str">
            <v>PMG ES-G-29/04</v>
          </cell>
          <cell r="K159" t="str">
            <v>m³</v>
          </cell>
          <cell r="L159">
            <v>381.69</v>
          </cell>
        </row>
        <row r="160">
          <cell r="E160" t="str">
            <v>CN-16</v>
          </cell>
          <cell r="F160" t="str">
            <v>Cimbramento ou escoramento de madeira</v>
          </cell>
          <cell r="K160" t="str">
            <v>m</v>
          </cell>
          <cell r="L160">
            <v>30.44</v>
          </cell>
        </row>
        <row r="161">
          <cell r="E161" t="str">
            <v>CN-17</v>
          </cell>
          <cell r="F161" t="str">
            <v>Fornecimento, corte, dobragem e aplicação de aço CA-50</v>
          </cell>
          <cell r="K161" t="str">
            <v>kg</v>
          </cell>
          <cell r="L161">
            <v>5.18</v>
          </cell>
        </row>
        <row r="162">
          <cell r="E162" t="str">
            <v>CN-18</v>
          </cell>
          <cell r="F162" t="str">
            <v>Fornecimento, lançamento, adensamento de concreto FCK 15,0 MPa</v>
          </cell>
          <cell r="K162" t="str">
            <v>m³</v>
          </cell>
          <cell r="L162">
            <v>416.2</v>
          </cell>
        </row>
        <row r="163">
          <cell r="E163" t="str">
            <v>CN-19</v>
          </cell>
          <cell r="F163" t="str">
            <v>Escavação e carga em material de 3ª cat. com utilização de compressor e guincho</v>
          </cell>
          <cell r="K163" t="str">
            <v>m³</v>
          </cell>
          <cell r="L163">
            <v>139.44999999999999</v>
          </cell>
        </row>
        <row r="164">
          <cell r="E164" t="str">
            <v>CN-20</v>
          </cell>
          <cell r="F164" t="str">
            <v>Fornecimento, montagem, desmont. de formas para concreto em bueiros celulares</v>
          </cell>
          <cell r="K164" t="str">
            <v>m²</v>
          </cell>
          <cell r="L164">
            <v>62.73</v>
          </cell>
        </row>
        <row r="165">
          <cell r="E165" t="str">
            <v>CN-21</v>
          </cell>
          <cell r="F165" t="str">
            <v>Carga de material de limpeza</v>
          </cell>
          <cell r="K165" t="str">
            <v>m³</v>
          </cell>
          <cell r="L165">
            <v>3.83</v>
          </cell>
        </row>
        <row r="166">
          <cell r="E166" t="str">
            <v>CN-22</v>
          </cell>
          <cell r="F166" t="str">
            <v>Carga de material de 3ª categoria</v>
          </cell>
          <cell r="K166" t="str">
            <v>m³</v>
          </cell>
          <cell r="L166">
            <v>4.29</v>
          </cell>
        </row>
        <row r="167">
          <cell r="E167" t="str">
            <v>CN-23</v>
          </cell>
          <cell r="F167" t="str">
            <v>Forma</v>
          </cell>
          <cell r="K167" t="str">
            <v>m²</v>
          </cell>
          <cell r="L167">
            <v>34.229999999999997</v>
          </cell>
        </row>
        <row r="168">
          <cell r="E168" t="str">
            <v>CN-24</v>
          </cell>
          <cell r="F168" t="str">
            <v>Alvenaria estrut. em blocos de concreto 14x19x39cm assentados em argam. mista</v>
          </cell>
          <cell r="K168" t="str">
            <v>m³</v>
          </cell>
          <cell r="L168">
            <v>51.61</v>
          </cell>
        </row>
        <row r="169">
          <cell r="E169" t="str">
            <v>CN-25</v>
          </cell>
          <cell r="F169" t="str">
            <v>Alvenaria de tijolos maciços</v>
          </cell>
          <cell r="K169" t="str">
            <v>m³</v>
          </cell>
          <cell r="L169">
            <v>373.73</v>
          </cell>
        </row>
        <row r="170">
          <cell r="E170" t="str">
            <v>CN-26</v>
          </cell>
          <cell r="F170" t="str">
            <v>Alvenaria de pedra marroada</v>
          </cell>
          <cell r="K170" t="str">
            <v>m³</v>
          </cell>
          <cell r="L170">
            <v>324.13</v>
          </cell>
        </row>
        <row r="171">
          <cell r="E171" t="str">
            <v>CN-27</v>
          </cell>
          <cell r="F171" t="str">
            <v>Bombeamento de valas</v>
          </cell>
          <cell r="K171" t="str">
            <v>h</v>
          </cell>
          <cell r="L171">
            <v>8.06</v>
          </cell>
        </row>
        <row r="172">
          <cell r="E172" t="str">
            <v>CN-28</v>
          </cell>
          <cell r="F172" t="str">
            <v>Fornecimento, lançamento, adensamento de concreto FCK 25,0 MPa</v>
          </cell>
          <cell r="K172" t="str">
            <v>m³</v>
          </cell>
          <cell r="L172">
            <v>417.87</v>
          </cell>
        </row>
        <row r="173">
          <cell r="E173" t="str">
            <v>CN-29</v>
          </cell>
          <cell r="F173" t="str">
            <v>Junta Fungenband O-22</v>
          </cell>
          <cell r="K173" t="str">
            <v>m</v>
          </cell>
          <cell r="L173">
            <v>87.66</v>
          </cell>
        </row>
        <row r="174">
          <cell r="E174" t="str">
            <v>CN-30</v>
          </cell>
          <cell r="F174" t="str">
            <v>Dreno de bidim OP 30 com barbacã e pedra marroada</v>
          </cell>
          <cell r="K174" t="str">
            <v>un</v>
          </cell>
          <cell r="L174">
            <v>32.520000000000003</v>
          </cell>
        </row>
        <row r="175">
          <cell r="E175" t="str">
            <v>CN-</v>
          </cell>
        </row>
        <row r="176">
          <cell r="E176" t="str">
            <v>CN-</v>
          </cell>
        </row>
        <row r="177">
          <cell r="E177" t="str">
            <v>CN-</v>
          </cell>
        </row>
        <row r="178">
          <cell r="E178" t="str">
            <v>CN-</v>
          </cell>
        </row>
        <row r="179">
          <cell r="E179" t="str">
            <v>CN-</v>
          </cell>
        </row>
        <row r="180">
          <cell r="E180" t="str">
            <v>CN-</v>
          </cell>
        </row>
        <row r="181">
          <cell r="E181" t="str">
            <v>CN-</v>
          </cell>
        </row>
        <row r="182">
          <cell r="E182" t="str">
            <v>CN-</v>
          </cell>
        </row>
        <row r="183">
          <cell r="E183" t="str">
            <v>CN-</v>
          </cell>
        </row>
        <row r="184">
          <cell r="E184" t="str">
            <v>CN-</v>
          </cell>
        </row>
        <row r="185">
          <cell r="E185" t="str">
            <v>STCN</v>
          </cell>
          <cell r="F185" t="str">
            <v>SUB-TOTAL DE CANALIZAÇÃO</v>
          </cell>
        </row>
        <row r="186">
          <cell r="E186" t="str">
            <v>BRCN</v>
          </cell>
        </row>
        <row r="187">
          <cell r="E187" t="str">
            <v>CA</v>
          </cell>
          <cell r="F187" t="str">
            <v>COMPOSIÇÕES AUXILIARES</v>
          </cell>
        </row>
        <row r="188">
          <cell r="E188" t="str">
            <v>CA-1</v>
          </cell>
          <cell r="F188" t="str">
            <v>Fabricação de viga para boca de lobo e transporte</v>
          </cell>
          <cell r="K188" t="str">
            <v>un</v>
          </cell>
          <cell r="L188">
            <v>22.8</v>
          </cell>
        </row>
        <row r="189">
          <cell r="E189" t="str">
            <v>CA-2</v>
          </cell>
          <cell r="F189" t="str">
            <v xml:space="preserve">Fabricação de tampa para boca de lobo  (60x100) e transporte </v>
          </cell>
          <cell r="K189" t="str">
            <v>un</v>
          </cell>
          <cell r="L189">
            <v>28.78</v>
          </cell>
        </row>
        <row r="190">
          <cell r="E190" t="str">
            <v>CA-3</v>
          </cell>
          <cell r="F190" t="str">
            <v xml:space="preserve">Fabricação de tampa para boca de lobo  (50x100) e transporte </v>
          </cell>
          <cell r="K190" t="str">
            <v>un</v>
          </cell>
          <cell r="L190">
            <v>21.17</v>
          </cell>
        </row>
        <row r="191">
          <cell r="E191" t="str">
            <v>CA-4</v>
          </cell>
          <cell r="F191" t="str">
            <v>Fabricação de anel superior boca-de-lobo</v>
          </cell>
          <cell r="K191" t="str">
            <v>un</v>
          </cell>
          <cell r="L191">
            <v>42.28</v>
          </cell>
        </row>
        <row r="192">
          <cell r="E192" t="str">
            <v>CA-5</v>
          </cell>
          <cell r="F192" t="str">
            <v>Fabricação de meio-fio pré-moldado e transporte</v>
          </cell>
          <cell r="K192" t="str">
            <v>un</v>
          </cell>
          <cell r="L192">
            <v>13.96</v>
          </cell>
        </row>
        <row r="193">
          <cell r="E193" t="str">
            <v>CA-6</v>
          </cell>
          <cell r="F193" t="str">
            <v xml:space="preserve">Fabricação de tampão de concreto, anel e transporte </v>
          </cell>
          <cell r="K193" t="str">
            <v>un</v>
          </cell>
          <cell r="L193">
            <v>262.95999999999998</v>
          </cell>
        </row>
        <row r="194">
          <cell r="E194" t="str">
            <v>CA-7</v>
          </cell>
          <cell r="F194" t="str">
            <v>Transporte local de tubos de concreto e lajes superiores</v>
          </cell>
          <cell r="G194" t="str">
            <v>0,40 x D</v>
          </cell>
          <cell r="H194">
            <v>4.9000000000000004</v>
          </cell>
          <cell r="I194">
            <v>5</v>
          </cell>
          <cell r="K194" t="str">
            <v>m³</v>
          </cell>
          <cell r="L194">
            <v>6.9</v>
          </cell>
        </row>
        <row r="195">
          <cell r="E195" t="str">
            <v>CA-8</v>
          </cell>
          <cell r="F195" t="str">
            <v xml:space="preserve">Transporte local com carga manual </v>
          </cell>
          <cell r="G195" t="str">
            <v>0,72 x D</v>
          </cell>
          <cell r="H195">
            <v>8.7899999999999991</v>
          </cell>
          <cell r="I195">
            <v>5</v>
          </cell>
          <cell r="K195" t="str">
            <v>m³</v>
          </cell>
          <cell r="L195">
            <v>12.389999999999999</v>
          </cell>
        </row>
        <row r="196">
          <cell r="E196" t="str">
            <v>CA-9</v>
          </cell>
          <cell r="F196" t="str">
            <v xml:space="preserve">Transporte local para obra </v>
          </cell>
          <cell r="G196" t="str">
            <v>0,43 x D</v>
          </cell>
          <cell r="H196">
            <v>5.35</v>
          </cell>
          <cell r="I196">
            <v>5</v>
          </cell>
          <cell r="K196" t="str">
            <v>m³</v>
          </cell>
          <cell r="L196">
            <v>7.5</v>
          </cell>
        </row>
        <row r="197">
          <cell r="E197" t="str">
            <v>CA-10</v>
          </cell>
          <cell r="F197" t="str">
            <v xml:space="preserve">Transporte local de entulhos </v>
          </cell>
          <cell r="G197" t="str">
            <v>0,72 x D</v>
          </cell>
          <cell r="H197">
            <v>1.79</v>
          </cell>
          <cell r="I197">
            <v>5</v>
          </cell>
          <cell r="K197" t="str">
            <v>m³</v>
          </cell>
          <cell r="L197">
            <v>5.39</v>
          </cell>
        </row>
        <row r="198">
          <cell r="E198" t="str">
            <v>CA-11</v>
          </cell>
          <cell r="F198" t="str">
            <v>Escoramento de meio-fio c/ material local, compactado manualm. em faixa de 0,50m</v>
          </cell>
          <cell r="K198" t="str">
            <v>m</v>
          </cell>
          <cell r="L198">
            <v>1.4</v>
          </cell>
        </row>
        <row r="199">
          <cell r="E199" t="str">
            <v>CA-12</v>
          </cell>
          <cell r="F199" t="str">
            <v>Escavação e acerto na faixa c/ 0,60m de largura, p/ meio-fio e sargeta conjugados</v>
          </cell>
          <cell r="K199" t="str">
            <v>m</v>
          </cell>
          <cell r="L199">
            <v>2.19</v>
          </cell>
        </row>
        <row r="200">
          <cell r="E200" t="str">
            <v>CA-13</v>
          </cell>
          <cell r="F200" t="str">
            <v>Arrancamento de meio-fio pré-moldado</v>
          </cell>
          <cell r="K200" t="str">
            <v>m</v>
          </cell>
          <cell r="L200">
            <v>2.13</v>
          </cell>
        </row>
        <row r="201">
          <cell r="E201" t="str">
            <v>CA-14</v>
          </cell>
          <cell r="F201" t="str">
            <v>Demolição de sarjeta de concreto</v>
          </cell>
          <cell r="K201" t="str">
            <v>m</v>
          </cell>
          <cell r="L201">
            <v>0.85</v>
          </cell>
        </row>
        <row r="202">
          <cell r="E202" t="str">
            <v>CA-15</v>
          </cell>
          <cell r="F202" t="str">
            <v>Calçadas de concreto (espessura média de 6,00cm)</v>
          </cell>
          <cell r="K202" t="str">
            <v>m³</v>
          </cell>
          <cell r="L202">
            <v>309.27999999999997</v>
          </cell>
        </row>
        <row r="203">
          <cell r="E203" t="str">
            <v>CA-16</v>
          </cell>
          <cell r="F203" t="str">
            <v>Expurgo de material de jazida</v>
          </cell>
          <cell r="K203" t="str">
            <v>m³</v>
          </cell>
          <cell r="L203">
            <v>2.2799999999999998</v>
          </cell>
        </row>
        <row r="204">
          <cell r="E204" t="str">
            <v>CA-17</v>
          </cell>
          <cell r="F204" t="str">
            <v>Concreto FCK 15MPa</v>
          </cell>
          <cell r="K204" t="str">
            <v>m³</v>
          </cell>
          <cell r="L204">
            <v>265.62</v>
          </cell>
        </row>
        <row r="205">
          <cell r="E205" t="str">
            <v>CA-18</v>
          </cell>
          <cell r="F205" t="str">
            <v xml:space="preserve">Ferragem </v>
          </cell>
          <cell r="K205" t="str">
            <v>kg</v>
          </cell>
          <cell r="L205">
            <v>4.49</v>
          </cell>
        </row>
        <row r="206">
          <cell r="E206" t="str">
            <v>CA-19</v>
          </cell>
          <cell r="F206" t="str">
            <v>Lançamento e adensamento de concreto</v>
          </cell>
          <cell r="K206" t="str">
            <v>m³</v>
          </cell>
          <cell r="L206">
            <v>91.67</v>
          </cell>
        </row>
        <row r="207">
          <cell r="E207" t="str">
            <v>CA-20</v>
          </cell>
          <cell r="F207" t="str">
            <v>Demolição do pavimento asfáltico incluindo remoção</v>
          </cell>
          <cell r="K207" t="str">
            <v>m³</v>
          </cell>
          <cell r="L207">
            <v>221.77</v>
          </cell>
        </row>
        <row r="208">
          <cell r="E208" t="str">
            <v>CA-21</v>
          </cell>
          <cell r="F208" t="str">
            <v>Argamassa cimento-areia 1-3</v>
          </cell>
          <cell r="K208" t="str">
            <v>m³</v>
          </cell>
          <cell r="L208">
            <v>273.48</v>
          </cell>
        </row>
        <row r="209">
          <cell r="E209" t="str">
            <v>CA-22</v>
          </cell>
          <cell r="F209" t="str">
            <v>Junta de dilatação plástica e=3mm</v>
          </cell>
          <cell r="K209" t="str">
            <v>m</v>
          </cell>
          <cell r="L209">
            <v>5</v>
          </cell>
        </row>
        <row r="210">
          <cell r="E210" t="str">
            <v>CA-23</v>
          </cell>
          <cell r="F210" t="str">
            <v>Fornecimento de andaimes metálico para montagem das formas</v>
          </cell>
          <cell r="K210" t="str">
            <v>m³</v>
          </cell>
          <cell r="L210">
            <v>27.29</v>
          </cell>
        </row>
        <row r="211">
          <cell r="E211" t="str">
            <v>CA-24</v>
          </cell>
          <cell r="F211" t="str">
            <v>Lastro de concreto magro</v>
          </cell>
          <cell r="K211" t="str">
            <v>m³</v>
          </cell>
          <cell r="L211">
            <v>225.05</v>
          </cell>
        </row>
        <row r="212">
          <cell r="E212" t="str">
            <v>CA-25</v>
          </cell>
          <cell r="F212" t="str">
            <v>Fornecimento, montagem e cravação de estacas trilho TR37</v>
          </cell>
          <cell r="K212" t="str">
            <v>kg</v>
          </cell>
          <cell r="L212">
            <v>3.3</v>
          </cell>
        </row>
        <row r="213">
          <cell r="E213" t="str">
            <v>CA-26</v>
          </cell>
          <cell r="F213" t="str">
            <v>Fornecimento, transporte e montagem de viga prémoldada 6m</v>
          </cell>
          <cell r="K213" t="str">
            <v>un</v>
          </cell>
          <cell r="L213">
            <v>3744.58</v>
          </cell>
        </row>
        <row r="214">
          <cell r="E214" t="str">
            <v>CA-27</v>
          </cell>
          <cell r="F214" t="str">
            <v>Fornecimento, transporte e montagem de viga prémoldada 12m</v>
          </cell>
          <cell r="K214" t="str">
            <v>un</v>
          </cell>
          <cell r="L214">
            <v>7016.7</v>
          </cell>
        </row>
        <row r="215">
          <cell r="E215" t="str">
            <v>CA-28</v>
          </cell>
          <cell r="F215" t="str">
            <v>Fornec., coloc. e pint. de guarda corpo tub. em aço carbono 50mm c/ tela artística 1,50cm em cantoneira (1,20m)</v>
          </cell>
          <cell r="K215" t="str">
            <v>m</v>
          </cell>
          <cell r="L215">
            <v>130.34</v>
          </cell>
        </row>
        <row r="216">
          <cell r="E216" t="str">
            <v>CA-29</v>
          </cell>
          <cell r="F216" t="str">
            <v>Aplicação de defensas metálicas</v>
          </cell>
          <cell r="K216" t="str">
            <v>m</v>
          </cell>
          <cell r="L216">
            <v>95.73</v>
          </cell>
        </row>
        <row r="217">
          <cell r="E217" t="str">
            <v>CA-30</v>
          </cell>
          <cell r="F217" t="str">
            <v>Demolição de alvenaria</v>
          </cell>
          <cell r="K217" t="str">
            <v>m²</v>
          </cell>
          <cell r="L217">
            <v>14.81</v>
          </cell>
        </row>
        <row r="218">
          <cell r="E218" t="str">
            <v>CA-31</v>
          </cell>
          <cell r="F218" t="str">
            <v>Demolição de estruturas de concreto</v>
          </cell>
          <cell r="K218" t="str">
            <v>m³</v>
          </cell>
          <cell r="L218">
            <v>34.159999999999997</v>
          </cell>
        </row>
        <row r="219">
          <cell r="E219" t="str">
            <v>CA-32</v>
          </cell>
          <cell r="F219" t="str">
            <v>Demolição de concreto</v>
          </cell>
          <cell r="K219" t="str">
            <v>m³</v>
          </cell>
          <cell r="L219">
            <v>22.1</v>
          </cell>
        </row>
        <row r="220">
          <cell r="E220" t="str">
            <v>CA-33</v>
          </cell>
          <cell r="F220" t="str">
            <v>Plantio de gramas em leivas</v>
          </cell>
          <cell r="K220" t="str">
            <v>m²</v>
          </cell>
          <cell r="L220">
            <v>2.69</v>
          </cell>
        </row>
        <row r="221">
          <cell r="E221" t="str">
            <v>CA-34</v>
          </cell>
          <cell r="F221" t="str">
            <v>Fornecimento de mudas e plantio de árvores decorativas</v>
          </cell>
          <cell r="K221" t="str">
            <v>un</v>
          </cell>
          <cell r="L221">
            <v>25.76</v>
          </cell>
        </row>
        <row r="222">
          <cell r="E222" t="str">
            <v>CA-</v>
          </cell>
        </row>
        <row r="223">
          <cell r="E223" t="str">
            <v>CA-</v>
          </cell>
        </row>
        <row r="224">
          <cell r="E224" t="str">
            <v>CA-</v>
          </cell>
        </row>
        <row r="225">
          <cell r="E225" t="str">
            <v>CA-</v>
          </cell>
        </row>
        <row r="226">
          <cell r="E226" t="str">
            <v>CA-</v>
          </cell>
        </row>
        <row r="227">
          <cell r="E227" t="str">
            <v>CA-</v>
          </cell>
        </row>
        <row r="228">
          <cell r="E228" t="str">
            <v>CA-</v>
          </cell>
        </row>
        <row r="229">
          <cell r="E229" t="str">
            <v>CA-</v>
          </cell>
        </row>
        <row r="230">
          <cell r="E230" t="str">
            <v>CA-</v>
          </cell>
        </row>
        <row r="231">
          <cell r="E231" t="str">
            <v>CA-</v>
          </cell>
        </row>
        <row r="232">
          <cell r="E232" t="str">
            <v>STCA</v>
          </cell>
          <cell r="F232" t="str">
            <v>SUB-TOTAL DE COMPOSIÇÃO AUXILIARES</v>
          </cell>
        </row>
        <row r="233">
          <cell r="E233" t="str">
            <v>BRCA</v>
          </cell>
        </row>
        <row r="234">
          <cell r="E234" t="str">
            <v>SE</v>
          </cell>
          <cell r="F234" t="str">
            <v>SERVIÇOS ESPECIAIS</v>
          </cell>
        </row>
        <row r="235">
          <cell r="E235" t="str">
            <v>SE-1</v>
          </cell>
          <cell r="F235" t="str">
            <v>Patrolamento de vias urbanas</v>
          </cell>
          <cell r="K235" t="str">
            <v>m²</v>
          </cell>
          <cell r="L235">
            <v>0.1</v>
          </cell>
        </row>
        <row r="236">
          <cell r="E236" t="str">
            <v>SE-2</v>
          </cell>
          <cell r="F236" t="str">
            <v>Espalhamento de cascalho</v>
          </cell>
          <cell r="K236" t="str">
            <v>m³</v>
          </cell>
          <cell r="L236">
            <v>30.2</v>
          </cell>
        </row>
        <row r="237">
          <cell r="E237" t="str">
            <v>SE-3</v>
          </cell>
          <cell r="F237" t="str">
            <v>Remoção de terras e entulhos</v>
          </cell>
          <cell r="K237" t="str">
            <v>m³</v>
          </cell>
          <cell r="L237">
            <v>13.51</v>
          </cell>
        </row>
        <row r="238">
          <cell r="E238" t="str">
            <v>SE-4</v>
          </cell>
          <cell r="F238" t="str">
            <v>Limpeza de boca de lobo e PV (manual)</v>
          </cell>
          <cell r="K238" t="str">
            <v>un</v>
          </cell>
          <cell r="L238">
            <v>12.69</v>
          </cell>
        </row>
        <row r="239">
          <cell r="E239" t="str">
            <v>SE-5</v>
          </cell>
          <cell r="F239" t="str">
            <v>Limpeza de boca de lobo (manual)</v>
          </cell>
          <cell r="K239" t="str">
            <v>un</v>
          </cell>
          <cell r="L239">
            <v>17.05</v>
          </cell>
        </row>
        <row r="240">
          <cell r="E240" t="str">
            <v>SE-6</v>
          </cell>
          <cell r="F240" t="str">
            <v>Limpeza de PV Ø 40 cm (manual)</v>
          </cell>
          <cell r="K240" t="str">
            <v>un</v>
          </cell>
          <cell r="L240">
            <v>12.69</v>
          </cell>
        </row>
        <row r="241">
          <cell r="E241" t="str">
            <v>SE-7</v>
          </cell>
          <cell r="F241" t="str">
            <v>Limpeza de PV Ø 60 cm (manual)</v>
          </cell>
          <cell r="K241" t="str">
            <v>un</v>
          </cell>
          <cell r="L241">
            <v>17.05</v>
          </cell>
        </row>
        <row r="242">
          <cell r="E242" t="str">
            <v>SE-8</v>
          </cell>
          <cell r="F242" t="str">
            <v>Limpeza de PV Ø 80 cm (manual)</v>
          </cell>
          <cell r="K242" t="str">
            <v>un</v>
          </cell>
          <cell r="L242">
            <v>38.08</v>
          </cell>
        </row>
        <row r="243">
          <cell r="E243" t="str">
            <v>SE-9</v>
          </cell>
          <cell r="F243" t="str">
            <v>Limpeza de PV Ø 100 cm (manual)</v>
          </cell>
          <cell r="K243" t="str">
            <v>un</v>
          </cell>
          <cell r="L243">
            <v>54.4</v>
          </cell>
        </row>
        <row r="244">
          <cell r="E244" t="str">
            <v>SE-10</v>
          </cell>
          <cell r="F244" t="str">
            <v>Limpeza de PV Ø 120 cm (manual)</v>
          </cell>
          <cell r="K244" t="str">
            <v>un</v>
          </cell>
          <cell r="L244">
            <v>76.16</v>
          </cell>
        </row>
        <row r="245">
          <cell r="E245" t="str">
            <v>SE-11</v>
          </cell>
          <cell r="F245" t="str">
            <v>Limpeza de PV Ø 150 cm (manual)</v>
          </cell>
          <cell r="K245" t="str">
            <v>un</v>
          </cell>
          <cell r="L245">
            <v>114.24</v>
          </cell>
        </row>
        <row r="246">
          <cell r="E246" t="str">
            <v>SE-12</v>
          </cell>
          <cell r="F246" t="str">
            <v>Limpeza de boca de lobo e PV (bomba)</v>
          </cell>
          <cell r="K246" t="str">
            <v>un</v>
          </cell>
          <cell r="L246">
            <v>175.46</v>
          </cell>
        </row>
        <row r="247">
          <cell r="E247" t="str">
            <v>SE-13</v>
          </cell>
          <cell r="F247" t="str">
            <v>Limpeza de boca de lobo (bomba)</v>
          </cell>
          <cell r="K247" t="str">
            <v>un</v>
          </cell>
          <cell r="L247">
            <v>233.95</v>
          </cell>
        </row>
        <row r="248">
          <cell r="E248" t="str">
            <v>SE-14</v>
          </cell>
          <cell r="F248" t="str">
            <v>Limpeza de PV Ø 40 cm (bomba)</v>
          </cell>
          <cell r="K248" t="str">
            <v>un</v>
          </cell>
          <cell r="L248">
            <v>175.46</v>
          </cell>
        </row>
        <row r="249">
          <cell r="E249" t="str">
            <v xml:space="preserve">SE-15  </v>
          </cell>
          <cell r="F249" t="str">
            <v>Limpeza de PV Ø 60 cm (bomba)</v>
          </cell>
          <cell r="K249" t="str">
            <v>un</v>
          </cell>
          <cell r="L249">
            <v>233.95</v>
          </cell>
        </row>
        <row r="250">
          <cell r="E250" t="str">
            <v>SE-16</v>
          </cell>
          <cell r="F250" t="str">
            <v>Limpeza de PV Ø 80 cm (bomba)</v>
          </cell>
          <cell r="K250" t="str">
            <v>un</v>
          </cell>
          <cell r="L250">
            <v>526.38</v>
          </cell>
        </row>
        <row r="251">
          <cell r="E251" t="str">
            <v>SE-17</v>
          </cell>
          <cell r="F251" t="str">
            <v>Limpeza de PV Ø 100 cm (bomba)</v>
          </cell>
          <cell r="K251" t="str">
            <v>un</v>
          </cell>
          <cell r="L251">
            <v>751.97</v>
          </cell>
        </row>
        <row r="252">
          <cell r="E252" t="str">
            <v>SE-18</v>
          </cell>
          <cell r="F252" t="str">
            <v>Limpeza de PV Ø 120 cm (bomba)</v>
          </cell>
          <cell r="K252" t="str">
            <v>un</v>
          </cell>
          <cell r="L252">
            <v>1052.76</v>
          </cell>
        </row>
        <row r="253">
          <cell r="E253" t="str">
            <v>SE-19</v>
          </cell>
          <cell r="F253" t="str">
            <v>Limpeza de PV Ø 150 cm (bomba)</v>
          </cell>
          <cell r="K253" t="str">
            <v>un</v>
          </cell>
          <cell r="L253">
            <v>1503.94</v>
          </cell>
        </row>
        <row r="254">
          <cell r="E254" t="str">
            <v>SE-20</v>
          </cell>
          <cell r="F254" t="str">
            <v>Desobstrução de redes de água pluvial</v>
          </cell>
          <cell r="K254" t="str">
            <v>m</v>
          </cell>
          <cell r="L254">
            <v>7.63</v>
          </cell>
        </row>
        <row r="255">
          <cell r="E255" t="str">
            <v>SE-21</v>
          </cell>
          <cell r="F255" t="str">
            <v>Desobstrução de redes de água pluvial Ø 20cm</v>
          </cell>
          <cell r="K255" t="str">
            <v>m</v>
          </cell>
          <cell r="L255">
            <v>2.72</v>
          </cell>
        </row>
        <row r="256">
          <cell r="E256" t="str">
            <v>SE-22</v>
          </cell>
          <cell r="F256" t="str">
            <v>Desobstrução de redes de água pluvial Ø 30cm</v>
          </cell>
          <cell r="K256" t="str">
            <v>m</v>
          </cell>
          <cell r="L256">
            <v>3.18</v>
          </cell>
        </row>
        <row r="257">
          <cell r="E257" t="str">
            <v>SE-23</v>
          </cell>
          <cell r="F257" t="str">
            <v>Desobstrução de redes de água pluvial Ø 40cm</v>
          </cell>
          <cell r="K257" t="str">
            <v>m</v>
          </cell>
          <cell r="L257">
            <v>4.24</v>
          </cell>
        </row>
        <row r="258">
          <cell r="E258" t="str">
            <v>SE-24</v>
          </cell>
          <cell r="F258" t="str">
            <v>Desobstrução de redes de água pluvial Ø 60cm</v>
          </cell>
          <cell r="K258" t="str">
            <v>m</v>
          </cell>
          <cell r="L258">
            <v>6.58</v>
          </cell>
        </row>
        <row r="259">
          <cell r="E259" t="str">
            <v>SE-25</v>
          </cell>
          <cell r="F259" t="str">
            <v>Desobstrução de redes de água pluvial Ø 80cm</v>
          </cell>
          <cell r="K259" t="str">
            <v>m</v>
          </cell>
          <cell r="L259">
            <v>9.5399999999999991</v>
          </cell>
        </row>
        <row r="260">
          <cell r="E260" t="str">
            <v>SE-26</v>
          </cell>
          <cell r="F260" t="str">
            <v>Desobstrução de redes de água pluvial Ø 100cm</v>
          </cell>
          <cell r="K260" t="str">
            <v>m</v>
          </cell>
          <cell r="L260">
            <v>12.72</v>
          </cell>
        </row>
        <row r="261">
          <cell r="E261" t="str">
            <v>SE-27</v>
          </cell>
          <cell r="F261" t="str">
            <v>Desobstrução de redes de água pluvial Ø 120cm</v>
          </cell>
          <cell r="K261" t="str">
            <v>m</v>
          </cell>
          <cell r="L261">
            <v>17.34</v>
          </cell>
        </row>
        <row r="262">
          <cell r="E262" t="str">
            <v>SE-28</v>
          </cell>
          <cell r="F262" t="str">
            <v>Desobstrução de redes de água pluvial Ø 150cm</v>
          </cell>
          <cell r="K262" t="str">
            <v>m</v>
          </cell>
          <cell r="L262">
            <v>23.84</v>
          </cell>
        </row>
        <row r="263">
          <cell r="E263" t="str">
            <v>SE-29</v>
          </cell>
          <cell r="F263" t="str">
            <v>Reposição de tampas de BL</v>
          </cell>
          <cell r="K263" t="str">
            <v>un</v>
          </cell>
          <cell r="L263">
            <v>51.73</v>
          </cell>
        </row>
        <row r="264">
          <cell r="E264" t="str">
            <v>SE-30</v>
          </cell>
          <cell r="F264" t="str">
            <v>Reposição de tampas de PV</v>
          </cell>
          <cell r="K264" t="str">
            <v>un</v>
          </cell>
          <cell r="L264">
            <v>233.36</v>
          </cell>
        </row>
        <row r="265">
          <cell r="E265" t="str">
            <v>SE-31</v>
          </cell>
          <cell r="F265" t="str">
            <v>Reposição de viga de BL e grelha</v>
          </cell>
          <cell r="K265" t="str">
            <v>un</v>
          </cell>
          <cell r="L265">
            <v>175.62</v>
          </cell>
        </row>
        <row r="266">
          <cell r="E266" t="str">
            <v>SE-32</v>
          </cell>
          <cell r="F266" t="str">
            <v>Recuperação de meio-fio e sarjeta</v>
          </cell>
          <cell r="K266" t="str">
            <v>m</v>
          </cell>
          <cell r="L266">
            <v>35.53</v>
          </cell>
        </row>
        <row r="267">
          <cell r="E267" t="str">
            <v>SE-33</v>
          </cell>
          <cell r="F267" t="str">
            <v>Substituição de anel de PV</v>
          </cell>
          <cell r="K267" t="str">
            <v>un</v>
          </cell>
          <cell r="L267">
            <v>568.6</v>
          </cell>
        </row>
        <row r="268">
          <cell r="E268" t="str">
            <v>SE-34</v>
          </cell>
          <cell r="F268" t="str">
            <v>Dragagem</v>
          </cell>
          <cell r="K268" t="str">
            <v>h</v>
          </cell>
          <cell r="L268">
            <v>215</v>
          </cell>
        </row>
        <row r="269">
          <cell r="E269" t="str">
            <v>SE-35</v>
          </cell>
          <cell r="F269" t="str">
            <v>Concreto ciclópico</v>
          </cell>
          <cell r="K269" t="str">
            <v>m³</v>
          </cell>
          <cell r="L269">
            <v>287.14999999999998</v>
          </cell>
        </row>
        <row r="270">
          <cell r="E270" t="str">
            <v>SE-36</v>
          </cell>
          <cell r="F270" t="str">
            <v>Fornecimento, lançamento, adensamento de concreto Fck 30Mpa</v>
          </cell>
          <cell r="K270" t="str">
            <v>m³</v>
          </cell>
          <cell r="L270">
            <v>477.75</v>
          </cell>
        </row>
        <row r="271">
          <cell r="E271" t="str">
            <v>SE-37</v>
          </cell>
          <cell r="F271" t="str">
            <v>Corpo de BSCC 2,50 x 2,50m alt.1,00 a 2,50m</v>
          </cell>
          <cell r="K271" t="str">
            <v>m</v>
          </cell>
          <cell r="L271">
            <v>1841.91</v>
          </cell>
        </row>
        <row r="272">
          <cell r="E272" t="str">
            <v>SE-38</v>
          </cell>
          <cell r="F272" t="str">
            <v>Boca de BSCC 2,50 x 2,50m esc.=15</v>
          </cell>
          <cell r="K272" t="str">
            <v>un</v>
          </cell>
          <cell r="L272">
            <v>7360.73</v>
          </cell>
        </row>
        <row r="273">
          <cell r="E273" t="str">
            <v>SE-39</v>
          </cell>
          <cell r="F273" t="str">
            <v>Assessoria técnica</v>
          </cell>
          <cell r="K273" t="str">
            <v>h</v>
          </cell>
          <cell r="L273">
            <v>69.53</v>
          </cell>
        </row>
        <row r="274">
          <cell r="E274" t="str">
            <v>SE-40</v>
          </cell>
          <cell r="F274" t="str">
            <v>Projeto geométrico</v>
          </cell>
          <cell r="K274" t="str">
            <v>m²</v>
          </cell>
          <cell r="L274">
            <v>0.57999999999999996</v>
          </cell>
        </row>
        <row r="275">
          <cell r="E275" t="str">
            <v>SE-41</v>
          </cell>
          <cell r="F275" t="str">
            <v>Levantamento de meio fio e BL a recuperar</v>
          </cell>
          <cell r="K275" t="str">
            <v>km</v>
          </cell>
          <cell r="L275">
            <v>21.17</v>
          </cell>
        </row>
        <row r="276">
          <cell r="E276" t="str">
            <v>SE-</v>
          </cell>
        </row>
        <row r="277">
          <cell r="E277" t="str">
            <v>SE-</v>
          </cell>
        </row>
        <row r="278">
          <cell r="E278" t="str">
            <v>SE-</v>
          </cell>
        </row>
        <row r="279">
          <cell r="E279" t="str">
            <v>SE-</v>
          </cell>
        </row>
        <row r="280">
          <cell r="E280" t="str">
            <v>SE-</v>
          </cell>
        </row>
        <row r="281">
          <cell r="E281" t="str">
            <v>SE-</v>
          </cell>
        </row>
        <row r="282">
          <cell r="E282" t="str">
            <v>SE-</v>
          </cell>
        </row>
        <row r="283">
          <cell r="E283" t="str">
            <v>SE-</v>
          </cell>
        </row>
        <row r="284">
          <cell r="E284" t="str">
            <v>SE-</v>
          </cell>
        </row>
        <row r="285">
          <cell r="E285" t="str">
            <v>SE-</v>
          </cell>
        </row>
        <row r="286">
          <cell r="E286" t="str">
            <v>STSE</v>
          </cell>
          <cell r="F286" t="str">
            <v>SUB-TOTAL SERVIÇOS ESPECIAIS</v>
          </cell>
        </row>
        <row r="287">
          <cell r="E287" t="str">
            <v>BRSE</v>
          </cell>
        </row>
        <row r="288">
          <cell r="E288" t="str">
            <v>TOTAL</v>
          </cell>
          <cell r="F288" t="str">
            <v>TOTAL GERAL</v>
          </cell>
        </row>
        <row r="325">
          <cell r="E325">
            <v>0</v>
          </cell>
        </row>
      </sheetData>
      <sheetData sheetId="1">
        <row r="1">
          <cell r="A1" t="str">
            <v>.</v>
          </cell>
          <cell r="C1" t="str">
            <v>ST</v>
          </cell>
          <cell r="E1" t="str">
            <v>BR</v>
          </cell>
          <cell r="F1" t="str">
            <v>TOTAL</v>
          </cell>
          <cell r="AF1" t="str">
            <v>LOCAL:  wwwwwwwww</v>
          </cell>
        </row>
        <row r="2">
          <cell r="G2" t="str">
            <v>CONTROLE - ENTRADA DE QUANTIDADES</v>
          </cell>
          <cell r="AH2" t="str">
            <v>DEPARTAMENTO DE ESTRADAS DO MUNÍCIPIO DE GOIÂNIA</v>
          </cell>
        </row>
        <row r="3">
          <cell r="AG3" t="str">
            <v>Galerias de Águas Pluviais e Pavimentação</v>
          </cell>
        </row>
        <row r="4">
          <cell r="AF4" t="str">
            <v>RUA / AVENIDA</v>
          </cell>
          <cell r="AG4" t="str">
            <v>COMP.</v>
          </cell>
          <cell r="AH4" t="str">
            <v>LARG. MÉDIA</v>
          </cell>
          <cell r="AI4" t="str">
            <v xml:space="preserve">ÁREA </v>
          </cell>
          <cell r="AJ4" t="str">
            <v>GALERIAS (cm)</v>
          </cell>
        </row>
        <row r="5">
          <cell r="AG5" t="str">
            <v>(m)</v>
          </cell>
          <cell r="AH5" t="str">
            <v>(m)</v>
          </cell>
          <cell r="AI5" t="str">
            <v>(m2)</v>
          </cell>
          <cell r="AJ5">
            <v>40</v>
          </cell>
          <cell r="AK5">
            <v>60</v>
          </cell>
          <cell r="AL5">
            <v>80</v>
          </cell>
          <cell r="AM5">
            <v>100</v>
          </cell>
          <cell r="AN5">
            <v>120</v>
          </cell>
          <cell r="AO5">
            <v>150</v>
          </cell>
        </row>
        <row r="6">
          <cell r="AF6" t="str">
            <v>TOTAIS</v>
          </cell>
          <cell r="AG6">
            <v>1982</v>
          </cell>
          <cell r="AH6">
            <v>7.3</v>
          </cell>
          <cell r="AI6">
            <v>14468.6</v>
          </cell>
          <cell r="AJ6">
            <v>0</v>
          </cell>
          <cell r="AK6">
            <v>410</v>
          </cell>
          <cell r="AL6">
            <v>125</v>
          </cell>
          <cell r="AM6">
            <v>255</v>
          </cell>
          <cell r="AN6">
            <v>0</v>
          </cell>
          <cell r="AO6">
            <v>0</v>
          </cell>
        </row>
        <row r="7">
          <cell r="F7" t="str">
            <v>SUB</v>
          </cell>
          <cell r="G7" t="str">
            <v>CÓDIGO</v>
          </cell>
          <cell r="I7" t="str">
            <v xml:space="preserve">QUANTIDADE </v>
          </cell>
          <cell r="N7" t="str">
            <v>QUANTIDADE AUTOMATICA</v>
          </cell>
          <cell r="AF7" t="str">
            <v>CÓDIGO</v>
          </cell>
          <cell r="AG7" t="str">
            <v>LEVANTAMENTO DE QUUANTITATIVOS</v>
          </cell>
        </row>
        <row r="8">
          <cell r="F8" t="str">
            <v>TOTAL</v>
          </cell>
          <cell r="H8" t="str">
            <v>DESCRIÇÃO</v>
          </cell>
          <cell r="AG8" t="str">
            <v xml:space="preserve">ITEM </v>
          </cell>
          <cell r="AN8" t="str">
            <v>UNID</v>
          </cell>
          <cell r="AO8" t="str">
            <v>QUANT.</v>
          </cell>
        </row>
        <row r="9">
          <cell r="A9">
            <v>1</v>
          </cell>
          <cell r="B9">
            <v>1</v>
          </cell>
          <cell r="C9">
            <v>5</v>
          </cell>
          <cell r="E9" t="str">
            <v>T</v>
          </cell>
          <cell r="F9" t="str">
            <v>T</v>
          </cell>
          <cell r="G9" t="str">
            <v>TERRAPLENAGEM</v>
          </cell>
          <cell r="K9">
            <v>1</v>
          </cell>
          <cell r="L9">
            <v>0</v>
          </cell>
          <cell r="M9">
            <v>1</v>
          </cell>
          <cell r="AF9" t="str">
            <v>T</v>
          </cell>
          <cell r="AG9" t="str">
            <v>TERRAPLENAGEM</v>
          </cell>
          <cell r="AN9">
            <v>0</v>
          </cell>
        </row>
        <row r="10">
          <cell r="A10">
            <v>2</v>
          </cell>
          <cell r="B10">
            <v>1</v>
          </cell>
          <cell r="D10">
            <v>1</v>
          </cell>
          <cell r="E10" t="str">
            <v>T-1</v>
          </cell>
          <cell r="F10" t="str">
            <v>T-1</v>
          </cell>
          <cell r="G10" t="str">
            <v>T-1</v>
          </cell>
          <cell r="H10" t="str">
            <v>Desmatamento, destocamento e limpeza</v>
          </cell>
          <cell r="K10">
            <v>1</v>
          </cell>
          <cell r="L10">
            <v>1</v>
          </cell>
          <cell r="M10">
            <v>2</v>
          </cell>
          <cell r="N10">
            <v>15063.2</v>
          </cell>
          <cell r="AF10" t="str">
            <v>T-1</v>
          </cell>
          <cell r="AG10" t="str">
            <v>Desmatamento, destocamento e limpeza</v>
          </cell>
          <cell r="AN10" t="str">
            <v>m²</v>
          </cell>
          <cell r="AO10">
            <v>15063.2</v>
          </cell>
        </row>
        <row r="11">
          <cell r="A11">
            <v>3</v>
          </cell>
          <cell r="B11">
            <v>1</v>
          </cell>
          <cell r="D11">
            <v>1</v>
          </cell>
          <cell r="E11" t="str">
            <v>T-2</v>
          </cell>
          <cell r="F11" t="str">
            <v>T-2</v>
          </cell>
          <cell r="G11" t="str">
            <v>T-2</v>
          </cell>
          <cell r="H11" t="str">
            <v>Serviços topográficos para paviment.,incl. locação, nota de serv., acomp. e greide</v>
          </cell>
          <cell r="K11">
            <v>1</v>
          </cell>
          <cell r="L11">
            <v>2</v>
          </cell>
          <cell r="M11">
            <v>3</v>
          </cell>
          <cell r="N11">
            <v>14468.6</v>
          </cell>
          <cell r="AF11" t="str">
            <v>T-2</v>
          </cell>
          <cell r="AG11" t="str">
            <v>Serviços topográficos para paviment.,incl. locação, nota de serv., acomp. e greide</v>
          </cell>
          <cell r="AN11" t="str">
            <v>m²</v>
          </cell>
          <cell r="AO11">
            <v>14468.6</v>
          </cell>
        </row>
        <row r="12">
          <cell r="A12">
            <v>4</v>
          </cell>
          <cell r="B12">
            <v>1</v>
          </cell>
          <cell r="D12">
            <v>1</v>
          </cell>
          <cell r="E12" t="str">
            <v>T-3</v>
          </cell>
          <cell r="F12" t="str">
            <v>T-3</v>
          </cell>
          <cell r="G12" t="str">
            <v>T-3</v>
          </cell>
          <cell r="H12" t="str">
            <v>Escavação e carga em solo de 1ª categoria, base em cascalho</v>
          </cell>
          <cell r="K12">
            <v>1</v>
          </cell>
          <cell r="L12">
            <v>3</v>
          </cell>
          <cell r="M12">
            <v>4</v>
          </cell>
          <cell r="N12">
            <v>3403.5</v>
          </cell>
          <cell r="AF12" t="str">
            <v>T-3</v>
          </cell>
          <cell r="AG12" t="str">
            <v>Escavação e carga em solo de 1ª categoria, base em cascalho</v>
          </cell>
          <cell r="AN12" t="str">
            <v>m³</v>
          </cell>
          <cell r="AO12">
            <v>3403.5</v>
          </cell>
        </row>
        <row r="13">
          <cell r="A13">
            <v>4</v>
          </cell>
          <cell r="B13">
            <v>0</v>
          </cell>
          <cell r="D13">
            <v>0</v>
          </cell>
          <cell r="E13" t="str">
            <v>T-4</v>
          </cell>
          <cell r="F13" t="str">
            <v>T-4</v>
          </cell>
          <cell r="G13" t="str">
            <v>T-4</v>
          </cell>
          <cell r="H13" t="str">
            <v>Escavação e carga em solo de 1ª categoria, base em DS-328</v>
          </cell>
          <cell r="K13">
            <v>0</v>
          </cell>
          <cell r="L13">
            <v>3</v>
          </cell>
          <cell r="M13">
            <v>5</v>
          </cell>
          <cell r="N13">
            <v>0</v>
          </cell>
          <cell r="AF13" t="str">
            <v>T-4</v>
          </cell>
          <cell r="AG13" t="str">
            <v>Escavação e carga em solo de 1ª categoria, base em DS-328</v>
          </cell>
          <cell r="AN13" t="str">
            <v>m³</v>
          </cell>
        </row>
        <row r="14">
          <cell r="A14">
            <v>5</v>
          </cell>
          <cell r="B14">
            <v>1</v>
          </cell>
          <cell r="D14">
            <v>1</v>
          </cell>
          <cell r="E14" t="str">
            <v>T-5</v>
          </cell>
          <cell r="F14" t="str">
            <v>T-5</v>
          </cell>
          <cell r="G14" t="str">
            <v>T-5</v>
          </cell>
          <cell r="H14" t="str">
            <v>Transporte de brita, areia e solo de rebaixamento</v>
          </cell>
          <cell r="K14">
            <v>1</v>
          </cell>
          <cell r="L14">
            <v>4</v>
          </cell>
          <cell r="M14">
            <v>6</v>
          </cell>
          <cell r="N14">
            <v>4084.2</v>
          </cell>
          <cell r="AF14" t="str">
            <v>T-5</v>
          </cell>
          <cell r="AG14" t="str">
            <v>Transporte de brita, areia e solo de rebaixamento</v>
          </cell>
          <cell r="AN14" t="str">
            <v>m³</v>
          </cell>
          <cell r="AO14">
            <v>4084.2</v>
          </cell>
        </row>
        <row r="15">
          <cell r="A15">
            <v>5</v>
          </cell>
          <cell r="B15">
            <v>0</v>
          </cell>
          <cell r="D15">
            <v>0</v>
          </cell>
          <cell r="E15" t="str">
            <v>T-6</v>
          </cell>
          <cell r="F15" t="str">
            <v>T-6</v>
          </cell>
          <cell r="G15" t="str">
            <v>T-6</v>
          </cell>
          <cell r="H15" t="str">
            <v>Espalhamento e compactação de aterro 95% P.N.</v>
          </cell>
          <cell r="K15">
            <v>0</v>
          </cell>
          <cell r="L15">
            <v>4</v>
          </cell>
          <cell r="M15">
            <v>7</v>
          </cell>
          <cell r="N15">
            <v>0</v>
          </cell>
          <cell r="AF15" t="str">
            <v>T-6</v>
          </cell>
          <cell r="AG15" t="str">
            <v>Espalhamento e compactação de aterro 95% P.N.</v>
          </cell>
          <cell r="AN15" t="str">
            <v>m³</v>
          </cell>
        </row>
        <row r="16">
          <cell r="A16">
            <v>6</v>
          </cell>
          <cell r="B16">
            <v>1</v>
          </cell>
          <cell r="D16">
            <v>1</v>
          </cell>
          <cell r="E16" t="str">
            <v>T-7</v>
          </cell>
          <cell r="F16" t="str">
            <v>T-7</v>
          </cell>
          <cell r="G16" t="str">
            <v>T-7</v>
          </cell>
          <cell r="H16" t="str">
            <v>Espalhamento e compactação de aterro 100% P.N.</v>
          </cell>
          <cell r="K16">
            <v>1</v>
          </cell>
          <cell r="L16">
            <v>5</v>
          </cell>
          <cell r="M16">
            <v>8</v>
          </cell>
          <cell r="N16">
            <v>8.39</v>
          </cell>
          <cell r="AF16" t="str">
            <v>T-7</v>
          </cell>
          <cell r="AG16" t="str">
            <v>Espalhamento e compactação de aterro 100% P.N.</v>
          </cell>
          <cell r="AN16" t="str">
            <v>m³</v>
          </cell>
          <cell r="AO16">
            <v>8.39</v>
          </cell>
        </row>
        <row r="17">
          <cell r="A17">
            <v>6</v>
          </cell>
          <cell r="B17">
            <v>0</v>
          </cell>
          <cell r="D17">
            <v>0</v>
          </cell>
          <cell r="E17" t="str">
            <v>T-8</v>
          </cell>
          <cell r="F17" t="str">
            <v>T-8</v>
          </cell>
          <cell r="G17" t="str">
            <v>T-8</v>
          </cell>
          <cell r="H17" t="str">
            <v>Escavação e carga 2ª categoria para terraplanagem</v>
          </cell>
          <cell r="K17">
            <v>0</v>
          </cell>
          <cell r="L17">
            <v>5</v>
          </cell>
          <cell r="M17">
            <v>9</v>
          </cell>
          <cell r="N17">
            <v>0</v>
          </cell>
          <cell r="AF17" t="str">
            <v>T-8</v>
          </cell>
          <cell r="AG17" t="str">
            <v>Escavação e carga 2ª categoria para terraplanagem</v>
          </cell>
          <cell r="AN17" t="str">
            <v>m³</v>
          </cell>
        </row>
        <row r="18">
          <cell r="A18">
            <v>6</v>
          </cell>
          <cell r="B18">
            <v>0</v>
          </cell>
          <cell r="D18">
            <v>0</v>
          </cell>
          <cell r="E18" t="str">
            <v>T-9</v>
          </cell>
          <cell r="F18" t="str">
            <v>T-9</v>
          </cell>
          <cell r="G18" t="str">
            <v>T-9</v>
          </cell>
          <cell r="H18" t="str">
            <v>Aquisição de material para aterro</v>
          </cell>
          <cell r="K18">
            <v>0</v>
          </cell>
          <cell r="L18">
            <v>5</v>
          </cell>
          <cell r="M18">
            <v>10</v>
          </cell>
          <cell r="N18">
            <v>0</v>
          </cell>
          <cell r="AF18" t="str">
            <v>T-9</v>
          </cell>
          <cell r="AG18" t="str">
            <v>Aquisição de material para aterro</v>
          </cell>
          <cell r="AN18" t="str">
            <v>m³</v>
          </cell>
        </row>
        <row r="19">
          <cell r="A19">
            <v>6</v>
          </cell>
          <cell r="B19">
            <v>0</v>
          </cell>
          <cell r="D19">
            <v>0</v>
          </cell>
          <cell r="E19" t="str">
            <v>T-</v>
          </cell>
          <cell r="F19" t="str">
            <v>T-</v>
          </cell>
          <cell r="G19" t="str">
            <v>T-</v>
          </cell>
          <cell r="H19">
            <v>0</v>
          </cell>
          <cell r="K19">
            <v>0</v>
          </cell>
          <cell r="L19">
            <v>5</v>
          </cell>
          <cell r="M19">
            <v>11</v>
          </cell>
          <cell r="N19">
            <v>0</v>
          </cell>
          <cell r="AF19" t="str">
            <v>T-</v>
          </cell>
          <cell r="AG19">
            <v>0</v>
          </cell>
          <cell r="AN19">
            <v>0</v>
          </cell>
        </row>
        <row r="20">
          <cell r="A20">
            <v>6</v>
          </cell>
          <cell r="B20">
            <v>0</v>
          </cell>
          <cell r="D20">
            <v>0</v>
          </cell>
          <cell r="E20" t="str">
            <v>T-</v>
          </cell>
          <cell r="F20" t="str">
            <v>T-</v>
          </cell>
          <cell r="G20" t="str">
            <v>T-</v>
          </cell>
          <cell r="H20">
            <v>0</v>
          </cell>
          <cell r="K20">
            <v>0</v>
          </cell>
          <cell r="L20">
            <v>5</v>
          </cell>
          <cell r="M20">
            <v>12</v>
          </cell>
          <cell r="N20">
            <v>0</v>
          </cell>
          <cell r="AF20" t="str">
            <v>T-</v>
          </cell>
          <cell r="AG20">
            <v>0</v>
          </cell>
          <cell r="AN20">
            <v>0</v>
          </cell>
        </row>
        <row r="21">
          <cell r="A21">
            <v>6</v>
          </cell>
          <cell r="B21">
            <v>0</v>
          </cell>
          <cell r="D21">
            <v>0</v>
          </cell>
          <cell r="E21" t="str">
            <v>T-</v>
          </cell>
          <cell r="F21" t="str">
            <v>T-</v>
          </cell>
          <cell r="G21" t="str">
            <v>T-</v>
          </cell>
          <cell r="H21">
            <v>0</v>
          </cell>
          <cell r="K21">
            <v>0</v>
          </cell>
          <cell r="L21">
            <v>5</v>
          </cell>
          <cell r="M21">
            <v>13</v>
          </cell>
          <cell r="N21">
            <v>0</v>
          </cell>
          <cell r="AF21" t="str">
            <v>T-</v>
          </cell>
          <cell r="AG21">
            <v>0</v>
          </cell>
          <cell r="AN21">
            <v>0</v>
          </cell>
        </row>
        <row r="22">
          <cell r="A22">
            <v>6</v>
          </cell>
          <cell r="B22">
            <v>0</v>
          </cell>
          <cell r="D22">
            <v>0</v>
          </cell>
          <cell r="E22" t="str">
            <v>T-</v>
          </cell>
          <cell r="F22" t="str">
            <v>T-</v>
          </cell>
          <cell r="G22" t="str">
            <v>T-</v>
          </cell>
          <cell r="H22">
            <v>0</v>
          </cell>
          <cell r="K22">
            <v>0</v>
          </cell>
          <cell r="L22">
            <v>5</v>
          </cell>
          <cell r="M22">
            <v>14</v>
          </cell>
          <cell r="N22">
            <v>0</v>
          </cell>
          <cell r="AF22" t="str">
            <v>T-</v>
          </cell>
          <cell r="AG22">
            <v>0</v>
          </cell>
          <cell r="AN22">
            <v>0</v>
          </cell>
        </row>
        <row r="23">
          <cell r="A23">
            <v>6</v>
          </cell>
          <cell r="B23">
            <v>0</v>
          </cell>
          <cell r="D23">
            <v>0</v>
          </cell>
          <cell r="E23" t="str">
            <v>T-</v>
          </cell>
          <cell r="F23" t="str">
            <v>T-</v>
          </cell>
          <cell r="G23" t="str">
            <v>T-</v>
          </cell>
          <cell r="H23">
            <v>0</v>
          </cell>
          <cell r="K23">
            <v>0</v>
          </cell>
          <cell r="L23">
            <v>5</v>
          </cell>
          <cell r="M23">
            <v>15</v>
          </cell>
          <cell r="N23">
            <v>0</v>
          </cell>
          <cell r="AF23" t="str">
            <v>T-</v>
          </cell>
          <cell r="AG23">
            <v>0</v>
          </cell>
          <cell r="AN23">
            <v>0</v>
          </cell>
        </row>
        <row r="24">
          <cell r="A24">
            <v>6</v>
          </cell>
          <cell r="B24">
            <v>0</v>
          </cell>
          <cell r="D24">
            <v>0</v>
          </cell>
          <cell r="E24" t="str">
            <v>T-</v>
          </cell>
          <cell r="F24" t="str">
            <v>T-</v>
          </cell>
          <cell r="G24" t="str">
            <v>T-</v>
          </cell>
          <cell r="H24">
            <v>0</v>
          </cell>
          <cell r="K24">
            <v>0</v>
          </cell>
          <cell r="L24">
            <v>5</v>
          </cell>
          <cell r="M24">
            <v>16</v>
          </cell>
          <cell r="N24">
            <v>0</v>
          </cell>
          <cell r="AF24" t="str">
            <v>T-</v>
          </cell>
          <cell r="AG24">
            <v>0</v>
          </cell>
          <cell r="AN24">
            <v>0</v>
          </cell>
        </row>
        <row r="25">
          <cell r="A25">
            <v>6</v>
          </cell>
          <cell r="B25">
            <v>0</v>
          </cell>
          <cell r="D25">
            <v>0</v>
          </cell>
          <cell r="E25" t="str">
            <v>T-</v>
          </cell>
          <cell r="F25" t="str">
            <v>T-</v>
          </cell>
          <cell r="G25" t="str">
            <v>T-</v>
          </cell>
          <cell r="H25">
            <v>0</v>
          </cell>
          <cell r="K25">
            <v>0</v>
          </cell>
          <cell r="L25">
            <v>5</v>
          </cell>
          <cell r="M25">
            <v>17</v>
          </cell>
          <cell r="N25">
            <v>0</v>
          </cell>
          <cell r="AF25" t="str">
            <v>T-</v>
          </cell>
          <cell r="AG25">
            <v>0</v>
          </cell>
          <cell r="AN25">
            <v>0</v>
          </cell>
        </row>
        <row r="26">
          <cell r="A26">
            <v>7</v>
          </cell>
          <cell r="B26">
            <v>1</v>
          </cell>
          <cell r="C26">
            <v>5</v>
          </cell>
          <cell r="D26">
            <v>0</v>
          </cell>
          <cell r="E26" t="str">
            <v>STT</v>
          </cell>
          <cell r="L26">
            <v>0</v>
          </cell>
          <cell r="M26">
            <v>18</v>
          </cell>
          <cell r="AF26" t="str">
            <v>P</v>
          </cell>
          <cell r="AG26" t="str">
            <v>PAVIMENTAÇÃO</v>
          </cell>
          <cell r="AN26">
            <v>0</v>
          </cell>
        </row>
        <row r="27">
          <cell r="A27">
            <v>8</v>
          </cell>
          <cell r="B27">
            <v>1</v>
          </cell>
          <cell r="C27">
            <v>5</v>
          </cell>
          <cell r="D27">
            <v>0</v>
          </cell>
          <cell r="E27" t="str">
            <v>BRT</v>
          </cell>
          <cell r="L27">
            <v>0</v>
          </cell>
          <cell r="M27">
            <v>19</v>
          </cell>
          <cell r="AF27" t="str">
            <v>P-1</v>
          </cell>
          <cell r="AG27" t="str">
            <v>Regularização e compactação do sub-leito</v>
          </cell>
          <cell r="AN27" t="str">
            <v>m²</v>
          </cell>
          <cell r="AO27">
            <v>14468.6</v>
          </cell>
        </row>
        <row r="28">
          <cell r="A28">
            <v>9</v>
          </cell>
          <cell r="B28">
            <v>1</v>
          </cell>
          <cell r="C28">
            <v>8</v>
          </cell>
          <cell r="D28">
            <v>0</v>
          </cell>
          <cell r="E28" t="str">
            <v>P</v>
          </cell>
          <cell r="F28" t="str">
            <v>P</v>
          </cell>
          <cell r="G28" t="str">
            <v>PAVIMENTAÇÃO</v>
          </cell>
          <cell r="K28">
            <v>2</v>
          </cell>
          <cell r="L28">
            <v>0</v>
          </cell>
          <cell r="M28">
            <v>20</v>
          </cell>
          <cell r="AF28" t="str">
            <v>P-2</v>
          </cell>
          <cell r="AG28" t="str">
            <v xml:space="preserve">Escavação e carga de mat. de jazida, 1ª cat. (Vol. medido na pista compactada) </v>
          </cell>
          <cell r="AN28" t="str">
            <v>m³</v>
          </cell>
          <cell r="AO28">
            <v>2170.29</v>
          </cell>
        </row>
        <row r="29">
          <cell r="A29">
            <v>10</v>
          </cell>
          <cell r="B29">
            <v>1</v>
          </cell>
          <cell r="D29">
            <v>1</v>
          </cell>
          <cell r="E29" t="str">
            <v>P-1</v>
          </cell>
          <cell r="F29" t="str">
            <v>P-1</v>
          </cell>
          <cell r="G29" t="str">
            <v>P-1</v>
          </cell>
          <cell r="H29" t="str">
            <v>Regularização e compactação do sub-leito</v>
          </cell>
          <cell r="K29">
            <v>2</v>
          </cell>
          <cell r="L29">
            <v>1</v>
          </cell>
          <cell r="M29">
            <v>21</v>
          </cell>
          <cell r="N29">
            <v>14468.6</v>
          </cell>
          <cell r="AF29" t="str">
            <v>P-3</v>
          </cell>
          <cell r="AG29" t="str">
            <v>Estabilização granulométrica de solos sem mistura (vol. medido pista compactada)</v>
          </cell>
          <cell r="AN29" t="str">
            <v>m³</v>
          </cell>
          <cell r="AO29">
            <v>2170.29</v>
          </cell>
        </row>
        <row r="30">
          <cell r="A30">
            <v>11</v>
          </cell>
          <cell r="B30">
            <v>1</v>
          </cell>
          <cell r="D30">
            <v>1</v>
          </cell>
          <cell r="E30" t="str">
            <v>P-2</v>
          </cell>
          <cell r="F30" t="str">
            <v>P-2</v>
          </cell>
          <cell r="G30" t="str">
            <v>P-2</v>
          </cell>
          <cell r="H30" t="str">
            <v xml:space="preserve">Escavação e carga de mat. de jazida, 1ª cat. (Vol. medido na pista compactada) </v>
          </cell>
          <cell r="K30">
            <v>2</v>
          </cell>
          <cell r="L30">
            <v>2</v>
          </cell>
          <cell r="M30">
            <v>22</v>
          </cell>
          <cell r="N30">
            <v>2170.29</v>
          </cell>
          <cell r="AF30" t="str">
            <v>P-4</v>
          </cell>
          <cell r="AG30" t="str">
            <v>Aquisição de material de jazida</v>
          </cell>
          <cell r="AN30" t="str">
            <v>m³</v>
          </cell>
          <cell r="AO30">
            <v>2170.29</v>
          </cell>
        </row>
        <row r="31">
          <cell r="A31">
            <v>12</v>
          </cell>
          <cell r="B31">
            <v>1</v>
          </cell>
          <cell r="D31">
            <v>1</v>
          </cell>
          <cell r="E31" t="str">
            <v>P-3</v>
          </cell>
          <cell r="F31" t="str">
            <v>P-3</v>
          </cell>
          <cell r="G31" t="str">
            <v>P-3</v>
          </cell>
          <cell r="H31" t="str">
            <v>Estabilização granulométrica de solos sem mistura (vol. medido pista compactada)</v>
          </cell>
          <cell r="K31">
            <v>2</v>
          </cell>
          <cell r="L31">
            <v>3</v>
          </cell>
          <cell r="M31">
            <v>23</v>
          </cell>
          <cell r="N31">
            <v>2170.29</v>
          </cell>
          <cell r="AF31" t="str">
            <v>P-5</v>
          </cell>
          <cell r="AG31" t="str">
            <v xml:space="preserve">Transporte local de material de jazida </v>
          </cell>
          <cell r="AN31" t="str">
            <v>m³</v>
          </cell>
          <cell r="AO31">
            <v>2821.377</v>
          </cell>
        </row>
        <row r="32">
          <cell r="A32">
            <v>13</v>
          </cell>
          <cell r="B32">
            <v>1</v>
          </cell>
          <cell r="D32">
            <v>1</v>
          </cell>
          <cell r="E32" t="str">
            <v>P-4</v>
          </cell>
          <cell r="F32" t="str">
            <v>P-4</v>
          </cell>
          <cell r="G32" t="str">
            <v>P-4</v>
          </cell>
          <cell r="H32" t="str">
            <v>Aquisição de material de jazida</v>
          </cell>
          <cell r="K32">
            <v>2</v>
          </cell>
          <cell r="L32">
            <v>4</v>
          </cell>
          <cell r="M32">
            <v>24</v>
          </cell>
          <cell r="N32">
            <v>2170.29</v>
          </cell>
          <cell r="AF32" t="str">
            <v>P-6</v>
          </cell>
          <cell r="AG32" t="str">
            <v>Imprimação</v>
          </cell>
          <cell r="AN32" t="str">
            <v>m²</v>
          </cell>
          <cell r="AO32">
            <v>15063.2</v>
          </cell>
        </row>
        <row r="33">
          <cell r="A33">
            <v>13</v>
          </cell>
          <cell r="B33">
            <v>0</v>
          </cell>
          <cell r="D33">
            <v>0</v>
          </cell>
          <cell r="E33" t="str">
            <v>P-27</v>
          </cell>
          <cell r="F33" t="str">
            <v>P-27</v>
          </cell>
          <cell r="G33" t="str">
            <v>P-27</v>
          </cell>
          <cell r="H33" t="str">
            <v>Imprimação - exceto fornecimento de material betuminoso</v>
          </cell>
          <cell r="K33">
            <v>0</v>
          </cell>
          <cell r="L33">
            <v>4</v>
          </cell>
          <cell r="M33">
            <v>25</v>
          </cell>
          <cell r="N33">
            <v>0</v>
          </cell>
          <cell r="AF33" t="str">
            <v>P-7</v>
          </cell>
          <cell r="AG33" t="str">
            <v>C.B.U.Q. - Confecção</v>
          </cell>
          <cell r="AN33" t="str">
            <v>t</v>
          </cell>
        </row>
        <row r="34">
          <cell r="A34">
            <v>13</v>
          </cell>
          <cell r="B34">
            <v>0</v>
          </cell>
          <cell r="D34">
            <v>0</v>
          </cell>
          <cell r="E34" t="str">
            <v>P-28</v>
          </cell>
          <cell r="F34" t="str">
            <v>P-28</v>
          </cell>
          <cell r="G34" t="str">
            <v>P-28</v>
          </cell>
          <cell r="H34" t="str">
            <v>Pintura de ligação - exceto o fornecimento do material betuminoso</v>
          </cell>
          <cell r="K34">
            <v>0</v>
          </cell>
          <cell r="L34">
            <v>4</v>
          </cell>
          <cell r="M34">
            <v>26</v>
          </cell>
          <cell r="N34">
            <v>0</v>
          </cell>
          <cell r="AF34" t="str">
            <v>P-8</v>
          </cell>
          <cell r="AG34" t="str">
            <v>C.B.U.Q. - Espalhamento e compactação</v>
          </cell>
          <cell r="AN34" t="str">
            <v>t</v>
          </cell>
          <cell r="AO34">
            <v>0</v>
          </cell>
        </row>
        <row r="35">
          <cell r="A35">
            <v>13</v>
          </cell>
          <cell r="B35">
            <v>0</v>
          </cell>
          <cell r="D35">
            <v>0</v>
          </cell>
          <cell r="E35" t="str">
            <v>P-29</v>
          </cell>
          <cell r="F35" t="str">
            <v>P-29</v>
          </cell>
          <cell r="G35" t="str">
            <v>P-29</v>
          </cell>
          <cell r="H35" t="str">
            <v>C.B.U.Q. - Confecção - exceto o fornecimento do material betuminoso</v>
          </cell>
          <cell r="K35">
            <v>0</v>
          </cell>
          <cell r="L35">
            <v>4</v>
          </cell>
          <cell r="M35">
            <v>27</v>
          </cell>
          <cell r="N35">
            <v>0</v>
          </cell>
          <cell r="AF35" t="str">
            <v>P-9</v>
          </cell>
          <cell r="AG35" t="str">
            <v>C.B.U.Q. - Confecção, espalhamento e compactação</v>
          </cell>
          <cell r="AN35" t="str">
            <v>t</v>
          </cell>
          <cell r="AO35">
            <v>1027.4687999999999</v>
          </cell>
        </row>
        <row r="36">
          <cell r="A36">
            <v>14</v>
          </cell>
          <cell r="B36">
            <v>1</v>
          </cell>
          <cell r="D36">
            <v>1</v>
          </cell>
          <cell r="E36" t="str">
            <v>P-5</v>
          </cell>
          <cell r="F36" t="str">
            <v>P-5</v>
          </cell>
          <cell r="G36" t="str">
            <v>P-5</v>
          </cell>
          <cell r="H36" t="str">
            <v xml:space="preserve">Transporte local de material de jazida </v>
          </cell>
          <cell r="K36">
            <v>2</v>
          </cell>
          <cell r="L36">
            <v>5</v>
          </cell>
          <cell r="M36">
            <v>28</v>
          </cell>
          <cell r="N36">
            <v>2821.377</v>
          </cell>
          <cell r="AF36" t="str">
            <v>P-10</v>
          </cell>
          <cell r="AG36" t="str">
            <v xml:space="preserve">Transporte local de C.B.U.Q                                                                   </v>
          </cell>
          <cell r="AN36" t="str">
            <v>t</v>
          </cell>
          <cell r="AO36">
            <v>1027.4687999999999</v>
          </cell>
        </row>
        <row r="37">
          <cell r="A37">
            <v>15</v>
          </cell>
          <cell r="B37">
            <v>1</v>
          </cell>
          <cell r="D37">
            <v>1</v>
          </cell>
          <cell r="E37" t="str">
            <v>P-6</v>
          </cell>
          <cell r="F37" t="str">
            <v>P-6</v>
          </cell>
          <cell r="G37" t="str">
            <v>P-6</v>
          </cell>
          <cell r="H37" t="str">
            <v>Imprimação</v>
          </cell>
          <cell r="K37">
            <v>2</v>
          </cell>
          <cell r="L37">
            <v>6</v>
          </cell>
          <cell r="M37">
            <v>29</v>
          </cell>
          <cell r="N37">
            <v>15063.2</v>
          </cell>
          <cell r="AF37" t="str">
            <v>P-11</v>
          </cell>
          <cell r="AG37" t="str">
            <v>Tratamento superficial duplo com capa selante</v>
          </cell>
          <cell r="AN37" t="str">
            <v>m²</v>
          </cell>
        </row>
        <row r="38">
          <cell r="A38">
            <v>15</v>
          </cell>
          <cell r="B38">
            <v>0</v>
          </cell>
          <cell r="D38">
            <v>0</v>
          </cell>
          <cell r="E38" t="str">
            <v>P-7</v>
          </cell>
          <cell r="F38" t="str">
            <v>P-7</v>
          </cell>
          <cell r="G38" t="str">
            <v>P-7</v>
          </cell>
          <cell r="H38" t="str">
            <v>C.B.U.Q. - Confecção</v>
          </cell>
          <cell r="K38">
            <v>0</v>
          </cell>
          <cell r="L38">
            <v>6</v>
          </cell>
          <cell r="M38">
            <v>30</v>
          </cell>
          <cell r="N38">
            <v>0</v>
          </cell>
          <cell r="AF38" t="str">
            <v>P-12</v>
          </cell>
          <cell r="AG38" t="str">
            <v>Tratamento superficial simples</v>
          </cell>
          <cell r="AN38" t="str">
            <v>m²</v>
          </cell>
        </row>
        <row r="39">
          <cell r="A39">
            <v>15</v>
          </cell>
          <cell r="B39">
            <v>0</v>
          </cell>
          <cell r="D39">
            <v>0</v>
          </cell>
          <cell r="E39" t="str">
            <v>P-8</v>
          </cell>
          <cell r="F39" t="str">
            <v>P-8</v>
          </cell>
          <cell r="G39" t="str">
            <v>P-8</v>
          </cell>
          <cell r="H39" t="str">
            <v>C.B.U.Q. - Espalhamento e compactação</v>
          </cell>
          <cell r="K39">
            <v>0</v>
          </cell>
          <cell r="L39">
            <v>6</v>
          </cell>
          <cell r="M39">
            <v>31</v>
          </cell>
          <cell r="N39">
            <v>0</v>
          </cell>
          <cell r="AF39" t="str">
            <v>P-13</v>
          </cell>
          <cell r="AG39" t="str">
            <v>Fornecimento, aplicação e estabilização de solos em DS-328</v>
          </cell>
          <cell r="AN39" t="str">
            <v>m³</v>
          </cell>
        </row>
        <row r="40">
          <cell r="A40">
            <v>16</v>
          </cell>
          <cell r="B40">
            <v>1</v>
          </cell>
          <cell r="D40">
            <v>1</v>
          </cell>
          <cell r="E40" t="str">
            <v>P-9</v>
          </cell>
          <cell r="F40" t="str">
            <v>P-9</v>
          </cell>
          <cell r="G40" t="str">
            <v>P-9</v>
          </cell>
          <cell r="H40" t="str">
            <v>C.B.U.Q. - Confecção, espalhamento e compactação</v>
          </cell>
          <cell r="K40">
            <v>2</v>
          </cell>
          <cell r="L40">
            <v>7</v>
          </cell>
          <cell r="M40">
            <v>32</v>
          </cell>
          <cell r="N40">
            <v>1027.4687999999999</v>
          </cell>
          <cell r="AF40" t="str">
            <v>P-14</v>
          </cell>
          <cell r="AG40" t="str">
            <v xml:space="preserve">Remendo de pavimento estabilizado </v>
          </cell>
          <cell r="AN40" t="str">
            <v>m³</v>
          </cell>
        </row>
        <row r="41">
          <cell r="A41">
            <v>17</v>
          </cell>
          <cell r="B41">
            <v>1</v>
          </cell>
          <cell r="D41">
            <v>1</v>
          </cell>
          <cell r="E41" t="str">
            <v>P-10</v>
          </cell>
          <cell r="F41" t="str">
            <v>P-10</v>
          </cell>
          <cell r="G41" t="str">
            <v>P-10</v>
          </cell>
          <cell r="H41" t="str">
            <v xml:space="preserve">Transporte local de C.B.U.Q                                                                   </v>
          </cell>
          <cell r="K41">
            <v>2</v>
          </cell>
          <cell r="L41">
            <v>8</v>
          </cell>
          <cell r="M41">
            <v>33</v>
          </cell>
          <cell r="N41">
            <v>1027.4687999999999</v>
          </cell>
          <cell r="AF41" t="str">
            <v>P-15</v>
          </cell>
          <cell r="AG41" t="str">
            <v>Remendo de capa asfáltica</v>
          </cell>
          <cell r="AN41" t="str">
            <v>t</v>
          </cell>
        </row>
        <row r="42">
          <cell r="A42">
            <v>17</v>
          </cell>
          <cell r="B42">
            <v>0</v>
          </cell>
          <cell r="D42">
            <v>0</v>
          </cell>
          <cell r="E42" t="str">
            <v>P-11</v>
          </cell>
          <cell r="F42" t="str">
            <v>P-11</v>
          </cell>
          <cell r="G42" t="str">
            <v>P-11</v>
          </cell>
          <cell r="H42" t="str">
            <v>Tratamento superficial duplo com capa selante</v>
          </cell>
          <cell r="K42">
            <v>0</v>
          </cell>
          <cell r="L42">
            <v>8</v>
          </cell>
          <cell r="M42">
            <v>34</v>
          </cell>
          <cell r="N42">
            <v>0</v>
          </cell>
          <cell r="AF42" t="str">
            <v>P-16</v>
          </cell>
          <cell r="AG42" t="str">
            <v>Remendo de capa asfáltica c/ Superpavi</v>
          </cell>
          <cell r="AN42" t="str">
            <v>m²</v>
          </cell>
        </row>
        <row r="43">
          <cell r="A43">
            <v>17</v>
          </cell>
          <cell r="B43">
            <v>0</v>
          </cell>
          <cell r="D43">
            <v>0</v>
          </cell>
          <cell r="E43" t="str">
            <v>P-12</v>
          </cell>
          <cell r="F43" t="str">
            <v>P-12</v>
          </cell>
          <cell r="G43" t="str">
            <v>P-12</v>
          </cell>
          <cell r="H43" t="str">
            <v>Tratamento superficial simples</v>
          </cell>
          <cell r="K43">
            <v>0</v>
          </cell>
          <cell r="L43">
            <v>8</v>
          </cell>
          <cell r="M43">
            <v>35</v>
          </cell>
          <cell r="N43">
            <v>0</v>
          </cell>
          <cell r="AF43" t="str">
            <v>P-17</v>
          </cell>
          <cell r="AG43" t="str">
            <v>Lama asfáltica fina E=3mm</v>
          </cell>
          <cell r="AN43" t="str">
            <v>m²</v>
          </cell>
        </row>
        <row r="44">
          <cell r="A44">
            <v>17</v>
          </cell>
          <cell r="B44">
            <v>0</v>
          </cell>
          <cell r="D44">
            <v>0</v>
          </cell>
          <cell r="E44" t="str">
            <v>P-13</v>
          </cell>
          <cell r="F44" t="str">
            <v>P-13</v>
          </cell>
          <cell r="G44" t="str">
            <v>P-13</v>
          </cell>
          <cell r="H44" t="str">
            <v>Fornecimento, aplicação e estabilização de solos em DS-328</v>
          </cell>
          <cell r="K44">
            <v>0</v>
          </cell>
          <cell r="L44">
            <v>8</v>
          </cell>
          <cell r="M44">
            <v>36</v>
          </cell>
          <cell r="N44">
            <v>0</v>
          </cell>
          <cell r="AF44" t="str">
            <v>P-18</v>
          </cell>
          <cell r="AG44" t="str">
            <v>Lama asfáltica grossa E=6mm</v>
          </cell>
          <cell r="AN44" t="str">
            <v>m²</v>
          </cell>
        </row>
        <row r="45">
          <cell r="A45">
            <v>17</v>
          </cell>
          <cell r="B45">
            <v>0</v>
          </cell>
          <cell r="D45">
            <v>0</v>
          </cell>
          <cell r="E45" t="str">
            <v>P-14</v>
          </cell>
          <cell r="F45" t="str">
            <v>P-14</v>
          </cell>
          <cell r="G45" t="str">
            <v>P-14</v>
          </cell>
          <cell r="H45" t="str">
            <v xml:space="preserve">Remendo de pavimento estabilizado </v>
          </cell>
          <cell r="K45">
            <v>0</v>
          </cell>
          <cell r="L45">
            <v>8</v>
          </cell>
          <cell r="M45">
            <v>37</v>
          </cell>
          <cell r="N45">
            <v>0</v>
          </cell>
          <cell r="AF45" t="str">
            <v>P-19</v>
          </cell>
          <cell r="AG45" t="str">
            <v>Assentamento de blocos intertravados de concreto sobre coxim de areia</v>
          </cell>
          <cell r="AN45" t="str">
            <v>m²</v>
          </cell>
        </row>
        <row r="46">
          <cell r="A46">
            <v>17</v>
          </cell>
          <cell r="B46">
            <v>0</v>
          </cell>
          <cell r="D46">
            <v>0</v>
          </cell>
          <cell r="E46" t="str">
            <v>P-15</v>
          </cell>
          <cell r="F46" t="str">
            <v>P-15</v>
          </cell>
          <cell r="G46" t="str">
            <v>P-15</v>
          </cell>
          <cell r="H46" t="str">
            <v>Remendo de capa asfáltica</v>
          </cell>
          <cell r="K46">
            <v>0</v>
          </cell>
          <cell r="L46">
            <v>8</v>
          </cell>
          <cell r="M46">
            <v>38</v>
          </cell>
          <cell r="N46">
            <v>0</v>
          </cell>
          <cell r="AF46" t="str">
            <v>P-20</v>
          </cell>
          <cell r="AG46" t="str">
            <v>Fresagem descontínua a frio 5cm</v>
          </cell>
          <cell r="AN46" t="str">
            <v>m²</v>
          </cell>
        </row>
        <row r="47">
          <cell r="A47">
            <v>17</v>
          </cell>
          <cell r="B47">
            <v>0</v>
          </cell>
          <cell r="D47">
            <v>0</v>
          </cell>
          <cell r="E47" t="str">
            <v>P-16</v>
          </cell>
          <cell r="F47" t="str">
            <v>P-16</v>
          </cell>
          <cell r="G47" t="str">
            <v>P-16</v>
          </cell>
          <cell r="H47" t="str">
            <v>Remendo de capa asfáltica c/ Superpavi</v>
          </cell>
          <cell r="K47">
            <v>0</v>
          </cell>
          <cell r="L47">
            <v>8</v>
          </cell>
          <cell r="M47">
            <v>39</v>
          </cell>
          <cell r="N47">
            <v>0</v>
          </cell>
          <cell r="AF47" t="str">
            <v>P-21</v>
          </cell>
          <cell r="AG47" t="str">
            <v>Fresagem contínua a frio 5cm</v>
          </cell>
          <cell r="AN47" t="str">
            <v>m²</v>
          </cell>
        </row>
        <row r="48">
          <cell r="A48">
            <v>17</v>
          </cell>
          <cell r="B48">
            <v>0</v>
          </cell>
          <cell r="D48">
            <v>0</v>
          </cell>
          <cell r="E48" t="str">
            <v>P-17</v>
          </cell>
          <cell r="F48" t="str">
            <v>P-17</v>
          </cell>
          <cell r="G48" t="str">
            <v>P-17</v>
          </cell>
          <cell r="H48" t="str">
            <v>Lama asfáltica fina E=3mm</v>
          </cell>
          <cell r="K48">
            <v>0</v>
          </cell>
          <cell r="L48">
            <v>8</v>
          </cell>
          <cell r="M48">
            <v>40</v>
          </cell>
          <cell r="N48">
            <v>0</v>
          </cell>
          <cell r="AF48" t="str">
            <v>P-22</v>
          </cell>
          <cell r="AG48" t="str">
            <v>Fresagem a frio com reciclagem de material para base</v>
          </cell>
          <cell r="AN48" t="str">
            <v>m²</v>
          </cell>
        </row>
        <row r="49">
          <cell r="A49">
            <v>17</v>
          </cell>
          <cell r="B49">
            <v>0</v>
          </cell>
          <cell r="D49">
            <v>0</v>
          </cell>
          <cell r="E49" t="str">
            <v>P-18</v>
          </cell>
          <cell r="F49" t="str">
            <v>P-18</v>
          </cell>
          <cell r="G49" t="str">
            <v>P-18</v>
          </cell>
          <cell r="H49" t="str">
            <v>Lama asfáltica grossa E=6mm</v>
          </cell>
          <cell r="K49">
            <v>0</v>
          </cell>
          <cell r="L49">
            <v>8</v>
          </cell>
          <cell r="M49">
            <v>41</v>
          </cell>
          <cell r="N49">
            <v>0</v>
          </cell>
          <cell r="AF49" t="str">
            <v>P-23</v>
          </cell>
          <cell r="AG49" t="str">
            <v>Estabilização granulométrica de base de bica corrida - exceto o fornecimento do material</v>
          </cell>
          <cell r="AN49" t="str">
            <v>m³</v>
          </cell>
        </row>
        <row r="50">
          <cell r="A50">
            <v>17</v>
          </cell>
          <cell r="B50">
            <v>0</v>
          </cell>
          <cell r="D50">
            <v>0</v>
          </cell>
          <cell r="E50" t="str">
            <v>P-19</v>
          </cell>
          <cell r="F50" t="str">
            <v>P-19</v>
          </cell>
          <cell r="G50" t="str">
            <v>P-19</v>
          </cell>
          <cell r="H50" t="str">
            <v>Assentamento de blocos intertravados de concreto sobre coxim de areia</v>
          </cell>
          <cell r="K50">
            <v>0</v>
          </cell>
          <cell r="L50">
            <v>8</v>
          </cell>
          <cell r="M50">
            <v>42</v>
          </cell>
          <cell r="N50">
            <v>0</v>
          </cell>
          <cell r="AF50" t="str">
            <v>P-24</v>
          </cell>
          <cell r="AG50" t="str">
            <v>Estabilização granulométrica de base de solo com brita - exceto o fornecimento do material</v>
          </cell>
          <cell r="AN50" t="str">
            <v>m³</v>
          </cell>
        </row>
        <row r="51">
          <cell r="A51">
            <v>17</v>
          </cell>
          <cell r="B51">
            <v>0</v>
          </cell>
          <cell r="D51">
            <v>0</v>
          </cell>
          <cell r="E51" t="str">
            <v>P-20</v>
          </cell>
          <cell r="F51" t="str">
            <v>P-20</v>
          </cell>
          <cell r="G51" t="str">
            <v>P-20</v>
          </cell>
          <cell r="H51" t="str">
            <v>Fresagem descontínua a frio 5cm</v>
          </cell>
          <cell r="K51">
            <v>0</v>
          </cell>
          <cell r="L51">
            <v>8</v>
          </cell>
          <cell r="M51">
            <v>43</v>
          </cell>
          <cell r="N51">
            <v>0</v>
          </cell>
          <cell r="AF51" t="str">
            <v>P-25</v>
          </cell>
          <cell r="AG51" t="str">
            <v>Estabilização granulométrica de base de solo com brita graduada - exceto o fornecimento do material</v>
          </cell>
          <cell r="AN51" t="str">
            <v>m³</v>
          </cell>
        </row>
        <row r="52">
          <cell r="A52">
            <v>17</v>
          </cell>
          <cell r="B52">
            <v>0</v>
          </cell>
          <cell r="D52">
            <v>0</v>
          </cell>
          <cell r="E52" t="str">
            <v>P-21</v>
          </cell>
          <cell r="F52" t="str">
            <v>P-21</v>
          </cell>
          <cell r="G52" t="str">
            <v>P-21</v>
          </cell>
          <cell r="H52" t="str">
            <v>Fresagem contínua a frio 5cm</v>
          </cell>
          <cell r="K52">
            <v>0</v>
          </cell>
          <cell r="L52">
            <v>8</v>
          </cell>
          <cell r="M52">
            <v>44</v>
          </cell>
          <cell r="N52">
            <v>0</v>
          </cell>
          <cell r="AF52" t="str">
            <v>P-26</v>
          </cell>
          <cell r="AG52" t="str">
            <v>Estabilização granulométrica de base de solo com solo-cal (4% em peso) incl. Transp. De cal</v>
          </cell>
          <cell r="AN52" t="str">
            <v>m³</v>
          </cell>
        </row>
        <row r="53">
          <cell r="A53">
            <v>17</v>
          </cell>
          <cell r="B53">
            <v>0</v>
          </cell>
          <cell r="D53">
            <v>0</v>
          </cell>
          <cell r="E53" t="str">
            <v>P-22</v>
          </cell>
          <cell r="F53" t="str">
            <v>P-22</v>
          </cell>
          <cell r="G53" t="str">
            <v>P-22</v>
          </cell>
          <cell r="H53" t="str">
            <v>Fresagem a frio com reciclagem de material para base</v>
          </cell>
          <cell r="K53">
            <v>0</v>
          </cell>
          <cell r="L53">
            <v>8</v>
          </cell>
          <cell r="M53">
            <v>45</v>
          </cell>
          <cell r="N53">
            <v>0</v>
          </cell>
          <cell r="AF53" t="str">
            <v>P-27</v>
          </cell>
          <cell r="AG53" t="str">
            <v>Imprimação - exceto fornecimento de material betuminoso</v>
          </cell>
          <cell r="AN53" t="str">
            <v>m²</v>
          </cell>
          <cell r="AO53">
            <v>7285.7</v>
          </cell>
        </row>
        <row r="54">
          <cell r="A54">
            <v>17</v>
          </cell>
          <cell r="B54">
            <v>0</v>
          </cell>
          <cell r="D54">
            <v>0</v>
          </cell>
          <cell r="E54" t="str">
            <v>P-23</v>
          </cell>
          <cell r="F54" t="str">
            <v>P-23</v>
          </cell>
          <cell r="G54" t="str">
            <v>P-23</v>
          </cell>
          <cell r="H54" t="str">
            <v>Estabilização granulométrica de base de bica corrida - exceto o fornecimento do material</v>
          </cell>
          <cell r="K54">
            <v>0</v>
          </cell>
          <cell r="L54">
            <v>8</v>
          </cell>
          <cell r="M54">
            <v>46</v>
          </cell>
          <cell r="N54">
            <v>0</v>
          </cell>
          <cell r="AF54" t="str">
            <v>P-28</v>
          </cell>
          <cell r="AG54" t="str">
            <v>Pintura de ligação - exceto o fornecimento do material betuminoso</v>
          </cell>
          <cell r="AN54" t="str">
            <v>m²</v>
          </cell>
          <cell r="AO54">
            <v>0</v>
          </cell>
        </row>
        <row r="55">
          <cell r="A55">
            <v>17</v>
          </cell>
          <cell r="B55">
            <v>0</v>
          </cell>
          <cell r="D55">
            <v>0</v>
          </cell>
          <cell r="E55" t="str">
            <v>P-25</v>
          </cell>
          <cell r="F55" t="str">
            <v>P-25</v>
          </cell>
          <cell r="G55" t="str">
            <v>P-25</v>
          </cell>
          <cell r="H55" t="str">
            <v>Estabilização granulométrica de base de solo com brita graduada - exceto o fornecimento do material</v>
          </cell>
          <cell r="K55">
            <v>0</v>
          </cell>
          <cell r="L55">
            <v>8</v>
          </cell>
          <cell r="M55">
            <v>47</v>
          </cell>
          <cell r="N55">
            <v>0</v>
          </cell>
          <cell r="AF55" t="str">
            <v>P-29</v>
          </cell>
          <cell r="AG55" t="str">
            <v>C.B.U.Q. - Confecção - exceto o fornecimento do material betuminoso</v>
          </cell>
          <cell r="AN55" t="str">
            <v>t</v>
          </cell>
          <cell r="AO55">
            <v>0</v>
          </cell>
        </row>
        <row r="56">
          <cell r="A56">
            <v>17</v>
          </cell>
          <cell r="B56">
            <v>0</v>
          </cell>
          <cell r="D56">
            <v>0</v>
          </cell>
          <cell r="E56" t="str">
            <v>P-26</v>
          </cell>
          <cell r="F56" t="str">
            <v>P-26</v>
          </cell>
          <cell r="G56" t="str">
            <v>P-26</v>
          </cell>
          <cell r="H56" t="str">
            <v>Estabilização granulométrica de base de solo com solo-cal (4% em peso) incl. Transp. De cal</v>
          </cell>
          <cell r="K56">
            <v>0</v>
          </cell>
          <cell r="L56">
            <v>8</v>
          </cell>
          <cell r="M56">
            <v>48</v>
          </cell>
          <cell r="N56">
            <v>0</v>
          </cell>
          <cell r="AF56" t="str">
            <v>P-30</v>
          </cell>
          <cell r="AG56" t="str">
            <v>Fornecimento de pó de brita</v>
          </cell>
          <cell r="AN56" t="str">
            <v>m³</v>
          </cell>
        </row>
        <row r="57">
          <cell r="A57">
            <v>17</v>
          </cell>
          <cell r="B57">
            <v>0</v>
          </cell>
          <cell r="D57">
            <v>0</v>
          </cell>
          <cell r="E57" t="str">
            <v>P-30</v>
          </cell>
          <cell r="F57" t="str">
            <v>P-30</v>
          </cell>
          <cell r="G57" t="str">
            <v>P-30</v>
          </cell>
          <cell r="H57" t="str">
            <v>Fornecimento de pó de brita</v>
          </cell>
          <cell r="K57">
            <v>0</v>
          </cell>
          <cell r="L57">
            <v>8</v>
          </cell>
          <cell r="M57">
            <v>49</v>
          </cell>
          <cell r="N57">
            <v>0</v>
          </cell>
          <cell r="AF57" t="str">
            <v>P-31</v>
          </cell>
          <cell r="AG57" t="str">
            <v>Transporte de britas e derivados</v>
          </cell>
          <cell r="AN57" t="str">
            <v>m³</v>
          </cell>
        </row>
        <row r="58">
          <cell r="A58">
            <v>17</v>
          </cell>
          <cell r="B58">
            <v>0</v>
          </cell>
          <cell r="D58">
            <v>0</v>
          </cell>
          <cell r="E58" t="str">
            <v>P-31</v>
          </cell>
          <cell r="F58" t="str">
            <v>P-31</v>
          </cell>
          <cell r="G58" t="str">
            <v>P-31</v>
          </cell>
          <cell r="H58" t="str">
            <v>Transporte de britas e derivados</v>
          </cell>
          <cell r="K58">
            <v>0</v>
          </cell>
          <cell r="L58">
            <v>8</v>
          </cell>
          <cell r="M58">
            <v>50</v>
          </cell>
          <cell r="N58">
            <v>0</v>
          </cell>
          <cell r="AF58" t="str">
            <v>P-32</v>
          </cell>
          <cell r="AG58" t="str">
            <v>Fornecimento de brita ( 0, 1, 2 )</v>
          </cell>
          <cell r="AN58" t="str">
            <v>m³</v>
          </cell>
        </row>
        <row r="59">
          <cell r="A59">
            <v>17</v>
          </cell>
          <cell r="B59">
            <v>0</v>
          </cell>
          <cell r="D59">
            <v>0</v>
          </cell>
          <cell r="E59" t="str">
            <v>P-32</v>
          </cell>
          <cell r="F59" t="str">
            <v>P-32</v>
          </cell>
          <cell r="G59" t="str">
            <v>P-32</v>
          </cell>
          <cell r="H59" t="str">
            <v>Fornecimento de brita ( 0, 1, 2 )</v>
          </cell>
          <cell r="K59">
            <v>0</v>
          </cell>
          <cell r="L59">
            <v>8</v>
          </cell>
          <cell r="M59">
            <v>51</v>
          </cell>
          <cell r="N59">
            <v>0</v>
          </cell>
          <cell r="AF59" t="str">
            <v>P-33</v>
          </cell>
          <cell r="AG59" t="str">
            <v>Fornecimento de CM 30 (imprimação), incl. Transporte comercial</v>
          </cell>
          <cell r="AN59" t="str">
            <v>t</v>
          </cell>
          <cell r="AO59">
            <v>0</v>
          </cell>
        </row>
        <row r="60">
          <cell r="A60">
            <v>17</v>
          </cell>
          <cell r="B60">
            <v>0</v>
          </cell>
          <cell r="D60">
            <v>0</v>
          </cell>
          <cell r="E60" t="str">
            <v>P-33</v>
          </cell>
          <cell r="F60" t="str">
            <v>P-33</v>
          </cell>
          <cell r="G60" t="str">
            <v>P-33</v>
          </cell>
          <cell r="H60" t="str">
            <v>Fornecimento de CM 30 (imprimação), incl. Transporte comercial</v>
          </cell>
          <cell r="K60">
            <v>0</v>
          </cell>
          <cell r="L60">
            <v>8</v>
          </cell>
          <cell r="M60">
            <v>52</v>
          </cell>
          <cell r="N60">
            <v>0</v>
          </cell>
          <cell r="AF60" t="str">
            <v>P-34</v>
          </cell>
          <cell r="AG60" t="str">
            <v>Fornecimento de RR-1C (pintura de ligação), incl. Transporte comercial</v>
          </cell>
          <cell r="AN60" t="str">
            <v>t</v>
          </cell>
          <cell r="AO60">
            <v>0</v>
          </cell>
        </row>
        <row r="61">
          <cell r="A61">
            <v>17</v>
          </cell>
          <cell r="B61">
            <v>0</v>
          </cell>
          <cell r="D61">
            <v>0</v>
          </cell>
          <cell r="E61" t="str">
            <v>P-30</v>
          </cell>
          <cell r="F61" t="str">
            <v>P-30</v>
          </cell>
          <cell r="G61" t="str">
            <v>P-30</v>
          </cell>
          <cell r="H61" t="str">
            <v>Fornecimento de pó de brita</v>
          </cell>
          <cell r="K61">
            <v>0</v>
          </cell>
          <cell r="L61">
            <v>8</v>
          </cell>
          <cell r="M61">
            <v>53</v>
          </cell>
          <cell r="N61">
            <v>0</v>
          </cell>
          <cell r="AF61" t="str">
            <v>P-35</v>
          </cell>
          <cell r="AG61" t="str">
            <v>Fornecimento de CAP-20 (CBUQ), incl. Transporte comercial</v>
          </cell>
          <cell r="AN61" t="str">
            <v>t</v>
          </cell>
          <cell r="AO61">
            <v>0</v>
          </cell>
        </row>
        <row r="62">
          <cell r="A62">
            <v>17</v>
          </cell>
          <cell r="B62">
            <v>0</v>
          </cell>
          <cell r="D62">
            <v>0</v>
          </cell>
          <cell r="E62" t="str">
            <v>P-31</v>
          </cell>
          <cell r="F62" t="str">
            <v>P-31</v>
          </cell>
          <cell r="G62" t="str">
            <v>P-31</v>
          </cell>
          <cell r="H62" t="str">
            <v>Transporte de britas e derivados</v>
          </cell>
          <cell r="K62">
            <v>0</v>
          </cell>
          <cell r="L62">
            <v>8</v>
          </cell>
          <cell r="M62">
            <v>54</v>
          </cell>
          <cell r="N62">
            <v>0</v>
          </cell>
          <cell r="AF62" t="str">
            <v>P-36</v>
          </cell>
          <cell r="AG62" t="str">
            <v>Meio-fio sem sarjeta, moldado no local, inclusive escoramento</v>
          </cell>
          <cell r="AN62" t="str">
            <v>m</v>
          </cell>
        </row>
        <row r="63">
          <cell r="A63">
            <v>17</v>
          </cell>
          <cell r="B63">
            <v>0</v>
          </cell>
          <cell r="D63">
            <v>0</v>
          </cell>
          <cell r="E63" t="str">
            <v>P-34</v>
          </cell>
          <cell r="F63" t="str">
            <v>P-34</v>
          </cell>
          <cell r="G63" t="str">
            <v>P-34</v>
          </cell>
          <cell r="H63" t="str">
            <v>Fornecimento de RR-1C (pintura de ligação), incl. Transporte comercial</v>
          </cell>
          <cell r="K63">
            <v>0</v>
          </cell>
          <cell r="L63">
            <v>8</v>
          </cell>
          <cell r="M63">
            <v>55</v>
          </cell>
          <cell r="N63">
            <v>0</v>
          </cell>
          <cell r="AF63" t="str">
            <v>P-37</v>
          </cell>
          <cell r="AG63" t="str">
            <v>Meio-fio com sarjeta, moldado no local, inclusive escavação e escoramento</v>
          </cell>
          <cell r="AN63" t="str">
            <v>m</v>
          </cell>
        </row>
        <row r="64">
          <cell r="A64">
            <v>17</v>
          </cell>
          <cell r="B64">
            <v>0</v>
          </cell>
          <cell r="D64">
            <v>0</v>
          </cell>
          <cell r="E64" t="str">
            <v>P-35</v>
          </cell>
          <cell r="F64" t="str">
            <v>P-35</v>
          </cell>
          <cell r="G64" t="str">
            <v>P-35</v>
          </cell>
          <cell r="H64" t="str">
            <v>Fornecimento de CAP-20 (CBUQ), incl. Transporte comercial</v>
          </cell>
          <cell r="K64">
            <v>0</v>
          </cell>
          <cell r="L64">
            <v>8</v>
          </cell>
          <cell r="M64">
            <v>56</v>
          </cell>
          <cell r="N64">
            <v>0</v>
          </cell>
          <cell r="AF64" t="str">
            <v>P-38</v>
          </cell>
          <cell r="AG64">
            <v>0</v>
          </cell>
          <cell r="AN64" t="str">
            <v>m</v>
          </cell>
        </row>
        <row r="65">
          <cell r="A65">
            <v>18</v>
          </cell>
          <cell r="B65">
            <v>1</v>
          </cell>
          <cell r="C65">
            <v>8</v>
          </cell>
          <cell r="D65">
            <v>0</v>
          </cell>
          <cell r="E65" t="str">
            <v>STP</v>
          </cell>
          <cell r="L65">
            <v>0</v>
          </cell>
          <cell r="M65">
            <v>57</v>
          </cell>
          <cell r="AF65" t="str">
            <v>G</v>
          </cell>
          <cell r="AG65" t="str">
            <v>GALERIAS</v>
          </cell>
          <cell r="AN65">
            <v>0</v>
          </cell>
        </row>
        <row r="66">
          <cell r="A66">
            <v>19</v>
          </cell>
          <cell r="B66">
            <v>1</v>
          </cell>
          <cell r="C66">
            <v>8</v>
          </cell>
          <cell r="D66">
            <v>0</v>
          </cell>
          <cell r="E66" t="str">
            <v>BRP</v>
          </cell>
          <cell r="L66">
            <v>0</v>
          </cell>
          <cell r="M66">
            <v>58</v>
          </cell>
          <cell r="AF66" t="str">
            <v>G-1</v>
          </cell>
          <cell r="AG66" t="str">
            <v>Escavação manual de valas ate 2,00m</v>
          </cell>
          <cell r="AN66" t="str">
            <v>m³</v>
          </cell>
          <cell r="AO66">
            <v>116.41499999999999</v>
          </cell>
        </row>
        <row r="67">
          <cell r="A67">
            <v>20</v>
          </cell>
          <cell r="B67">
            <v>1</v>
          </cell>
          <cell r="C67">
            <v>30</v>
          </cell>
          <cell r="D67">
            <v>0</v>
          </cell>
          <cell r="E67" t="str">
            <v>G</v>
          </cell>
          <cell r="F67" t="str">
            <v>G</v>
          </cell>
          <cell r="G67" t="str">
            <v>GALERIAS</v>
          </cell>
          <cell r="K67">
            <v>3</v>
          </cell>
          <cell r="L67">
            <v>0</v>
          </cell>
          <cell r="M67">
            <v>59</v>
          </cell>
          <cell r="AF67" t="str">
            <v>G-2</v>
          </cell>
          <cell r="AG67" t="str">
            <v>Escavação manual de valas ate 2,00 a 4,00m</v>
          </cell>
          <cell r="AN67" t="str">
            <v>m³</v>
          </cell>
          <cell r="AO67">
            <v>155.22</v>
          </cell>
        </row>
        <row r="68">
          <cell r="A68">
            <v>21</v>
          </cell>
          <cell r="B68">
            <v>1</v>
          </cell>
          <cell r="D68">
            <v>1</v>
          </cell>
          <cell r="E68" t="str">
            <v>G-1</v>
          </cell>
          <cell r="F68" t="str">
            <v>G-1</v>
          </cell>
          <cell r="G68" t="str">
            <v>G-1</v>
          </cell>
          <cell r="H68" t="str">
            <v>Escavação manual de valas ate 2,00m</v>
          </cell>
          <cell r="K68">
            <v>3</v>
          </cell>
          <cell r="L68">
            <v>1</v>
          </cell>
          <cell r="M68">
            <v>60</v>
          </cell>
          <cell r="N68">
            <v>116.41499999999999</v>
          </cell>
          <cell r="AF68" t="str">
            <v>G-3</v>
          </cell>
          <cell r="AG68" t="str">
            <v>Escavação mecânica em terra</v>
          </cell>
          <cell r="AN68" t="str">
            <v>m³</v>
          </cell>
          <cell r="AO68">
            <v>2444.7150000000001</v>
          </cell>
        </row>
        <row r="69">
          <cell r="A69">
            <v>22</v>
          </cell>
          <cell r="B69">
            <v>1</v>
          </cell>
          <cell r="D69">
            <v>1</v>
          </cell>
          <cell r="E69" t="str">
            <v>G-2</v>
          </cell>
          <cell r="F69" t="str">
            <v>G-2</v>
          </cell>
          <cell r="G69" t="str">
            <v>G-2</v>
          </cell>
          <cell r="H69" t="str">
            <v>Escavação manual de valas ate 2,00 a 4,00m</v>
          </cell>
          <cell r="K69">
            <v>3</v>
          </cell>
          <cell r="L69">
            <v>2</v>
          </cell>
          <cell r="M69">
            <v>61</v>
          </cell>
          <cell r="N69">
            <v>155.22</v>
          </cell>
          <cell r="AF69" t="str">
            <v>G-4</v>
          </cell>
          <cell r="AG69" t="str">
            <v>Escavação mecânica em cascalho</v>
          </cell>
          <cell r="AN69" t="str">
            <v>m³</v>
          </cell>
          <cell r="AO69">
            <v>776.1</v>
          </cell>
        </row>
        <row r="70">
          <cell r="A70">
            <v>23</v>
          </cell>
          <cell r="B70">
            <v>1</v>
          </cell>
          <cell r="D70">
            <v>1</v>
          </cell>
          <cell r="E70" t="str">
            <v>G-3</v>
          </cell>
          <cell r="F70" t="str">
            <v>G-3</v>
          </cell>
          <cell r="G70" t="str">
            <v>G-3</v>
          </cell>
          <cell r="H70" t="str">
            <v>Escavação mecânica em terra</v>
          </cell>
          <cell r="K70">
            <v>3</v>
          </cell>
          <cell r="L70">
            <v>3</v>
          </cell>
          <cell r="M70">
            <v>62</v>
          </cell>
          <cell r="N70">
            <v>2444.7150000000001</v>
          </cell>
          <cell r="AF70" t="str">
            <v>G-5</v>
          </cell>
          <cell r="AG70" t="str">
            <v>Escavação mecânica em rocha decomposta ou matacão</v>
          </cell>
          <cell r="AN70" t="str">
            <v>m³</v>
          </cell>
          <cell r="AO70">
            <v>194.02500000000001</v>
          </cell>
        </row>
        <row r="71">
          <cell r="A71">
            <v>24</v>
          </cell>
          <cell r="B71">
            <v>1</v>
          </cell>
          <cell r="D71">
            <v>1</v>
          </cell>
          <cell r="E71" t="str">
            <v>G-4</v>
          </cell>
          <cell r="F71" t="str">
            <v>G-4</v>
          </cell>
          <cell r="G71" t="str">
            <v>G-4</v>
          </cell>
          <cell r="H71" t="str">
            <v>Escavação mecânica em cascalho</v>
          </cell>
          <cell r="K71">
            <v>3</v>
          </cell>
          <cell r="L71">
            <v>4</v>
          </cell>
          <cell r="M71">
            <v>63</v>
          </cell>
          <cell r="N71">
            <v>776.1</v>
          </cell>
          <cell r="AF71" t="str">
            <v>G-6</v>
          </cell>
          <cell r="AG71" t="str">
            <v>Escavação  mecânica em solo mole</v>
          </cell>
          <cell r="AN71" t="str">
            <v>m³</v>
          </cell>
          <cell r="AO71">
            <v>194.02500000000001</v>
          </cell>
        </row>
        <row r="72">
          <cell r="A72">
            <v>25</v>
          </cell>
          <cell r="B72">
            <v>1</v>
          </cell>
          <cell r="D72">
            <v>1</v>
          </cell>
          <cell r="E72" t="str">
            <v>G-5</v>
          </cell>
          <cell r="F72" t="str">
            <v>G-5</v>
          </cell>
          <cell r="G72" t="str">
            <v>G-5</v>
          </cell>
          <cell r="H72" t="str">
            <v>Escavação mecânica em rocha decomposta ou matacão</v>
          </cell>
          <cell r="K72">
            <v>3</v>
          </cell>
          <cell r="L72">
            <v>5</v>
          </cell>
          <cell r="M72">
            <v>64</v>
          </cell>
          <cell r="N72">
            <v>194.02500000000001</v>
          </cell>
          <cell r="AF72" t="str">
            <v>G-7</v>
          </cell>
          <cell r="AG72" t="str">
            <v>Reaterro apiloado de valas</v>
          </cell>
          <cell r="AN72" t="str">
            <v>m³</v>
          </cell>
          <cell r="AO72">
            <v>334.85</v>
          </cell>
        </row>
        <row r="73">
          <cell r="A73">
            <v>26</v>
          </cell>
          <cell r="B73">
            <v>1</v>
          </cell>
          <cell r="D73">
            <v>1</v>
          </cell>
          <cell r="E73" t="str">
            <v>G-6</v>
          </cell>
          <cell r="F73" t="str">
            <v>G-6</v>
          </cell>
          <cell r="G73" t="str">
            <v>G-6</v>
          </cell>
          <cell r="H73" t="str">
            <v>Escavação  mecânica em solo mole</v>
          </cell>
          <cell r="K73">
            <v>3</v>
          </cell>
          <cell r="L73">
            <v>6</v>
          </cell>
          <cell r="M73">
            <v>65</v>
          </cell>
          <cell r="N73">
            <v>194.02500000000001</v>
          </cell>
          <cell r="AF73" t="str">
            <v>G-8</v>
          </cell>
          <cell r="AG73" t="str">
            <v>Reaterro de valas com compactador vibratório tipo placa (7hp)</v>
          </cell>
          <cell r="AN73" t="str">
            <v>m³</v>
          </cell>
          <cell r="AO73">
            <v>3013.65</v>
          </cell>
        </row>
        <row r="74">
          <cell r="A74">
            <v>27</v>
          </cell>
          <cell r="B74">
            <v>1</v>
          </cell>
          <cell r="D74">
            <v>1</v>
          </cell>
          <cell r="E74" t="str">
            <v>G-7</v>
          </cell>
          <cell r="F74" t="str">
            <v>G-7</v>
          </cell>
          <cell r="G74" t="str">
            <v>G-7</v>
          </cell>
          <cell r="H74" t="str">
            <v>Reaterro apiloado de valas</v>
          </cell>
          <cell r="K74">
            <v>3</v>
          </cell>
          <cell r="L74">
            <v>7</v>
          </cell>
          <cell r="M74">
            <v>66</v>
          </cell>
          <cell r="N74">
            <v>334.85</v>
          </cell>
          <cell r="AF74" t="str">
            <v>G-9</v>
          </cell>
          <cell r="AG74" t="str">
            <v xml:space="preserve">Fornecimento, transporte e assentamento de tubos, Ø 40cm </v>
          </cell>
          <cell r="AN74" t="str">
            <v>m</v>
          </cell>
        </row>
        <row r="75">
          <cell r="A75">
            <v>28</v>
          </cell>
          <cell r="B75">
            <v>1</v>
          </cell>
          <cell r="D75">
            <v>1</v>
          </cell>
          <cell r="E75" t="str">
            <v>G-8</v>
          </cell>
          <cell r="F75" t="str">
            <v>G-8</v>
          </cell>
          <cell r="G75" t="str">
            <v>G-8</v>
          </cell>
          <cell r="H75" t="str">
            <v>Reaterro de valas com compactador vibratório tipo placa (7hp)</v>
          </cell>
          <cell r="K75">
            <v>3</v>
          </cell>
          <cell r="L75">
            <v>8</v>
          </cell>
          <cell r="M75">
            <v>67</v>
          </cell>
          <cell r="N75">
            <v>3013.65</v>
          </cell>
          <cell r="AF75" t="str">
            <v>G-10</v>
          </cell>
          <cell r="AG75" t="str">
            <v xml:space="preserve">Fornecimento, transporte e assentamento de tubos, Ø 60cm </v>
          </cell>
          <cell r="AN75" t="str">
            <v>m</v>
          </cell>
        </row>
        <row r="76">
          <cell r="A76">
            <v>28</v>
          </cell>
          <cell r="B76">
            <v>0</v>
          </cell>
          <cell r="D76">
            <v>0</v>
          </cell>
          <cell r="E76" t="str">
            <v>G-55</v>
          </cell>
          <cell r="F76" t="str">
            <v>G-55</v>
          </cell>
          <cell r="G76" t="str">
            <v>G-55</v>
          </cell>
          <cell r="H76" t="str">
            <v xml:space="preserve">Fornecimento de tubos, Ø 40cm </v>
          </cell>
          <cell r="K76">
            <v>0</v>
          </cell>
          <cell r="L76">
            <v>8</v>
          </cell>
          <cell r="M76">
            <v>68</v>
          </cell>
          <cell r="N76">
            <v>0</v>
          </cell>
          <cell r="AF76" t="str">
            <v>G-11</v>
          </cell>
          <cell r="AG76" t="str">
            <v xml:space="preserve">Fornecimento, transporte e assentamento de tubos, Ø 80cm </v>
          </cell>
          <cell r="AN76" t="str">
            <v>m</v>
          </cell>
        </row>
        <row r="77">
          <cell r="A77">
            <v>28</v>
          </cell>
          <cell r="B77">
            <v>0</v>
          </cell>
          <cell r="D77">
            <v>0</v>
          </cell>
          <cell r="E77" t="str">
            <v>G-56</v>
          </cell>
          <cell r="F77" t="str">
            <v>G-56</v>
          </cell>
          <cell r="G77" t="str">
            <v>G-56</v>
          </cell>
          <cell r="H77" t="str">
            <v xml:space="preserve">Transporte de tubos, Ø 40cm </v>
          </cell>
          <cell r="K77">
            <v>0</v>
          </cell>
          <cell r="L77">
            <v>8</v>
          </cell>
          <cell r="M77">
            <v>69</v>
          </cell>
          <cell r="N77">
            <v>0</v>
          </cell>
          <cell r="AF77" t="str">
            <v>G-12</v>
          </cell>
          <cell r="AG77" t="str">
            <v>Fornecimento, transporte e assentamento de tubos, Ø 100cm</v>
          </cell>
          <cell r="AN77" t="str">
            <v>m</v>
          </cell>
        </row>
        <row r="78">
          <cell r="A78">
            <v>28</v>
          </cell>
          <cell r="B78">
            <v>0</v>
          </cell>
          <cell r="D78">
            <v>0</v>
          </cell>
          <cell r="E78" t="str">
            <v>G-57</v>
          </cell>
          <cell r="F78" t="str">
            <v>G-57</v>
          </cell>
          <cell r="G78" t="str">
            <v>G-57</v>
          </cell>
          <cell r="H78" t="str">
            <v xml:space="preserve">Assentamento de tubos, Ø 40cm </v>
          </cell>
          <cell r="K78">
            <v>0</v>
          </cell>
          <cell r="L78">
            <v>8</v>
          </cell>
          <cell r="M78">
            <v>70</v>
          </cell>
          <cell r="N78">
            <v>0</v>
          </cell>
          <cell r="AF78" t="str">
            <v>G-13</v>
          </cell>
          <cell r="AG78" t="str">
            <v xml:space="preserve">Fornecimento, transporte e assentamento de tubos, Ø 120cm </v>
          </cell>
          <cell r="AN78" t="str">
            <v>m</v>
          </cell>
        </row>
        <row r="79">
          <cell r="A79">
            <v>29</v>
          </cell>
          <cell r="B79">
            <v>1</v>
          </cell>
          <cell r="D79">
            <v>1</v>
          </cell>
          <cell r="E79" t="str">
            <v>G-58</v>
          </cell>
          <cell r="F79" t="str">
            <v>G-58</v>
          </cell>
          <cell r="G79" t="str">
            <v>G-58</v>
          </cell>
          <cell r="H79" t="str">
            <v xml:space="preserve">Fornecimento de tubos, Ø 60cm </v>
          </cell>
          <cell r="K79">
            <v>3</v>
          </cell>
          <cell r="L79">
            <v>9</v>
          </cell>
          <cell r="M79">
            <v>71</v>
          </cell>
          <cell r="N79">
            <v>410</v>
          </cell>
          <cell r="AF79" t="str">
            <v>G-14</v>
          </cell>
          <cell r="AG79" t="str">
            <v xml:space="preserve">Fornecimento, transporte e assentamento de tubos, Ø 150cm </v>
          </cell>
          <cell r="AN79" t="str">
            <v>m</v>
          </cell>
        </row>
        <row r="80">
          <cell r="A80">
            <v>30</v>
          </cell>
          <cell r="B80">
            <v>1</v>
          </cell>
          <cell r="D80">
            <v>1</v>
          </cell>
          <cell r="E80" t="str">
            <v>G-59</v>
          </cell>
          <cell r="F80" t="str">
            <v>G-59</v>
          </cell>
          <cell r="G80" t="str">
            <v>G-59</v>
          </cell>
          <cell r="H80" t="str">
            <v xml:space="preserve">Transporte de tubos, Ø 60cm </v>
          </cell>
          <cell r="K80">
            <v>3</v>
          </cell>
          <cell r="L80">
            <v>10</v>
          </cell>
          <cell r="M80">
            <v>72</v>
          </cell>
          <cell r="N80">
            <v>139.4</v>
          </cell>
          <cell r="AF80" t="str">
            <v>G-15</v>
          </cell>
          <cell r="AG80" t="str">
            <v xml:space="preserve">Poço de visita para rede Ø 40cm, parte fixa com 1,00m de altura </v>
          </cell>
          <cell r="AN80" t="str">
            <v>un</v>
          </cell>
        </row>
        <row r="81">
          <cell r="A81">
            <v>31</v>
          </cell>
          <cell r="B81">
            <v>1</v>
          </cell>
          <cell r="D81">
            <v>1</v>
          </cell>
          <cell r="E81" t="str">
            <v>G-60</v>
          </cell>
          <cell r="F81" t="str">
            <v>G-60</v>
          </cell>
          <cell r="G81" t="str">
            <v>G-60</v>
          </cell>
          <cell r="H81" t="str">
            <v xml:space="preserve">Assentamento de tubos, Ø 60cm </v>
          </cell>
          <cell r="K81">
            <v>3</v>
          </cell>
          <cell r="L81">
            <v>11</v>
          </cell>
          <cell r="M81">
            <v>73</v>
          </cell>
          <cell r="N81">
            <v>410</v>
          </cell>
          <cell r="AF81" t="str">
            <v>G-16</v>
          </cell>
          <cell r="AG81" t="str">
            <v xml:space="preserve">Acréscimo na altura do poço de visita para rede Ø 40cm </v>
          </cell>
          <cell r="AN81" t="str">
            <v>m</v>
          </cell>
        </row>
        <row r="82">
          <cell r="A82">
            <v>32</v>
          </cell>
          <cell r="B82">
            <v>1</v>
          </cell>
          <cell r="D82">
            <v>1</v>
          </cell>
          <cell r="E82" t="str">
            <v>G-61</v>
          </cell>
          <cell r="F82" t="str">
            <v>G-61</v>
          </cell>
          <cell r="G82" t="str">
            <v>G-61</v>
          </cell>
          <cell r="H82" t="str">
            <v xml:space="preserve">Fornecimento de tubos, Ø 80cm </v>
          </cell>
          <cell r="K82">
            <v>3</v>
          </cell>
          <cell r="L82">
            <v>12</v>
          </cell>
          <cell r="M82">
            <v>74</v>
          </cell>
          <cell r="N82">
            <v>125</v>
          </cell>
          <cell r="AF82" t="str">
            <v>G-17</v>
          </cell>
          <cell r="AG82" t="str">
            <v xml:space="preserve">Poço de visita para rede  Ø 60cm, parte fixa com 1,00m de altura </v>
          </cell>
          <cell r="AN82" t="str">
            <v>un</v>
          </cell>
          <cell r="AO82">
            <v>7</v>
          </cell>
        </row>
        <row r="83">
          <cell r="A83">
            <v>33</v>
          </cell>
          <cell r="B83">
            <v>1</v>
          </cell>
          <cell r="D83">
            <v>1</v>
          </cell>
          <cell r="E83" t="str">
            <v>G-62</v>
          </cell>
          <cell r="F83" t="str">
            <v>G-62</v>
          </cell>
          <cell r="G83" t="str">
            <v>G-62</v>
          </cell>
          <cell r="H83" t="str">
            <v xml:space="preserve">Transporte de tubos, Ø 80cm </v>
          </cell>
          <cell r="K83">
            <v>3</v>
          </cell>
          <cell r="L83">
            <v>13</v>
          </cell>
          <cell r="M83">
            <v>75</v>
          </cell>
          <cell r="N83">
            <v>72.5</v>
          </cell>
          <cell r="AF83" t="str">
            <v>G-18</v>
          </cell>
          <cell r="AG83" t="str">
            <v>Acréscimo na altura do poço de visita para rede Ø 60cm</v>
          </cell>
          <cell r="AN83" t="str">
            <v>m</v>
          </cell>
          <cell r="AO83">
            <v>3.5</v>
          </cell>
        </row>
        <row r="84">
          <cell r="A84">
            <v>34</v>
          </cell>
          <cell r="B84">
            <v>1</v>
          </cell>
          <cell r="D84">
            <v>1</v>
          </cell>
          <cell r="E84" t="str">
            <v>G-63</v>
          </cell>
          <cell r="F84" t="str">
            <v>G-63</v>
          </cell>
          <cell r="G84" t="str">
            <v>G-63</v>
          </cell>
          <cell r="H84" t="str">
            <v xml:space="preserve">Assentamento de tubos, Ø 80cm </v>
          </cell>
          <cell r="K84">
            <v>3</v>
          </cell>
          <cell r="L84">
            <v>14</v>
          </cell>
          <cell r="M84">
            <v>76</v>
          </cell>
          <cell r="N84">
            <v>125</v>
          </cell>
          <cell r="AF84" t="str">
            <v>G-19</v>
          </cell>
          <cell r="AG84" t="str">
            <v xml:space="preserve">Poço de visita para rede Ø 80cm, parte fixa com 1,00m de altura </v>
          </cell>
          <cell r="AN84" t="str">
            <v>un</v>
          </cell>
          <cell r="AO84">
            <v>2</v>
          </cell>
        </row>
        <row r="85">
          <cell r="A85">
            <v>35</v>
          </cell>
          <cell r="B85">
            <v>1</v>
          </cell>
          <cell r="D85">
            <v>1</v>
          </cell>
          <cell r="E85" t="str">
            <v>G-64</v>
          </cell>
          <cell r="F85" t="str">
            <v>G-64</v>
          </cell>
          <cell r="G85" t="str">
            <v>G-64</v>
          </cell>
          <cell r="H85" t="str">
            <v xml:space="preserve">Fornecimento de tubos, Ø 100cm </v>
          </cell>
          <cell r="K85">
            <v>3</v>
          </cell>
          <cell r="L85">
            <v>15</v>
          </cell>
          <cell r="M85">
            <v>77</v>
          </cell>
          <cell r="N85">
            <v>255</v>
          </cell>
          <cell r="AF85" t="str">
            <v>G-20</v>
          </cell>
          <cell r="AG85" t="str">
            <v>Acréscimo na altura do poço de visita para rede Ø 80cm</v>
          </cell>
          <cell r="AN85" t="str">
            <v>m</v>
          </cell>
          <cell r="AO85">
            <v>2</v>
          </cell>
        </row>
        <row r="86">
          <cell r="A86">
            <v>36</v>
          </cell>
          <cell r="B86">
            <v>1</v>
          </cell>
          <cell r="D86">
            <v>1</v>
          </cell>
          <cell r="E86" t="str">
            <v>G-65</v>
          </cell>
          <cell r="F86" t="str">
            <v>G-65</v>
          </cell>
          <cell r="G86" t="str">
            <v>G-65</v>
          </cell>
          <cell r="H86" t="str">
            <v xml:space="preserve">Transporte de tubos, Ø 100cm </v>
          </cell>
          <cell r="K86">
            <v>3</v>
          </cell>
          <cell r="L86">
            <v>16</v>
          </cell>
          <cell r="M86">
            <v>78</v>
          </cell>
          <cell r="N86">
            <v>255</v>
          </cell>
          <cell r="AF86" t="str">
            <v>G-21</v>
          </cell>
          <cell r="AG86" t="str">
            <v>Poço de visita para rede Ø 100cm, parte fixa com 1,00m de altura</v>
          </cell>
          <cell r="AN86" t="str">
            <v>un</v>
          </cell>
          <cell r="AO86">
            <v>7</v>
          </cell>
        </row>
        <row r="87">
          <cell r="A87">
            <v>37</v>
          </cell>
          <cell r="B87">
            <v>1</v>
          </cell>
          <cell r="D87">
            <v>1</v>
          </cell>
          <cell r="E87" t="str">
            <v>G-66</v>
          </cell>
          <cell r="F87" t="str">
            <v>G-66</v>
          </cell>
          <cell r="G87" t="str">
            <v>G-66</v>
          </cell>
          <cell r="H87" t="str">
            <v xml:space="preserve">Assentamento de tubos, Ø 100cm </v>
          </cell>
          <cell r="K87">
            <v>3</v>
          </cell>
          <cell r="L87">
            <v>17</v>
          </cell>
          <cell r="M87">
            <v>79</v>
          </cell>
          <cell r="N87">
            <v>255</v>
          </cell>
          <cell r="AF87" t="str">
            <v>G-22</v>
          </cell>
          <cell r="AG87" t="str">
            <v>Acréscimo na altura do poço de visita para rede Ø 100cm</v>
          </cell>
          <cell r="AN87" t="str">
            <v>m</v>
          </cell>
          <cell r="AO87">
            <v>9.1</v>
          </cell>
        </row>
        <row r="88">
          <cell r="A88">
            <v>37</v>
          </cell>
          <cell r="B88">
            <v>0</v>
          </cell>
          <cell r="D88">
            <v>0</v>
          </cell>
          <cell r="E88" t="str">
            <v>G-67</v>
          </cell>
          <cell r="F88" t="str">
            <v>G-67</v>
          </cell>
          <cell r="G88" t="str">
            <v>G-67</v>
          </cell>
          <cell r="H88" t="str">
            <v xml:space="preserve">Fornecimento de tubos, Ø 120cm </v>
          </cell>
          <cell r="K88">
            <v>0</v>
          </cell>
          <cell r="L88">
            <v>17</v>
          </cell>
          <cell r="M88">
            <v>80</v>
          </cell>
          <cell r="N88">
            <v>0</v>
          </cell>
          <cell r="AF88" t="str">
            <v>G-23</v>
          </cell>
          <cell r="AG88" t="str">
            <v>Poço de visita para rede Ø 120cm, parte fixa com 1,00m de altura</v>
          </cell>
          <cell r="AN88" t="str">
            <v>un</v>
          </cell>
          <cell r="AO88">
            <v>0</v>
          </cell>
        </row>
        <row r="89">
          <cell r="A89">
            <v>37</v>
          </cell>
          <cell r="B89">
            <v>0</v>
          </cell>
          <cell r="D89">
            <v>0</v>
          </cell>
          <cell r="E89" t="str">
            <v>G-68</v>
          </cell>
          <cell r="F89" t="str">
            <v>G-68</v>
          </cell>
          <cell r="G89" t="str">
            <v>G-68</v>
          </cell>
          <cell r="H89" t="str">
            <v xml:space="preserve">Transporte de tubos, Ø 120cm </v>
          </cell>
          <cell r="K89">
            <v>0</v>
          </cell>
          <cell r="L89">
            <v>17</v>
          </cell>
          <cell r="M89">
            <v>81</v>
          </cell>
          <cell r="N89">
            <v>0</v>
          </cell>
          <cell r="AF89" t="str">
            <v>G-24</v>
          </cell>
          <cell r="AG89" t="str">
            <v>Acréscimo na altura do poço de visita para rede Ø 120cm</v>
          </cell>
          <cell r="AN89" t="str">
            <v>m</v>
          </cell>
          <cell r="AO89">
            <v>0</v>
          </cell>
        </row>
        <row r="90">
          <cell r="A90">
            <v>37</v>
          </cell>
          <cell r="B90">
            <v>0</v>
          </cell>
          <cell r="D90">
            <v>0</v>
          </cell>
          <cell r="E90" t="str">
            <v>G-69</v>
          </cell>
          <cell r="F90" t="str">
            <v>G-69</v>
          </cell>
          <cell r="G90" t="str">
            <v>G-69</v>
          </cell>
          <cell r="H90" t="str">
            <v xml:space="preserve">Assentamento de tubos, Ø 120cm </v>
          </cell>
          <cell r="K90">
            <v>0</v>
          </cell>
          <cell r="L90">
            <v>17</v>
          </cell>
          <cell r="M90">
            <v>82</v>
          </cell>
          <cell r="N90">
            <v>0</v>
          </cell>
          <cell r="AF90" t="str">
            <v>G-25</v>
          </cell>
          <cell r="AG90" t="str">
            <v>Poço de visita para rede Ø 150cm, parte fixa com 1,00m de altura</v>
          </cell>
          <cell r="AN90" t="str">
            <v>un</v>
          </cell>
          <cell r="AO90">
            <v>0</v>
          </cell>
        </row>
        <row r="91">
          <cell r="A91">
            <v>37</v>
          </cell>
          <cell r="B91">
            <v>0</v>
          </cell>
          <cell r="D91">
            <v>0</v>
          </cell>
          <cell r="E91" t="str">
            <v>G-70</v>
          </cell>
          <cell r="F91" t="str">
            <v>G-70</v>
          </cell>
          <cell r="G91" t="str">
            <v>G-70</v>
          </cell>
          <cell r="H91" t="str">
            <v xml:space="preserve">Fornecimento de tubos, Ø 150cm </v>
          </cell>
          <cell r="K91">
            <v>0</v>
          </cell>
          <cell r="L91">
            <v>17</v>
          </cell>
          <cell r="M91">
            <v>83</v>
          </cell>
          <cell r="N91">
            <v>0</v>
          </cell>
          <cell r="AF91" t="str">
            <v>G-26</v>
          </cell>
          <cell r="AG91" t="str">
            <v>Acréscimo na altura do poço de visita para rede Ø 150cm</v>
          </cell>
          <cell r="AN91" t="str">
            <v>m</v>
          </cell>
          <cell r="AO91">
            <v>0</v>
          </cell>
        </row>
        <row r="92">
          <cell r="A92">
            <v>37</v>
          </cell>
          <cell r="B92">
            <v>0</v>
          </cell>
          <cell r="D92">
            <v>0</v>
          </cell>
          <cell r="E92" t="str">
            <v>G-71</v>
          </cell>
          <cell r="F92" t="str">
            <v>G-71</v>
          </cell>
          <cell r="G92" t="str">
            <v>G-71</v>
          </cell>
          <cell r="H92" t="str">
            <v xml:space="preserve">Transporte de tubos, Ø 150cm </v>
          </cell>
          <cell r="K92">
            <v>0</v>
          </cell>
          <cell r="L92">
            <v>17</v>
          </cell>
          <cell r="M92">
            <v>84</v>
          </cell>
          <cell r="N92">
            <v>0</v>
          </cell>
          <cell r="AF92" t="str">
            <v>G-27</v>
          </cell>
          <cell r="AG92" t="str">
            <v>Poço de visita para rede dupla Ø 80cm, parte fixa com 1,00m de altura</v>
          </cell>
          <cell r="AN92" t="str">
            <v>un</v>
          </cell>
          <cell r="AO92">
            <v>0</v>
          </cell>
        </row>
        <row r="93">
          <cell r="A93">
            <v>37</v>
          </cell>
          <cell r="B93">
            <v>0</v>
          </cell>
          <cell r="D93">
            <v>0</v>
          </cell>
          <cell r="E93" t="str">
            <v>G-72</v>
          </cell>
          <cell r="F93" t="str">
            <v>G-72</v>
          </cell>
          <cell r="G93" t="str">
            <v>G-72</v>
          </cell>
          <cell r="H93" t="str">
            <v xml:space="preserve">Assentamento de tubos, Ø 150cm </v>
          </cell>
          <cell r="K93">
            <v>0</v>
          </cell>
          <cell r="L93">
            <v>17</v>
          </cell>
          <cell r="M93">
            <v>85</v>
          </cell>
          <cell r="N93">
            <v>0</v>
          </cell>
          <cell r="AF93" t="str">
            <v>G-28</v>
          </cell>
          <cell r="AG93" t="str">
            <v>Acréscimo na altura do poço de visita para rede dupla Ø 80cm</v>
          </cell>
          <cell r="AN93" t="str">
            <v>m</v>
          </cell>
          <cell r="AO93">
            <v>0</v>
          </cell>
        </row>
        <row r="94">
          <cell r="A94">
            <v>37</v>
          </cell>
          <cell r="B94">
            <v>0</v>
          </cell>
          <cell r="D94">
            <v>0</v>
          </cell>
          <cell r="E94" t="str">
            <v>G-9</v>
          </cell>
          <cell r="F94" t="str">
            <v>G-9</v>
          </cell>
          <cell r="G94" t="str">
            <v>G-9</v>
          </cell>
          <cell r="H94" t="str">
            <v xml:space="preserve">Fornecimento, transporte e assentamento de tubos, Ø 40cm </v>
          </cell>
          <cell r="K94">
            <v>0</v>
          </cell>
          <cell r="L94">
            <v>17</v>
          </cell>
          <cell r="M94">
            <v>86</v>
          </cell>
          <cell r="N94">
            <v>0</v>
          </cell>
          <cell r="AF94" t="str">
            <v>G-29</v>
          </cell>
          <cell r="AG94" t="str">
            <v>Poço de visita para rede dupla Ø 100cm, parte fixa com 1,00m de altura</v>
          </cell>
          <cell r="AN94" t="str">
            <v>un</v>
          </cell>
          <cell r="AO94">
            <v>0</v>
          </cell>
        </row>
        <row r="95">
          <cell r="A95">
            <v>37</v>
          </cell>
          <cell r="B95">
            <v>0</v>
          </cell>
          <cell r="D95">
            <v>0</v>
          </cell>
          <cell r="E95" t="str">
            <v>G-10</v>
          </cell>
          <cell r="F95" t="str">
            <v>G-10</v>
          </cell>
          <cell r="G95" t="str">
            <v>G-10</v>
          </cell>
          <cell r="H95" t="str">
            <v xml:space="preserve">Fornecimento, transporte e assentamento de tubos, Ø 60cm </v>
          </cell>
          <cell r="K95">
            <v>0</v>
          </cell>
          <cell r="L95">
            <v>17</v>
          </cell>
          <cell r="M95">
            <v>87</v>
          </cell>
          <cell r="N95">
            <v>0</v>
          </cell>
          <cell r="AF95" t="str">
            <v>G-30</v>
          </cell>
          <cell r="AG95" t="str">
            <v>Acréscimo na altura do poço de visita para rede dupla Ø 100cm</v>
          </cell>
          <cell r="AN95" t="str">
            <v>m</v>
          </cell>
          <cell r="AO95">
            <v>0</v>
          </cell>
        </row>
        <row r="96">
          <cell r="A96">
            <v>37</v>
          </cell>
          <cell r="B96">
            <v>0</v>
          </cell>
          <cell r="D96">
            <v>0</v>
          </cell>
          <cell r="E96" t="str">
            <v>G-11</v>
          </cell>
          <cell r="F96" t="str">
            <v>G-11</v>
          </cell>
          <cell r="G96" t="str">
            <v>G-11</v>
          </cell>
          <cell r="H96" t="str">
            <v xml:space="preserve">Fornecimento, transporte e assentamento de tubos, Ø 80cm </v>
          </cell>
          <cell r="K96">
            <v>0</v>
          </cell>
          <cell r="L96">
            <v>17</v>
          </cell>
          <cell r="M96">
            <v>88</v>
          </cell>
          <cell r="N96">
            <v>0</v>
          </cell>
          <cell r="AF96" t="str">
            <v>G-31</v>
          </cell>
          <cell r="AG96" t="str">
            <v>Poço de visita para rede dupla Ø 120cm, parte fixa com 1,00m de altura</v>
          </cell>
          <cell r="AN96" t="str">
            <v>un</v>
          </cell>
          <cell r="AO96">
            <v>0</v>
          </cell>
        </row>
        <row r="97">
          <cell r="A97">
            <v>37</v>
          </cell>
          <cell r="B97">
            <v>0</v>
          </cell>
          <cell r="D97">
            <v>0</v>
          </cell>
          <cell r="E97" t="str">
            <v>G-12</v>
          </cell>
          <cell r="F97" t="str">
            <v>G-12</v>
          </cell>
          <cell r="G97" t="str">
            <v>G-12</v>
          </cell>
          <cell r="H97" t="str">
            <v>Fornecimento, transporte e assentamento de tubos, Ø 100cm</v>
          </cell>
          <cell r="K97">
            <v>0</v>
          </cell>
          <cell r="L97">
            <v>17</v>
          </cell>
          <cell r="M97">
            <v>89</v>
          </cell>
          <cell r="N97">
            <v>0</v>
          </cell>
          <cell r="AF97" t="str">
            <v>G-32</v>
          </cell>
          <cell r="AG97" t="str">
            <v>Acréscimo na altura do poço de visita para rede dupla Ø 120cm</v>
          </cell>
          <cell r="AN97" t="str">
            <v>m</v>
          </cell>
          <cell r="AO97">
            <v>0</v>
          </cell>
        </row>
        <row r="98">
          <cell r="A98">
            <v>37</v>
          </cell>
          <cell r="B98">
            <v>0</v>
          </cell>
          <cell r="D98">
            <v>0</v>
          </cell>
          <cell r="E98" t="str">
            <v>G-13</v>
          </cell>
          <cell r="F98" t="str">
            <v>G-13</v>
          </cell>
          <cell r="G98" t="str">
            <v>G-13</v>
          </cell>
          <cell r="H98" t="str">
            <v xml:space="preserve">Fornecimento, transporte e assentamento de tubos, Ø 120cm </v>
          </cell>
          <cell r="K98">
            <v>0</v>
          </cell>
          <cell r="L98">
            <v>17</v>
          </cell>
          <cell r="M98">
            <v>90</v>
          </cell>
          <cell r="N98">
            <v>0</v>
          </cell>
          <cell r="AF98" t="str">
            <v>G-33</v>
          </cell>
          <cell r="AG98" t="str">
            <v>Poço de visita para rede dupla Ø 150cm, parte fixa com 1,00m de altura</v>
          </cell>
          <cell r="AN98" t="str">
            <v>un</v>
          </cell>
          <cell r="AO98">
            <v>0</v>
          </cell>
        </row>
        <row r="99">
          <cell r="A99">
            <v>37</v>
          </cell>
          <cell r="B99">
            <v>0</v>
          </cell>
          <cell r="D99">
            <v>0</v>
          </cell>
          <cell r="E99" t="str">
            <v>G-14</v>
          </cell>
          <cell r="F99" t="str">
            <v>G-14</v>
          </cell>
          <cell r="G99" t="str">
            <v>G-14</v>
          </cell>
          <cell r="H99" t="str">
            <v xml:space="preserve">Fornecimento, transporte e assentamento de tubos, Ø 150cm </v>
          </cell>
          <cell r="K99">
            <v>0</v>
          </cell>
          <cell r="L99">
            <v>17</v>
          </cell>
          <cell r="M99">
            <v>91</v>
          </cell>
          <cell r="N99">
            <v>0</v>
          </cell>
          <cell r="AF99" t="str">
            <v>G-34</v>
          </cell>
          <cell r="AG99" t="str">
            <v>Acréscimo na altura do poço de visita para rede dupla Ø 150cm</v>
          </cell>
          <cell r="AN99" t="str">
            <v>m</v>
          </cell>
          <cell r="AO99">
            <v>0</v>
          </cell>
        </row>
        <row r="100">
          <cell r="A100">
            <v>37</v>
          </cell>
          <cell r="B100">
            <v>0</v>
          </cell>
          <cell r="D100">
            <v>0</v>
          </cell>
          <cell r="E100" t="str">
            <v>G-15</v>
          </cell>
          <cell r="F100" t="str">
            <v>G-15</v>
          </cell>
          <cell r="G100" t="str">
            <v>G-15</v>
          </cell>
          <cell r="H100" t="str">
            <v xml:space="preserve">Poço de visita para rede Ø 40cm, parte fixa com 1,00m de altura </v>
          </cell>
          <cell r="K100">
            <v>0</v>
          </cell>
          <cell r="L100">
            <v>17</v>
          </cell>
          <cell r="M100">
            <v>92</v>
          </cell>
          <cell r="N100">
            <v>0</v>
          </cell>
          <cell r="AF100" t="str">
            <v>G-35</v>
          </cell>
          <cell r="AG100" t="str">
            <v>Chaminé para poço de visita, inclusive tampão e anel</v>
          </cell>
          <cell r="AN100" t="str">
            <v>m</v>
          </cell>
          <cell r="AO100">
            <v>16</v>
          </cell>
        </row>
        <row r="101">
          <cell r="A101">
            <v>37</v>
          </cell>
          <cell r="B101">
            <v>0</v>
          </cell>
          <cell r="D101">
            <v>0</v>
          </cell>
          <cell r="E101" t="str">
            <v>G-16</v>
          </cell>
          <cell r="F101" t="str">
            <v>G-16</v>
          </cell>
          <cell r="G101" t="str">
            <v>G-16</v>
          </cell>
          <cell r="H101" t="str">
            <v xml:space="preserve">Acréscimo na altura do poço de visita para rede Ø 40cm </v>
          </cell>
          <cell r="K101">
            <v>0</v>
          </cell>
          <cell r="L101">
            <v>17</v>
          </cell>
          <cell r="M101">
            <v>93</v>
          </cell>
          <cell r="N101">
            <v>0</v>
          </cell>
          <cell r="AF101" t="str">
            <v>G-36</v>
          </cell>
          <cell r="AG101" t="str">
            <v>Boca de lobo (altura média 1,30m)</v>
          </cell>
          <cell r="AN101" t="str">
            <v>un</v>
          </cell>
          <cell r="AO101">
            <v>0</v>
          </cell>
        </row>
        <row r="102">
          <cell r="A102">
            <v>38</v>
          </cell>
          <cell r="B102">
            <v>1</v>
          </cell>
          <cell r="D102">
            <v>1</v>
          </cell>
          <cell r="E102" t="str">
            <v>G-17</v>
          </cell>
          <cell r="F102" t="str">
            <v>G-17</v>
          </cell>
          <cell r="G102" t="str">
            <v>G-17</v>
          </cell>
          <cell r="H102" t="str">
            <v xml:space="preserve">Poço de visita para rede  Ø 60cm, parte fixa com 1,00m de altura </v>
          </cell>
          <cell r="K102">
            <v>3</v>
          </cell>
          <cell r="L102">
            <v>18</v>
          </cell>
          <cell r="M102">
            <v>94</v>
          </cell>
          <cell r="N102">
            <v>7</v>
          </cell>
          <cell r="AF102" t="str">
            <v>G-37</v>
          </cell>
          <cell r="AG102" t="str">
            <v>Boca de lobo dupla (altura média 1,30m)</v>
          </cell>
          <cell r="AN102" t="str">
            <v>un</v>
          </cell>
          <cell r="AO102">
            <v>0</v>
          </cell>
        </row>
        <row r="103">
          <cell r="A103">
            <v>39</v>
          </cell>
          <cell r="B103">
            <v>1</v>
          </cell>
          <cell r="D103">
            <v>1</v>
          </cell>
          <cell r="E103" t="str">
            <v>G-18</v>
          </cell>
          <cell r="F103" t="str">
            <v>G-18</v>
          </cell>
          <cell r="G103" t="str">
            <v>G-18</v>
          </cell>
          <cell r="H103" t="str">
            <v>Acréscimo na altura do poço de visita para rede Ø 60cm</v>
          </cell>
          <cell r="K103">
            <v>3</v>
          </cell>
          <cell r="L103">
            <v>19</v>
          </cell>
          <cell r="M103">
            <v>95</v>
          </cell>
          <cell r="N103">
            <v>3.5</v>
          </cell>
          <cell r="AF103" t="str">
            <v>G-38</v>
          </cell>
          <cell r="AG103" t="str">
            <v>Boca de lobo tripla (altura média 1,30m)</v>
          </cell>
          <cell r="AN103" t="str">
            <v>un</v>
          </cell>
        </row>
        <row r="104">
          <cell r="A104">
            <v>40</v>
          </cell>
          <cell r="B104">
            <v>1</v>
          </cell>
          <cell r="D104">
            <v>1</v>
          </cell>
          <cell r="E104" t="str">
            <v>G-19</v>
          </cell>
          <cell r="F104" t="str">
            <v>G-19</v>
          </cell>
          <cell r="G104" t="str">
            <v>G-19</v>
          </cell>
          <cell r="H104" t="str">
            <v xml:space="preserve">Poço de visita para rede Ø 80cm, parte fixa com 1,00m de altura </v>
          </cell>
          <cell r="K104">
            <v>3</v>
          </cell>
          <cell r="L104">
            <v>20</v>
          </cell>
          <cell r="M104">
            <v>96</v>
          </cell>
          <cell r="N104">
            <v>2</v>
          </cell>
          <cell r="AF104" t="str">
            <v>G-39</v>
          </cell>
          <cell r="AG104" t="str">
            <v>Gabião</v>
          </cell>
          <cell r="AN104" t="str">
            <v>m³</v>
          </cell>
          <cell r="AO104">
            <v>0</v>
          </cell>
        </row>
        <row r="105">
          <cell r="A105">
            <v>41</v>
          </cell>
          <cell r="B105">
            <v>1</v>
          </cell>
          <cell r="D105">
            <v>1</v>
          </cell>
          <cell r="E105" t="str">
            <v>G-20</v>
          </cell>
          <cell r="F105" t="str">
            <v>G-20</v>
          </cell>
          <cell r="G105" t="str">
            <v>G-20</v>
          </cell>
          <cell r="H105" t="str">
            <v>Acréscimo na altura do poço de visita para rede Ø 80cm</v>
          </cell>
          <cell r="K105">
            <v>3</v>
          </cell>
          <cell r="L105">
            <v>21</v>
          </cell>
          <cell r="M105">
            <v>97</v>
          </cell>
          <cell r="N105">
            <v>2</v>
          </cell>
          <cell r="AF105" t="str">
            <v>G-40</v>
          </cell>
          <cell r="AG105" t="str">
            <v>Dreno de tubo de concreto Ø 20cm (0,50 x 0,50m)</v>
          </cell>
          <cell r="AN105" t="str">
            <v>m</v>
          </cell>
          <cell r="AO105">
            <v>47.4</v>
          </cell>
        </row>
        <row r="106">
          <cell r="A106">
            <v>42</v>
          </cell>
          <cell r="B106">
            <v>1</v>
          </cell>
          <cell r="D106">
            <v>1</v>
          </cell>
          <cell r="E106" t="str">
            <v>G-21</v>
          </cell>
          <cell r="F106" t="str">
            <v>G-21</v>
          </cell>
          <cell r="G106" t="str">
            <v>G-21</v>
          </cell>
          <cell r="H106" t="str">
            <v>Poço de visita para rede Ø 100cm, parte fixa com 1,00m de altura</v>
          </cell>
          <cell r="K106">
            <v>3</v>
          </cell>
          <cell r="L106">
            <v>22</v>
          </cell>
          <cell r="M106">
            <v>98</v>
          </cell>
          <cell r="N106">
            <v>7</v>
          </cell>
          <cell r="AF106" t="str">
            <v>G-41</v>
          </cell>
          <cell r="AG106" t="str">
            <v>Dreno profundo de tubo de concreto Ø 20cm (1,00 x 0,75m)</v>
          </cell>
          <cell r="AN106" t="str">
            <v>m</v>
          </cell>
          <cell r="AO106">
            <v>47.4</v>
          </cell>
        </row>
        <row r="107">
          <cell r="A107">
            <v>43</v>
          </cell>
          <cell r="B107">
            <v>1</v>
          </cell>
          <cell r="D107">
            <v>1</v>
          </cell>
          <cell r="E107" t="str">
            <v>G-22</v>
          </cell>
          <cell r="F107" t="str">
            <v>G-22</v>
          </cell>
          <cell r="G107" t="str">
            <v>G-22</v>
          </cell>
          <cell r="H107" t="str">
            <v>Acréscimo na altura do poço de visita para rede Ø 100cm</v>
          </cell>
          <cell r="K107">
            <v>3</v>
          </cell>
          <cell r="L107">
            <v>23</v>
          </cell>
          <cell r="M107">
            <v>99</v>
          </cell>
          <cell r="N107">
            <v>9.1</v>
          </cell>
          <cell r="AF107" t="str">
            <v>G-42</v>
          </cell>
          <cell r="AG107" t="str">
            <v>Fornecimento, transporte, assentamento e rejuntamento de meio fio pré-moldado</v>
          </cell>
          <cell r="AN107" t="str">
            <v>m</v>
          </cell>
        </row>
        <row r="108">
          <cell r="A108">
            <v>43</v>
          </cell>
          <cell r="B108">
            <v>0</v>
          </cell>
          <cell r="D108">
            <v>0</v>
          </cell>
          <cell r="E108" t="str">
            <v>G-23</v>
          </cell>
          <cell r="F108" t="str">
            <v>G-23</v>
          </cell>
          <cell r="G108" t="str">
            <v>G-23</v>
          </cell>
          <cell r="H108" t="str">
            <v>Poço de visita para rede Ø 120cm, parte fixa com 1,00m de altura</v>
          </cell>
          <cell r="K108">
            <v>0</v>
          </cell>
          <cell r="L108">
            <v>23</v>
          </cell>
          <cell r="M108">
            <v>100</v>
          </cell>
          <cell r="N108">
            <v>0</v>
          </cell>
          <cell r="AF108" t="str">
            <v>G-43</v>
          </cell>
          <cell r="AG108" t="str">
            <v>Meio-fio sem sarjeta, moldado no local, inclusive escoramento</v>
          </cell>
          <cell r="AN108" t="str">
            <v>m</v>
          </cell>
        </row>
        <row r="109">
          <cell r="A109">
            <v>43</v>
          </cell>
          <cell r="B109">
            <v>0</v>
          </cell>
          <cell r="D109">
            <v>0</v>
          </cell>
          <cell r="E109" t="str">
            <v>G-24</v>
          </cell>
          <cell r="F109" t="str">
            <v>G-24</v>
          </cell>
          <cell r="G109" t="str">
            <v>G-24</v>
          </cell>
          <cell r="H109" t="str">
            <v>Acréscimo na altura do poço de visita para rede Ø 120cm</v>
          </cell>
          <cell r="K109">
            <v>0</v>
          </cell>
          <cell r="L109">
            <v>23</v>
          </cell>
          <cell r="M109">
            <v>101</v>
          </cell>
          <cell r="N109">
            <v>0</v>
          </cell>
          <cell r="AF109" t="str">
            <v>G-44</v>
          </cell>
          <cell r="AG109" t="str">
            <v>Meio-fio com sarjeta, moldado no local, inclusive escavação e escoramento</v>
          </cell>
          <cell r="AN109" t="str">
            <v>m</v>
          </cell>
        </row>
        <row r="110">
          <cell r="A110">
            <v>43</v>
          </cell>
          <cell r="B110">
            <v>0</v>
          </cell>
          <cell r="D110">
            <v>0</v>
          </cell>
          <cell r="E110" t="str">
            <v>G-25</v>
          </cell>
          <cell r="F110" t="str">
            <v>G-25</v>
          </cell>
          <cell r="G110" t="str">
            <v>G-25</v>
          </cell>
          <cell r="H110" t="str">
            <v>Poço de visita para rede Ø 150cm, parte fixa com 1,00m de altura</v>
          </cell>
          <cell r="K110">
            <v>0</v>
          </cell>
          <cell r="L110">
            <v>23</v>
          </cell>
          <cell r="M110">
            <v>102</v>
          </cell>
          <cell r="N110">
            <v>0</v>
          </cell>
          <cell r="AF110" t="str">
            <v>G-45</v>
          </cell>
          <cell r="AG110" t="str">
            <v>Sarjeta moldada no local</v>
          </cell>
          <cell r="AN110" t="str">
            <v>m</v>
          </cell>
        </row>
        <row r="111">
          <cell r="A111">
            <v>43</v>
          </cell>
          <cell r="B111">
            <v>0</v>
          </cell>
          <cell r="D111">
            <v>0</v>
          </cell>
          <cell r="E111" t="str">
            <v>G-26</v>
          </cell>
          <cell r="F111" t="str">
            <v>G-26</v>
          </cell>
          <cell r="G111" t="str">
            <v>G-26</v>
          </cell>
          <cell r="H111" t="str">
            <v>Acréscimo na altura do poço de visita para rede Ø 150cm</v>
          </cell>
          <cell r="K111">
            <v>0</v>
          </cell>
          <cell r="L111">
            <v>23</v>
          </cell>
          <cell r="M111">
            <v>103</v>
          </cell>
          <cell r="N111">
            <v>0</v>
          </cell>
          <cell r="AF111" t="str">
            <v>G-46</v>
          </cell>
          <cell r="AG111" t="str">
            <v>Ante projeto e desenho de galerias de águas pluviais</v>
          </cell>
          <cell r="AN111" t="str">
            <v>m</v>
          </cell>
        </row>
        <row r="112">
          <cell r="A112">
            <v>43</v>
          </cell>
          <cell r="B112">
            <v>0</v>
          </cell>
          <cell r="D112">
            <v>0</v>
          </cell>
          <cell r="E112" t="str">
            <v>G-27</v>
          </cell>
          <cell r="F112" t="str">
            <v>G-27</v>
          </cell>
          <cell r="G112" t="str">
            <v>G-27</v>
          </cell>
          <cell r="H112" t="str">
            <v>Poço de visita para rede dupla Ø 80cm, parte fixa com 1,00m de altura</v>
          </cell>
          <cell r="K112">
            <v>0</v>
          </cell>
          <cell r="L112">
            <v>23</v>
          </cell>
          <cell r="M112">
            <v>104</v>
          </cell>
          <cell r="N112">
            <v>0</v>
          </cell>
          <cell r="AF112" t="str">
            <v>G-47</v>
          </cell>
          <cell r="AG112" t="str">
            <v>Serviços topográficos, incl. locação, nota de serv., acomp. e cadastro para GAP</v>
          </cell>
          <cell r="AN112" t="str">
            <v>m</v>
          </cell>
          <cell r="AO112">
            <v>790</v>
          </cell>
        </row>
        <row r="113">
          <cell r="A113">
            <v>43</v>
          </cell>
          <cell r="B113">
            <v>0</v>
          </cell>
          <cell r="D113">
            <v>0</v>
          </cell>
          <cell r="E113" t="str">
            <v>G-28</v>
          </cell>
          <cell r="F113" t="str">
            <v>G-28</v>
          </cell>
          <cell r="G113" t="str">
            <v>G-28</v>
          </cell>
          <cell r="H113" t="str">
            <v>Acréscimo na altura do poço de visita para rede dupla Ø 80cm</v>
          </cell>
          <cell r="K113">
            <v>0</v>
          </cell>
          <cell r="L113">
            <v>23</v>
          </cell>
          <cell r="M113">
            <v>105</v>
          </cell>
          <cell r="N113">
            <v>0</v>
          </cell>
          <cell r="AF113" t="str">
            <v>G-48</v>
          </cell>
          <cell r="AG113" t="str">
            <v>Lastro de brita</v>
          </cell>
          <cell r="AN113" t="str">
            <v>m³</v>
          </cell>
          <cell r="AO113">
            <v>28.439999999999998</v>
          </cell>
        </row>
        <row r="114">
          <cell r="A114">
            <v>43</v>
          </cell>
          <cell r="B114">
            <v>0</v>
          </cell>
          <cell r="D114">
            <v>0</v>
          </cell>
          <cell r="E114" t="str">
            <v>G-29</v>
          </cell>
          <cell r="F114" t="str">
            <v>G-29</v>
          </cell>
          <cell r="G114" t="str">
            <v>G-29</v>
          </cell>
          <cell r="H114" t="str">
            <v>Poço de visita para rede dupla Ø 100cm, parte fixa com 1,00m de altura</v>
          </cell>
          <cell r="K114">
            <v>0</v>
          </cell>
          <cell r="L114">
            <v>23</v>
          </cell>
          <cell r="M114">
            <v>106</v>
          </cell>
          <cell r="N114">
            <v>0</v>
          </cell>
          <cell r="AF114" t="str">
            <v>G-49</v>
          </cell>
          <cell r="AG114" t="str">
            <v>Lastro de pedra marroada</v>
          </cell>
          <cell r="AN114" t="str">
            <v>m³</v>
          </cell>
          <cell r="AO114">
            <v>47.400000000000006</v>
          </cell>
        </row>
        <row r="115">
          <cell r="A115">
            <v>43</v>
          </cell>
          <cell r="B115">
            <v>0</v>
          </cell>
          <cell r="D115">
            <v>0</v>
          </cell>
          <cell r="E115" t="str">
            <v>G-30</v>
          </cell>
          <cell r="F115" t="str">
            <v>G-30</v>
          </cell>
          <cell r="G115" t="str">
            <v>G-30</v>
          </cell>
          <cell r="H115" t="str">
            <v>Acréscimo na altura do poço de visita para rede dupla Ø 100cm</v>
          </cell>
          <cell r="K115">
            <v>0</v>
          </cell>
          <cell r="L115">
            <v>23</v>
          </cell>
          <cell r="M115">
            <v>107</v>
          </cell>
          <cell r="N115">
            <v>0</v>
          </cell>
          <cell r="AF115" t="str">
            <v>G-73</v>
          </cell>
          <cell r="AG115" t="str">
            <v>Demolição de pavimento asfáltico, incluindo remoção</v>
          </cell>
          <cell r="AN115" t="str">
            <v>m³</v>
          </cell>
          <cell r="AO115">
            <v>0</v>
          </cell>
        </row>
        <row r="116">
          <cell r="A116">
            <v>43</v>
          </cell>
          <cell r="B116">
            <v>0</v>
          </cell>
          <cell r="D116">
            <v>0</v>
          </cell>
          <cell r="E116" t="str">
            <v>G-31</v>
          </cell>
          <cell r="F116" t="str">
            <v>G-31</v>
          </cell>
          <cell r="G116" t="str">
            <v>G-31</v>
          </cell>
          <cell r="H116" t="str">
            <v>Poço de visita para rede dupla Ø 120cm, parte fixa com 1,00m de altura</v>
          </cell>
          <cell r="K116">
            <v>0</v>
          </cell>
          <cell r="L116">
            <v>23</v>
          </cell>
          <cell r="M116">
            <v>108</v>
          </cell>
          <cell r="N116">
            <v>0</v>
          </cell>
          <cell r="AF116" t="str">
            <v>G-74</v>
          </cell>
          <cell r="AG116" t="str">
            <v xml:space="preserve">Remendo de pavimento estabilizado </v>
          </cell>
          <cell r="AN116" t="str">
            <v>m³</v>
          </cell>
          <cell r="AO116">
            <v>0</v>
          </cell>
        </row>
        <row r="117">
          <cell r="A117">
            <v>43</v>
          </cell>
          <cell r="B117">
            <v>0</v>
          </cell>
          <cell r="D117">
            <v>0</v>
          </cell>
          <cell r="E117" t="str">
            <v>G-32</v>
          </cell>
          <cell r="F117" t="str">
            <v>G-32</v>
          </cell>
          <cell r="G117" t="str">
            <v>G-32</v>
          </cell>
          <cell r="H117" t="str">
            <v>Acréscimo na altura do poço de visita para rede dupla Ø 120cm</v>
          </cell>
          <cell r="K117">
            <v>0</v>
          </cell>
          <cell r="L117">
            <v>23</v>
          </cell>
          <cell r="M117">
            <v>109</v>
          </cell>
          <cell r="N117">
            <v>0</v>
          </cell>
          <cell r="AF117" t="str">
            <v>G-75</v>
          </cell>
          <cell r="AG117" t="str">
            <v>Remendo de capa asfáltica</v>
          </cell>
          <cell r="AN117" t="str">
            <v>t</v>
          </cell>
          <cell r="AO117">
            <v>0</v>
          </cell>
        </row>
        <row r="118">
          <cell r="A118">
            <v>43</v>
          </cell>
          <cell r="B118">
            <v>0</v>
          </cell>
          <cell r="D118">
            <v>0</v>
          </cell>
          <cell r="E118" t="str">
            <v>G-33</v>
          </cell>
          <cell r="F118" t="str">
            <v>G-33</v>
          </cell>
          <cell r="G118" t="str">
            <v>G-33</v>
          </cell>
          <cell r="H118" t="str">
            <v>Poço de visita para rede dupla Ø 150cm, parte fixa com 1,00m de altura</v>
          </cell>
          <cell r="K118">
            <v>0</v>
          </cell>
          <cell r="L118">
            <v>23</v>
          </cell>
          <cell r="M118">
            <v>110</v>
          </cell>
          <cell r="N118">
            <v>0</v>
          </cell>
          <cell r="AF118" t="str">
            <v>G-50</v>
          </cell>
          <cell r="AG118" t="str">
            <v>Escoramento contínuo em valas c/ espaçam. entre vig. de 2,00m, incl. ret. do madeir.</v>
          </cell>
          <cell r="AN118" t="str">
            <v>m²</v>
          </cell>
        </row>
        <row r="119">
          <cell r="A119">
            <v>43</v>
          </cell>
          <cell r="B119">
            <v>0</v>
          </cell>
          <cell r="D119">
            <v>0</v>
          </cell>
          <cell r="E119" t="str">
            <v>G-34</v>
          </cell>
          <cell r="F119" t="str">
            <v>G-34</v>
          </cell>
          <cell r="G119" t="str">
            <v>G-34</v>
          </cell>
          <cell r="H119" t="str">
            <v>Acréscimo na altura do poço de visita para rede dupla Ø 150cm</v>
          </cell>
          <cell r="K119">
            <v>0</v>
          </cell>
          <cell r="L119">
            <v>23</v>
          </cell>
          <cell r="M119">
            <v>111</v>
          </cell>
          <cell r="N119">
            <v>0</v>
          </cell>
          <cell r="AF119" t="str">
            <v>G-51</v>
          </cell>
          <cell r="AG119" t="str">
            <v>Escoramento descontínuo em valas espaçado de 1,8m no comprimento da vala</v>
          </cell>
          <cell r="AN119" t="str">
            <v>m³</v>
          </cell>
          <cell r="AO119">
            <v>316</v>
          </cell>
        </row>
        <row r="120">
          <cell r="A120">
            <v>44</v>
          </cell>
          <cell r="B120">
            <v>1</v>
          </cell>
          <cell r="D120">
            <v>1</v>
          </cell>
          <cell r="E120" t="str">
            <v>G-35</v>
          </cell>
          <cell r="F120" t="str">
            <v>G-35</v>
          </cell>
          <cell r="G120" t="str">
            <v>G-35</v>
          </cell>
          <cell r="H120" t="str">
            <v>Chaminé para poço de visita, inclusive tampão e anel</v>
          </cell>
          <cell r="K120">
            <v>3</v>
          </cell>
          <cell r="L120">
            <v>24</v>
          </cell>
          <cell r="M120">
            <v>112</v>
          </cell>
          <cell r="N120">
            <v>16</v>
          </cell>
          <cell r="AF120" t="str">
            <v>G-52</v>
          </cell>
          <cell r="AG120" t="str">
            <v>Escavação 3ª categoria em valas</v>
          </cell>
          <cell r="AN120" t="str">
            <v>m³</v>
          </cell>
        </row>
        <row r="121">
          <cell r="A121">
            <v>44</v>
          </cell>
          <cell r="B121">
            <v>0</v>
          </cell>
          <cell r="D121">
            <v>0</v>
          </cell>
          <cell r="E121" t="str">
            <v>G-36</v>
          </cell>
          <cell r="F121" t="str">
            <v>G-36</v>
          </cell>
          <cell r="G121" t="str">
            <v>G-36</v>
          </cell>
          <cell r="H121" t="str">
            <v>Boca de lobo (altura média 1,30m)</v>
          </cell>
          <cell r="K121">
            <v>0</v>
          </cell>
          <cell r="L121">
            <v>24</v>
          </cell>
          <cell r="M121">
            <v>113</v>
          </cell>
          <cell r="N121">
            <v>0</v>
          </cell>
          <cell r="AF121" t="str">
            <v>G-53</v>
          </cell>
          <cell r="AG121" t="str">
            <v>Carga de material de galerias</v>
          </cell>
          <cell r="AN121" t="str">
            <v>m³</v>
          </cell>
        </row>
        <row r="122">
          <cell r="A122">
            <v>44</v>
          </cell>
          <cell r="B122">
            <v>0</v>
          </cell>
          <cell r="D122">
            <v>0</v>
          </cell>
          <cell r="E122" t="str">
            <v>G-37</v>
          </cell>
          <cell r="F122" t="str">
            <v>G-37</v>
          </cell>
          <cell r="G122" t="str">
            <v>G-37</v>
          </cell>
          <cell r="H122" t="str">
            <v>Boca de lobo dupla (altura média 1,30m)</v>
          </cell>
          <cell r="K122">
            <v>0</v>
          </cell>
          <cell r="L122">
            <v>24</v>
          </cell>
          <cell r="M122">
            <v>114</v>
          </cell>
          <cell r="N122">
            <v>0</v>
          </cell>
          <cell r="AF122" t="str">
            <v>G-54</v>
          </cell>
          <cell r="AG122" t="str">
            <v>Assentamento de  meio-fio  pré-moldado (incl. escavação)</v>
          </cell>
          <cell r="AN122" t="str">
            <v>m</v>
          </cell>
        </row>
        <row r="123">
          <cell r="A123">
            <v>44</v>
          </cell>
          <cell r="B123">
            <v>0</v>
          </cell>
          <cell r="D123">
            <v>0</v>
          </cell>
          <cell r="E123" t="str">
            <v>G-38</v>
          </cell>
          <cell r="F123" t="str">
            <v>G-38</v>
          </cell>
          <cell r="G123" t="str">
            <v>G-38</v>
          </cell>
          <cell r="H123" t="str">
            <v>Boca de lobo tripla (altura média 1,30m)</v>
          </cell>
          <cell r="K123">
            <v>0</v>
          </cell>
          <cell r="L123">
            <v>24</v>
          </cell>
          <cell r="M123">
            <v>115</v>
          </cell>
          <cell r="N123">
            <v>0</v>
          </cell>
          <cell r="AF123" t="str">
            <v>G-55</v>
          </cell>
          <cell r="AG123" t="str">
            <v xml:space="preserve">Fornecimento de tubos, Ø 40cm </v>
          </cell>
          <cell r="AN123" t="str">
            <v>m</v>
          </cell>
          <cell r="AO123">
            <v>0</v>
          </cell>
        </row>
        <row r="124">
          <cell r="A124">
            <v>44</v>
          </cell>
          <cell r="B124">
            <v>0</v>
          </cell>
          <cell r="D124">
            <v>0</v>
          </cell>
          <cell r="E124" t="str">
            <v>G-39</v>
          </cell>
          <cell r="F124" t="str">
            <v>G-39</v>
          </cell>
          <cell r="G124" t="str">
            <v>G-39</v>
          </cell>
          <cell r="H124" t="str">
            <v>Gabião</v>
          </cell>
          <cell r="K124">
            <v>0</v>
          </cell>
          <cell r="L124">
            <v>24</v>
          </cell>
          <cell r="M124">
            <v>116</v>
          </cell>
          <cell r="N124">
            <v>0</v>
          </cell>
          <cell r="AF124" t="str">
            <v>G-56</v>
          </cell>
          <cell r="AG124" t="str">
            <v xml:space="preserve">Transporte de tubos, Ø 40cm </v>
          </cell>
          <cell r="AN124" t="str">
            <v>t</v>
          </cell>
          <cell r="AO124">
            <v>0</v>
          </cell>
        </row>
        <row r="125">
          <cell r="A125">
            <v>45</v>
          </cell>
          <cell r="B125">
            <v>1</v>
          </cell>
          <cell r="D125">
            <v>1</v>
          </cell>
          <cell r="E125" t="str">
            <v>G-40</v>
          </cell>
          <cell r="F125" t="str">
            <v>G-40</v>
          </cell>
          <cell r="G125" t="str">
            <v>G-40</v>
          </cell>
          <cell r="H125" t="str">
            <v>Dreno de tubo de concreto Ø 20cm (0,50 x 0,50m)</v>
          </cell>
          <cell r="K125">
            <v>3</v>
          </cell>
          <cell r="L125">
            <v>25</v>
          </cell>
          <cell r="M125">
            <v>117</v>
          </cell>
          <cell r="N125">
            <v>47.4</v>
          </cell>
          <cell r="AF125" t="str">
            <v>G-57</v>
          </cell>
          <cell r="AG125" t="str">
            <v xml:space="preserve">Assentamento de tubos, Ø 40cm </v>
          </cell>
          <cell r="AN125" t="str">
            <v>m</v>
          </cell>
          <cell r="AO125">
            <v>0</v>
          </cell>
        </row>
        <row r="126">
          <cell r="A126">
            <v>46</v>
          </cell>
          <cell r="B126">
            <v>1</v>
          </cell>
          <cell r="D126">
            <v>1</v>
          </cell>
          <cell r="E126" t="str">
            <v>G-41</v>
          </cell>
          <cell r="F126" t="str">
            <v>G-41</v>
          </cell>
          <cell r="G126" t="str">
            <v>G-41</v>
          </cell>
          <cell r="H126" t="str">
            <v>Dreno profundo de tubo de concreto Ø 20cm (1,00 x 0,75m)</v>
          </cell>
          <cell r="K126">
            <v>3</v>
          </cell>
          <cell r="L126">
            <v>26</v>
          </cell>
          <cell r="M126">
            <v>118</v>
          </cell>
          <cell r="N126">
            <v>47.4</v>
          </cell>
          <cell r="AF126" t="str">
            <v>G-58</v>
          </cell>
          <cell r="AG126" t="str">
            <v xml:space="preserve">Fornecimento de tubos, Ø 60cm </v>
          </cell>
          <cell r="AN126" t="str">
            <v>m</v>
          </cell>
          <cell r="AO126">
            <v>410</v>
          </cell>
        </row>
        <row r="127">
          <cell r="A127">
            <v>46</v>
          </cell>
          <cell r="B127">
            <v>0</v>
          </cell>
          <cell r="D127">
            <v>0</v>
          </cell>
          <cell r="E127" t="str">
            <v>G-42</v>
          </cell>
          <cell r="F127" t="str">
            <v>G-42</v>
          </cell>
          <cell r="G127" t="str">
            <v>G-42</v>
          </cell>
          <cell r="H127" t="str">
            <v>Fornecimento, transporte, assentamento e rejuntamento de meio fio pré-moldado</v>
          </cell>
          <cell r="K127">
            <v>0</v>
          </cell>
          <cell r="L127">
            <v>26</v>
          </cell>
          <cell r="M127">
            <v>119</v>
          </cell>
          <cell r="N127">
            <v>0</v>
          </cell>
          <cell r="AF127" t="str">
            <v>G-59</v>
          </cell>
          <cell r="AG127" t="str">
            <v xml:space="preserve">Transporte de tubos, Ø 60cm </v>
          </cell>
          <cell r="AN127" t="str">
            <v>t</v>
          </cell>
          <cell r="AO127">
            <v>139.4</v>
          </cell>
        </row>
        <row r="128">
          <cell r="A128">
            <v>46</v>
          </cell>
          <cell r="B128">
            <v>0</v>
          </cell>
          <cell r="D128">
            <v>0</v>
          </cell>
          <cell r="E128" t="str">
            <v>G-43</v>
          </cell>
          <cell r="F128" t="str">
            <v>G-43</v>
          </cell>
          <cell r="G128" t="str">
            <v>G-43</v>
          </cell>
          <cell r="H128" t="str">
            <v>Meio-fio sem sarjeta, moldado no local, inclusive escoramento</v>
          </cell>
          <cell r="K128">
            <v>0</v>
          </cell>
          <cell r="L128">
            <v>26</v>
          </cell>
          <cell r="M128">
            <v>120</v>
          </cell>
          <cell r="N128">
            <v>0</v>
          </cell>
          <cell r="AF128" t="str">
            <v>G-60</v>
          </cell>
          <cell r="AG128" t="str">
            <v xml:space="preserve">Assentamento de tubos, Ø 60cm </v>
          </cell>
          <cell r="AN128" t="str">
            <v>m</v>
          </cell>
          <cell r="AO128">
            <v>410</v>
          </cell>
        </row>
        <row r="129">
          <cell r="A129">
            <v>46</v>
          </cell>
          <cell r="B129">
            <v>0</v>
          </cell>
          <cell r="D129">
            <v>0</v>
          </cell>
          <cell r="E129" t="str">
            <v>G-44</v>
          </cell>
          <cell r="F129" t="str">
            <v>G-44</v>
          </cell>
          <cell r="G129" t="str">
            <v>G-44</v>
          </cell>
          <cell r="H129" t="str">
            <v>Meio-fio com sarjeta, moldado no local, inclusive escavação e escoramento</v>
          </cell>
          <cell r="K129">
            <v>0</v>
          </cell>
          <cell r="L129">
            <v>26</v>
          </cell>
          <cell r="M129">
            <v>121</v>
          </cell>
          <cell r="N129">
            <v>0</v>
          </cell>
          <cell r="AF129" t="str">
            <v>G-61</v>
          </cell>
          <cell r="AG129" t="str">
            <v xml:space="preserve">Fornecimento de tubos, Ø 80cm </v>
          </cell>
          <cell r="AN129" t="str">
            <v>m</v>
          </cell>
          <cell r="AO129">
            <v>125</v>
          </cell>
        </row>
        <row r="130">
          <cell r="A130">
            <v>46</v>
          </cell>
          <cell r="B130">
            <v>0</v>
          </cell>
          <cell r="D130">
            <v>0</v>
          </cell>
          <cell r="E130" t="str">
            <v>G-45</v>
          </cell>
          <cell r="F130" t="str">
            <v>G-45</v>
          </cell>
          <cell r="G130" t="str">
            <v>G-45</v>
          </cell>
          <cell r="H130" t="str">
            <v>Sarjeta moldada no local</v>
          </cell>
          <cell r="K130">
            <v>0</v>
          </cell>
          <cell r="L130">
            <v>26</v>
          </cell>
          <cell r="M130">
            <v>122</v>
          </cell>
          <cell r="N130">
            <v>0</v>
          </cell>
          <cell r="AF130" t="str">
            <v>G-62</v>
          </cell>
          <cell r="AG130" t="str">
            <v xml:space="preserve">Transporte de tubos, Ø 80cm </v>
          </cell>
          <cell r="AN130" t="str">
            <v>t</v>
          </cell>
          <cell r="AO130">
            <v>72.5</v>
          </cell>
        </row>
        <row r="131">
          <cell r="A131">
            <v>46</v>
          </cell>
          <cell r="B131">
            <v>0</v>
          </cell>
          <cell r="D131">
            <v>0</v>
          </cell>
          <cell r="E131" t="str">
            <v>G-46</v>
          </cell>
          <cell r="F131" t="str">
            <v>G-46</v>
          </cell>
          <cell r="G131" t="str">
            <v>G-46</v>
          </cell>
          <cell r="H131" t="str">
            <v>Ante projeto e desenho de galerias de águas pluviais</v>
          </cell>
          <cell r="K131">
            <v>0</v>
          </cell>
          <cell r="L131">
            <v>26</v>
          </cell>
          <cell r="M131">
            <v>123</v>
          </cell>
          <cell r="N131">
            <v>0</v>
          </cell>
          <cell r="AF131" t="str">
            <v>G-63</v>
          </cell>
          <cell r="AG131" t="str">
            <v xml:space="preserve">Assentamento de tubos, Ø 80cm </v>
          </cell>
          <cell r="AN131" t="str">
            <v>m</v>
          </cell>
          <cell r="AO131">
            <v>125</v>
          </cell>
        </row>
        <row r="132">
          <cell r="A132">
            <v>47</v>
          </cell>
          <cell r="B132">
            <v>1</v>
          </cell>
          <cell r="D132">
            <v>1</v>
          </cell>
          <cell r="E132" t="str">
            <v>G-47</v>
          </cell>
          <cell r="F132" t="str">
            <v>G-47</v>
          </cell>
          <cell r="G132" t="str">
            <v>G-47</v>
          </cell>
          <cell r="H132" t="str">
            <v>Serviços topográficos, incl. locação, nota de serv., acomp. e cadastro para GAP</v>
          </cell>
          <cell r="K132">
            <v>3</v>
          </cell>
          <cell r="L132">
            <v>27</v>
          </cell>
          <cell r="M132">
            <v>124</v>
          </cell>
          <cell r="N132">
            <v>790</v>
          </cell>
          <cell r="AF132" t="str">
            <v>G-64</v>
          </cell>
          <cell r="AG132" t="str">
            <v xml:space="preserve">Fornecimento de tubos, Ø 100cm </v>
          </cell>
          <cell r="AN132" t="str">
            <v>m</v>
          </cell>
          <cell r="AO132">
            <v>255</v>
          </cell>
        </row>
        <row r="133">
          <cell r="A133">
            <v>48</v>
          </cell>
          <cell r="B133">
            <v>1</v>
          </cell>
          <cell r="D133">
            <v>1</v>
          </cell>
          <cell r="E133" t="str">
            <v>G-48</v>
          </cell>
          <cell r="F133" t="str">
            <v>G-48</v>
          </cell>
          <cell r="G133" t="str">
            <v>G-48</v>
          </cell>
          <cell r="H133" t="str">
            <v>Lastro de brita</v>
          </cell>
          <cell r="K133">
            <v>3</v>
          </cell>
          <cell r="L133">
            <v>28</v>
          </cell>
          <cell r="M133">
            <v>125</v>
          </cell>
          <cell r="N133">
            <v>28.439999999999998</v>
          </cell>
          <cell r="AF133" t="str">
            <v>G-65</v>
          </cell>
          <cell r="AG133" t="str">
            <v xml:space="preserve">Transporte de tubos, Ø 100cm </v>
          </cell>
          <cell r="AN133" t="str">
            <v>t</v>
          </cell>
          <cell r="AO133">
            <v>255</v>
          </cell>
        </row>
        <row r="134">
          <cell r="A134">
            <v>49</v>
          </cell>
          <cell r="B134">
            <v>1</v>
          </cell>
          <cell r="D134">
            <v>1</v>
          </cell>
          <cell r="E134" t="str">
            <v>G-49</v>
          </cell>
          <cell r="F134" t="str">
            <v>G-49</v>
          </cell>
          <cell r="G134" t="str">
            <v>G-49</v>
          </cell>
          <cell r="H134" t="str">
            <v>Lastro de pedra marroada</v>
          </cell>
          <cell r="K134">
            <v>3</v>
          </cell>
          <cell r="L134">
            <v>29</v>
          </cell>
          <cell r="M134">
            <v>126</v>
          </cell>
          <cell r="N134">
            <v>47.400000000000006</v>
          </cell>
          <cell r="AF134" t="str">
            <v>G-66</v>
          </cell>
          <cell r="AG134" t="str">
            <v xml:space="preserve">Assentamento de tubos, Ø 100cm </v>
          </cell>
          <cell r="AN134" t="str">
            <v>m</v>
          </cell>
          <cell r="AO134">
            <v>255</v>
          </cell>
        </row>
        <row r="135">
          <cell r="A135">
            <v>49</v>
          </cell>
          <cell r="B135">
            <v>0</v>
          </cell>
          <cell r="D135">
            <v>0</v>
          </cell>
          <cell r="E135" t="str">
            <v>G-73</v>
          </cell>
          <cell r="F135" t="str">
            <v>G-73</v>
          </cell>
          <cell r="G135" t="str">
            <v>G-73</v>
          </cell>
          <cell r="H135" t="str">
            <v>Demolição de pavimento asfáltico, incluindo remoção</v>
          </cell>
          <cell r="K135">
            <v>0</v>
          </cell>
          <cell r="L135">
            <v>29</v>
          </cell>
          <cell r="M135">
            <v>127</v>
          </cell>
          <cell r="N135">
            <v>0</v>
          </cell>
          <cell r="AF135" t="str">
            <v>G-67</v>
          </cell>
          <cell r="AG135" t="str">
            <v xml:space="preserve">Fornecimento de tubos, Ø 120cm </v>
          </cell>
          <cell r="AN135" t="str">
            <v>m</v>
          </cell>
          <cell r="AO135">
            <v>0</v>
          </cell>
        </row>
        <row r="136">
          <cell r="A136">
            <v>49</v>
          </cell>
          <cell r="B136">
            <v>0</v>
          </cell>
          <cell r="D136">
            <v>0</v>
          </cell>
          <cell r="E136" t="str">
            <v>G-74</v>
          </cell>
          <cell r="F136" t="str">
            <v>G-74</v>
          </cell>
          <cell r="G136" t="str">
            <v>G-74</v>
          </cell>
          <cell r="H136" t="str">
            <v xml:space="preserve">Remendo de pavimento estabilizado </v>
          </cell>
          <cell r="K136">
            <v>0</v>
          </cell>
          <cell r="L136">
            <v>29</v>
          </cell>
          <cell r="M136">
            <v>128</v>
          </cell>
          <cell r="N136">
            <v>0</v>
          </cell>
          <cell r="AF136" t="str">
            <v>G-68</v>
          </cell>
          <cell r="AG136" t="str">
            <v xml:space="preserve">Transporte de tubos, Ø 120cm </v>
          </cell>
          <cell r="AN136" t="str">
            <v>t</v>
          </cell>
          <cell r="AO136">
            <v>0</v>
          </cell>
        </row>
        <row r="137">
          <cell r="A137">
            <v>49</v>
          </cell>
          <cell r="B137">
            <v>0</v>
          </cell>
          <cell r="D137">
            <v>0</v>
          </cell>
          <cell r="E137" t="str">
            <v>G-75</v>
          </cell>
          <cell r="F137" t="str">
            <v>G-75</v>
          </cell>
          <cell r="G137" t="str">
            <v>G-75</v>
          </cell>
          <cell r="H137" t="str">
            <v>Remendo de capa asfáltica</v>
          </cell>
          <cell r="K137">
            <v>0</v>
          </cell>
          <cell r="L137">
            <v>29</v>
          </cell>
          <cell r="M137">
            <v>129</v>
          </cell>
          <cell r="N137">
            <v>0</v>
          </cell>
          <cell r="AF137" t="str">
            <v>G-69</v>
          </cell>
          <cell r="AG137" t="str">
            <v xml:space="preserve">Assentamento de tubos, Ø 120cm </v>
          </cell>
          <cell r="AN137" t="str">
            <v>m</v>
          </cell>
          <cell r="AO137">
            <v>0</v>
          </cell>
        </row>
        <row r="138">
          <cell r="A138">
            <v>49</v>
          </cell>
          <cell r="B138">
            <v>0</v>
          </cell>
          <cell r="D138">
            <v>0</v>
          </cell>
          <cell r="E138" t="str">
            <v>G-50</v>
          </cell>
          <cell r="F138" t="str">
            <v>G-50</v>
          </cell>
          <cell r="G138" t="str">
            <v>G-50</v>
          </cell>
          <cell r="H138" t="str">
            <v>Escoramento contínuo em valas c/ espaçam. entre vig. de 2,00m, incl. ret. do madeir.</v>
          </cell>
          <cell r="K138">
            <v>0</v>
          </cell>
          <cell r="L138">
            <v>29</v>
          </cell>
          <cell r="M138">
            <v>130</v>
          </cell>
          <cell r="N138">
            <v>0</v>
          </cell>
          <cell r="AF138" t="str">
            <v>G-70</v>
          </cell>
          <cell r="AG138" t="str">
            <v xml:space="preserve">Fornecimento de tubos, Ø 150cm </v>
          </cell>
          <cell r="AN138" t="str">
            <v>m</v>
          </cell>
          <cell r="AO138">
            <v>0</v>
          </cell>
        </row>
        <row r="139">
          <cell r="A139">
            <v>50</v>
          </cell>
          <cell r="B139">
            <v>1</v>
          </cell>
          <cell r="D139">
            <v>1</v>
          </cell>
          <cell r="E139" t="str">
            <v>G-51</v>
          </cell>
          <cell r="F139" t="str">
            <v>G-51</v>
          </cell>
          <cell r="G139" t="str">
            <v>G-51</v>
          </cell>
          <cell r="H139" t="str">
            <v>Escoramento descontínuo em valas espaçado de 1,8m no comprimento da vala</v>
          </cell>
          <cell r="K139">
            <v>3</v>
          </cell>
          <cell r="L139">
            <v>30</v>
          </cell>
          <cell r="M139">
            <v>131</v>
          </cell>
          <cell r="N139">
            <v>316</v>
          </cell>
          <cell r="AF139" t="str">
            <v>G-71</v>
          </cell>
          <cell r="AG139" t="str">
            <v xml:space="preserve">Transporte de tubos, Ø 150cm </v>
          </cell>
          <cell r="AN139" t="str">
            <v>t</v>
          </cell>
          <cell r="AO139">
            <v>0</v>
          </cell>
        </row>
        <row r="140">
          <cell r="A140">
            <v>50</v>
          </cell>
          <cell r="B140">
            <v>0</v>
          </cell>
          <cell r="D140">
            <v>0</v>
          </cell>
          <cell r="E140" t="str">
            <v>G-52</v>
          </cell>
          <cell r="F140" t="str">
            <v>G-52</v>
          </cell>
          <cell r="G140" t="str">
            <v>G-52</v>
          </cell>
          <cell r="H140" t="str">
            <v>Escavação 3ª categoria em valas</v>
          </cell>
          <cell r="K140">
            <v>0</v>
          </cell>
          <cell r="L140">
            <v>30</v>
          </cell>
          <cell r="M140">
            <v>132</v>
          </cell>
          <cell r="N140">
            <v>0</v>
          </cell>
          <cell r="AF140" t="str">
            <v>G-72</v>
          </cell>
          <cell r="AG140" t="str">
            <v xml:space="preserve">Assentamento de tubos, Ø 150cm </v>
          </cell>
          <cell r="AN140" t="str">
            <v>m</v>
          </cell>
          <cell r="AO140">
            <v>0</v>
          </cell>
        </row>
        <row r="141">
          <cell r="A141">
            <v>50</v>
          </cell>
          <cell r="B141">
            <v>0</v>
          </cell>
          <cell r="D141">
            <v>0</v>
          </cell>
          <cell r="E141" t="str">
            <v>G-53</v>
          </cell>
          <cell r="F141" t="str">
            <v>G-53</v>
          </cell>
          <cell r="G141" t="str">
            <v>G-53</v>
          </cell>
          <cell r="H141" t="str">
            <v>Carga de material de galerias</v>
          </cell>
          <cell r="K141">
            <v>0</v>
          </cell>
          <cell r="L141">
            <v>30</v>
          </cell>
          <cell r="M141">
            <v>133</v>
          </cell>
          <cell r="N141">
            <v>0</v>
          </cell>
          <cell r="AF141" t="str">
            <v>G-</v>
          </cell>
          <cell r="AG141">
            <v>0</v>
          </cell>
          <cell r="AN141">
            <v>0</v>
          </cell>
        </row>
        <row r="142">
          <cell r="A142">
            <v>50</v>
          </cell>
          <cell r="B142">
            <v>0</v>
          </cell>
          <cell r="D142">
            <v>0</v>
          </cell>
          <cell r="E142" t="str">
            <v>G-54</v>
          </cell>
          <cell r="F142" t="str">
            <v>G-54</v>
          </cell>
          <cell r="G142" t="str">
            <v>G-54</v>
          </cell>
          <cell r="H142" t="str">
            <v>Assentamento de  meio-fio  pré-moldado (incl. escavação)</v>
          </cell>
          <cell r="K142">
            <v>0</v>
          </cell>
          <cell r="L142">
            <v>30</v>
          </cell>
          <cell r="M142">
            <v>134</v>
          </cell>
          <cell r="N142">
            <v>0</v>
          </cell>
        </row>
        <row r="143">
          <cell r="A143">
            <v>50</v>
          </cell>
          <cell r="B143">
            <v>0</v>
          </cell>
          <cell r="D143">
            <v>0</v>
          </cell>
          <cell r="E143" t="str">
            <v>G-</v>
          </cell>
          <cell r="F143" t="str">
            <v>G-</v>
          </cell>
          <cell r="G143" t="str">
            <v>G-</v>
          </cell>
          <cell r="H143">
            <v>0</v>
          </cell>
          <cell r="K143">
            <v>0</v>
          </cell>
          <cell r="L143">
            <v>30</v>
          </cell>
          <cell r="M143">
            <v>135</v>
          </cell>
          <cell r="N143">
            <v>0</v>
          </cell>
        </row>
        <row r="144">
          <cell r="A144">
            <v>50</v>
          </cell>
          <cell r="B144">
            <v>0</v>
          </cell>
          <cell r="D144">
            <v>0</v>
          </cell>
          <cell r="E144" t="str">
            <v>G-</v>
          </cell>
          <cell r="F144" t="str">
            <v>G-</v>
          </cell>
          <cell r="G144" t="str">
            <v>G-</v>
          </cell>
          <cell r="H144">
            <v>0</v>
          </cell>
          <cell r="K144">
            <v>0</v>
          </cell>
          <cell r="L144">
            <v>30</v>
          </cell>
          <cell r="M144">
            <v>136</v>
          </cell>
          <cell r="N144">
            <v>0</v>
          </cell>
        </row>
        <row r="145">
          <cell r="A145">
            <v>51</v>
          </cell>
          <cell r="B145">
            <v>1</v>
          </cell>
          <cell r="C145">
            <v>30</v>
          </cell>
          <cell r="D145">
            <v>0</v>
          </cell>
          <cell r="E145" t="str">
            <v>STG</v>
          </cell>
          <cell r="L145">
            <v>30</v>
          </cell>
          <cell r="M145">
            <v>137</v>
          </cell>
          <cell r="AF145" t="str">
            <v>G-</v>
          </cell>
          <cell r="AG145">
            <v>0</v>
          </cell>
          <cell r="AN145">
            <v>0</v>
          </cell>
        </row>
        <row r="146">
          <cell r="A146">
            <v>52</v>
          </cell>
          <cell r="B146">
            <v>1</v>
          </cell>
          <cell r="C146">
            <v>30</v>
          </cell>
          <cell r="D146">
            <v>0</v>
          </cell>
          <cell r="E146" t="str">
            <v>BRG</v>
          </cell>
          <cell r="L146">
            <v>30</v>
          </cell>
          <cell r="M146">
            <v>138</v>
          </cell>
          <cell r="AF146" t="str">
            <v>CN</v>
          </cell>
          <cell r="AG146" t="str">
            <v>CANALIZAÇÃO</v>
          </cell>
          <cell r="AN146">
            <v>0</v>
          </cell>
        </row>
        <row r="147">
          <cell r="A147">
            <v>52</v>
          </cell>
          <cell r="B147">
            <v>0</v>
          </cell>
          <cell r="C147">
            <v>0</v>
          </cell>
          <cell r="D147">
            <v>0</v>
          </cell>
          <cell r="E147" t="str">
            <v>CA</v>
          </cell>
          <cell r="F147" t="str">
            <v>CN</v>
          </cell>
          <cell r="G147" t="str">
            <v>CANALIZAÇÃO</v>
          </cell>
          <cell r="K147">
            <v>4</v>
          </cell>
          <cell r="L147">
            <v>30</v>
          </cell>
          <cell r="M147">
            <v>139</v>
          </cell>
          <cell r="AF147" t="str">
            <v>CN-1</v>
          </cell>
          <cell r="AG147" t="str">
            <v>Bidim CP-30</v>
          </cell>
          <cell r="AN147" t="str">
            <v>m²</v>
          </cell>
        </row>
        <row r="148">
          <cell r="A148">
            <v>52</v>
          </cell>
          <cell r="B148">
            <v>0</v>
          </cell>
          <cell r="D148">
            <v>0</v>
          </cell>
          <cell r="E148" t="str">
            <v>CN-1</v>
          </cell>
          <cell r="F148" t="str">
            <v>CN-1</v>
          </cell>
          <cell r="G148" t="str">
            <v>CN-1</v>
          </cell>
          <cell r="H148" t="str">
            <v>Bidim CP-30</v>
          </cell>
          <cell r="K148">
            <v>0</v>
          </cell>
          <cell r="L148">
            <v>30</v>
          </cell>
          <cell r="M148">
            <v>140</v>
          </cell>
          <cell r="N148">
            <v>0</v>
          </cell>
          <cell r="AF148" t="str">
            <v>CN-2</v>
          </cell>
          <cell r="AG148" t="str">
            <v>Remanejamento de redes domésticas de esgoto</v>
          </cell>
          <cell r="AN148" t="str">
            <v>m</v>
          </cell>
        </row>
        <row r="149">
          <cell r="A149">
            <v>52</v>
          </cell>
          <cell r="B149">
            <v>0</v>
          </cell>
          <cell r="D149">
            <v>0</v>
          </cell>
          <cell r="E149" t="str">
            <v>CN-2</v>
          </cell>
          <cell r="F149" t="str">
            <v>CN-2</v>
          </cell>
          <cell r="G149" t="str">
            <v>CN-2</v>
          </cell>
          <cell r="H149" t="str">
            <v>Remanejamento de redes domésticas de esgoto</v>
          </cell>
          <cell r="K149">
            <v>0</v>
          </cell>
          <cell r="L149">
            <v>30</v>
          </cell>
          <cell r="M149">
            <v>141</v>
          </cell>
          <cell r="N149">
            <v>0</v>
          </cell>
          <cell r="AF149" t="str">
            <v>CN-3</v>
          </cell>
          <cell r="AG149" t="str">
            <v>Escavação e carga em material de 1ª cat. com profundidade de 3,00 a 6,00m</v>
          </cell>
          <cell r="AN149" t="str">
            <v>m³</v>
          </cell>
        </row>
        <row r="150">
          <cell r="A150">
            <v>52</v>
          </cell>
          <cell r="B150">
            <v>0</v>
          </cell>
          <cell r="D150">
            <v>0</v>
          </cell>
          <cell r="E150" t="str">
            <v>CN-3</v>
          </cell>
          <cell r="F150" t="str">
            <v>CN-3</v>
          </cell>
          <cell r="G150" t="str">
            <v>CN-3</v>
          </cell>
          <cell r="H150" t="str">
            <v>Escavação e carga em material de 1ª cat. com profundidade de 3,00 a 6,00m</v>
          </cell>
          <cell r="K150">
            <v>0</v>
          </cell>
          <cell r="L150">
            <v>30</v>
          </cell>
          <cell r="M150">
            <v>142</v>
          </cell>
          <cell r="N150">
            <v>0</v>
          </cell>
          <cell r="AF150" t="str">
            <v>CN-4</v>
          </cell>
          <cell r="AG150" t="str">
            <v>Escavação e carga em material de 2ª cat. com profundidade de 3,00 a 6,00m</v>
          </cell>
          <cell r="AN150" t="str">
            <v>m³</v>
          </cell>
        </row>
        <row r="151">
          <cell r="A151">
            <v>52</v>
          </cell>
          <cell r="B151">
            <v>0</v>
          </cell>
          <cell r="D151">
            <v>0</v>
          </cell>
          <cell r="E151" t="str">
            <v>CN-4</v>
          </cell>
          <cell r="F151" t="str">
            <v>CN-4</v>
          </cell>
          <cell r="G151" t="str">
            <v>CN-4</v>
          </cell>
          <cell r="H151" t="str">
            <v>Escavação e carga em material de 2ª cat. com profundidade de 3,00 a 6,00m</v>
          </cell>
          <cell r="K151">
            <v>0</v>
          </cell>
          <cell r="L151">
            <v>30</v>
          </cell>
          <cell r="M151">
            <v>143</v>
          </cell>
          <cell r="N151">
            <v>0</v>
          </cell>
          <cell r="AF151" t="str">
            <v>CN-5</v>
          </cell>
          <cell r="AG151" t="str">
            <v>Escavação e carga em material de 1ª cat. com profundidade até 3,00m</v>
          </cell>
          <cell r="AN151" t="str">
            <v>m³</v>
          </cell>
        </row>
        <row r="152">
          <cell r="A152">
            <v>52</v>
          </cell>
          <cell r="B152">
            <v>0</v>
          </cell>
          <cell r="D152">
            <v>0</v>
          </cell>
          <cell r="E152" t="str">
            <v>CN-5</v>
          </cell>
          <cell r="F152" t="str">
            <v>CN-5</v>
          </cell>
          <cell r="G152" t="str">
            <v>CN-5</v>
          </cell>
          <cell r="H152" t="str">
            <v>Escavação e carga em material de 1ª cat. com profundidade até 3,00m</v>
          </cell>
          <cell r="K152">
            <v>0</v>
          </cell>
          <cell r="L152">
            <v>30</v>
          </cell>
          <cell r="M152">
            <v>144</v>
          </cell>
          <cell r="N152">
            <v>0</v>
          </cell>
          <cell r="AF152" t="str">
            <v>CN-6</v>
          </cell>
          <cell r="AG152" t="str">
            <v>Escavação e carga em material de 2ª cat. com profundidade até 3,00m</v>
          </cell>
          <cell r="AN152" t="str">
            <v>m³</v>
          </cell>
        </row>
        <row r="153">
          <cell r="A153">
            <v>52</v>
          </cell>
          <cell r="B153">
            <v>0</v>
          </cell>
          <cell r="D153">
            <v>0</v>
          </cell>
          <cell r="E153" t="str">
            <v>CN-6</v>
          </cell>
          <cell r="F153" t="str">
            <v>CN-6</v>
          </cell>
          <cell r="G153" t="str">
            <v>CN-6</v>
          </cell>
          <cell r="H153" t="str">
            <v>Escavação e carga em material de 2ª cat. com profundidade até 3,00m</v>
          </cell>
          <cell r="K153">
            <v>0</v>
          </cell>
          <cell r="L153">
            <v>30</v>
          </cell>
          <cell r="M153">
            <v>145</v>
          </cell>
          <cell r="N153">
            <v>0</v>
          </cell>
          <cell r="AF153" t="str">
            <v>CN-7</v>
          </cell>
          <cell r="AG153" t="str">
            <v>Escavação em material de 3ª categoria</v>
          </cell>
          <cell r="AN153" t="str">
            <v>m³</v>
          </cell>
        </row>
        <row r="154">
          <cell r="A154">
            <v>52</v>
          </cell>
          <cell r="B154">
            <v>0</v>
          </cell>
          <cell r="D154">
            <v>0</v>
          </cell>
          <cell r="E154" t="str">
            <v>CN-7</v>
          </cell>
          <cell r="F154" t="str">
            <v>CN-7</v>
          </cell>
          <cell r="G154" t="str">
            <v>CN-7</v>
          </cell>
          <cell r="H154" t="str">
            <v>Escavação em material de 3ª categoria</v>
          </cell>
          <cell r="K154">
            <v>0</v>
          </cell>
          <cell r="L154">
            <v>30</v>
          </cell>
          <cell r="M154">
            <v>146</v>
          </cell>
          <cell r="N154">
            <v>0</v>
          </cell>
          <cell r="AF154" t="str">
            <v>CN-8</v>
          </cell>
          <cell r="AG154" t="str">
            <v xml:space="preserve">Transporte local de material de 3ª categoria </v>
          </cell>
          <cell r="AN154" t="str">
            <v>m³</v>
          </cell>
        </row>
        <row r="155">
          <cell r="A155">
            <v>52</v>
          </cell>
          <cell r="B155">
            <v>0</v>
          </cell>
          <cell r="D155">
            <v>0</v>
          </cell>
          <cell r="E155" t="str">
            <v>CN-8</v>
          </cell>
          <cell r="F155" t="str">
            <v>CN-8</v>
          </cell>
          <cell r="G155" t="str">
            <v>CN-8</v>
          </cell>
          <cell r="H155" t="str">
            <v xml:space="preserve">Transporte local de material de 3ª categoria </v>
          </cell>
          <cell r="K155">
            <v>0</v>
          </cell>
          <cell r="L155">
            <v>30</v>
          </cell>
          <cell r="M155">
            <v>147</v>
          </cell>
          <cell r="N155">
            <v>0</v>
          </cell>
          <cell r="AF155" t="str">
            <v>CN-9</v>
          </cell>
          <cell r="AG155" t="str">
            <v>Escavação e carga em solo mole com profundidade até 3,00m</v>
          </cell>
          <cell r="AN155" t="str">
            <v>m³</v>
          </cell>
        </row>
        <row r="156">
          <cell r="A156">
            <v>52</v>
          </cell>
          <cell r="B156">
            <v>0</v>
          </cell>
          <cell r="D156">
            <v>0</v>
          </cell>
          <cell r="E156" t="str">
            <v>CN-9</v>
          </cell>
          <cell r="F156" t="str">
            <v>CN-9</v>
          </cell>
          <cell r="G156" t="str">
            <v>CN-9</v>
          </cell>
          <cell r="H156" t="str">
            <v>Escavação e carga em solo mole com profundidade até 3,00m</v>
          </cell>
          <cell r="K156">
            <v>0</v>
          </cell>
          <cell r="L156">
            <v>30</v>
          </cell>
          <cell r="M156">
            <v>148</v>
          </cell>
          <cell r="N156">
            <v>0</v>
          </cell>
          <cell r="AF156" t="str">
            <v>CN-10</v>
          </cell>
          <cell r="AG156" t="str">
            <v>Escavação e carga em solo mole com profundidade de 3,00 a 6,00m</v>
          </cell>
          <cell r="AN156" t="str">
            <v>m³</v>
          </cell>
        </row>
        <row r="157">
          <cell r="A157">
            <v>52</v>
          </cell>
          <cell r="B157">
            <v>0</v>
          </cell>
          <cell r="D157">
            <v>0</v>
          </cell>
          <cell r="E157" t="str">
            <v>CN-10</v>
          </cell>
          <cell r="F157" t="str">
            <v>CN-10</v>
          </cell>
          <cell r="G157" t="str">
            <v>CN-10</v>
          </cell>
          <cell r="H157" t="str">
            <v>Escavação e carga em solo mole com profundidade de 3,00 a 6,00m</v>
          </cell>
          <cell r="K157">
            <v>0</v>
          </cell>
          <cell r="L157">
            <v>30</v>
          </cell>
          <cell r="M157">
            <v>149</v>
          </cell>
          <cell r="N157">
            <v>0</v>
          </cell>
          <cell r="AF157" t="str">
            <v>CN-11</v>
          </cell>
          <cell r="AG157" t="str">
            <v xml:space="preserve">Transporte local de material de 1ª ou 2ª cat. de solo mole até 5km </v>
          </cell>
          <cell r="AN157" t="str">
            <v>m³</v>
          </cell>
        </row>
        <row r="158">
          <cell r="A158">
            <v>52</v>
          </cell>
          <cell r="B158">
            <v>0</v>
          </cell>
          <cell r="D158">
            <v>0</v>
          </cell>
          <cell r="E158" t="str">
            <v>CN-11</v>
          </cell>
          <cell r="F158" t="str">
            <v>CN-11</v>
          </cell>
          <cell r="G158" t="str">
            <v>CN-11</v>
          </cell>
          <cell r="H158" t="str">
            <v xml:space="preserve">Transporte local de material de 1ª ou 2ª cat. de solo mole até 5km </v>
          </cell>
          <cell r="K158">
            <v>0</v>
          </cell>
          <cell r="L158">
            <v>30</v>
          </cell>
          <cell r="M158">
            <v>150</v>
          </cell>
          <cell r="N158">
            <v>0</v>
          </cell>
          <cell r="AF158" t="str">
            <v>CN-12</v>
          </cell>
          <cell r="AG158" t="str">
            <v>Descarga e espalhamento em bota fora</v>
          </cell>
          <cell r="AN158" t="str">
            <v>m³</v>
          </cell>
        </row>
        <row r="159">
          <cell r="A159">
            <v>52</v>
          </cell>
          <cell r="B159">
            <v>0</v>
          </cell>
          <cell r="D159">
            <v>0</v>
          </cell>
          <cell r="E159" t="str">
            <v>CN-12</v>
          </cell>
          <cell r="F159" t="str">
            <v>CN-12</v>
          </cell>
          <cell r="G159" t="str">
            <v>CN-12</v>
          </cell>
          <cell r="H159" t="str">
            <v>Descarga e espalhamento em bota fora</v>
          </cell>
          <cell r="K159">
            <v>0</v>
          </cell>
          <cell r="L159">
            <v>30</v>
          </cell>
          <cell r="M159">
            <v>151</v>
          </cell>
          <cell r="N159">
            <v>0</v>
          </cell>
          <cell r="AF159" t="str">
            <v>CN-13</v>
          </cell>
          <cell r="AG159" t="str">
            <v>Reaterro de valas compactado mecanic. CM-30</v>
          </cell>
          <cell r="AN159" t="str">
            <v>m³</v>
          </cell>
        </row>
        <row r="160">
          <cell r="A160">
            <v>52</v>
          </cell>
          <cell r="B160">
            <v>0</v>
          </cell>
          <cell r="D160">
            <v>0</v>
          </cell>
          <cell r="E160" t="str">
            <v>CN-13</v>
          </cell>
          <cell r="F160" t="str">
            <v>CN-13</v>
          </cell>
          <cell r="G160" t="str">
            <v>CN-13</v>
          </cell>
          <cell r="H160" t="str">
            <v>Reaterro de valas compactado mecanic. CM-30</v>
          </cell>
          <cell r="K160">
            <v>0</v>
          </cell>
          <cell r="L160">
            <v>30</v>
          </cell>
          <cell r="M160">
            <v>152</v>
          </cell>
          <cell r="N160">
            <v>0</v>
          </cell>
          <cell r="AF160" t="str">
            <v>CN-14</v>
          </cell>
          <cell r="AG160" t="str">
            <v>Gabião tipo caixa</v>
          </cell>
          <cell r="AN160" t="str">
            <v>m³</v>
          </cell>
        </row>
        <row r="161">
          <cell r="A161">
            <v>52</v>
          </cell>
          <cell r="B161">
            <v>0</v>
          </cell>
          <cell r="D161">
            <v>0</v>
          </cell>
          <cell r="E161" t="str">
            <v>CN-14</v>
          </cell>
          <cell r="F161" t="str">
            <v>CN-14</v>
          </cell>
          <cell r="G161" t="str">
            <v>CN-14</v>
          </cell>
          <cell r="H161" t="str">
            <v>Gabião tipo caixa</v>
          </cell>
          <cell r="K161">
            <v>0</v>
          </cell>
          <cell r="L161">
            <v>30</v>
          </cell>
          <cell r="M161">
            <v>153</v>
          </cell>
          <cell r="N161">
            <v>0</v>
          </cell>
          <cell r="AF161" t="str">
            <v>CN-15</v>
          </cell>
          <cell r="AG161" t="str">
            <v>Fornecimento e execução de gabiões tipo colchão reno no canal e encostas</v>
          </cell>
          <cell r="AN161" t="str">
            <v>m³</v>
          </cell>
        </row>
        <row r="162">
          <cell r="A162">
            <v>52</v>
          </cell>
          <cell r="B162">
            <v>0</v>
          </cell>
          <cell r="D162">
            <v>0</v>
          </cell>
          <cell r="E162" t="str">
            <v>CN-15</v>
          </cell>
          <cell r="F162" t="str">
            <v>CN-15</v>
          </cell>
          <cell r="G162" t="str">
            <v>CN-15</v>
          </cell>
          <cell r="H162" t="str">
            <v>Fornecimento e execução de gabiões tipo colchão reno no canal e encostas</v>
          </cell>
          <cell r="K162">
            <v>0</v>
          </cell>
          <cell r="L162">
            <v>30</v>
          </cell>
          <cell r="M162">
            <v>154</v>
          </cell>
          <cell r="N162">
            <v>0</v>
          </cell>
          <cell r="AF162" t="str">
            <v>CN-16</v>
          </cell>
          <cell r="AG162" t="str">
            <v>Cimbramento ou escoramento de madeira</v>
          </cell>
          <cell r="AN162" t="str">
            <v>m</v>
          </cell>
        </row>
        <row r="163">
          <cell r="A163">
            <v>52</v>
          </cell>
          <cell r="B163">
            <v>0</v>
          </cell>
          <cell r="D163">
            <v>0</v>
          </cell>
          <cell r="E163" t="str">
            <v>CN-16</v>
          </cell>
          <cell r="F163" t="str">
            <v>CN-16</v>
          </cell>
          <cell r="G163" t="str">
            <v>CN-16</v>
          </cell>
          <cell r="H163" t="str">
            <v>Cimbramento ou escoramento de madeira</v>
          </cell>
          <cell r="K163">
            <v>0</v>
          </cell>
          <cell r="L163">
            <v>30</v>
          </cell>
          <cell r="M163">
            <v>155</v>
          </cell>
          <cell r="N163">
            <v>0</v>
          </cell>
          <cell r="AF163" t="str">
            <v>CN-17</v>
          </cell>
          <cell r="AG163" t="str">
            <v>Fornecimento, corte, dobragem e aplicação de aço CA-50</v>
          </cell>
          <cell r="AN163" t="str">
            <v>kg</v>
          </cell>
        </row>
        <row r="164">
          <cell r="A164">
            <v>52</v>
          </cell>
          <cell r="B164">
            <v>0</v>
          </cell>
          <cell r="D164">
            <v>0</v>
          </cell>
          <cell r="E164" t="str">
            <v>CN-17</v>
          </cell>
          <cell r="F164" t="str">
            <v>CN-17</v>
          </cell>
          <cell r="G164" t="str">
            <v>CN-17</v>
          </cell>
          <cell r="H164" t="str">
            <v>Fornecimento, corte, dobragem e aplicação de aço CA-50</v>
          </cell>
          <cell r="K164">
            <v>0</v>
          </cell>
          <cell r="L164">
            <v>30</v>
          </cell>
          <cell r="M164">
            <v>156</v>
          </cell>
          <cell r="N164">
            <v>0</v>
          </cell>
          <cell r="AF164" t="str">
            <v>CN-18</v>
          </cell>
          <cell r="AG164" t="str">
            <v>Fornecimento, lançamento, adensamento de concreto FCK 15,0 MPa</v>
          </cell>
          <cell r="AN164" t="str">
            <v>m³</v>
          </cell>
        </row>
        <row r="165">
          <cell r="A165">
            <v>52</v>
          </cell>
          <cell r="B165">
            <v>0</v>
          </cell>
          <cell r="D165">
            <v>0</v>
          </cell>
          <cell r="E165" t="str">
            <v>CN-18</v>
          </cell>
          <cell r="F165" t="str">
            <v>CN-18</v>
          </cell>
          <cell r="G165" t="str">
            <v>CN-18</v>
          </cell>
          <cell r="H165" t="str">
            <v>Fornecimento, lançamento, adensamento de concreto FCK 15,0 MPa</v>
          </cell>
          <cell r="K165">
            <v>0</v>
          </cell>
          <cell r="L165">
            <v>30</v>
          </cell>
          <cell r="M165">
            <v>157</v>
          </cell>
          <cell r="N165">
            <v>0</v>
          </cell>
          <cell r="AF165" t="str">
            <v>CN-19</v>
          </cell>
          <cell r="AG165" t="str">
            <v>Escavação e carga em material de 3ª cat. com utilização de compressor e guincho</v>
          </cell>
          <cell r="AN165" t="str">
            <v>m³</v>
          </cell>
        </row>
        <row r="166">
          <cell r="A166">
            <v>52</v>
          </cell>
          <cell r="B166">
            <v>0</v>
          </cell>
          <cell r="D166">
            <v>0</v>
          </cell>
          <cell r="E166" t="str">
            <v>CN-19</v>
          </cell>
          <cell r="F166" t="str">
            <v>CN-19</v>
          </cell>
          <cell r="G166" t="str">
            <v>CN-19</v>
          </cell>
          <cell r="H166" t="str">
            <v>Escavação e carga em material de 3ª cat. com utilização de compressor e guincho</v>
          </cell>
          <cell r="K166">
            <v>0</v>
          </cell>
          <cell r="L166">
            <v>30</v>
          </cell>
          <cell r="M166">
            <v>158</v>
          </cell>
          <cell r="N166">
            <v>0</v>
          </cell>
          <cell r="AF166" t="str">
            <v>CN-20</v>
          </cell>
          <cell r="AG166" t="str">
            <v>Fornecimento, montagem, desmont. de formas para concreto em bueiros celulares</v>
          </cell>
          <cell r="AN166" t="str">
            <v>m²</v>
          </cell>
        </row>
        <row r="167">
          <cell r="A167">
            <v>52</v>
          </cell>
          <cell r="B167">
            <v>0</v>
          </cell>
          <cell r="D167">
            <v>0</v>
          </cell>
          <cell r="E167" t="str">
            <v>CN-20</v>
          </cell>
          <cell r="F167" t="str">
            <v>CN-20</v>
          </cell>
          <cell r="G167" t="str">
            <v>CN-20</v>
          </cell>
          <cell r="H167" t="str">
            <v>Fornecimento, montagem, desmont. de formas para concreto em bueiros celulares</v>
          </cell>
          <cell r="K167">
            <v>0</v>
          </cell>
          <cell r="L167">
            <v>30</v>
          </cell>
          <cell r="M167">
            <v>159</v>
          </cell>
          <cell r="N167">
            <v>0</v>
          </cell>
          <cell r="AF167" t="str">
            <v>CN-21</v>
          </cell>
          <cell r="AG167" t="str">
            <v>Carga de material de limpeza</v>
          </cell>
          <cell r="AN167" t="str">
            <v>m³</v>
          </cell>
        </row>
        <row r="168">
          <cell r="A168">
            <v>52</v>
          </cell>
          <cell r="B168">
            <v>0</v>
          </cell>
          <cell r="D168">
            <v>0</v>
          </cell>
          <cell r="E168" t="str">
            <v>CN-21</v>
          </cell>
          <cell r="F168" t="str">
            <v>CN-21</v>
          </cell>
          <cell r="G168" t="str">
            <v>CN-21</v>
          </cell>
          <cell r="H168" t="str">
            <v>Carga de material de limpeza</v>
          </cell>
          <cell r="K168">
            <v>0</v>
          </cell>
          <cell r="L168">
            <v>30</v>
          </cell>
          <cell r="M168">
            <v>160</v>
          </cell>
          <cell r="N168">
            <v>0</v>
          </cell>
          <cell r="AF168" t="str">
            <v>CN-22</v>
          </cell>
          <cell r="AG168" t="str">
            <v>Carga de material de 3ª categoria</v>
          </cell>
          <cell r="AN168" t="str">
            <v>m³</v>
          </cell>
        </row>
        <row r="169">
          <cell r="A169">
            <v>52</v>
          </cell>
          <cell r="B169">
            <v>0</v>
          </cell>
          <cell r="D169">
            <v>0</v>
          </cell>
          <cell r="E169" t="str">
            <v>CN-22</v>
          </cell>
          <cell r="F169" t="str">
            <v>CN-22</v>
          </cell>
          <cell r="G169" t="str">
            <v>CN-22</v>
          </cell>
          <cell r="H169" t="str">
            <v>Carga de material de 3ª categoria</v>
          </cell>
          <cell r="K169">
            <v>0</v>
          </cell>
          <cell r="L169">
            <v>30</v>
          </cell>
          <cell r="M169">
            <v>161</v>
          </cell>
          <cell r="N169">
            <v>0</v>
          </cell>
          <cell r="AF169" t="str">
            <v>CN-23</v>
          </cell>
          <cell r="AG169" t="str">
            <v>Forma</v>
          </cell>
          <cell r="AN169" t="str">
            <v>m²</v>
          </cell>
        </row>
        <row r="170">
          <cell r="A170">
            <v>52</v>
          </cell>
          <cell r="B170">
            <v>0</v>
          </cell>
          <cell r="D170">
            <v>0</v>
          </cell>
          <cell r="E170" t="str">
            <v>CN-23</v>
          </cell>
          <cell r="F170" t="str">
            <v>CN-23</v>
          </cell>
          <cell r="G170" t="str">
            <v>CN-23</v>
          </cell>
          <cell r="H170" t="str">
            <v>Forma</v>
          </cell>
          <cell r="K170">
            <v>0</v>
          </cell>
          <cell r="L170">
            <v>30</v>
          </cell>
          <cell r="M170">
            <v>162</v>
          </cell>
          <cell r="N170">
            <v>0</v>
          </cell>
          <cell r="AF170" t="str">
            <v>CN-24</v>
          </cell>
          <cell r="AG170" t="str">
            <v>Alvenaria estrut. em blocos de concreto 14x19x39cm assentados em argam. mista</v>
          </cell>
          <cell r="AN170" t="str">
            <v>m³</v>
          </cell>
        </row>
        <row r="171">
          <cell r="A171">
            <v>52</v>
          </cell>
          <cell r="B171">
            <v>0</v>
          </cell>
          <cell r="D171">
            <v>0</v>
          </cell>
          <cell r="E171" t="str">
            <v>CN-24</v>
          </cell>
          <cell r="F171" t="str">
            <v>CN-24</v>
          </cell>
          <cell r="G171" t="str">
            <v>CN-24</v>
          </cell>
          <cell r="H171" t="str">
            <v>Alvenaria estrut. em blocos de concreto 14x19x39cm assentados em argam. mista</v>
          </cell>
          <cell r="K171">
            <v>0</v>
          </cell>
          <cell r="L171">
            <v>30</v>
          </cell>
          <cell r="M171">
            <v>163</v>
          </cell>
          <cell r="N171">
            <v>0</v>
          </cell>
          <cell r="AF171" t="str">
            <v>CN-25</v>
          </cell>
          <cell r="AG171" t="str">
            <v>Alvenaria de tijolos maciços</v>
          </cell>
          <cell r="AN171" t="str">
            <v>m³</v>
          </cell>
        </row>
        <row r="172">
          <cell r="A172">
            <v>52</v>
          </cell>
          <cell r="B172">
            <v>0</v>
          </cell>
          <cell r="D172">
            <v>0</v>
          </cell>
          <cell r="E172" t="str">
            <v>CN-25</v>
          </cell>
          <cell r="F172" t="str">
            <v>CN-25</v>
          </cell>
          <cell r="G172" t="str">
            <v>CN-25</v>
          </cell>
          <cell r="H172" t="str">
            <v>Alvenaria de tijolos maciços</v>
          </cell>
          <cell r="K172">
            <v>0</v>
          </cell>
          <cell r="L172">
            <v>30</v>
          </cell>
          <cell r="M172">
            <v>164</v>
          </cell>
          <cell r="N172">
            <v>0</v>
          </cell>
          <cell r="AF172" t="str">
            <v>CN-26</v>
          </cell>
          <cell r="AG172" t="str">
            <v>Alvenaria de pedra marroada</v>
          </cell>
          <cell r="AN172" t="str">
            <v>m³</v>
          </cell>
        </row>
        <row r="173">
          <cell r="A173">
            <v>52</v>
          </cell>
          <cell r="B173">
            <v>0</v>
          </cell>
          <cell r="D173">
            <v>0</v>
          </cell>
          <cell r="E173" t="str">
            <v>CN-26</v>
          </cell>
          <cell r="F173" t="str">
            <v>CN-26</v>
          </cell>
          <cell r="G173" t="str">
            <v>CN-26</v>
          </cell>
          <cell r="H173" t="str">
            <v>Alvenaria de pedra marroada</v>
          </cell>
          <cell r="K173">
            <v>0</v>
          </cell>
          <cell r="L173">
            <v>30</v>
          </cell>
          <cell r="M173">
            <v>165</v>
          </cell>
          <cell r="N173">
            <v>0</v>
          </cell>
          <cell r="AF173" t="str">
            <v>CN-27</v>
          </cell>
          <cell r="AG173" t="str">
            <v>Bombeamento de valas</v>
          </cell>
          <cell r="AN173" t="str">
            <v>h</v>
          </cell>
        </row>
        <row r="174">
          <cell r="A174">
            <v>52</v>
          </cell>
          <cell r="B174">
            <v>0</v>
          </cell>
          <cell r="D174">
            <v>0</v>
          </cell>
          <cell r="E174" t="str">
            <v>CN-27</v>
          </cell>
          <cell r="F174" t="str">
            <v>CN-27</v>
          </cell>
          <cell r="G174" t="str">
            <v>CN-27</v>
          </cell>
          <cell r="H174" t="str">
            <v>Bombeamento de valas</v>
          </cell>
          <cell r="K174">
            <v>0</v>
          </cell>
          <cell r="L174">
            <v>30</v>
          </cell>
          <cell r="M174">
            <v>166</v>
          </cell>
          <cell r="N174">
            <v>0</v>
          </cell>
          <cell r="AF174" t="str">
            <v>CN-28</v>
          </cell>
          <cell r="AG174" t="str">
            <v>Fornecimento, lançamento, adensamento de concreto FCK 25,0 MPa</v>
          </cell>
          <cell r="AN174" t="str">
            <v>m³</v>
          </cell>
        </row>
        <row r="175">
          <cell r="A175">
            <v>52</v>
          </cell>
          <cell r="B175">
            <v>0</v>
          </cell>
          <cell r="D175">
            <v>0</v>
          </cell>
          <cell r="E175" t="str">
            <v>CN-28</v>
          </cell>
          <cell r="F175" t="str">
            <v>CN-28</v>
          </cell>
          <cell r="G175" t="str">
            <v>CN-28</v>
          </cell>
          <cell r="H175" t="str">
            <v>Fornecimento, lançamento, adensamento de concreto FCK 25,0 MPa</v>
          </cell>
          <cell r="K175">
            <v>0</v>
          </cell>
          <cell r="L175">
            <v>30</v>
          </cell>
          <cell r="M175">
            <v>167</v>
          </cell>
          <cell r="N175">
            <v>0</v>
          </cell>
          <cell r="AF175" t="str">
            <v>CN-29</v>
          </cell>
          <cell r="AG175" t="str">
            <v>Junta Fungenband O-22</v>
          </cell>
          <cell r="AN175" t="str">
            <v>m</v>
          </cell>
        </row>
        <row r="176">
          <cell r="A176">
            <v>52</v>
          </cell>
          <cell r="B176">
            <v>0</v>
          </cell>
          <cell r="D176">
            <v>0</v>
          </cell>
          <cell r="E176" t="str">
            <v>CN-29</v>
          </cell>
          <cell r="F176" t="str">
            <v>CN-29</v>
          </cell>
          <cell r="G176" t="str">
            <v>CN-29</v>
          </cell>
          <cell r="H176" t="str">
            <v>Junta Fungenband O-22</v>
          </cell>
          <cell r="K176">
            <v>0</v>
          </cell>
          <cell r="L176">
            <v>30</v>
          </cell>
          <cell r="M176">
            <v>168</v>
          </cell>
          <cell r="N176">
            <v>0</v>
          </cell>
          <cell r="AF176" t="str">
            <v>CN-30</v>
          </cell>
          <cell r="AG176" t="str">
            <v>Dreno de bidim OP 30 com barbacã e pedra marroada</v>
          </cell>
          <cell r="AN176" t="str">
            <v>un</v>
          </cell>
        </row>
        <row r="177">
          <cell r="A177">
            <v>52</v>
          </cell>
          <cell r="B177">
            <v>0</v>
          </cell>
          <cell r="D177">
            <v>0</v>
          </cell>
          <cell r="E177" t="str">
            <v>CN-30</v>
          </cell>
          <cell r="F177" t="str">
            <v>CN-30</v>
          </cell>
          <cell r="G177" t="str">
            <v>CN-30</v>
          </cell>
          <cell r="H177" t="str">
            <v>Dreno de bidim OP 30 com barbacã e pedra marroada</v>
          </cell>
          <cell r="K177">
            <v>0</v>
          </cell>
          <cell r="L177">
            <v>30</v>
          </cell>
          <cell r="M177">
            <v>169</v>
          </cell>
          <cell r="N177">
            <v>0</v>
          </cell>
          <cell r="AF177" t="str">
            <v>CN-</v>
          </cell>
          <cell r="AG177">
            <v>0</v>
          </cell>
          <cell r="AN177">
            <v>0</v>
          </cell>
        </row>
        <row r="178">
          <cell r="A178">
            <v>52</v>
          </cell>
          <cell r="B178">
            <v>0</v>
          </cell>
          <cell r="D178">
            <v>0</v>
          </cell>
          <cell r="E178" t="str">
            <v>CN-</v>
          </cell>
          <cell r="F178" t="str">
            <v>CN-</v>
          </cell>
          <cell r="G178" t="str">
            <v>CN-</v>
          </cell>
          <cell r="H178">
            <v>0</v>
          </cell>
          <cell r="K178">
            <v>0</v>
          </cell>
          <cell r="L178">
            <v>30</v>
          </cell>
          <cell r="M178">
            <v>170</v>
          </cell>
          <cell r="N178">
            <v>0</v>
          </cell>
          <cell r="AF178" t="str">
            <v>CN-</v>
          </cell>
          <cell r="AG178">
            <v>0</v>
          </cell>
          <cell r="AN178">
            <v>0</v>
          </cell>
        </row>
        <row r="179">
          <cell r="A179">
            <v>52</v>
          </cell>
          <cell r="B179">
            <v>0</v>
          </cell>
          <cell r="D179">
            <v>0</v>
          </cell>
          <cell r="E179" t="str">
            <v>CN-</v>
          </cell>
          <cell r="F179" t="str">
            <v>CN-</v>
          </cell>
          <cell r="G179" t="str">
            <v>CN-</v>
          </cell>
          <cell r="H179">
            <v>0</v>
          </cell>
          <cell r="K179">
            <v>0</v>
          </cell>
          <cell r="L179">
            <v>30</v>
          </cell>
          <cell r="M179">
            <v>171</v>
          </cell>
          <cell r="N179">
            <v>0</v>
          </cell>
          <cell r="AF179" t="str">
            <v>CN-</v>
          </cell>
          <cell r="AG179">
            <v>0</v>
          </cell>
          <cell r="AN179">
            <v>0</v>
          </cell>
        </row>
        <row r="180">
          <cell r="A180">
            <v>52</v>
          </cell>
          <cell r="B180">
            <v>0</v>
          </cell>
          <cell r="D180">
            <v>0</v>
          </cell>
          <cell r="E180" t="str">
            <v>CN-</v>
          </cell>
          <cell r="F180" t="str">
            <v>CN-</v>
          </cell>
          <cell r="G180" t="str">
            <v>CN-</v>
          </cell>
          <cell r="H180">
            <v>0</v>
          </cell>
          <cell r="K180">
            <v>0</v>
          </cell>
          <cell r="L180">
            <v>30</v>
          </cell>
          <cell r="M180">
            <v>172</v>
          </cell>
          <cell r="N180">
            <v>0</v>
          </cell>
          <cell r="AF180" t="str">
            <v>CN-</v>
          </cell>
          <cell r="AG180">
            <v>0</v>
          </cell>
          <cell r="AN180">
            <v>0</v>
          </cell>
        </row>
        <row r="181">
          <cell r="A181">
            <v>52</v>
          </cell>
          <cell r="B181">
            <v>0</v>
          </cell>
          <cell r="D181">
            <v>0</v>
          </cell>
          <cell r="E181" t="str">
            <v>CN-</v>
          </cell>
          <cell r="F181" t="str">
            <v>CN-</v>
          </cell>
          <cell r="G181" t="str">
            <v>CN-</v>
          </cell>
          <cell r="H181">
            <v>0</v>
          </cell>
          <cell r="K181">
            <v>0</v>
          </cell>
          <cell r="L181">
            <v>30</v>
          </cell>
          <cell r="M181">
            <v>173</v>
          </cell>
          <cell r="N181">
            <v>0</v>
          </cell>
          <cell r="AF181" t="str">
            <v>CN-</v>
          </cell>
          <cell r="AG181">
            <v>0</v>
          </cell>
          <cell r="AN181">
            <v>0</v>
          </cell>
        </row>
        <row r="182">
          <cell r="A182">
            <v>52</v>
          </cell>
          <cell r="B182">
            <v>0</v>
          </cell>
          <cell r="D182">
            <v>0</v>
          </cell>
          <cell r="E182" t="str">
            <v>CN-</v>
          </cell>
          <cell r="F182" t="str">
            <v>CN-</v>
          </cell>
          <cell r="G182" t="str">
            <v>CN-</v>
          </cell>
          <cell r="H182">
            <v>0</v>
          </cell>
          <cell r="K182">
            <v>0</v>
          </cell>
          <cell r="L182">
            <v>30</v>
          </cell>
          <cell r="M182">
            <v>174</v>
          </cell>
          <cell r="N182">
            <v>0</v>
          </cell>
          <cell r="AF182" t="str">
            <v>CN-</v>
          </cell>
          <cell r="AG182">
            <v>0</v>
          </cell>
          <cell r="AN182">
            <v>0</v>
          </cell>
        </row>
        <row r="183">
          <cell r="A183">
            <v>52</v>
          </cell>
          <cell r="B183">
            <v>0</v>
          </cell>
          <cell r="D183">
            <v>0</v>
          </cell>
          <cell r="E183" t="str">
            <v>CN-</v>
          </cell>
          <cell r="F183" t="str">
            <v>CN-</v>
          </cell>
          <cell r="G183" t="str">
            <v>CN-</v>
          </cell>
          <cell r="H183">
            <v>0</v>
          </cell>
          <cell r="K183">
            <v>0</v>
          </cell>
          <cell r="L183">
            <v>30</v>
          </cell>
          <cell r="M183">
            <v>175</v>
          </cell>
          <cell r="N183">
            <v>0</v>
          </cell>
          <cell r="AF183" t="str">
            <v>CN-</v>
          </cell>
          <cell r="AG183">
            <v>0</v>
          </cell>
          <cell r="AN183">
            <v>0</v>
          </cell>
        </row>
        <row r="184">
          <cell r="A184">
            <v>52</v>
          </cell>
          <cell r="B184">
            <v>0</v>
          </cell>
          <cell r="D184">
            <v>0</v>
          </cell>
          <cell r="E184" t="str">
            <v>CN-</v>
          </cell>
          <cell r="F184" t="str">
            <v>CN-</v>
          </cell>
          <cell r="G184" t="str">
            <v>CN-</v>
          </cell>
          <cell r="H184">
            <v>0</v>
          </cell>
          <cell r="K184">
            <v>0</v>
          </cell>
          <cell r="L184">
            <v>30</v>
          </cell>
          <cell r="M184">
            <v>176</v>
          </cell>
          <cell r="N184">
            <v>0</v>
          </cell>
          <cell r="AF184" t="str">
            <v>CN-</v>
          </cell>
          <cell r="AG184">
            <v>0</v>
          </cell>
          <cell r="AN184">
            <v>0</v>
          </cell>
        </row>
        <row r="185">
          <cell r="A185">
            <v>52</v>
          </cell>
          <cell r="B185">
            <v>0</v>
          </cell>
          <cell r="D185">
            <v>0</v>
          </cell>
          <cell r="E185" t="str">
            <v>CN-</v>
          </cell>
          <cell r="F185" t="str">
            <v>CN-</v>
          </cell>
          <cell r="G185" t="str">
            <v>CN-</v>
          </cell>
          <cell r="H185">
            <v>0</v>
          </cell>
          <cell r="K185">
            <v>0</v>
          </cell>
          <cell r="L185">
            <v>30</v>
          </cell>
          <cell r="M185">
            <v>177</v>
          </cell>
          <cell r="N185">
            <v>0</v>
          </cell>
          <cell r="AF185" t="str">
            <v>CN-</v>
          </cell>
          <cell r="AG185">
            <v>0</v>
          </cell>
          <cell r="AN185">
            <v>0</v>
          </cell>
        </row>
        <row r="186">
          <cell r="A186">
            <v>52</v>
          </cell>
          <cell r="B186">
            <v>0</v>
          </cell>
          <cell r="D186">
            <v>0</v>
          </cell>
          <cell r="E186" t="str">
            <v>CN-</v>
          </cell>
          <cell r="F186" t="str">
            <v>CN-</v>
          </cell>
          <cell r="G186" t="str">
            <v>CN-</v>
          </cell>
          <cell r="H186">
            <v>0</v>
          </cell>
          <cell r="K186">
            <v>0</v>
          </cell>
          <cell r="L186">
            <v>30</v>
          </cell>
          <cell r="M186">
            <v>178</v>
          </cell>
          <cell r="N186">
            <v>0</v>
          </cell>
          <cell r="AF186" t="str">
            <v>CN-</v>
          </cell>
          <cell r="AG186">
            <v>0</v>
          </cell>
          <cell r="AN186">
            <v>0</v>
          </cell>
        </row>
        <row r="187">
          <cell r="A187">
            <v>52</v>
          </cell>
          <cell r="B187">
            <v>0</v>
          </cell>
          <cell r="D187">
            <v>0</v>
          </cell>
          <cell r="E187" t="str">
            <v>CN-</v>
          </cell>
          <cell r="F187" t="str">
            <v>CN-</v>
          </cell>
          <cell r="G187" t="str">
            <v>CN-</v>
          </cell>
          <cell r="H187">
            <v>0</v>
          </cell>
          <cell r="K187">
            <v>0</v>
          </cell>
          <cell r="L187">
            <v>30</v>
          </cell>
          <cell r="M187">
            <v>179</v>
          </cell>
          <cell r="N187">
            <v>0</v>
          </cell>
          <cell r="AF187" t="str">
            <v>CA</v>
          </cell>
          <cell r="AG187" t="str">
            <v>COMPOSIÇÕES AUXILIARES</v>
          </cell>
          <cell r="AN187">
            <v>0</v>
          </cell>
        </row>
        <row r="188">
          <cell r="A188">
            <v>52</v>
          </cell>
          <cell r="B188">
            <v>0</v>
          </cell>
          <cell r="C188">
            <v>0</v>
          </cell>
          <cell r="D188">
            <v>0</v>
          </cell>
          <cell r="E188" t="str">
            <v>STCN</v>
          </cell>
          <cell r="L188">
            <v>30</v>
          </cell>
          <cell r="M188">
            <v>180</v>
          </cell>
          <cell r="AF188" t="str">
            <v>CA-1</v>
          </cell>
          <cell r="AG188" t="str">
            <v>Fabricação de viga para boca de lobo e transporte</v>
          </cell>
          <cell r="AN188" t="str">
            <v>un</v>
          </cell>
        </row>
        <row r="189">
          <cell r="A189">
            <v>52</v>
          </cell>
          <cell r="B189">
            <v>0</v>
          </cell>
          <cell r="C189">
            <v>0</v>
          </cell>
          <cell r="D189">
            <v>0</v>
          </cell>
          <cell r="E189" t="str">
            <v>BRCN</v>
          </cell>
          <cell r="L189">
            <v>30</v>
          </cell>
          <cell r="M189">
            <v>181</v>
          </cell>
          <cell r="AF189" t="str">
            <v>CA-2</v>
          </cell>
          <cell r="AG189" t="str">
            <v xml:space="preserve">Fabricação de tampa para boca de lobo  (60x100) e transporte </v>
          </cell>
          <cell r="AN189" t="str">
            <v>un</v>
          </cell>
        </row>
        <row r="190">
          <cell r="A190">
            <v>52</v>
          </cell>
          <cell r="B190">
            <v>0</v>
          </cell>
          <cell r="C190">
            <v>0</v>
          </cell>
          <cell r="D190">
            <v>0</v>
          </cell>
          <cell r="E190" t="str">
            <v>CA</v>
          </cell>
          <cell r="F190" t="str">
            <v>CA</v>
          </cell>
          <cell r="G190" t="str">
            <v>COMPOS. AUXILIARES</v>
          </cell>
          <cell r="K190">
            <v>5</v>
          </cell>
          <cell r="L190">
            <v>30</v>
          </cell>
          <cell r="M190">
            <v>182</v>
          </cell>
          <cell r="AF190" t="str">
            <v>CA-3</v>
          </cell>
          <cell r="AG190" t="str">
            <v xml:space="preserve">Fabricação de tampa para boca de lobo  (50x100) e transporte </v>
          </cell>
          <cell r="AN190" t="str">
            <v>un</v>
          </cell>
        </row>
        <row r="191">
          <cell r="A191">
            <v>52</v>
          </cell>
          <cell r="B191">
            <v>0</v>
          </cell>
          <cell r="D191">
            <v>0</v>
          </cell>
          <cell r="E191" t="str">
            <v>CA-1</v>
          </cell>
          <cell r="F191" t="str">
            <v>CA-1</v>
          </cell>
          <cell r="G191" t="str">
            <v>CA-1</v>
          </cell>
          <cell r="H191" t="str">
            <v>Fabricação de viga para boca de lobo e transporte</v>
          </cell>
          <cell r="K191">
            <v>0</v>
          </cell>
          <cell r="L191">
            <v>30</v>
          </cell>
          <cell r="M191">
            <v>183</v>
          </cell>
          <cell r="N191">
            <v>0</v>
          </cell>
          <cell r="AF191" t="str">
            <v>CA-4</v>
          </cell>
          <cell r="AG191" t="str">
            <v>Fabricação de anel superior boca-de-lobo</v>
          </cell>
          <cell r="AN191" t="str">
            <v>un</v>
          </cell>
        </row>
        <row r="192">
          <cell r="A192">
            <v>52</v>
          </cell>
          <cell r="B192">
            <v>0</v>
          </cell>
          <cell r="D192">
            <v>0</v>
          </cell>
          <cell r="E192" t="str">
            <v>CA-2</v>
          </cell>
          <cell r="F192" t="str">
            <v>CA-2</v>
          </cell>
          <cell r="G192" t="str">
            <v>CA-2</v>
          </cell>
          <cell r="H192" t="str">
            <v xml:space="preserve">Fabricação de tampa para boca de lobo  (60x100) e transporte </v>
          </cell>
          <cell r="K192">
            <v>0</v>
          </cell>
          <cell r="L192">
            <v>30</v>
          </cell>
          <cell r="M192">
            <v>184</v>
          </cell>
          <cell r="N192">
            <v>0</v>
          </cell>
          <cell r="AF192" t="str">
            <v>CA-5</v>
          </cell>
          <cell r="AG192" t="str">
            <v>Fabricação de meio-fio pré-moldado e transporte</v>
          </cell>
          <cell r="AN192" t="str">
            <v>un</v>
          </cell>
        </row>
        <row r="193">
          <cell r="A193">
            <v>52</v>
          </cell>
          <cell r="B193">
            <v>0</v>
          </cell>
          <cell r="D193">
            <v>0</v>
          </cell>
          <cell r="E193" t="str">
            <v>CA-3</v>
          </cell>
          <cell r="F193" t="str">
            <v>CA-3</v>
          </cell>
          <cell r="G193" t="str">
            <v>CA-3</v>
          </cell>
          <cell r="H193" t="str">
            <v xml:space="preserve">Fabricação de tampa para boca de lobo  (50x100) e transporte </v>
          </cell>
          <cell r="K193">
            <v>0</v>
          </cell>
          <cell r="L193">
            <v>30</v>
          </cell>
          <cell r="M193">
            <v>185</v>
          </cell>
          <cell r="N193">
            <v>0</v>
          </cell>
          <cell r="AF193" t="str">
            <v>CA-6</v>
          </cell>
          <cell r="AG193" t="str">
            <v xml:space="preserve">Fabricação de tampão de concreto, anel e transporte </v>
          </cell>
          <cell r="AN193" t="str">
            <v>un</v>
          </cell>
        </row>
        <row r="194">
          <cell r="A194">
            <v>52</v>
          </cell>
          <cell r="B194">
            <v>0</v>
          </cell>
          <cell r="D194">
            <v>0</v>
          </cell>
          <cell r="E194" t="str">
            <v>CA-4</v>
          </cell>
          <cell r="F194" t="str">
            <v>CA-4</v>
          </cell>
          <cell r="G194" t="str">
            <v>CA-4</v>
          </cell>
          <cell r="H194" t="str">
            <v>Fabricação de anel superior boca-de-lobo</v>
          </cell>
          <cell r="K194">
            <v>0</v>
          </cell>
          <cell r="L194">
            <v>30</v>
          </cell>
          <cell r="M194">
            <v>186</v>
          </cell>
          <cell r="N194">
            <v>0</v>
          </cell>
          <cell r="AF194" t="str">
            <v>CA-7</v>
          </cell>
          <cell r="AG194" t="str">
            <v>Transporte local de tubos de concreto e lajes superiores</v>
          </cell>
          <cell r="AN194" t="str">
            <v>m³</v>
          </cell>
        </row>
        <row r="195">
          <cell r="A195">
            <v>52</v>
          </cell>
          <cell r="B195">
            <v>0</v>
          </cell>
          <cell r="D195">
            <v>0</v>
          </cell>
          <cell r="E195" t="str">
            <v>CA-5</v>
          </cell>
          <cell r="F195" t="str">
            <v>CA-5</v>
          </cell>
          <cell r="G195" t="str">
            <v>CA-5</v>
          </cell>
          <cell r="H195" t="str">
            <v>Fabricação de meio-fio pré-moldado e transporte</v>
          </cell>
          <cell r="K195">
            <v>0</v>
          </cell>
          <cell r="L195">
            <v>30</v>
          </cell>
          <cell r="M195">
            <v>187</v>
          </cell>
          <cell r="N195">
            <v>0</v>
          </cell>
          <cell r="AF195" t="str">
            <v>CA-8</v>
          </cell>
          <cell r="AG195" t="str">
            <v xml:space="preserve">Transporte local com carga manual </v>
          </cell>
          <cell r="AN195" t="str">
            <v>m³</v>
          </cell>
        </row>
        <row r="196">
          <cell r="A196">
            <v>52</v>
          </cell>
          <cell r="B196">
            <v>0</v>
          </cell>
          <cell r="D196">
            <v>0</v>
          </cell>
          <cell r="E196" t="str">
            <v>CA-6</v>
          </cell>
          <cell r="F196" t="str">
            <v>CA-6</v>
          </cell>
          <cell r="G196" t="str">
            <v>CA-6</v>
          </cell>
          <cell r="H196" t="str">
            <v xml:space="preserve">Fabricação de tampão de concreto, anel e transporte </v>
          </cell>
          <cell r="K196">
            <v>0</v>
          </cell>
          <cell r="L196">
            <v>30</v>
          </cell>
          <cell r="M196">
            <v>188</v>
          </cell>
          <cell r="N196">
            <v>0</v>
          </cell>
          <cell r="AF196" t="str">
            <v>CA-9</v>
          </cell>
          <cell r="AG196" t="str">
            <v xml:space="preserve">Transporte local para obra </v>
          </cell>
          <cell r="AN196" t="str">
            <v>m³</v>
          </cell>
        </row>
        <row r="197">
          <cell r="A197">
            <v>52</v>
          </cell>
          <cell r="B197">
            <v>0</v>
          </cell>
          <cell r="D197">
            <v>0</v>
          </cell>
          <cell r="E197" t="str">
            <v>CA-7</v>
          </cell>
          <cell r="F197" t="str">
            <v>CA-7</v>
          </cell>
          <cell r="G197" t="str">
            <v>CA-7</v>
          </cell>
          <cell r="H197" t="str">
            <v>Transporte local de tubos de concreto e lajes superiores</v>
          </cell>
          <cell r="K197">
            <v>0</v>
          </cell>
          <cell r="L197">
            <v>30</v>
          </cell>
          <cell r="M197">
            <v>189</v>
          </cell>
          <cell r="N197">
            <v>0</v>
          </cell>
          <cell r="AF197" t="str">
            <v>CA-10</v>
          </cell>
          <cell r="AG197" t="str">
            <v xml:space="preserve">Transporte local de entulhos </v>
          </cell>
          <cell r="AN197" t="str">
            <v>m³</v>
          </cell>
        </row>
        <row r="198">
          <cell r="A198">
            <v>52</v>
          </cell>
          <cell r="B198">
            <v>0</v>
          </cell>
          <cell r="D198">
            <v>0</v>
          </cell>
          <cell r="E198" t="str">
            <v>CA-8</v>
          </cell>
          <cell r="F198" t="str">
            <v>CA-8</v>
          </cell>
          <cell r="G198" t="str">
            <v>CA-8</v>
          </cell>
          <cell r="H198" t="str">
            <v xml:space="preserve">Transporte local com carga manual </v>
          </cell>
          <cell r="K198">
            <v>0</v>
          </cell>
          <cell r="L198">
            <v>30</v>
          </cell>
          <cell r="M198">
            <v>190</v>
          </cell>
          <cell r="N198">
            <v>0</v>
          </cell>
          <cell r="AF198" t="str">
            <v>CA-11</v>
          </cell>
          <cell r="AG198" t="str">
            <v>Escoramento de meio-fio c/ material local, compactado manualm. em faixa de 0,50m</v>
          </cell>
          <cell r="AN198" t="str">
            <v>m</v>
          </cell>
        </row>
        <row r="199">
          <cell r="A199">
            <v>52</v>
          </cell>
          <cell r="B199">
            <v>0</v>
          </cell>
          <cell r="D199">
            <v>0</v>
          </cell>
          <cell r="E199" t="str">
            <v>CA-9</v>
          </cell>
          <cell r="F199" t="str">
            <v>CA-9</v>
          </cell>
          <cell r="G199" t="str">
            <v>CA-9</v>
          </cell>
          <cell r="H199" t="str">
            <v xml:space="preserve">Transporte local para obra </v>
          </cell>
          <cell r="K199">
            <v>0</v>
          </cell>
          <cell r="L199">
            <v>30</v>
          </cell>
          <cell r="M199">
            <v>191</v>
          </cell>
          <cell r="N199">
            <v>0</v>
          </cell>
          <cell r="AF199" t="str">
            <v>CA-12</v>
          </cell>
          <cell r="AG199" t="str">
            <v>Escavação e acerto na faixa c/ 0,60m de largura, p/ meio-fio e sargeta conjugados</v>
          </cell>
          <cell r="AN199" t="str">
            <v>m</v>
          </cell>
        </row>
        <row r="200">
          <cell r="A200">
            <v>52</v>
          </cell>
          <cell r="B200">
            <v>0</v>
          </cell>
          <cell r="D200">
            <v>0</v>
          </cell>
          <cell r="E200" t="str">
            <v>CA-10</v>
          </cell>
          <cell r="F200" t="str">
            <v>CA-10</v>
          </cell>
          <cell r="G200" t="str">
            <v>CA-10</v>
          </cell>
          <cell r="H200" t="str">
            <v xml:space="preserve">Transporte local de entulhos </v>
          </cell>
          <cell r="K200">
            <v>0</v>
          </cell>
          <cell r="L200">
            <v>30</v>
          </cell>
          <cell r="M200">
            <v>192</v>
          </cell>
          <cell r="N200">
            <v>0</v>
          </cell>
          <cell r="AF200" t="str">
            <v>CA-13</v>
          </cell>
          <cell r="AG200" t="str">
            <v>Arrancamento de meio-fio pré-moldado</v>
          </cell>
          <cell r="AN200" t="str">
            <v>m</v>
          </cell>
        </row>
        <row r="201">
          <cell r="A201">
            <v>52</v>
          </cell>
          <cell r="B201">
            <v>0</v>
          </cell>
          <cell r="D201">
            <v>0</v>
          </cell>
          <cell r="E201" t="str">
            <v>CA-11</v>
          </cell>
          <cell r="F201" t="str">
            <v>CA-11</v>
          </cell>
          <cell r="G201" t="str">
            <v>CA-11</v>
          </cell>
          <cell r="H201" t="str">
            <v>Escoramento de meio-fio c/ material local, compactado manualm. em faixa de 0,50m</v>
          </cell>
          <cell r="K201">
            <v>0</v>
          </cell>
          <cell r="L201">
            <v>30</v>
          </cell>
          <cell r="M201">
            <v>193</v>
          </cell>
          <cell r="N201">
            <v>0</v>
          </cell>
          <cell r="AF201" t="str">
            <v>CA-14</v>
          </cell>
          <cell r="AG201" t="str">
            <v>Demolição de sarjeta de concreto</v>
          </cell>
          <cell r="AN201" t="str">
            <v>m</v>
          </cell>
        </row>
        <row r="202">
          <cell r="A202">
            <v>52</v>
          </cell>
          <cell r="B202">
            <v>0</v>
          </cell>
          <cell r="D202">
            <v>0</v>
          </cell>
          <cell r="E202" t="str">
            <v>CA-12</v>
          </cell>
          <cell r="F202" t="str">
            <v>CA-12</v>
          </cell>
          <cell r="G202" t="str">
            <v>CA-12</v>
          </cell>
          <cell r="H202" t="str">
            <v>Escavação e acerto na faixa c/ 0,60m de largura, p/ meio-fio e sargeta conjugados</v>
          </cell>
          <cell r="K202">
            <v>0</v>
          </cell>
          <cell r="L202">
            <v>30</v>
          </cell>
          <cell r="M202">
            <v>194</v>
          </cell>
          <cell r="N202">
            <v>0</v>
          </cell>
          <cell r="AF202" t="str">
            <v>CA-15</v>
          </cell>
          <cell r="AG202" t="str">
            <v>Calçadas de concreto (espessura média de 6,00cm)</v>
          </cell>
          <cell r="AN202" t="str">
            <v>m³</v>
          </cell>
        </row>
        <row r="203">
          <cell r="A203">
            <v>52</v>
          </cell>
          <cell r="B203">
            <v>0</v>
          </cell>
          <cell r="D203">
            <v>0</v>
          </cell>
          <cell r="E203" t="str">
            <v>CA-13</v>
          </cell>
          <cell r="F203" t="str">
            <v>CA-13</v>
          </cell>
          <cell r="G203" t="str">
            <v>CA-13</v>
          </cell>
          <cell r="H203" t="str">
            <v>Arrancamento de meio-fio pré-moldado</v>
          </cell>
          <cell r="K203">
            <v>0</v>
          </cell>
          <cell r="L203">
            <v>30</v>
          </cell>
          <cell r="M203">
            <v>195</v>
          </cell>
          <cell r="N203">
            <v>0</v>
          </cell>
          <cell r="AF203" t="str">
            <v>CA-16</v>
          </cell>
          <cell r="AG203" t="str">
            <v>Expurgo de material de jazida</v>
          </cell>
          <cell r="AN203" t="str">
            <v>m³</v>
          </cell>
        </row>
        <row r="204">
          <cell r="A204">
            <v>52</v>
          </cell>
          <cell r="B204">
            <v>0</v>
          </cell>
          <cell r="D204">
            <v>0</v>
          </cell>
          <cell r="E204" t="str">
            <v>CA-14</v>
          </cell>
          <cell r="F204" t="str">
            <v>CA-14</v>
          </cell>
          <cell r="G204" t="str">
            <v>CA-14</v>
          </cell>
          <cell r="H204" t="str">
            <v>Demolição de sarjeta de concreto</v>
          </cell>
          <cell r="K204">
            <v>0</v>
          </cell>
          <cell r="L204">
            <v>30</v>
          </cell>
          <cell r="M204">
            <v>196</v>
          </cell>
          <cell r="N204">
            <v>0</v>
          </cell>
          <cell r="AF204" t="str">
            <v>CA-17</v>
          </cell>
          <cell r="AG204" t="str">
            <v>Concreto FCK 15MPa</v>
          </cell>
          <cell r="AN204" t="str">
            <v>m³</v>
          </cell>
        </row>
        <row r="205">
          <cell r="A205">
            <v>52</v>
          </cell>
          <cell r="B205">
            <v>0</v>
          </cell>
          <cell r="D205">
            <v>0</v>
          </cell>
          <cell r="E205" t="str">
            <v>CA-15</v>
          </cell>
          <cell r="F205" t="str">
            <v>CA-15</v>
          </cell>
          <cell r="G205" t="str">
            <v>CA-15</v>
          </cell>
          <cell r="H205" t="str">
            <v>Calçadas de concreto (espessura média de 6,00cm)</v>
          </cell>
          <cell r="K205">
            <v>0</v>
          </cell>
          <cell r="L205">
            <v>30</v>
          </cell>
          <cell r="M205">
            <v>197</v>
          </cell>
          <cell r="N205">
            <v>0</v>
          </cell>
          <cell r="AF205" t="str">
            <v>CA-18</v>
          </cell>
          <cell r="AG205" t="str">
            <v xml:space="preserve">Ferragem </v>
          </cell>
          <cell r="AN205" t="str">
            <v>kg</v>
          </cell>
        </row>
        <row r="206">
          <cell r="A206">
            <v>52</v>
          </cell>
          <cell r="B206">
            <v>0</v>
          </cell>
          <cell r="D206">
            <v>0</v>
          </cell>
          <cell r="E206" t="str">
            <v>CA-16</v>
          </cell>
          <cell r="F206" t="str">
            <v>CA-16</v>
          </cell>
          <cell r="G206" t="str">
            <v>CA-16</v>
          </cell>
          <cell r="H206" t="str">
            <v>Expurgo de material de jazida</v>
          </cell>
          <cell r="K206">
            <v>0</v>
          </cell>
          <cell r="L206">
            <v>30</v>
          </cell>
          <cell r="M206">
            <v>198</v>
          </cell>
          <cell r="N206">
            <v>0</v>
          </cell>
          <cell r="AF206" t="str">
            <v>CA-19</v>
          </cell>
          <cell r="AG206" t="str">
            <v>Lançamento e adensamento de concreto</v>
          </cell>
          <cell r="AN206" t="str">
            <v>m³</v>
          </cell>
        </row>
        <row r="207">
          <cell r="A207">
            <v>52</v>
          </cell>
          <cell r="B207">
            <v>0</v>
          </cell>
          <cell r="D207">
            <v>0</v>
          </cell>
          <cell r="E207" t="str">
            <v>CA-17</v>
          </cell>
          <cell r="F207" t="str">
            <v>CA-17</v>
          </cell>
          <cell r="G207" t="str">
            <v>CA-17</v>
          </cell>
          <cell r="H207" t="str">
            <v>Concreto FCK 15MPa</v>
          </cell>
          <cell r="K207">
            <v>0</v>
          </cell>
          <cell r="L207">
            <v>30</v>
          </cell>
          <cell r="M207">
            <v>199</v>
          </cell>
          <cell r="N207">
            <v>0</v>
          </cell>
          <cell r="AF207" t="str">
            <v>CA-20</v>
          </cell>
          <cell r="AG207" t="str">
            <v>Demolição do pavimento asfáltico incluindo remoção</v>
          </cell>
          <cell r="AN207" t="str">
            <v>m³</v>
          </cell>
        </row>
        <row r="208">
          <cell r="A208">
            <v>52</v>
          </cell>
          <cell r="B208">
            <v>0</v>
          </cell>
          <cell r="D208">
            <v>0</v>
          </cell>
          <cell r="E208" t="str">
            <v>CA-18</v>
          </cell>
          <cell r="F208" t="str">
            <v>CA-18</v>
          </cell>
          <cell r="G208" t="str">
            <v>CA-18</v>
          </cell>
          <cell r="H208" t="str">
            <v xml:space="preserve">Ferragem </v>
          </cell>
          <cell r="K208">
            <v>0</v>
          </cell>
          <cell r="L208">
            <v>30</v>
          </cell>
          <cell r="M208">
            <v>200</v>
          </cell>
          <cell r="N208">
            <v>0</v>
          </cell>
          <cell r="AF208" t="str">
            <v>CA-21</v>
          </cell>
          <cell r="AG208" t="str">
            <v>Argamassa cimento-areia 1-3</v>
          </cell>
          <cell r="AN208" t="str">
            <v>m³</v>
          </cell>
        </row>
        <row r="209">
          <cell r="A209">
            <v>52</v>
          </cell>
          <cell r="B209">
            <v>0</v>
          </cell>
          <cell r="D209">
            <v>0</v>
          </cell>
          <cell r="E209" t="str">
            <v>CA-19</v>
          </cell>
          <cell r="F209" t="str">
            <v>CA-19</v>
          </cell>
          <cell r="G209" t="str">
            <v>CA-19</v>
          </cell>
          <cell r="H209" t="str">
            <v>Lançamento e adensamento de concreto</v>
          </cell>
          <cell r="K209">
            <v>0</v>
          </cell>
          <cell r="L209">
            <v>30</v>
          </cell>
          <cell r="M209">
            <v>201</v>
          </cell>
          <cell r="N209">
            <v>0</v>
          </cell>
          <cell r="AF209" t="str">
            <v>CA-22</v>
          </cell>
          <cell r="AG209" t="str">
            <v>Junta de dilatação plástica e=3mm</v>
          </cell>
          <cell r="AN209" t="str">
            <v>m</v>
          </cell>
        </row>
        <row r="210">
          <cell r="A210">
            <v>52</v>
          </cell>
          <cell r="B210">
            <v>0</v>
          </cell>
          <cell r="D210">
            <v>0</v>
          </cell>
          <cell r="E210" t="str">
            <v>CA-20</v>
          </cell>
          <cell r="F210" t="str">
            <v>CA-20</v>
          </cell>
          <cell r="G210" t="str">
            <v>CA-20</v>
          </cell>
          <cell r="H210" t="str">
            <v>Demolição do pavimento asfáltico incluindo remoção</v>
          </cell>
          <cell r="K210">
            <v>0</v>
          </cell>
          <cell r="L210">
            <v>30</v>
          </cell>
          <cell r="M210">
            <v>202</v>
          </cell>
          <cell r="N210">
            <v>0</v>
          </cell>
          <cell r="AF210" t="str">
            <v>CA-23</v>
          </cell>
          <cell r="AG210" t="str">
            <v>Fornecimento de andaimes metálico para montagem das formas</v>
          </cell>
          <cell r="AN210" t="str">
            <v>m³</v>
          </cell>
        </row>
        <row r="211">
          <cell r="A211">
            <v>52</v>
          </cell>
          <cell r="B211">
            <v>0</v>
          </cell>
          <cell r="D211">
            <v>0</v>
          </cell>
          <cell r="E211" t="str">
            <v>CA-21</v>
          </cell>
          <cell r="F211" t="str">
            <v>CA-21</v>
          </cell>
          <cell r="G211" t="str">
            <v>CA-21</v>
          </cell>
          <cell r="H211" t="str">
            <v>Argamassa cimento-areia 1-3</v>
          </cell>
          <cell r="K211">
            <v>0</v>
          </cell>
          <cell r="L211">
            <v>30</v>
          </cell>
          <cell r="M211">
            <v>203</v>
          </cell>
          <cell r="N211">
            <v>0</v>
          </cell>
          <cell r="AF211" t="str">
            <v>CA-24</v>
          </cell>
          <cell r="AG211" t="str">
            <v>Lastro de concreto magro</v>
          </cell>
          <cell r="AN211" t="str">
            <v>m³</v>
          </cell>
        </row>
        <row r="212">
          <cell r="A212">
            <v>52</v>
          </cell>
          <cell r="B212">
            <v>0</v>
          </cell>
          <cell r="D212">
            <v>0</v>
          </cell>
          <cell r="E212" t="str">
            <v>CA-22</v>
          </cell>
          <cell r="F212" t="str">
            <v>CA-22</v>
          </cell>
          <cell r="G212" t="str">
            <v>CA-22</v>
          </cell>
          <cell r="H212" t="str">
            <v>Junta de dilatação plástica e=3mm</v>
          </cell>
          <cell r="K212">
            <v>0</v>
          </cell>
          <cell r="L212">
            <v>30</v>
          </cell>
          <cell r="M212">
            <v>204</v>
          </cell>
          <cell r="N212">
            <v>0</v>
          </cell>
          <cell r="AF212" t="str">
            <v>CA-25</v>
          </cell>
          <cell r="AG212" t="str">
            <v>Fornecimento, montagem e cravação de estacas trilho TR37</v>
          </cell>
          <cell r="AN212" t="str">
            <v>kg</v>
          </cell>
        </row>
        <row r="213">
          <cell r="A213">
            <v>52</v>
          </cell>
          <cell r="B213">
            <v>0</v>
          </cell>
          <cell r="D213">
            <v>0</v>
          </cell>
          <cell r="E213" t="str">
            <v>CA-23</v>
          </cell>
          <cell r="F213" t="str">
            <v>CA-23</v>
          </cell>
          <cell r="G213" t="str">
            <v>CA-23</v>
          </cell>
          <cell r="H213" t="str">
            <v>Fornecimento de andaimes metálico para montagem das formas</v>
          </cell>
          <cell r="K213">
            <v>0</v>
          </cell>
          <cell r="L213">
            <v>30</v>
          </cell>
          <cell r="M213">
            <v>205</v>
          </cell>
          <cell r="N213">
            <v>0</v>
          </cell>
          <cell r="AF213" t="str">
            <v>CA-26</v>
          </cell>
          <cell r="AG213" t="str">
            <v>Fornecimento, transporte e montagem de viga prémoldada 6m</v>
          </cell>
          <cell r="AN213" t="str">
            <v>un</v>
          </cell>
        </row>
        <row r="214">
          <cell r="A214">
            <v>52</v>
          </cell>
          <cell r="B214">
            <v>0</v>
          </cell>
          <cell r="D214">
            <v>0</v>
          </cell>
          <cell r="E214" t="str">
            <v>CA-24</v>
          </cell>
          <cell r="F214" t="str">
            <v>CA-24</v>
          </cell>
          <cell r="G214" t="str">
            <v>CA-24</v>
          </cell>
          <cell r="H214" t="str">
            <v>Lastro de concreto magro</v>
          </cell>
          <cell r="K214">
            <v>0</v>
          </cell>
          <cell r="L214">
            <v>30</v>
          </cell>
          <cell r="M214">
            <v>206</v>
          </cell>
          <cell r="N214">
            <v>0</v>
          </cell>
          <cell r="AF214" t="str">
            <v>CA-27</v>
          </cell>
          <cell r="AG214" t="str">
            <v>Fornecimento, transporte e montagem de viga prémoldada 12m</v>
          </cell>
          <cell r="AN214" t="str">
            <v>un</v>
          </cell>
        </row>
        <row r="215">
          <cell r="A215">
            <v>52</v>
          </cell>
          <cell r="B215">
            <v>0</v>
          </cell>
          <cell r="D215">
            <v>0</v>
          </cell>
          <cell r="E215" t="str">
            <v>CA-25</v>
          </cell>
          <cell r="F215" t="str">
            <v>CA-25</v>
          </cell>
          <cell r="G215" t="str">
            <v>CA-25</v>
          </cell>
          <cell r="H215" t="str">
            <v>Fornecimento, montagem e cravação de estacas trilho TR37</v>
          </cell>
          <cell r="K215">
            <v>0</v>
          </cell>
          <cell r="L215">
            <v>30</v>
          </cell>
          <cell r="M215">
            <v>207</v>
          </cell>
          <cell r="N215">
            <v>0</v>
          </cell>
          <cell r="AF215" t="str">
            <v>CA-28</v>
          </cell>
          <cell r="AG215" t="str">
            <v>Fornec., coloc. e pint. de guarda corpo tub. em aço carbono 50mm c/ tela artística 1,50cm em cantoneira (1,20m)</v>
          </cell>
          <cell r="AN215" t="str">
            <v>m</v>
          </cell>
        </row>
        <row r="216">
          <cell r="A216">
            <v>52</v>
          </cell>
          <cell r="B216">
            <v>0</v>
          </cell>
          <cell r="D216">
            <v>0</v>
          </cell>
          <cell r="E216" t="str">
            <v>CA-26</v>
          </cell>
          <cell r="F216" t="str">
            <v>CA-26</v>
          </cell>
          <cell r="G216" t="str">
            <v>CA-26</v>
          </cell>
          <cell r="H216" t="str">
            <v>Fornecimento, transporte e montagem de viga prémoldada 6m</v>
          </cell>
          <cell r="K216">
            <v>0</v>
          </cell>
          <cell r="L216">
            <v>30</v>
          </cell>
          <cell r="M216">
            <v>208</v>
          </cell>
          <cell r="N216">
            <v>0</v>
          </cell>
          <cell r="AF216" t="str">
            <v>CA-29</v>
          </cell>
          <cell r="AG216" t="str">
            <v>Aplicação de defensas metálicas</v>
          </cell>
          <cell r="AN216" t="str">
            <v>m</v>
          </cell>
        </row>
        <row r="217">
          <cell r="A217">
            <v>52</v>
          </cell>
          <cell r="B217">
            <v>0</v>
          </cell>
          <cell r="D217">
            <v>0</v>
          </cell>
          <cell r="E217" t="str">
            <v>CA-27</v>
          </cell>
          <cell r="F217" t="str">
            <v>CA-27</v>
          </cell>
          <cell r="G217" t="str">
            <v>CA-27</v>
          </cell>
          <cell r="H217" t="str">
            <v>Fornecimento, transporte e montagem de viga prémoldada 12m</v>
          </cell>
          <cell r="K217">
            <v>0</v>
          </cell>
          <cell r="L217">
            <v>30</v>
          </cell>
          <cell r="M217">
            <v>209</v>
          </cell>
          <cell r="N217">
            <v>0</v>
          </cell>
          <cell r="AF217" t="str">
            <v>CA-30</v>
          </cell>
          <cell r="AG217" t="str">
            <v>Demolição de alvenaria</v>
          </cell>
          <cell r="AN217" t="str">
            <v>m²</v>
          </cell>
        </row>
        <row r="218">
          <cell r="A218">
            <v>52</v>
          </cell>
          <cell r="B218">
            <v>0</v>
          </cell>
          <cell r="D218">
            <v>0</v>
          </cell>
          <cell r="E218" t="str">
            <v>CA-28</v>
          </cell>
          <cell r="F218" t="str">
            <v>CA-28</v>
          </cell>
          <cell r="G218" t="str">
            <v>CA-28</v>
          </cell>
          <cell r="H218" t="str">
            <v>Fornec., coloc. e pint. de guarda corpo tub. em aço carbono 50mm c/ tela artística 1,50cm em cantoneira (1,20m)</v>
          </cell>
          <cell r="K218">
            <v>0</v>
          </cell>
          <cell r="L218">
            <v>30</v>
          </cell>
          <cell r="M218">
            <v>210</v>
          </cell>
          <cell r="N218">
            <v>0</v>
          </cell>
          <cell r="AF218" t="str">
            <v>CA-31</v>
          </cell>
          <cell r="AG218" t="str">
            <v>Demolição de estruturas de concreto</v>
          </cell>
          <cell r="AN218" t="str">
            <v>m³</v>
          </cell>
        </row>
        <row r="219">
          <cell r="A219">
            <v>52</v>
          </cell>
          <cell r="B219">
            <v>0</v>
          </cell>
          <cell r="D219">
            <v>0</v>
          </cell>
          <cell r="E219" t="str">
            <v>CA-29</v>
          </cell>
          <cell r="F219" t="str">
            <v>CA-29</v>
          </cell>
          <cell r="G219" t="str">
            <v>CA-29</v>
          </cell>
          <cell r="H219" t="str">
            <v>Aplicação de defensas metálicas</v>
          </cell>
          <cell r="K219">
            <v>0</v>
          </cell>
          <cell r="L219">
            <v>30</v>
          </cell>
          <cell r="M219">
            <v>211</v>
          </cell>
          <cell r="N219">
            <v>0</v>
          </cell>
          <cell r="AF219" t="str">
            <v>CA-32</v>
          </cell>
          <cell r="AG219" t="str">
            <v>Demolição de concreto</v>
          </cell>
          <cell r="AN219" t="str">
            <v>m³</v>
          </cell>
        </row>
        <row r="220">
          <cell r="A220">
            <v>52</v>
          </cell>
          <cell r="B220">
            <v>0</v>
          </cell>
          <cell r="D220">
            <v>0</v>
          </cell>
          <cell r="E220" t="str">
            <v>CA-30</v>
          </cell>
          <cell r="F220" t="str">
            <v>CA-30</v>
          </cell>
          <cell r="G220" t="str">
            <v>CA-30</v>
          </cell>
          <cell r="H220" t="str">
            <v>Demolição de alvenaria</v>
          </cell>
          <cell r="K220">
            <v>0</v>
          </cell>
          <cell r="L220">
            <v>30</v>
          </cell>
          <cell r="M220">
            <v>212</v>
          </cell>
          <cell r="N220">
            <v>0</v>
          </cell>
          <cell r="AF220" t="str">
            <v>CA-33</v>
          </cell>
          <cell r="AG220" t="str">
            <v>Plantio de gramas em leivas</v>
          </cell>
          <cell r="AN220" t="str">
            <v>m²</v>
          </cell>
        </row>
        <row r="221">
          <cell r="A221">
            <v>52</v>
          </cell>
          <cell r="B221">
            <v>0</v>
          </cell>
          <cell r="D221">
            <v>0</v>
          </cell>
          <cell r="E221" t="str">
            <v>CA-31</v>
          </cell>
          <cell r="F221" t="str">
            <v>CA-31</v>
          </cell>
          <cell r="G221" t="str">
            <v>CA-31</v>
          </cell>
          <cell r="H221" t="str">
            <v>Demolição de estruturas de concreto</v>
          </cell>
          <cell r="K221">
            <v>0</v>
          </cell>
          <cell r="L221">
            <v>30</v>
          </cell>
          <cell r="M221">
            <v>213</v>
          </cell>
          <cell r="N221">
            <v>0</v>
          </cell>
          <cell r="AF221" t="str">
            <v>CA-34</v>
          </cell>
          <cell r="AG221" t="str">
            <v>Fornecimento de mudas e plantio de árvores decorativas</v>
          </cell>
          <cell r="AN221" t="str">
            <v>un</v>
          </cell>
        </row>
        <row r="222">
          <cell r="A222">
            <v>52</v>
          </cell>
          <cell r="B222">
            <v>0</v>
          </cell>
          <cell r="D222">
            <v>0</v>
          </cell>
          <cell r="E222" t="str">
            <v>CA-32</v>
          </cell>
          <cell r="F222" t="str">
            <v>CA-32</v>
          </cell>
          <cell r="G222" t="str">
            <v>CA-32</v>
          </cell>
          <cell r="H222" t="str">
            <v>Demolição de concreto</v>
          </cell>
          <cell r="K222">
            <v>0</v>
          </cell>
          <cell r="L222">
            <v>30</v>
          </cell>
          <cell r="M222">
            <v>214</v>
          </cell>
          <cell r="N222">
            <v>0</v>
          </cell>
          <cell r="AF222" t="str">
            <v>CA-</v>
          </cell>
          <cell r="AG222">
            <v>0</v>
          </cell>
          <cell r="AN222">
            <v>0</v>
          </cell>
        </row>
        <row r="223">
          <cell r="A223">
            <v>52</v>
          </cell>
          <cell r="B223">
            <v>0</v>
          </cell>
          <cell r="D223">
            <v>0</v>
          </cell>
          <cell r="E223" t="str">
            <v>CA-33</v>
          </cell>
          <cell r="F223" t="str">
            <v>CA-33</v>
          </cell>
          <cell r="G223" t="str">
            <v>CA-33</v>
          </cell>
          <cell r="H223" t="str">
            <v>Plantio de gramas em leivas</v>
          </cell>
          <cell r="K223">
            <v>0</v>
          </cell>
          <cell r="L223">
            <v>30</v>
          </cell>
          <cell r="M223">
            <v>215</v>
          </cell>
          <cell r="N223">
            <v>0</v>
          </cell>
          <cell r="AF223" t="str">
            <v>CA-</v>
          </cell>
          <cell r="AG223">
            <v>0</v>
          </cell>
          <cell r="AN223">
            <v>0</v>
          </cell>
        </row>
        <row r="224">
          <cell r="A224">
            <v>52</v>
          </cell>
          <cell r="B224">
            <v>0</v>
          </cell>
          <cell r="D224">
            <v>0</v>
          </cell>
          <cell r="E224" t="str">
            <v>CA-34</v>
          </cell>
          <cell r="F224" t="str">
            <v>CA-34</v>
          </cell>
          <cell r="G224" t="str">
            <v>CA-34</v>
          </cell>
          <cell r="H224" t="str">
            <v>Fornecimento de mudas e plantio de árvores decorativas</v>
          </cell>
          <cell r="K224">
            <v>0</v>
          </cell>
          <cell r="L224">
            <v>30</v>
          </cell>
          <cell r="M224">
            <v>216</v>
          </cell>
          <cell r="N224">
            <v>0</v>
          </cell>
          <cell r="AF224" t="str">
            <v>CA-</v>
          </cell>
          <cell r="AG224">
            <v>0</v>
          </cell>
          <cell r="AN224">
            <v>0</v>
          </cell>
        </row>
        <row r="225">
          <cell r="A225">
            <v>52</v>
          </cell>
          <cell r="B225">
            <v>0</v>
          </cell>
          <cell r="D225">
            <v>0</v>
          </cell>
          <cell r="E225" t="str">
            <v>CA-</v>
          </cell>
          <cell r="F225" t="str">
            <v>CA-</v>
          </cell>
          <cell r="G225" t="str">
            <v>CA-</v>
          </cell>
          <cell r="H225">
            <v>0</v>
          </cell>
          <cell r="K225">
            <v>0</v>
          </cell>
          <cell r="L225">
            <v>30</v>
          </cell>
          <cell r="M225">
            <v>217</v>
          </cell>
          <cell r="N225">
            <v>0</v>
          </cell>
          <cell r="AF225" t="str">
            <v>CA-</v>
          </cell>
          <cell r="AG225">
            <v>0</v>
          </cell>
          <cell r="AN225">
            <v>0</v>
          </cell>
        </row>
        <row r="226">
          <cell r="A226">
            <v>52</v>
          </cell>
          <cell r="B226">
            <v>0</v>
          </cell>
          <cell r="D226">
            <v>0</v>
          </cell>
          <cell r="E226" t="str">
            <v>CA-</v>
          </cell>
          <cell r="F226" t="str">
            <v>CA-</v>
          </cell>
          <cell r="G226" t="str">
            <v>CA-</v>
          </cell>
          <cell r="H226">
            <v>0</v>
          </cell>
          <cell r="K226">
            <v>0</v>
          </cell>
          <cell r="L226">
            <v>30</v>
          </cell>
          <cell r="M226">
            <v>218</v>
          </cell>
          <cell r="N226">
            <v>0</v>
          </cell>
          <cell r="AF226" t="str">
            <v>CA-</v>
          </cell>
          <cell r="AG226">
            <v>0</v>
          </cell>
          <cell r="AN226">
            <v>0</v>
          </cell>
        </row>
        <row r="227">
          <cell r="A227">
            <v>52</v>
          </cell>
          <cell r="B227">
            <v>0</v>
          </cell>
          <cell r="D227">
            <v>0</v>
          </cell>
          <cell r="E227" t="str">
            <v>CA-</v>
          </cell>
          <cell r="F227" t="str">
            <v>CA-</v>
          </cell>
          <cell r="G227" t="str">
            <v>CA-</v>
          </cell>
          <cell r="H227">
            <v>0</v>
          </cell>
          <cell r="K227">
            <v>0</v>
          </cell>
          <cell r="L227">
            <v>30</v>
          </cell>
          <cell r="M227">
            <v>219</v>
          </cell>
          <cell r="N227">
            <v>0</v>
          </cell>
          <cell r="AF227" t="str">
            <v>CA-</v>
          </cell>
          <cell r="AG227">
            <v>0</v>
          </cell>
          <cell r="AN227">
            <v>0</v>
          </cell>
        </row>
        <row r="228">
          <cell r="A228">
            <v>52</v>
          </cell>
          <cell r="B228">
            <v>0</v>
          </cell>
          <cell r="D228">
            <v>0</v>
          </cell>
          <cell r="E228" t="str">
            <v>CA-</v>
          </cell>
          <cell r="F228" t="str">
            <v>CA-</v>
          </cell>
          <cell r="G228" t="str">
            <v>CA-</v>
          </cell>
          <cell r="H228">
            <v>0</v>
          </cell>
          <cell r="K228">
            <v>0</v>
          </cell>
          <cell r="L228">
            <v>30</v>
          </cell>
          <cell r="M228">
            <v>220</v>
          </cell>
          <cell r="N228">
            <v>0</v>
          </cell>
          <cell r="AF228" t="str">
            <v>CA-</v>
          </cell>
          <cell r="AG228">
            <v>0</v>
          </cell>
          <cell r="AN228">
            <v>0</v>
          </cell>
        </row>
        <row r="229">
          <cell r="A229">
            <v>52</v>
          </cell>
          <cell r="B229">
            <v>0</v>
          </cell>
          <cell r="D229">
            <v>0</v>
          </cell>
          <cell r="E229" t="str">
            <v>CA-</v>
          </cell>
          <cell r="F229" t="str">
            <v>CA-</v>
          </cell>
          <cell r="G229" t="str">
            <v>CA-</v>
          </cell>
          <cell r="H229">
            <v>0</v>
          </cell>
          <cell r="K229">
            <v>0</v>
          </cell>
          <cell r="L229">
            <v>30</v>
          </cell>
          <cell r="M229">
            <v>221</v>
          </cell>
          <cell r="N229">
            <v>0</v>
          </cell>
          <cell r="AF229" t="str">
            <v>CA-</v>
          </cell>
          <cell r="AG229">
            <v>0</v>
          </cell>
          <cell r="AN229">
            <v>0</v>
          </cell>
        </row>
        <row r="230">
          <cell r="A230">
            <v>52</v>
          </cell>
          <cell r="B230">
            <v>0</v>
          </cell>
          <cell r="D230">
            <v>0</v>
          </cell>
          <cell r="E230" t="str">
            <v>CA-</v>
          </cell>
          <cell r="F230" t="str">
            <v>CA-</v>
          </cell>
          <cell r="G230" t="str">
            <v>CA-</v>
          </cell>
          <cell r="H230">
            <v>0</v>
          </cell>
          <cell r="K230">
            <v>0</v>
          </cell>
          <cell r="L230">
            <v>30</v>
          </cell>
          <cell r="M230">
            <v>222</v>
          </cell>
          <cell r="N230">
            <v>0</v>
          </cell>
          <cell r="AF230" t="str">
            <v>CA-</v>
          </cell>
          <cell r="AG230">
            <v>0</v>
          </cell>
          <cell r="AN230">
            <v>0</v>
          </cell>
        </row>
        <row r="231">
          <cell r="A231">
            <v>52</v>
          </cell>
          <cell r="B231">
            <v>0</v>
          </cell>
          <cell r="D231">
            <v>0</v>
          </cell>
          <cell r="E231" t="str">
            <v>CA-</v>
          </cell>
          <cell r="F231" t="str">
            <v>CA-</v>
          </cell>
          <cell r="G231" t="str">
            <v>CA-</v>
          </cell>
          <cell r="H231">
            <v>0</v>
          </cell>
          <cell r="K231">
            <v>0</v>
          </cell>
          <cell r="L231">
            <v>30</v>
          </cell>
          <cell r="M231">
            <v>223</v>
          </cell>
          <cell r="N231">
            <v>0</v>
          </cell>
          <cell r="AF231" t="str">
            <v>CA-</v>
          </cell>
          <cell r="AG231">
            <v>0</v>
          </cell>
          <cell r="AN231">
            <v>0</v>
          </cell>
        </row>
        <row r="232">
          <cell r="A232">
            <v>52</v>
          </cell>
          <cell r="B232">
            <v>0</v>
          </cell>
          <cell r="D232">
            <v>0</v>
          </cell>
          <cell r="E232" t="str">
            <v>CA-</v>
          </cell>
          <cell r="F232" t="str">
            <v>CA-</v>
          </cell>
          <cell r="G232" t="str">
            <v>CA-</v>
          </cell>
          <cell r="H232">
            <v>0</v>
          </cell>
          <cell r="K232">
            <v>0</v>
          </cell>
          <cell r="L232">
            <v>30</v>
          </cell>
          <cell r="M232">
            <v>224</v>
          </cell>
          <cell r="N232">
            <v>0</v>
          </cell>
          <cell r="AF232" t="str">
            <v>SE</v>
          </cell>
          <cell r="AG232" t="str">
            <v>SERVIÇOS ESPECIAIS</v>
          </cell>
          <cell r="AN232">
            <v>0</v>
          </cell>
        </row>
        <row r="233">
          <cell r="A233">
            <v>52</v>
          </cell>
          <cell r="B233">
            <v>0</v>
          </cell>
          <cell r="D233">
            <v>0</v>
          </cell>
          <cell r="E233" t="str">
            <v>CA-</v>
          </cell>
          <cell r="F233" t="str">
            <v>CA-</v>
          </cell>
          <cell r="G233" t="str">
            <v>CA-</v>
          </cell>
          <cell r="H233">
            <v>0</v>
          </cell>
          <cell r="K233">
            <v>0</v>
          </cell>
          <cell r="L233">
            <v>30</v>
          </cell>
          <cell r="M233">
            <v>225</v>
          </cell>
          <cell r="N233">
            <v>0</v>
          </cell>
          <cell r="AF233" t="str">
            <v>SE-1</v>
          </cell>
          <cell r="AG233" t="str">
            <v>Patrolamento de vias urbanas</v>
          </cell>
          <cell r="AN233" t="str">
            <v>m²</v>
          </cell>
        </row>
        <row r="234">
          <cell r="A234">
            <v>52</v>
          </cell>
          <cell r="B234">
            <v>0</v>
          </cell>
          <cell r="D234">
            <v>0</v>
          </cell>
          <cell r="E234" t="str">
            <v>CA-</v>
          </cell>
          <cell r="F234" t="str">
            <v>CA-</v>
          </cell>
          <cell r="G234" t="str">
            <v>CA-</v>
          </cell>
          <cell r="H234">
            <v>0</v>
          </cell>
          <cell r="K234">
            <v>0</v>
          </cell>
          <cell r="L234">
            <v>30</v>
          </cell>
          <cell r="M234">
            <v>226</v>
          </cell>
          <cell r="N234">
            <v>0</v>
          </cell>
          <cell r="AF234" t="str">
            <v>SE-2</v>
          </cell>
          <cell r="AG234" t="str">
            <v>Espalhamento de cascalho</v>
          </cell>
          <cell r="AN234" t="str">
            <v>m³</v>
          </cell>
        </row>
        <row r="235">
          <cell r="A235">
            <v>52</v>
          </cell>
          <cell r="B235">
            <v>0</v>
          </cell>
          <cell r="C235">
            <v>0</v>
          </cell>
          <cell r="D235">
            <v>0</v>
          </cell>
          <cell r="E235" t="str">
            <v>STCA</v>
          </cell>
          <cell r="L235">
            <v>0</v>
          </cell>
          <cell r="M235">
            <v>227</v>
          </cell>
          <cell r="AF235" t="str">
            <v>SE-3</v>
          </cell>
          <cell r="AG235" t="str">
            <v>Remoção de terras e entulhos</v>
          </cell>
          <cell r="AN235" t="str">
            <v>m³</v>
          </cell>
        </row>
        <row r="236">
          <cell r="A236">
            <v>52</v>
          </cell>
          <cell r="B236">
            <v>0</v>
          </cell>
          <cell r="C236">
            <v>0</v>
          </cell>
          <cell r="D236">
            <v>0</v>
          </cell>
          <cell r="E236" t="str">
            <v>BRCA</v>
          </cell>
          <cell r="L236">
            <v>0</v>
          </cell>
          <cell r="M236">
            <v>228</v>
          </cell>
          <cell r="AF236" t="str">
            <v>SE-4</v>
          </cell>
          <cell r="AG236" t="str">
            <v>Limpeza de boca de lobo e PV (manual)</v>
          </cell>
          <cell r="AN236" t="str">
            <v>un</v>
          </cell>
        </row>
        <row r="237">
          <cell r="A237">
            <v>52</v>
          </cell>
          <cell r="B237">
            <v>0</v>
          </cell>
          <cell r="C237">
            <v>0</v>
          </cell>
          <cell r="D237">
            <v>0</v>
          </cell>
          <cell r="E237" t="str">
            <v>SE</v>
          </cell>
          <cell r="F237" t="str">
            <v>SE</v>
          </cell>
          <cell r="G237" t="str">
            <v>SERVIÇOS ESPECIAIS</v>
          </cell>
          <cell r="K237">
            <v>6</v>
          </cell>
          <cell r="L237">
            <v>0</v>
          </cell>
          <cell r="M237">
            <v>229</v>
          </cell>
          <cell r="AF237" t="str">
            <v>SE-5</v>
          </cell>
          <cell r="AG237" t="str">
            <v>Limpeza de boca de lobo (manual)</v>
          </cell>
          <cell r="AN237" t="str">
            <v>un</v>
          </cell>
        </row>
        <row r="238">
          <cell r="A238">
            <v>52</v>
          </cell>
          <cell r="B238">
            <v>0</v>
          </cell>
          <cell r="D238">
            <v>0</v>
          </cell>
          <cell r="E238" t="str">
            <v>SE-1</v>
          </cell>
          <cell r="F238" t="str">
            <v>SE-1</v>
          </cell>
          <cell r="G238" t="str">
            <v>SE-1</v>
          </cell>
          <cell r="H238" t="str">
            <v>Patrolamento de vias urbanas</v>
          </cell>
          <cell r="K238">
            <v>0</v>
          </cell>
          <cell r="L238">
            <v>0</v>
          </cell>
          <cell r="M238">
            <v>230</v>
          </cell>
          <cell r="N238">
            <v>0</v>
          </cell>
          <cell r="AF238" t="str">
            <v>SE-6</v>
          </cell>
          <cell r="AG238" t="str">
            <v>Limpeza de PV Ø 40 cm (manual)</v>
          </cell>
          <cell r="AN238" t="str">
            <v>un</v>
          </cell>
        </row>
        <row r="239">
          <cell r="A239">
            <v>52</v>
          </cell>
          <cell r="B239">
            <v>0</v>
          </cell>
          <cell r="D239">
            <v>0</v>
          </cell>
          <cell r="E239" t="str">
            <v>SE-2</v>
          </cell>
          <cell r="F239" t="str">
            <v>SE-2</v>
          </cell>
          <cell r="G239" t="str">
            <v>SE-2</v>
          </cell>
          <cell r="H239" t="str">
            <v>Espalhamento de cascalho</v>
          </cell>
          <cell r="K239">
            <v>0</v>
          </cell>
          <cell r="L239">
            <v>0</v>
          </cell>
          <cell r="M239">
            <v>231</v>
          </cell>
          <cell r="N239">
            <v>0</v>
          </cell>
          <cell r="AF239" t="str">
            <v>SE-7</v>
          </cell>
          <cell r="AG239" t="str">
            <v>Limpeza de PV Ø 60 cm (manual)</v>
          </cell>
          <cell r="AN239" t="str">
            <v>un</v>
          </cell>
        </row>
        <row r="240">
          <cell r="A240">
            <v>52</v>
          </cell>
          <cell r="B240">
            <v>0</v>
          </cell>
          <cell r="D240">
            <v>0</v>
          </cell>
          <cell r="E240" t="str">
            <v>SE-3</v>
          </cell>
          <cell r="F240" t="str">
            <v>SE-3</v>
          </cell>
          <cell r="G240" t="str">
            <v>SE-3</v>
          </cell>
          <cell r="H240" t="str">
            <v>Remoção de terras e entulhos</v>
          </cell>
          <cell r="K240">
            <v>0</v>
          </cell>
          <cell r="L240">
            <v>0</v>
          </cell>
          <cell r="M240">
            <v>232</v>
          </cell>
          <cell r="N240">
            <v>0</v>
          </cell>
          <cell r="AF240" t="str">
            <v>SE-8</v>
          </cell>
          <cell r="AG240" t="str">
            <v>Limpeza de PV Ø 80 cm (manual)</v>
          </cell>
          <cell r="AN240" t="str">
            <v>un</v>
          </cell>
        </row>
        <row r="241">
          <cell r="A241">
            <v>52</v>
          </cell>
          <cell r="B241">
            <v>0</v>
          </cell>
          <cell r="D241">
            <v>0</v>
          </cell>
          <cell r="E241" t="str">
            <v>SE-4</v>
          </cell>
          <cell r="F241" t="str">
            <v>SE-4</v>
          </cell>
          <cell r="G241" t="str">
            <v>SE-4</v>
          </cell>
          <cell r="H241" t="str">
            <v>Limpeza de boca de lobo e PV (manual)</v>
          </cell>
          <cell r="K241">
            <v>0</v>
          </cell>
          <cell r="L241">
            <v>0</v>
          </cell>
          <cell r="M241">
            <v>233</v>
          </cell>
          <cell r="N241">
            <v>0</v>
          </cell>
          <cell r="AF241" t="str">
            <v>SE-9</v>
          </cell>
          <cell r="AG241" t="str">
            <v>Limpeza de PV Ø 100 cm (manual)</v>
          </cell>
          <cell r="AN241" t="str">
            <v>un</v>
          </cell>
        </row>
        <row r="242">
          <cell r="A242">
            <v>52</v>
          </cell>
          <cell r="B242">
            <v>0</v>
          </cell>
          <cell r="D242">
            <v>0</v>
          </cell>
          <cell r="E242" t="str">
            <v>SE-5</v>
          </cell>
          <cell r="F242" t="str">
            <v>SE-5</v>
          </cell>
          <cell r="G242" t="str">
            <v>SE-5</v>
          </cell>
          <cell r="H242" t="str">
            <v>Limpeza de boca de lobo (manual)</v>
          </cell>
          <cell r="K242">
            <v>0</v>
          </cell>
          <cell r="L242">
            <v>0</v>
          </cell>
          <cell r="M242">
            <v>234</v>
          </cell>
          <cell r="N242">
            <v>0</v>
          </cell>
          <cell r="AF242" t="str">
            <v>SE-10</v>
          </cell>
          <cell r="AG242" t="str">
            <v>Limpeza de PV Ø 120 cm (manual)</v>
          </cell>
          <cell r="AN242" t="str">
            <v>un</v>
          </cell>
        </row>
        <row r="243">
          <cell r="A243">
            <v>52</v>
          </cell>
          <cell r="B243">
            <v>0</v>
          </cell>
          <cell r="D243">
            <v>0</v>
          </cell>
          <cell r="E243" t="str">
            <v>SE-6</v>
          </cell>
          <cell r="F243" t="str">
            <v>SE-6</v>
          </cell>
          <cell r="G243" t="str">
            <v>SE-6</v>
          </cell>
          <cell r="H243" t="str">
            <v>Limpeza de PV Ø 40 cm (manual)</v>
          </cell>
          <cell r="K243">
            <v>0</v>
          </cell>
          <cell r="L243">
            <v>0</v>
          </cell>
          <cell r="M243">
            <v>235</v>
          </cell>
          <cell r="N243">
            <v>0</v>
          </cell>
          <cell r="AF243" t="str">
            <v>SE-11</v>
          </cell>
          <cell r="AG243" t="str">
            <v>Limpeza de PV Ø 150 cm (manual)</v>
          </cell>
          <cell r="AN243" t="str">
            <v>un</v>
          </cell>
        </row>
        <row r="244">
          <cell r="A244">
            <v>52</v>
          </cell>
          <cell r="B244">
            <v>0</v>
          </cell>
          <cell r="D244">
            <v>0</v>
          </cell>
          <cell r="E244" t="str">
            <v>SE-7</v>
          </cell>
          <cell r="F244" t="str">
            <v>SE-7</v>
          </cell>
          <cell r="G244" t="str">
            <v>SE-7</v>
          </cell>
          <cell r="H244" t="str">
            <v>Limpeza de PV Ø 60 cm (manual)</v>
          </cell>
          <cell r="K244">
            <v>0</v>
          </cell>
          <cell r="L244">
            <v>0</v>
          </cell>
          <cell r="M244">
            <v>236</v>
          </cell>
          <cell r="N244">
            <v>0</v>
          </cell>
          <cell r="AF244" t="str">
            <v>SE-12</v>
          </cell>
          <cell r="AG244" t="str">
            <v>Limpeza de boca de lobo e PV (bomba)</v>
          </cell>
          <cell r="AN244" t="str">
            <v>un</v>
          </cell>
        </row>
        <row r="245">
          <cell r="A245">
            <v>52</v>
          </cell>
          <cell r="B245">
            <v>0</v>
          </cell>
          <cell r="D245">
            <v>0</v>
          </cell>
          <cell r="E245" t="str">
            <v>SE-8</v>
          </cell>
          <cell r="F245" t="str">
            <v>SE-8</v>
          </cell>
          <cell r="G245" t="str">
            <v>SE-8</v>
          </cell>
          <cell r="H245" t="str">
            <v>Limpeza de PV Ø 80 cm (manual)</v>
          </cell>
          <cell r="K245">
            <v>0</v>
          </cell>
          <cell r="L245">
            <v>0</v>
          </cell>
          <cell r="M245">
            <v>237</v>
          </cell>
          <cell r="N245">
            <v>0</v>
          </cell>
          <cell r="AF245" t="str">
            <v>SE-13</v>
          </cell>
          <cell r="AG245" t="str">
            <v>Limpeza de boca de lobo (bomba)</v>
          </cell>
          <cell r="AN245" t="str">
            <v>un</v>
          </cell>
        </row>
        <row r="246">
          <cell r="A246">
            <v>52</v>
          </cell>
          <cell r="B246">
            <v>0</v>
          </cell>
          <cell r="D246">
            <v>0</v>
          </cell>
          <cell r="E246" t="str">
            <v>SE-9</v>
          </cell>
          <cell r="F246" t="str">
            <v>SE-9</v>
          </cell>
          <cell r="G246" t="str">
            <v>SE-9</v>
          </cell>
          <cell r="H246" t="str">
            <v>Limpeza de PV Ø 100 cm (manual)</v>
          </cell>
          <cell r="K246">
            <v>0</v>
          </cell>
          <cell r="L246">
            <v>0</v>
          </cell>
          <cell r="M246">
            <v>238</v>
          </cell>
          <cell r="N246">
            <v>0</v>
          </cell>
          <cell r="AF246" t="str">
            <v>SE-14</v>
          </cell>
          <cell r="AG246" t="str">
            <v>Limpeza de PV Ø 40 cm (bomba)</v>
          </cell>
          <cell r="AN246" t="str">
            <v>un</v>
          </cell>
        </row>
        <row r="247">
          <cell r="A247">
            <v>52</v>
          </cell>
          <cell r="B247">
            <v>0</v>
          </cell>
          <cell r="D247">
            <v>0</v>
          </cell>
          <cell r="E247" t="str">
            <v>SE-10</v>
          </cell>
          <cell r="F247" t="str">
            <v>SE-10</v>
          </cell>
          <cell r="G247" t="str">
            <v>SE-10</v>
          </cell>
          <cell r="H247" t="str">
            <v>Limpeza de PV Ø 120 cm (manual)</v>
          </cell>
          <cell r="K247">
            <v>0</v>
          </cell>
          <cell r="L247">
            <v>0</v>
          </cell>
          <cell r="M247">
            <v>239</v>
          </cell>
          <cell r="N247">
            <v>0</v>
          </cell>
          <cell r="AF247" t="str">
            <v xml:space="preserve">SE-15  </v>
          </cell>
          <cell r="AG247" t="str">
            <v>Limpeza de PV Ø 60 cm (bomba)</v>
          </cell>
          <cell r="AN247" t="str">
            <v>un</v>
          </cell>
        </row>
        <row r="248">
          <cell r="A248">
            <v>52</v>
          </cell>
          <cell r="B248">
            <v>0</v>
          </cell>
          <cell r="D248">
            <v>0</v>
          </cell>
          <cell r="E248" t="str">
            <v>SE-11</v>
          </cell>
          <cell r="F248" t="str">
            <v>SE-11</v>
          </cell>
          <cell r="G248" t="str">
            <v>SE-11</v>
          </cell>
          <cell r="H248" t="str">
            <v>Limpeza de PV Ø 150 cm (manual)</v>
          </cell>
          <cell r="K248">
            <v>0</v>
          </cell>
          <cell r="L248">
            <v>0</v>
          </cell>
          <cell r="M248">
            <v>240</v>
          </cell>
          <cell r="N248">
            <v>0</v>
          </cell>
          <cell r="AF248" t="str">
            <v>SE-16</v>
          </cell>
          <cell r="AG248" t="str">
            <v>Limpeza de PV Ø 80 cm (bomba)</v>
          </cell>
          <cell r="AN248" t="str">
            <v>un</v>
          </cell>
        </row>
        <row r="249">
          <cell r="A249">
            <v>52</v>
          </cell>
          <cell r="B249">
            <v>0</v>
          </cell>
          <cell r="D249">
            <v>0</v>
          </cell>
          <cell r="E249" t="str">
            <v>SE-12</v>
          </cell>
          <cell r="F249" t="str">
            <v>SE-12</v>
          </cell>
          <cell r="G249" t="str">
            <v>SE-12</v>
          </cell>
          <cell r="H249" t="str">
            <v>Limpeza de boca de lobo e PV (bomba)</v>
          </cell>
          <cell r="K249">
            <v>0</v>
          </cell>
          <cell r="L249">
            <v>0</v>
          </cell>
          <cell r="M249">
            <v>241</v>
          </cell>
          <cell r="N249">
            <v>0</v>
          </cell>
          <cell r="AF249" t="str">
            <v>SE-17</v>
          </cell>
          <cell r="AG249" t="str">
            <v>Limpeza de PV Ø 100 cm (bomba)</v>
          </cell>
          <cell r="AN249" t="str">
            <v>un</v>
          </cell>
        </row>
        <row r="250">
          <cell r="A250">
            <v>52</v>
          </cell>
          <cell r="B250">
            <v>0</v>
          </cell>
          <cell r="D250">
            <v>0</v>
          </cell>
          <cell r="E250" t="str">
            <v>SE-13</v>
          </cell>
          <cell r="F250" t="str">
            <v>SE-13</v>
          </cell>
          <cell r="G250" t="str">
            <v>SE-13</v>
          </cell>
          <cell r="H250" t="str">
            <v>Limpeza de boca de lobo (bomba)</v>
          </cell>
          <cell r="K250">
            <v>0</v>
          </cell>
          <cell r="L250">
            <v>0</v>
          </cell>
          <cell r="M250">
            <v>242</v>
          </cell>
          <cell r="N250">
            <v>0</v>
          </cell>
          <cell r="AF250" t="str">
            <v>SE-18</v>
          </cell>
          <cell r="AG250" t="str">
            <v>Limpeza de PV Ø 120 cm (bomba)</v>
          </cell>
          <cell r="AN250" t="str">
            <v>un</v>
          </cell>
        </row>
        <row r="251">
          <cell r="A251">
            <v>52</v>
          </cell>
          <cell r="B251">
            <v>0</v>
          </cell>
          <cell r="D251">
            <v>0</v>
          </cell>
          <cell r="E251" t="str">
            <v>SE-14</v>
          </cell>
          <cell r="F251" t="str">
            <v>SE-14</v>
          </cell>
          <cell r="G251" t="str">
            <v>SE-14</v>
          </cell>
          <cell r="H251" t="str">
            <v>Limpeza de PV Ø 40 cm (bomba)</v>
          </cell>
          <cell r="K251">
            <v>0</v>
          </cell>
          <cell r="L251">
            <v>0</v>
          </cell>
          <cell r="M251">
            <v>243</v>
          </cell>
          <cell r="N251">
            <v>0</v>
          </cell>
          <cell r="AF251" t="str">
            <v>SE-19</v>
          </cell>
          <cell r="AG251" t="str">
            <v>Limpeza de PV Ø 150 cm (bomba)</v>
          </cell>
          <cell r="AN251" t="str">
            <v>un</v>
          </cell>
        </row>
        <row r="252">
          <cell r="A252">
            <v>52</v>
          </cell>
          <cell r="B252">
            <v>0</v>
          </cell>
          <cell r="D252">
            <v>0</v>
          </cell>
          <cell r="E252" t="str">
            <v xml:space="preserve">SE-15  </v>
          </cell>
          <cell r="F252" t="str">
            <v xml:space="preserve">SE-15  </v>
          </cell>
          <cell r="G252" t="str">
            <v xml:space="preserve">SE-15  </v>
          </cell>
          <cell r="H252" t="str">
            <v>Limpeza de PV Ø 60 cm (bomba)</v>
          </cell>
          <cell r="K252">
            <v>0</v>
          </cell>
          <cell r="L252">
            <v>0</v>
          </cell>
          <cell r="M252">
            <v>244</v>
          </cell>
          <cell r="N252">
            <v>0</v>
          </cell>
          <cell r="AF252" t="str">
            <v>SE-20</v>
          </cell>
          <cell r="AG252" t="str">
            <v>Desobstrução de redes de água pluvial</v>
          </cell>
          <cell r="AN252" t="str">
            <v>m</v>
          </cell>
        </row>
        <row r="253">
          <cell r="A253">
            <v>52</v>
          </cell>
          <cell r="B253">
            <v>0</v>
          </cell>
          <cell r="D253">
            <v>0</v>
          </cell>
          <cell r="E253" t="str">
            <v>SE-16</v>
          </cell>
          <cell r="F253" t="str">
            <v>SE-16</v>
          </cell>
          <cell r="G253" t="str">
            <v>SE-16</v>
          </cell>
          <cell r="H253" t="str">
            <v>Limpeza de PV Ø 80 cm (bomba)</v>
          </cell>
          <cell r="K253">
            <v>0</v>
          </cell>
          <cell r="L253">
            <v>0</v>
          </cell>
          <cell r="M253">
            <v>245</v>
          </cell>
          <cell r="N253">
            <v>0</v>
          </cell>
          <cell r="AF253" t="str">
            <v>SE-21</v>
          </cell>
          <cell r="AG253" t="str">
            <v>Desobstrução de redes de água pluvial Ø 20cm</v>
          </cell>
          <cell r="AN253" t="str">
            <v>m</v>
          </cell>
        </row>
        <row r="254">
          <cell r="A254">
            <v>52</v>
          </cell>
          <cell r="B254">
            <v>0</v>
          </cell>
          <cell r="D254">
            <v>0</v>
          </cell>
          <cell r="E254" t="str">
            <v>SE-17</v>
          </cell>
          <cell r="F254" t="str">
            <v>SE-17</v>
          </cell>
          <cell r="G254" t="str">
            <v>SE-17</v>
          </cell>
          <cell r="H254" t="str">
            <v>Limpeza de PV Ø 100 cm (bomba)</v>
          </cell>
          <cell r="K254">
            <v>0</v>
          </cell>
          <cell r="L254">
            <v>0</v>
          </cell>
          <cell r="M254">
            <v>246</v>
          </cell>
          <cell r="N254">
            <v>0</v>
          </cell>
          <cell r="AF254" t="str">
            <v>SE-22</v>
          </cell>
          <cell r="AG254" t="str">
            <v>Desobstrução de redes de água pluvial Ø 30cm</v>
          </cell>
          <cell r="AN254" t="str">
            <v>m</v>
          </cell>
        </row>
        <row r="255">
          <cell r="A255">
            <v>52</v>
          </cell>
          <cell r="B255">
            <v>0</v>
          </cell>
          <cell r="D255">
            <v>0</v>
          </cell>
          <cell r="E255" t="str">
            <v>SE-18</v>
          </cell>
          <cell r="F255" t="str">
            <v>SE-18</v>
          </cell>
          <cell r="G255" t="str">
            <v>SE-18</v>
          </cell>
          <cell r="H255" t="str">
            <v>Limpeza de PV Ø 120 cm (bomba)</v>
          </cell>
          <cell r="K255">
            <v>0</v>
          </cell>
          <cell r="L255">
            <v>0</v>
          </cell>
          <cell r="M255">
            <v>247</v>
          </cell>
          <cell r="N255">
            <v>0</v>
          </cell>
          <cell r="AF255" t="str">
            <v>SE-23</v>
          </cell>
          <cell r="AG255" t="str">
            <v>Desobstrução de redes de água pluvial Ø 40cm</v>
          </cell>
          <cell r="AN255" t="str">
            <v>m</v>
          </cell>
        </row>
        <row r="256">
          <cell r="A256">
            <v>52</v>
          </cell>
          <cell r="B256">
            <v>0</v>
          </cell>
          <cell r="D256">
            <v>0</v>
          </cell>
          <cell r="E256" t="str">
            <v>SE-19</v>
          </cell>
          <cell r="F256" t="str">
            <v>SE-19</v>
          </cell>
          <cell r="G256" t="str">
            <v>SE-19</v>
          </cell>
          <cell r="H256" t="str">
            <v>Limpeza de PV Ø 150 cm (bomba)</v>
          </cell>
          <cell r="K256">
            <v>0</v>
          </cell>
          <cell r="L256">
            <v>0</v>
          </cell>
          <cell r="M256">
            <v>248</v>
          </cell>
          <cell r="N256">
            <v>0</v>
          </cell>
          <cell r="AF256" t="str">
            <v>SE-24</v>
          </cell>
          <cell r="AG256" t="str">
            <v>Desobstrução de redes de água pluvial Ø 60cm</v>
          </cell>
          <cell r="AN256" t="str">
            <v>m</v>
          </cell>
        </row>
        <row r="257">
          <cell r="A257">
            <v>52</v>
          </cell>
          <cell r="B257">
            <v>0</v>
          </cell>
          <cell r="D257">
            <v>0</v>
          </cell>
          <cell r="E257" t="str">
            <v>SE-20</v>
          </cell>
          <cell r="F257" t="str">
            <v>SE-20</v>
          </cell>
          <cell r="G257" t="str">
            <v>SE-20</v>
          </cell>
          <cell r="H257" t="str">
            <v>Desobstrução de redes de água pluvial</v>
          </cell>
          <cell r="K257">
            <v>0</v>
          </cell>
          <cell r="L257">
            <v>0</v>
          </cell>
          <cell r="M257">
            <v>249</v>
          </cell>
          <cell r="N257">
            <v>0</v>
          </cell>
          <cell r="AF257" t="str">
            <v>SE-25</v>
          </cell>
          <cell r="AG257" t="str">
            <v>Desobstrução de redes de água pluvial Ø 80cm</v>
          </cell>
          <cell r="AN257" t="str">
            <v>m</v>
          </cell>
        </row>
        <row r="258">
          <cell r="A258">
            <v>52</v>
          </cell>
          <cell r="B258">
            <v>0</v>
          </cell>
          <cell r="D258">
            <v>0</v>
          </cell>
          <cell r="E258" t="str">
            <v>SE-21</v>
          </cell>
          <cell r="F258" t="str">
            <v>SE-21</v>
          </cell>
          <cell r="G258" t="str">
            <v>SE-21</v>
          </cell>
          <cell r="H258" t="str">
            <v>Desobstrução de redes de água pluvial Ø 20cm</v>
          </cell>
          <cell r="K258">
            <v>0</v>
          </cell>
          <cell r="L258">
            <v>0</v>
          </cell>
          <cell r="M258">
            <v>250</v>
          </cell>
          <cell r="N258">
            <v>0</v>
          </cell>
          <cell r="AF258" t="str">
            <v>SE-26</v>
          </cell>
          <cell r="AG258" t="str">
            <v>Desobstrução de redes de água pluvial Ø 100cm</v>
          </cell>
          <cell r="AN258" t="str">
            <v>m</v>
          </cell>
        </row>
        <row r="259">
          <cell r="A259">
            <v>52</v>
          </cell>
          <cell r="B259">
            <v>0</v>
          </cell>
          <cell r="D259">
            <v>0</v>
          </cell>
          <cell r="E259" t="str">
            <v>SE-22</v>
          </cell>
          <cell r="F259" t="str">
            <v>SE-22</v>
          </cell>
          <cell r="G259" t="str">
            <v>SE-22</v>
          </cell>
          <cell r="H259" t="str">
            <v>Desobstrução de redes de água pluvial Ø 30cm</v>
          </cell>
          <cell r="K259">
            <v>0</v>
          </cell>
          <cell r="L259">
            <v>0</v>
          </cell>
          <cell r="M259">
            <v>251</v>
          </cell>
          <cell r="N259">
            <v>0</v>
          </cell>
          <cell r="AF259" t="str">
            <v>SE-27</v>
          </cell>
          <cell r="AG259" t="str">
            <v>Desobstrução de redes de água pluvial Ø 120cm</v>
          </cell>
          <cell r="AN259" t="str">
            <v>m</v>
          </cell>
        </row>
        <row r="260">
          <cell r="A260">
            <v>52</v>
          </cell>
          <cell r="B260">
            <v>0</v>
          </cell>
          <cell r="D260">
            <v>0</v>
          </cell>
          <cell r="E260" t="str">
            <v>SE-23</v>
          </cell>
          <cell r="F260" t="str">
            <v>SE-23</v>
          </cell>
          <cell r="G260" t="str">
            <v>SE-23</v>
          </cell>
          <cell r="H260" t="str">
            <v>Desobstrução de redes de água pluvial Ø 40cm</v>
          </cell>
          <cell r="K260">
            <v>0</v>
          </cell>
          <cell r="L260">
            <v>0</v>
          </cell>
          <cell r="M260">
            <v>252</v>
          </cell>
          <cell r="N260">
            <v>0</v>
          </cell>
          <cell r="AF260" t="str">
            <v>SE-28</v>
          </cell>
          <cell r="AG260" t="str">
            <v>Desobstrução de redes de água pluvial Ø 150cm</v>
          </cell>
          <cell r="AN260" t="str">
            <v>m</v>
          </cell>
        </row>
        <row r="261">
          <cell r="A261">
            <v>52</v>
          </cell>
          <cell r="B261">
            <v>0</v>
          </cell>
          <cell r="D261">
            <v>0</v>
          </cell>
          <cell r="E261" t="str">
            <v>SE-24</v>
          </cell>
          <cell r="F261" t="str">
            <v>SE-24</v>
          </cell>
          <cell r="G261" t="str">
            <v>SE-24</v>
          </cell>
          <cell r="H261" t="str">
            <v>Desobstrução de redes de água pluvial Ø 60cm</v>
          </cell>
          <cell r="K261">
            <v>0</v>
          </cell>
          <cell r="L261">
            <v>0</v>
          </cell>
          <cell r="M261">
            <v>253</v>
          </cell>
          <cell r="N261">
            <v>0</v>
          </cell>
          <cell r="AF261" t="str">
            <v>SE-29</v>
          </cell>
          <cell r="AG261" t="str">
            <v>Reposição de tampas de BL</v>
          </cell>
          <cell r="AN261" t="str">
            <v>un</v>
          </cell>
        </row>
        <row r="262">
          <cell r="A262">
            <v>52</v>
          </cell>
          <cell r="B262">
            <v>0</v>
          </cell>
          <cell r="D262">
            <v>0</v>
          </cell>
          <cell r="E262" t="str">
            <v>SE-25</v>
          </cell>
          <cell r="F262" t="str">
            <v>SE-25</v>
          </cell>
          <cell r="G262" t="str">
            <v>SE-25</v>
          </cell>
          <cell r="H262" t="str">
            <v>Desobstrução de redes de água pluvial Ø 80cm</v>
          </cell>
          <cell r="K262">
            <v>0</v>
          </cell>
          <cell r="L262">
            <v>0</v>
          </cell>
          <cell r="M262">
            <v>254</v>
          </cell>
          <cell r="N262">
            <v>0</v>
          </cell>
          <cell r="AF262" t="str">
            <v>SE-30</v>
          </cell>
          <cell r="AG262" t="str">
            <v>Reposição de tampas de PV</v>
          </cell>
          <cell r="AN262" t="str">
            <v>un</v>
          </cell>
        </row>
        <row r="263">
          <cell r="A263">
            <v>52</v>
          </cell>
          <cell r="B263">
            <v>0</v>
          </cell>
          <cell r="D263">
            <v>0</v>
          </cell>
          <cell r="E263" t="str">
            <v>SE-26</v>
          </cell>
          <cell r="F263" t="str">
            <v>SE-26</v>
          </cell>
          <cell r="G263" t="str">
            <v>SE-26</v>
          </cell>
          <cell r="H263" t="str">
            <v>Desobstrução de redes de água pluvial Ø 100cm</v>
          </cell>
          <cell r="K263">
            <v>0</v>
          </cell>
          <cell r="L263">
            <v>0</v>
          </cell>
          <cell r="M263">
            <v>255</v>
          </cell>
          <cell r="N263">
            <v>0</v>
          </cell>
          <cell r="AF263" t="str">
            <v>SE-31</v>
          </cell>
          <cell r="AG263" t="str">
            <v>Reposição de viga de BL e grelha</v>
          </cell>
          <cell r="AN263" t="str">
            <v>un</v>
          </cell>
        </row>
        <row r="264">
          <cell r="A264">
            <v>52</v>
          </cell>
          <cell r="B264">
            <v>0</v>
          </cell>
          <cell r="D264">
            <v>0</v>
          </cell>
          <cell r="E264" t="str">
            <v>SE-27</v>
          </cell>
          <cell r="F264" t="str">
            <v>SE-27</v>
          </cell>
          <cell r="G264" t="str">
            <v>SE-27</v>
          </cell>
          <cell r="H264" t="str">
            <v>Desobstrução de redes de água pluvial Ø 120cm</v>
          </cell>
          <cell r="K264">
            <v>0</v>
          </cell>
          <cell r="L264">
            <v>0</v>
          </cell>
          <cell r="M264">
            <v>256</v>
          </cell>
          <cell r="N264">
            <v>0</v>
          </cell>
          <cell r="AF264" t="str">
            <v>SE-32</v>
          </cell>
          <cell r="AG264" t="str">
            <v>Recuperação de meio-fio e sarjeta</v>
          </cell>
          <cell r="AN264" t="str">
            <v>m</v>
          </cell>
        </row>
        <row r="265">
          <cell r="A265">
            <v>52</v>
          </cell>
          <cell r="B265">
            <v>0</v>
          </cell>
          <cell r="D265">
            <v>0</v>
          </cell>
          <cell r="E265" t="str">
            <v>SE-28</v>
          </cell>
          <cell r="F265" t="str">
            <v>SE-28</v>
          </cell>
          <cell r="G265" t="str">
            <v>SE-28</v>
          </cell>
          <cell r="H265" t="str">
            <v>Desobstrução de redes de água pluvial Ø 150cm</v>
          </cell>
          <cell r="K265">
            <v>0</v>
          </cell>
          <cell r="L265">
            <v>0</v>
          </cell>
          <cell r="M265">
            <v>257</v>
          </cell>
          <cell r="N265">
            <v>0</v>
          </cell>
          <cell r="AF265" t="str">
            <v>SE-33</v>
          </cell>
          <cell r="AG265" t="str">
            <v>Substituição de anel de PV</v>
          </cell>
          <cell r="AN265" t="str">
            <v>un</v>
          </cell>
        </row>
        <row r="266">
          <cell r="A266">
            <v>52</v>
          </cell>
          <cell r="B266">
            <v>0</v>
          </cell>
          <cell r="D266">
            <v>0</v>
          </cell>
          <cell r="E266" t="str">
            <v>SE-29</v>
          </cell>
          <cell r="F266" t="str">
            <v>SE-29</v>
          </cell>
          <cell r="G266" t="str">
            <v>SE-29</v>
          </cell>
          <cell r="H266" t="str">
            <v>Reposição de tampas de BL</v>
          </cell>
          <cell r="K266">
            <v>0</v>
          </cell>
          <cell r="L266">
            <v>0</v>
          </cell>
          <cell r="M266">
            <v>258</v>
          </cell>
          <cell r="N266">
            <v>0</v>
          </cell>
          <cell r="AF266" t="str">
            <v>SE-34</v>
          </cell>
          <cell r="AG266" t="str">
            <v>Dragagem</v>
          </cell>
          <cell r="AN266" t="str">
            <v>h</v>
          </cell>
        </row>
        <row r="267">
          <cell r="A267">
            <v>52</v>
          </cell>
          <cell r="B267">
            <v>0</v>
          </cell>
          <cell r="D267">
            <v>0</v>
          </cell>
          <cell r="E267" t="str">
            <v>SE-30</v>
          </cell>
          <cell r="F267" t="str">
            <v>SE-30</v>
          </cell>
          <cell r="G267" t="str">
            <v>SE-30</v>
          </cell>
          <cell r="H267" t="str">
            <v>Reposição de tampas de PV</v>
          </cell>
          <cell r="K267">
            <v>0</v>
          </cell>
          <cell r="L267">
            <v>0</v>
          </cell>
          <cell r="M267">
            <v>259</v>
          </cell>
          <cell r="N267">
            <v>0</v>
          </cell>
          <cell r="AF267" t="str">
            <v>SE-35</v>
          </cell>
          <cell r="AG267" t="str">
            <v>Concreto ciclópico</v>
          </cell>
          <cell r="AN267" t="str">
            <v>m³</v>
          </cell>
        </row>
        <row r="268">
          <cell r="A268">
            <v>52</v>
          </cell>
          <cell r="B268">
            <v>0</v>
          </cell>
          <cell r="D268">
            <v>0</v>
          </cell>
          <cell r="E268" t="str">
            <v>SE-31</v>
          </cell>
          <cell r="F268" t="str">
            <v>SE-31</v>
          </cell>
          <cell r="G268" t="str">
            <v>SE-31</v>
          </cell>
          <cell r="H268" t="str">
            <v>Reposição de viga de BL e grelha</v>
          </cell>
          <cell r="K268">
            <v>0</v>
          </cell>
          <cell r="L268">
            <v>0</v>
          </cell>
          <cell r="M268">
            <v>260</v>
          </cell>
          <cell r="N268">
            <v>0</v>
          </cell>
          <cell r="AF268" t="str">
            <v>SE-36</v>
          </cell>
          <cell r="AG268" t="str">
            <v>Fornecimento, lançamento, adensamento de concreto Fck 30Mpa</v>
          </cell>
          <cell r="AN268" t="str">
            <v>m³</v>
          </cell>
        </row>
        <row r="269">
          <cell r="A269">
            <v>52</v>
          </cell>
          <cell r="B269">
            <v>0</v>
          </cell>
          <cell r="D269">
            <v>0</v>
          </cell>
          <cell r="E269" t="str">
            <v>SE-32</v>
          </cell>
          <cell r="F269" t="str">
            <v>SE-32</v>
          </cell>
          <cell r="G269" t="str">
            <v>SE-32</v>
          </cell>
          <cell r="H269" t="str">
            <v>Recuperação de meio-fio e sarjeta</v>
          </cell>
          <cell r="K269">
            <v>0</v>
          </cell>
          <cell r="L269">
            <v>0</v>
          </cell>
          <cell r="M269">
            <v>261</v>
          </cell>
          <cell r="N269">
            <v>0</v>
          </cell>
          <cell r="AF269" t="str">
            <v>SE-37</v>
          </cell>
          <cell r="AG269" t="str">
            <v>Corpo de BSCC 2,50 x 2,50m alt.1,00 a 2,50m</v>
          </cell>
          <cell r="AN269" t="str">
            <v>m</v>
          </cell>
        </row>
        <row r="270">
          <cell r="A270">
            <v>52</v>
          </cell>
          <cell r="B270">
            <v>0</v>
          </cell>
          <cell r="D270">
            <v>0</v>
          </cell>
          <cell r="E270" t="str">
            <v>SE-33</v>
          </cell>
          <cell r="F270" t="str">
            <v>SE-33</v>
          </cell>
          <cell r="G270" t="str">
            <v>SE-33</v>
          </cell>
          <cell r="H270" t="str">
            <v>Substituição de anel de PV</v>
          </cell>
          <cell r="K270">
            <v>0</v>
          </cell>
          <cell r="L270">
            <v>0</v>
          </cell>
          <cell r="M270">
            <v>262</v>
          </cell>
          <cell r="N270">
            <v>0</v>
          </cell>
          <cell r="AF270" t="str">
            <v>SE-38</v>
          </cell>
          <cell r="AG270" t="str">
            <v>Boca de BSCC 2,50 x 2,50m esc.=15</v>
          </cell>
          <cell r="AN270" t="str">
            <v>un</v>
          </cell>
        </row>
        <row r="271">
          <cell r="A271">
            <v>52</v>
          </cell>
          <cell r="B271">
            <v>0</v>
          </cell>
          <cell r="D271">
            <v>0</v>
          </cell>
          <cell r="E271" t="str">
            <v>SE-34</v>
          </cell>
          <cell r="F271" t="str">
            <v>SE-34</v>
          </cell>
          <cell r="G271" t="str">
            <v>SE-34</v>
          </cell>
          <cell r="H271" t="str">
            <v>Dragagem</v>
          </cell>
          <cell r="K271">
            <v>0</v>
          </cell>
          <cell r="L271">
            <v>0</v>
          </cell>
          <cell r="M271">
            <v>263</v>
          </cell>
          <cell r="N271">
            <v>0</v>
          </cell>
          <cell r="AF271" t="str">
            <v>SE-39</v>
          </cell>
          <cell r="AG271" t="str">
            <v>Assessoria técnica</v>
          </cell>
          <cell r="AN271" t="str">
            <v>h</v>
          </cell>
        </row>
        <row r="272">
          <cell r="A272">
            <v>52</v>
          </cell>
          <cell r="B272">
            <v>0</v>
          </cell>
          <cell r="D272">
            <v>0</v>
          </cell>
          <cell r="E272" t="str">
            <v>SE-35</v>
          </cell>
          <cell r="F272" t="str">
            <v>SE-35</v>
          </cell>
          <cell r="G272" t="str">
            <v>SE-35</v>
          </cell>
          <cell r="H272" t="str">
            <v>Concreto ciclópico</v>
          </cell>
          <cell r="K272">
            <v>0</v>
          </cell>
          <cell r="L272">
            <v>0</v>
          </cell>
          <cell r="M272">
            <v>264</v>
          </cell>
          <cell r="N272">
            <v>0</v>
          </cell>
          <cell r="AF272" t="str">
            <v>SE-40</v>
          </cell>
          <cell r="AG272" t="str">
            <v>Projeto geométrico</v>
          </cell>
          <cell r="AN272" t="str">
            <v>m²</v>
          </cell>
        </row>
        <row r="273">
          <cell r="A273">
            <v>52</v>
          </cell>
          <cell r="B273">
            <v>0</v>
          </cell>
          <cell r="D273">
            <v>0</v>
          </cell>
          <cell r="E273" t="str">
            <v>SE-36</v>
          </cell>
          <cell r="F273" t="str">
            <v>SE-36</v>
          </cell>
          <cell r="G273" t="str">
            <v>SE-36</v>
          </cell>
          <cell r="H273" t="str">
            <v>Fornecimento, lançamento, adensamento de concreto Fck 30Mpa</v>
          </cell>
          <cell r="K273">
            <v>0</v>
          </cell>
          <cell r="L273">
            <v>0</v>
          </cell>
          <cell r="M273">
            <v>265</v>
          </cell>
          <cell r="N273">
            <v>0</v>
          </cell>
          <cell r="AF273" t="str">
            <v>SE-41</v>
          </cell>
          <cell r="AG273" t="str">
            <v>Levantamento de meio fio e BL a recuperar</v>
          </cell>
          <cell r="AN273" t="str">
            <v>km</v>
          </cell>
        </row>
        <row r="274">
          <cell r="A274">
            <v>52</v>
          </cell>
          <cell r="B274">
            <v>0</v>
          </cell>
          <cell r="D274">
            <v>0</v>
          </cell>
          <cell r="E274" t="str">
            <v>SE-37</v>
          </cell>
          <cell r="F274" t="str">
            <v>SE-37</v>
          </cell>
          <cell r="G274" t="str">
            <v>SE-37</v>
          </cell>
          <cell r="H274" t="str">
            <v>Corpo de BSCC 2,50 x 2,50m alt.1,00 a 2,50m</v>
          </cell>
          <cell r="K274">
            <v>0</v>
          </cell>
          <cell r="L274">
            <v>0</v>
          </cell>
          <cell r="M274">
            <v>266</v>
          </cell>
          <cell r="N274">
            <v>0</v>
          </cell>
          <cell r="AF274" t="str">
            <v>SE-</v>
          </cell>
          <cell r="AG274">
            <v>0</v>
          </cell>
          <cell r="AN274">
            <v>0</v>
          </cell>
        </row>
        <row r="275">
          <cell r="A275">
            <v>52</v>
          </cell>
          <cell r="B275">
            <v>0</v>
          </cell>
          <cell r="D275">
            <v>0</v>
          </cell>
          <cell r="E275" t="str">
            <v>SE-38</v>
          </cell>
          <cell r="F275" t="str">
            <v>SE-38</v>
          </cell>
          <cell r="G275" t="str">
            <v>SE-38</v>
          </cell>
          <cell r="H275" t="str">
            <v>Boca de BSCC 2,50 x 2,50m esc.=15</v>
          </cell>
          <cell r="K275">
            <v>0</v>
          </cell>
          <cell r="L275">
            <v>0</v>
          </cell>
          <cell r="M275">
            <v>267</v>
          </cell>
          <cell r="N275">
            <v>0</v>
          </cell>
          <cell r="AF275" t="str">
            <v>SE-</v>
          </cell>
          <cell r="AG275">
            <v>0</v>
          </cell>
          <cell r="AN275">
            <v>0</v>
          </cell>
        </row>
        <row r="276">
          <cell r="A276">
            <v>52</v>
          </cell>
          <cell r="B276">
            <v>0</v>
          </cell>
          <cell r="D276">
            <v>0</v>
          </cell>
          <cell r="E276" t="str">
            <v>SE-39</v>
          </cell>
          <cell r="F276" t="str">
            <v>SE-39</v>
          </cell>
          <cell r="G276" t="str">
            <v>SE-39</v>
          </cell>
          <cell r="H276" t="str">
            <v>Assessoria técnica</v>
          </cell>
          <cell r="K276">
            <v>0</v>
          </cell>
          <cell r="L276">
            <v>0</v>
          </cell>
          <cell r="M276">
            <v>268</v>
          </cell>
          <cell r="N276">
            <v>0</v>
          </cell>
          <cell r="AF276" t="str">
            <v>SE-</v>
          </cell>
          <cell r="AG276">
            <v>0</v>
          </cell>
          <cell r="AN276">
            <v>0</v>
          </cell>
        </row>
        <row r="277">
          <cell r="A277">
            <v>52</v>
          </cell>
          <cell r="B277">
            <v>0</v>
          </cell>
          <cell r="D277">
            <v>0</v>
          </cell>
          <cell r="E277" t="str">
            <v>SE-40</v>
          </cell>
          <cell r="F277" t="str">
            <v>SE-40</v>
          </cell>
          <cell r="G277" t="str">
            <v>SE-40</v>
          </cell>
          <cell r="H277" t="str">
            <v>Projeto geométrico</v>
          </cell>
          <cell r="K277">
            <v>0</v>
          </cell>
          <cell r="L277">
            <v>0</v>
          </cell>
          <cell r="M277">
            <v>269</v>
          </cell>
          <cell r="N277">
            <v>0</v>
          </cell>
          <cell r="AF277" t="str">
            <v>SE-</v>
          </cell>
          <cell r="AG277">
            <v>0</v>
          </cell>
          <cell r="AN277">
            <v>0</v>
          </cell>
        </row>
        <row r="278">
          <cell r="A278">
            <v>52</v>
          </cell>
          <cell r="B278">
            <v>0</v>
          </cell>
          <cell r="D278">
            <v>0</v>
          </cell>
          <cell r="E278" t="str">
            <v>SE-41</v>
          </cell>
          <cell r="F278" t="str">
            <v>SE-41</v>
          </cell>
          <cell r="G278" t="str">
            <v>SE-41</v>
          </cell>
          <cell r="H278" t="str">
            <v>Levantamento de meio fio e BL a recuperar</v>
          </cell>
          <cell r="K278">
            <v>0</v>
          </cell>
          <cell r="L278">
            <v>0</v>
          </cell>
          <cell r="M278">
            <v>270</v>
          </cell>
          <cell r="N278">
            <v>0</v>
          </cell>
          <cell r="AF278" t="str">
            <v>SE-</v>
          </cell>
          <cell r="AG278">
            <v>0</v>
          </cell>
          <cell r="AN278">
            <v>0</v>
          </cell>
        </row>
        <row r="279">
          <cell r="A279">
            <v>52</v>
          </cell>
          <cell r="B279">
            <v>0</v>
          </cell>
          <cell r="D279">
            <v>0</v>
          </cell>
          <cell r="E279" t="str">
            <v>SE-</v>
          </cell>
          <cell r="F279" t="str">
            <v>SE-</v>
          </cell>
          <cell r="G279" t="str">
            <v>SE-</v>
          </cell>
          <cell r="H279">
            <v>0</v>
          </cell>
          <cell r="K279">
            <v>0</v>
          </cell>
          <cell r="L279">
            <v>0</v>
          </cell>
          <cell r="M279">
            <v>271</v>
          </cell>
          <cell r="N279">
            <v>0</v>
          </cell>
          <cell r="AF279" t="str">
            <v>SE-</v>
          </cell>
          <cell r="AG279">
            <v>0</v>
          </cell>
          <cell r="AN279">
            <v>0</v>
          </cell>
        </row>
        <row r="280">
          <cell r="A280">
            <v>52</v>
          </cell>
          <cell r="B280">
            <v>0</v>
          </cell>
          <cell r="D280">
            <v>0</v>
          </cell>
          <cell r="E280" t="str">
            <v>SE-</v>
          </cell>
          <cell r="F280" t="str">
            <v>SE-</v>
          </cell>
          <cell r="G280" t="str">
            <v>SE-</v>
          </cell>
          <cell r="H280">
            <v>0</v>
          </cell>
          <cell r="K280">
            <v>0</v>
          </cell>
          <cell r="L280">
            <v>0</v>
          </cell>
          <cell r="M280">
            <v>272</v>
          </cell>
          <cell r="N280">
            <v>0</v>
          </cell>
          <cell r="AF280" t="str">
            <v>SE-</v>
          </cell>
          <cell r="AG280">
            <v>0</v>
          </cell>
          <cell r="AN280">
            <v>0</v>
          </cell>
        </row>
        <row r="281">
          <cell r="A281">
            <v>52</v>
          </cell>
          <cell r="B281">
            <v>0</v>
          </cell>
          <cell r="D281">
            <v>0</v>
          </cell>
          <cell r="E281" t="str">
            <v>SE-</v>
          </cell>
          <cell r="F281" t="str">
            <v>SE-</v>
          </cell>
          <cell r="G281" t="str">
            <v>SE-</v>
          </cell>
          <cell r="H281">
            <v>0</v>
          </cell>
          <cell r="K281">
            <v>0</v>
          </cell>
          <cell r="L281">
            <v>0</v>
          </cell>
          <cell r="M281">
            <v>273</v>
          </cell>
          <cell r="N281">
            <v>0</v>
          </cell>
          <cell r="AF281" t="str">
            <v>SE-</v>
          </cell>
          <cell r="AG281">
            <v>0</v>
          </cell>
          <cell r="AN281">
            <v>0</v>
          </cell>
        </row>
        <row r="282">
          <cell r="A282">
            <v>52</v>
          </cell>
          <cell r="B282">
            <v>0</v>
          </cell>
          <cell r="D282">
            <v>0</v>
          </cell>
          <cell r="E282" t="str">
            <v>SE-</v>
          </cell>
          <cell r="F282" t="str">
            <v>SE-</v>
          </cell>
          <cell r="G282" t="str">
            <v>SE-</v>
          </cell>
          <cell r="H282">
            <v>0</v>
          </cell>
          <cell r="K282">
            <v>0</v>
          </cell>
          <cell r="L282">
            <v>0</v>
          </cell>
          <cell r="M282">
            <v>274</v>
          </cell>
          <cell r="N282">
            <v>0</v>
          </cell>
          <cell r="AF282" t="str">
            <v>SE-</v>
          </cell>
          <cell r="AG282">
            <v>0</v>
          </cell>
          <cell r="AN282">
            <v>0</v>
          </cell>
        </row>
        <row r="283">
          <cell r="A283">
            <v>52</v>
          </cell>
          <cell r="B283">
            <v>0</v>
          </cell>
          <cell r="D283">
            <v>0</v>
          </cell>
          <cell r="E283" t="str">
            <v>SE-</v>
          </cell>
          <cell r="F283" t="str">
            <v>SE-</v>
          </cell>
          <cell r="G283" t="str">
            <v>SE-</v>
          </cell>
          <cell r="H283">
            <v>0</v>
          </cell>
          <cell r="K283">
            <v>0</v>
          </cell>
          <cell r="L283">
            <v>0</v>
          </cell>
          <cell r="M283">
            <v>275</v>
          </cell>
          <cell r="N283">
            <v>0</v>
          </cell>
          <cell r="AF283" t="str">
            <v>SE-</v>
          </cell>
          <cell r="AG283">
            <v>0</v>
          </cell>
          <cell r="AN283">
            <v>0</v>
          </cell>
        </row>
        <row r="284">
          <cell r="A284">
            <v>52</v>
          </cell>
          <cell r="B284">
            <v>0</v>
          </cell>
          <cell r="D284">
            <v>0</v>
          </cell>
          <cell r="E284" t="str">
            <v>SE-</v>
          </cell>
          <cell r="F284" t="str">
            <v>SE-</v>
          </cell>
          <cell r="G284" t="str">
            <v>SE-</v>
          </cell>
          <cell r="H284">
            <v>0</v>
          </cell>
          <cell r="K284">
            <v>0</v>
          </cell>
          <cell r="L284">
            <v>0</v>
          </cell>
          <cell r="M284">
            <v>276</v>
          </cell>
          <cell r="N284">
            <v>0</v>
          </cell>
        </row>
        <row r="285">
          <cell r="A285">
            <v>52</v>
          </cell>
          <cell r="B285">
            <v>0</v>
          </cell>
          <cell r="D285">
            <v>0</v>
          </cell>
          <cell r="E285" t="str">
            <v>SE-</v>
          </cell>
          <cell r="F285" t="str">
            <v>SE-</v>
          </cell>
          <cell r="G285" t="str">
            <v>SE-</v>
          </cell>
          <cell r="H285">
            <v>0</v>
          </cell>
          <cell r="K285">
            <v>0</v>
          </cell>
          <cell r="L285">
            <v>0</v>
          </cell>
          <cell r="M285">
            <v>277</v>
          </cell>
          <cell r="N285">
            <v>0</v>
          </cell>
        </row>
        <row r="286">
          <cell r="A286">
            <v>52</v>
          </cell>
          <cell r="B286">
            <v>0</v>
          </cell>
          <cell r="D286">
            <v>0</v>
          </cell>
          <cell r="E286" t="str">
            <v>SE-</v>
          </cell>
          <cell r="F286" t="str">
            <v>SE-</v>
          </cell>
          <cell r="G286" t="str">
            <v>SE-</v>
          </cell>
          <cell r="H286">
            <v>0</v>
          </cell>
          <cell r="K286">
            <v>0</v>
          </cell>
          <cell r="L286">
            <v>0</v>
          </cell>
          <cell r="M286">
            <v>278</v>
          </cell>
          <cell r="N286">
            <v>0</v>
          </cell>
        </row>
        <row r="287">
          <cell r="A287">
            <v>52</v>
          </cell>
          <cell r="B287">
            <v>0</v>
          </cell>
          <cell r="D287">
            <v>0</v>
          </cell>
          <cell r="E287" t="str">
            <v>SE-</v>
          </cell>
          <cell r="F287" t="str">
            <v>SE-</v>
          </cell>
          <cell r="G287" t="str">
            <v>SE-</v>
          </cell>
          <cell r="H287">
            <v>0</v>
          </cell>
          <cell r="K287">
            <v>0</v>
          </cell>
          <cell r="L287">
            <v>0</v>
          </cell>
          <cell r="M287">
            <v>279</v>
          </cell>
          <cell r="N287">
            <v>0</v>
          </cell>
        </row>
        <row r="288">
          <cell r="A288">
            <v>52</v>
          </cell>
          <cell r="B288">
            <v>0</v>
          </cell>
          <cell r="D288">
            <v>0</v>
          </cell>
          <cell r="E288" t="str">
            <v>SE-</v>
          </cell>
          <cell r="F288" t="str">
            <v>SE-</v>
          </cell>
          <cell r="G288" t="str">
            <v>SE-</v>
          </cell>
          <cell r="H288">
            <v>0</v>
          </cell>
          <cell r="K288">
            <v>0</v>
          </cell>
          <cell r="L288">
            <v>0</v>
          </cell>
          <cell r="M288">
            <v>280</v>
          </cell>
          <cell r="N288">
            <v>0</v>
          </cell>
        </row>
        <row r="289">
          <cell r="A289">
            <v>52</v>
          </cell>
          <cell r="B289">
            <v>0</v>
          </cell>
          <cell r="C289">
            <v>0</v>
          </cell>
          <cell r="E289" t="str">
            <v>STSE</v>
          </cell>
          <cell r="L289">
            <v>0</v>
          </cell>
          <cell r="M289">
            <v>281</v>
          </cell>
        </row>
        <row r="290">
          <cell r="A290">
            <v>52</v>
          </cell>
          <cell r="B290">
            <v>0</v>
          </cell>
          <cell r="C290">
            <v>0</v>
          </cell>
          <cell r="E290" t="str">
            <v>BRSE</v>
          </cell>
          <cell r="L290">
            <v>0</v>
          </cell>
          <cell r="M290">
            <v>282</v>
          </cell>
        </row>
        <row r="291">
          <cell r="A291">
            <v>53</v>
          </cell>
          <cell r="B291">
            <v>0</v>
          </cell>
          <cell r="C291">
            <v>0</v>
          </cell>
          <cell r="E291" t="str">
            <v>TOTAL</v>
          </cell>
          <cell r="L291">
            <v>0</v>
          </cell>
          <cell r="M291">
            <v>283</v>
          </cell>
        </row>
        <row r="292">
          <cell r="A292">
            <v>54</v>
          </cell>
        </row>
        <row r="293">
          <cell r="A293">
            <v>55</v>
          </cell>
        </row>
        <row r="294">
          <cell r="A294">
            <v>56</v>
          </cell>
        </row>
        <row r="295">
          <cell r="A295">
            <v>57</v>
          </cell>
        </row>
        <row r="296">
          <cell r="A296">
            <v>58</v>
          </cell>
        </row>
        <row r="297">
          <cell r="A297">
            <v>59</v>
          </cell>
        </row>
        <row r="298">
          <cell r="A298">
            <v>60</v>
          </cell>
        </row>
        <row r="299">
          <cell r="A299">
            <v>61</v>
          </cell>
        </row>
        <row r="300">
          <cell r="A300">
            <v>62</v>
          </cell>
        </row>
        <row r="301">
          <cell r="A301">
            <v>63</v>
          </cell>
        </row>
        <row r="302">
          <cell r="A302">
            <v>64</v>
          </cell>
        </row>
        <row r="303">
          <cell r="A303">
            <v>65</v>
          </cell>
        </row>
        <row r="304">
          <cell r="A304">
            <v>66</v>
          </cell>
        </row>
        <row r="305">
          <cell r="A305">
            <v>67</v>
          </cell>
        </row>
        <row r="306">
          <cell r="A306">
            <v>68</v>
          </cell>
        </row>
        <row r="307">
          <cell r="A307">
            <v>69</v>
          </cell>
        </row>
        <row r="308">
          <cell r="A308">
            <v>70</v>
          </cell>
        </row>
        <row r="309">
          <cell r="A309">
            <v>71</v>
          </cell>
        </row>
        <row r="310">
          <cell r="A310">
            <v>72</v>
          </cell>
        </row>
        <row r="311">
          <cell r="A311">
            <v>73</v>
          </cell>
          <cell r="F311">
            <v>0</v>
          </cell>
        </row>
        <row r="312">
          <cell r="A312">
            <v>74</v>
          </cell>
        </row>
        <row r="313">
          <cell r="A313">
            <v>75</v>
          </cell>
        </row>
        <row r="314">
          <cell r="A314">
            <v>76</v>
          </cell>
        </row>
        <row r="315">
          <cell r="A315">
            <v>77</v>
          </cell>
        </row>
        <row r="316">
          <cell r="A316">
            <v>78</v>
          </cell>
        </row>
        <row r="317">
          <cell r="A317">
            <v>79</v>
          </cell>
        </row>
        <row r="318">
          <cell r="A318">
            <v>80</v>
          </cell>
        </row>
        <row r="319">
          <cell r="A319">
            <v>81</v>
          </cell>
        </row>
        <row r="320">
          <cell r="A320">
            <v>82</v>
          </cell>
        </row>
        <row r="321">
          <cell r="A321">
            <v>83</v>
          </cell>
        </row>
        <row r="322">
          <cell r="A322">
            <v>84</v>
          </cell>
        </row>
        <row r="323">
          <cell r="A323">
            <v>85</v>
          </cell>
        </row>
        <row r="324">
          <cell r="A324">
            <v>86</v>
          </cell>
        </row>
        <row r="325">
          <cell r="A325">
            <v>87</v>
          </cell>
        </row>
        <row r="326">
          <cell r="A326">
            <v>88</v>
          </cell>
        </row>
        <row r="327">
          <cell r="A327">
            <v>89</v>
          </cell>
        </row>
        <row r="328">
          <cell r="A328">
            <v>90</v>
          </cell>
        </row>
        <row r="329">
          <cell r="A329">
            <v>91</v>
          </cell>
        </row>
        <row r="330">
          <cell r="A330">
            <v>92</v>
          </cell>
        </row>
        <row r="331">
          <cell r="A331">
            <v>93</v>
          </cell>
        </row>
        <row r="332">
          <cell r="A332">
            <v>94</v>
          </cell>
        </row>
        <row r="333">
          <cell r="A333">
            <v>95</v>
          </cell>
        </row>
        <row r="334">
          <cell r="A334">
            <v>96</v>
          </cell>
        </row>
        <row r="335">
          <cell r="A335">
            <v>97</v>
          </cell>
        </row>
        <row r="336">
          <cell r="A336">
            <v>98</v>
          </cell>
        </row>
        <row r="337">
          <cell r="A337">
            <v>99</v>
          </cell>
        </row>
        <row r="338">
          <cell r="A338">
            <v>100</v>
          </cell>
        </row>
        <row r="339">
          <cell r="A339">
            <v>101</v>
          </cell>
        </row>
        <row r="340">
          <cell r="A340">
            <v>102</v>
          </cell>
        </row>
        <row r="341">
          <cell r="A341">
            <v>103</v>
          </cell>
        </row>
        <row r="342">
          <cell r="A342">
            <v>104</v>
          </cell>
        </row>
        <row r="343">
          <cell r="A343">
            <v>105</v>
          </cell>
        </row>
        <row r="344">
          <cell r="A344">
            <v>106</v>
          </cell>
        </row>
        <row r="345">
          <cell r="A345">
            <v>107</v>
          </cell>
        </row>
        <row r="346">
          <cell r="A346">
            <v>108</v>
          </cell>
        </row>
        <row r="347">
          <cell r="A347">
            <v>109</v>
          </cell>
        </row>
        <row r="348">
          <cell r="A348">
            <v>110</v>
          </cell>
        </row>
        <row r="349">
          <cell r="A349">
            <v>111</v>
          </cell>
        </row>
        <row r="350">
          <cell r="A350">
            <v>112</v>
          </cell>
        </row>
        <row r="351">
          <cell r="A351">
            <v>113</v>
          </cell>
        </row>
        <row r="352">
          <cell r="A352">
            <v>114</v>
          </cell>
        </row>
        <row r="353">
          <cell r="A353">
            <v>115</v>
          </cell>
        </row>
        <row r="354">
          <cell r="A354">
            <v>116</v>
          </cell>
        </row>
        <row r="355">
          <cell r="A355">
            <v>117</v>
          </cell>
        </row>
        <row r="356">
          <cell r="A356">
            <v>118</v>
          </cell>
        </row>
        <row r="357">
          <cell r="A357">
            <v>119</v>
          </cell>
        </row>
        <row r="358">
          <cell r="A358">
            <v>120</v>
          </cell>
        </row>
        <row r="359">
          <cell r="A359">
            <v>121</v>
          </cell>
        </row>
        <row r="360">
          <cell r="A360">
            <v>122</v>
          </cell>
        </row>
        <row r="361">
          <cell r="A361">
            <v>123</v>
          </cell>
        </row>
        <row r="362">
          <cell r="A362">
            <v>124</v>
          </cell>
        </row>
        <row r="363">
          <cell r="A363">
            <v>125</v>
          </cell>
        </row>
        <row r="364">
          <cell r="A364">
            <v>126</v>
          </cell>
        </row>
        <row r="365">
          <cell r="A365">
            <v>127</v>
          </cell>
        </row>
        <row r="366">
          <cell r="A366">
            <v>128</v>
          </cell>
        </row>
        <row r="367">
          <cell r="A367">
            <v>129</v>
          </cell>
        </row>
        <row r="368">
          <cell r="A368">
            <v>130</v>
          </cell>
        </row>
        <row r="369">
          <cell r="A369">
            <v>131</v>
          </cell>
        </row>
        <row r="370">
          <cell r="A370">
            <v>132</v>
          </cell>
        </row>
        <row r="371">
          <cell r="A371">
            <v>133</v>
          </cell>
        </row>
        <row r="372">
          <cell r="A372">
            <v>134</v>
          </cell>
        </row>
        <row r="373">
          <cell r="A373">
            <v>135</v>
          </cell>
        </row>
        <row r="374">
          <cell r="A374">
            <v>136</v>
          </cell>
        </row>
        <row r="375">
          <cell r="A375">
            <v>137</v>
          </cell>
        </row>
        <row r="376">
          <cell r="A376">
            <v>138</v>
          </cell>
        </row>
        <row r="377">
          <cell r="A377">
            <v>139</v>
          </cell>
        </row>
        <row r="378">
          <cell r="A378">
            <v>140</v>
          </cell>
        </row>
        <row r="379">
          <cell r="A379">
            <v>141</v>
          </cell>
        </row>
        <row r="380">
          <cell r="A380">
            <v>142</v>
          </cell>
        </row>
        <row r="381">
          <cell r="A381">
            <v>143</v>
          </cell>
        </row>
        <row r="382">
          <cell r="A382">
            <v>144</v>
          </cell>
        </row>
        <row r="383">
          <cell r="A383">
            <v>145</v>
          </cell>
        </row>
        <row r="384">
          <cell r="A384">
            <v>146</v>
          </cell>
        </row>
        <row r="385">
          <cell r="A385">
            <v>147</v>
          </cell>
        </row>
        <row r="386">
          <cell r="A386">
            <v>148</v>
          </cell>
        </row>
        <row r="387">
          <cell r="A387">
            <v>149</v>
          </cell>
        </row>
        <row r="388">
          <cell r="A388">
            <v>150</v>
          </cell>
        </row>
        <row r="389">
          <cell r="A389">
            <v>151</v>
          </cell>
        </row>
        <row r="390">
          <cell r="A390">
            <v>152</v>
          </cell>
        </row>
        <row r="391">
          <cell r="A391">
            <v>153</v>
          </cell>
        </row>
        <row r="392">
          <cell r="A392">
            <v>154</v>
          </cell>
        </row>
        <row r="393">
          <cell r="A393">
            <v>155</v>
          </cell>
        </row>
        <row r="394">
          <cell r="A394">
            <v>156</v>
          </cell>
        </row>
        <row r="395">
          <cell r="A395">
            <v>157</v>
          </cell>
        </row>
        <row r="396">
          <cell r="A396">
            <v>158</v>
          </cell>
        </row>
        <row r="397">
          <cell r="A397">
            <v>159</v>
          </cell>
        </row>
        <row r="398">
          <cell r="A398">
            <v>160</v>
          </cell>
        </row>
        <row r="399">
          <cell r="A399">
            <v>161</v>
          </cell>
        </row>
        <row r="400">
          <cell r="A400">
            <v>162</v>
          </cell>
        </row>
        <row r="401">
          <cell r="A401">
            <v>163</v>
          </cell>
        </row>
        <row r="402">
          <cell r="A402">
            <v>164</v>
          </cell>
        </row>
        <row r="403">
          <cell r="A403">
            <v>165</v>
          </cell>
        </row>
        <row r="404">
          <cell r="A404">
            <v>166</v>
          </cell>
        </row>
        <row r="405">
          <cell r="A405">
            <v>167</v>
          </cell>
        </row>
        <row r="406">
          <cell r="A406">
            <v>168</v>
          </cell>
        </row>
        <row r="407">
          <cell r="A407">
            <v>169</v>
          </cell>
        </row>
        <row r="408">
          <cell r="A408">
            <v>170</v>
          </cell>
        </row>
        <row r="409">
          <cell r="A409">
            <v>171</v>
          </cell>
        </row>
        <row r="410">
          <cell r="A410">
            <v>172</v>
          </cell>
        </row>
        <row r="411">
          <cell r="A411">
            <v>173</v>
          </cell>
        </row>
        <row r="412">
          <cell r="A412">
            <v>174</v>
          </cell>
        </row>
        <row r="413">
          <cell r="A413">
            <v>175</v>
          </cell>
        </row>
        <row r="414">
          <cell r="A414">
            <v>176</v>
          </cell>
        </row>
        <row r="415">
          <cell r="A415">
            <v>177</v>
          </cell>
        </row>
        <row r="416">
          <cell r="A416">
            <v>178</v>
          </cell>
        </row>
        <row r="417">
          <cell r="A417">
            <v>179</v>
          </cell>
        </row>
        <row r="418">
          <cell r="A418">
            <v>180</v>
          </cell>
        </row>
        <row r="419">
          <cell r="A419">
            <v>181</v>
          </cell>
        </row>
        <row r="420">
          <cell r="A420">
            <v>182</v>
          </cell>
        </row>
        <row r="421">
          <cell r="A421">
            <v>183</v>
          </cell>
        </row>
        <row r="422">
          <cell r="A422">
            <v>184</v>
          </cell>
        </row>
        <row r="423">
          <cell r="A423">
            <v>185</v>
          </cell>
        </row>
        <row r="424">
          <cell r="A424">
            <v>186</v>
          </cell>
        </row>
        <row r="425">
          <cell r="A425">
            <v>187</v>
          </cell>
        </row>
        <row r="426">
          <cell r="A426">
            <v>188</v>
          </cell>
        </row>
        <row r="427">
          <cell r="A427">
            <v>189</v>
          </cell>
        </row>
        <row r="428">
          <cell r="A428">
            <v>190</v>
          </cell>
        </row>
        <row r="429">
          <cell r="A429">
            <v>191</v>
          </cell>
        </row>
        <row r="430">
          <cell r="A430">
            <v>192</v>
          </cell>
        </row>
        <row r="431">
          <cell r="A431">
            <v>193</v>
          </cell>
        </row>
        <row r="432">
          <cell r="A432">
            <v>194</v>
          </cell>
        </row>
        <row r="433">
          <cell r="A433">
            <v>195</v>
          </cell>
        </row>
        <row r="434">
          <cell r="A434">
            <v>196</v>
          </cell>
        </row>
        <row r="435">
          <cell r="A435">
            <v>197</v>
          </cell>
        </row>
        <row r="436">
          <cell r="A436">
            <v>198</v>
          </cell>
        </row>
        <row r="437">
          <cell r="A437">
            <v>199</v>
          </cell>
        </row>
        <row r="438">
          <cell r="A438">
            <v>200</v>
          </cell>
        </row>
        <row r="439">
          <cell r="A439">
            <v>201</v>
          </cell>
        </row>
        <row r="440">
          <cell r="A440">
            <v>202</v>
          </cell>
        </row>
        <row r="441">
          <cell r="A441">
            <v>203</v>
          </cell>
        </row>
        <row r="442">
          <cell r="A442">
            <v>204</v>
          </cell>
        </row>
        <row r="443">
          <cell r="A443">
            <v>205</v>
          </cell>
        </row>
        <row r="444">
          <cell r="A444">
            <v>206</v>
          </cell>
        </row>
        <row r="445">
          <cell r="A445">
            <v>207</v>
          </cell>
        </row>
        <row r="446">
          <cell r="A446">
            <v>208</v>
          </cell>
        </row>
        <row r="447">
          <cell r="A447">
            <v>209</v>
          </cell>
        </row>
        <row r="448">
          <cell r="A448">
            <v>210</v>
          </cell>
        </row>
        <row r="449">
          <cell r="A449">
            <v>211</v>
          </cell>
        </row>
        <row r="450">
          <cell r="A450">
            <v>212</v>
          </cell>
        </row>
        <row r="451">
          <cell r="A451">
            <v>213</v>
          </cell>
        </row>
        <row r="452">
          <cell r="A452">
            <v>214</v>
          </cell>
        </row>
        <row r="453">
          <cell r="A453">
            <v>215</v>
          </cell>
        </row>
        <row r="454">
          <cell r="A454">
            <v>216</v>
          </cell>
        </row>
        <row r="455">
          <cell r="A455">
            <v>217</v>
          </cell>
        </row>
        <row r="456">
          <cell r="A456">
            <v>218</v>
          </cell>
        </row>
        <row r="457">
          <cell r="A457">
            <v>219</v>
          </cell>
        </row>
        <row r="458">
          <cell r="A458">
            <v>220</v>
          </cell>
        </row>
        <row r="459">
          <cell r="A459">
            <v>221</v>
          </cell>
        </row>
        <row r="460">
          <cell r="A460">
            <v>222</v>
          </cell>
        </row>
        <row r="461">
          <cell r="A461">
            <v>223</v>
          </cell>
        </row>
        <row r="462">
          <cell r="A462">
            <v>224</v>
          </cell>
        </row>
        <row r="463">
          <cell r="A463">
            <v>225</v>
          </cell>
        </row>
        <row r="464">
          <cell r="A464">
            <v>226</v>
          </cell>
        </row>
        <row r="465">
          <cell r="A465">
            <v>227</v>
          </cell>
        </row>
        <row r="466">
          <cell r="A466">
            <v>228</v>
          </cell>
        </row>
        <row r="467">
          <cell r="A467">
            <v>229</v>
          </cell>
        </row>
        <row r="468">
          <cell r="A468">
            <v>230</v>
          </cell>
        </row>
        <row r="469">
          <cell r="A469">
            <v>231</v>
          </cell>
        </row>
        <row r="470">
          <cell r="A470">
            <v>232</v>
          </cell>
        </row>
        <row r="471">
          <cell r="A471">
            <v>233</v>
          </cell>
        </row>
        <row r="472">
          <cell r="A472">
            <v>234</v>
          </cell>
        </row>
        <row r="473">
          <cell r="A473">
            <v>235</v>
          </cell>
        </row>
        <row r="474">
          <cell r="A474">
            <v>236</v>
          </cell>
        </row>
        <row r="475">
          <cell r="A475">
            <v>237</v>
          </cell>
        </row>
        <row r="476">
          <cell r="A476">
            <v>238</v>
          </cell>
        </row>
        <row r="477">
          <cell r="A477">
            <v>239</v>
          </cell>
        </row>
        <row r="478">
          <cell r="A478">
            <v>240</v>
          </cell>
        </row>
        <row r="479">
          <cell r="A479">
            <v>241</v>
          </cell>
        </row>
        <row r="480">
          <cell r="A480">
            <v>242</v>
          </cell>
        </row>
        <row r="481">
          <cell r="A481">
            <v>243</v>
          </cell>
        </row>
        <row r="482">
          <cell r="A482">
            <v>244</v>
          </cell>
        </row>
        <row r="483">
          <cell r="A483">
            <v>245</v>
          </cell>
        </row>
        <row r="484">
          <cell r="A484">
            <v>246</v>
          </cell>
        </row>
        <row r="485">
          <cell r="A485">
            <v>247</v>
          </cell>
        </row>
        <row r="486">
          <cell r="A486">
            <v>248</v>
          </cell>
        </row>
        <row r="487">
          <cell r="A487">
            <v>249</v>
          </cell>
        </row>
        <row r="488">
          <cell r="A488">
            <v>250</v>
          </cell>
        </row>
        <row r="489">
          <cell r="A489">
            <v>251</v>
          </cell>
        </row>
        <row r="490">
          <cell r="A490">
            <v>252</v>
          </cell>
        </row>
        <row r="491">
          <cell r="A491">
            <v>253</v>
          </cell>
        </row>
        <row r="492">
          <cell r="A492">
            <v>254</v>
          </cell>
        </row>
        <row r="493">
          <cell r="A493">
            <v>255</v>
          </cell>
        </row>
        <row r="494">
          <cell r="A494">
            <v>256</v>
          </cell>
        </row>
        <row r="495">
          <cell r="A495">
            <v>257</v>
          </cell>
        </row>
        <row r="496">
          <cell r="A496">
            <v>258</v>
          </cell>
        </row>
        <row r="497">
          <cell r="A497">
            <v>259</v>
          </cell>
        </row>
        <row r="498">
          <cell r="A498">
            <v>260</v>
          </cell>
        </row>
        <row r="499">
          <cell r="A499">
            <v>261</v>
          </cell>
        </row>
        <row r="500">
          <cell r="A500">
            <v>262</v>
          </cell>
        </row>
        <row r="501">
          <cell r="A501">
            <v>263</v>
          </cell>
        </row>
        <row r="502">
          <cell r="A502">
            <v>264</v>
          </cell>
        </row>
        <row r="503">
          <cell r="A503">
            <v>265</v>
          </cell>
        </row>
        <row r="504">
          <cell r="A504">
            <v>266</v>
          </cell>
        </row>
        <row r="505">
          <cell r="A505">
            <v>267</v>
          </cell>
        </row>
        <row r="506">
          <cell r="A506">
            <v>268</v>
          </cell>
        </row>
        <row r="507">
          <cell r="A507">
            <v>269</v>
          </cell>
        </row>
        <row r="508">
          <cell r="A508">
            <v>270</v>
          </cell>
        </row>
        <row r="509">
          <cell r="A509">
            <v>271</v>
          </cell>
        </row>
        <row r="510">
          <cell r="A510">
            <v>272</v>
          </cell>
        </row>
        <row r="511">
          <cell r="A511">
            <v>273</v>
          </cell>
        </row>
        <row r="512">
          <cell r="A512">
            <v>274</v>
          </cell>
        </row>
        <row r="513">
          <cell r="A513">
            <v>275</v>
          </cell>
        </row>
        <row r="514">
          <cell r="A514">
            <v>276</v>
          </cell>
        </row>
        <row r="515">
          <cell r="A515">
            <v>277</v>
          </cell>
        </row>
        <row r="516">
          <cell r="A516">
            <v>278</v>
          </cell>
        </row>
        <row r="517">
          <cell r="A517">
            <v>279</v>
          </cell>
        </row>
        <row r="518">
          <cell r="A518">
            <v>280</v>
          </cell>
        </row>
        <row r="519">
          <cell r="A519">
            <v>281</v>
          </cell>
        </row>
        <row r="520">
          <cell r="A520">
            <v>282</v>
          </cell>
        </row>
        <row r="521">
          <cell r="A521">
            <v>283</v>
          </cell>
        </row>
        <row r="522">
          <cell r="A522">
            <v>284</v>
          </cell>
        </row>
        <row r="523">
          <cell r="A523">
            <v>285</v>
          </cell>
        </row>
        <row r="524">
          <cell r="A524">
            <v>286</v>
          </cell>
        </row>
        <row r="525">
          <cell r="A525">
            <v>287</v>
          </cell>
        </row>
        <row r="526">
          <cell r="A526">
            <v>288</v>
          </cell>
        </row>
        <row r="527">
          <cell r="A527">
            <v>289</v>
          </cell>
        </row>
        <row r="528">
          <cell r="A528">
            <v>290</v>
          </cell>
        </row>
        <row r="529">
          <cell r="A529">
            <v>291</v>
          </cell>
        </row>
        <row r="530">
          <cell r="A530">
            <v>292</v>
          </cell>
        </row>
        <row r="531">
          <cell r="A531">
            <v>293</v>
          </cell>
        </row>
        <row r="532">
          <cell r="A532">
            <v>294</v>
          </cell>
        </row>
        <row r="533">
          <cell r="A533">
            <v>295</v>
          </cell>
        </row>
        <row r="534">
          <cell r="A534">
            <v>296</v>
          </cell>
        </row>
        <row r="535">
          <cell r="A535">
            <v>297</v>
          </cell>
        </row>
        <row r="536">
          <cell r="A536">
            <v>298</v>
          </cell>
        </row>
        <row r="537">
          <cell r="A537">
            <v>299</v>
          </cell>
        </row>
        <row r="538">
          <cell r="A538">
            <v>300</v>
          </cell>
        </row>
        <row r="539">
          <cell r="A539">
            <v>301</v>
          </cell>
        </row>
        <row r="540">
          <cell r="A540">
            <v>302</v>
          </cell>
        </row>
        <row r="541">
          <cell r="A541">
            <v>303</v>
          </cell>
        </row>
        <row r="542">
          <cell r="A542">
            <v>304</v>
          </cell>
        </row>
        <row r="543">
          <cell r="A543">
            <v>305</v>
          </cell>
        </row>
        <row r="544">
          <cell r="A544">
            <v>306</v>
          </cell>
        </row>
        <row r="545">
          <cell r="A545">
            <v>307</v>
          </cell>
        </row>
        <row r="546">
          <cell r="A546">
            <v>308</v>
          </cell>
        </row>
        <row r="547">
          <cell r="A547">
            <v>309</v>
          </cell>
        </row>
        <row r="548">
          <cell r="A548">
            <v>310</v>
          </cell>
        </row>
        <row r="549">
          <cell r="A549">
            <v>311</v>
          </cell>
        </row>
        <row r="550">
          <cell r="A550">
            <v>312</v>
          </cell>
        </row>
        <row r="551">
          <cell r="A551">
            <v>313</v>
          </cell>
        </row>
        <row r="552">
          <cell r="A552">
            <v>314</v>
          </cell>
        </row>
        <row r="553">
          <cell r="A553">
            <v>315</v>
          </cell>
        </row>
        <row r="554">
          <cell r="A554">
            <v>316</v>
          </cell>
        </row>
        <row r="555">
          <cell r="A555">
            <v>317</v>
          </cell>
        </row>
        <row r="556">
          <cell r="A556">
            <v>318</v>
          </cell>
        </row>
        <row r="557">
          <cell r="A557">
            <v>319</v>
          </cell>
        </row>
        <row r="558">
          <cell r="A558">
            <v>320</v>
          </cell>
        </row>
        <row r="559">
          <cell r="A559">
            <v>321</v>
          </cell>
        </row>
        <row r="560">
          <cell r="A560">
            <v>322</v>
          </cell>
        </row>
        <row r="561">
          <cell r="A561">
            <v>323</v>
          </cell>
        </row>
        <row r="562">
          <cell r="A562">
            <v>324</v>
          </cell>
        </row>
        <row r="563">
          <cell r="A563">
            <v>325</v>
          </cell>
        </row>
        <row r="564">
          <cell r="A564">
            <v>326</v>
          </cell>
        </row>
        <row r="565">
          <cell r="A565">
            <v>327</v>
          </cell>
        </row>
        <row r="566">
          <cell r="A566">
            <v>328</v>
          </cell>
        </row>
        <row r="567">
          <cell r="A567">
            <v>329</v>
          </cell>
        </row>
        <row r="568">
          <cell r="A568">
            <v>330</v>
          </cell>
        </row>
        <row r="569">
          <cell r="A569">
            <v>331</v>
          </cell>
        </row>
        <row r="570">
          <cell r="A570">
            <v>332</v>
          </cell>
        </row>
        <row r="571">
          <cell r="A571">
            <v>333</v>
          </cell>
        </row>
        <row r="572">
          <cell r="A572">
            <v>334</v>
          </cell>
        </row>
        <row r="573">
          <cell r="A573">
            <v>335</v>
          </cell>
        </row>
        <row r="574">
          <cell r="A574">
            <v>336</v>
          </cell>
        </row>
        <row r="575">
          <cell r="A575">
            <v>337</v>
          </cell>
        </row>
        <row r="576">
          <cell r="A576">
            <v>338</v>
          </cell>
        </row>
        <row r="577">
          <cell r="A577">
            <v>339</v>
          </cell>
        </row>
        <row r="578">
          <cell r="A578">
            <v>340</v>
          </cell>
        </row>
        <row r="579">
          <cell r="A579">
            <v>341</v>
          </cell>
        </row>
        <row r="580">
          <cell r="A580">
            <v>342</v>
          </cell>
        </row>
        <row r="581">
          <cell r="A581">
            <v>343</v>
          </cell>
        </row>
        <row r="582">
          <cell r="A582">
            <v>344</v>
          </cell>
        </row>
        <row r="583">
          <cell r="A583">
            <v>345</v>
          </cell>
        </row>
        <row r="584">
          <cell r="A584">
            <v>346</v>
          </cell>
        </row>
        <row r="585">
          <cell r="A585">
            <v>347</v>
          </cell>
        </row>
        <row r="586">
          <cell r="A586">
            <v>348</v>
          </cell>
        </row>
        <row r="587">
          <cell r="A587">
            <v>349</v>
          </cell>
        </row>
        <row r="588">
          <cell r="A588">
            <v>350</v>
          </cell>
        </row>
        <row r="589">
          <cell r="A589">
            <v>351</v>
          </cell>
        </row>
        <row r="590">
          <cell r="A590">
            <v>352</v>
          </cell>
        </row>
        <row r="591">
          <cell r="A591">
            <v>353</v>
          </cell>
        </row>
        <row r="592">
          <cell r="A592">
            <v>354</v>
          </cell>
        </row>
        <row r="593">
          <cell r="A593">
            <v>355</v>
          </cell>
        </row>
        <row r="594">
          <cell r="A594">
            <v>356</v>
          </cell>
        </row>
        <row r="595">
          <cell r="A595">
            <v>357</v>
          </cell>
        </row>
        <row r="596">
          <cell r="A596">
            <v>358</v>
          </cell>
        </row>
        <row r="597">
          <cell r="A597">
            <v>359</v>
          </cell>
        </row>
        <row r="598">
          <cell r="A598">
            <v>360</v>
          </cell>
        </row>
        <row r="599">
          <cell r="A599">
            <v>361</v>
          </cell>
        </row>
        <row r="600">
          <cell r="A600">
            <v>362</v>
          </cell>
        </row>
        <row r="601">
          <cell r="A601">
            <v>363</v>
          </cell>
        </row>
        <row r="602">
          <cell r="A602">
            <v>364</v>
          </cell>
        </row>
        <row r="603">
          <cell r="A603">
            <v>365</v>
          </cell>
        </row>
        <row r="604">
          <cell r="A604">
            <v>366</v>
          </cell>
        </row>
        <row r="605">
          <cell r="A605">
            <v>367</v>
          </cell>
        </row>
        <row r="606">
          <cell r="A606">
            <v>368</v>
          </cell>
        </row>
        <row r="607">
          <cell r="A607">
            <v>369</v>
          </cell>
        </row>
        <row r="608">
          <cell r="A608">
            <v>370</v>
          </cell>
        </row>
        <row r="609">
          <cell r="A609">
            <v>371</v>
          </cell>
        </row>
        <row r="610">
          <cell r="A610">
            <v>372</v>
          </cell>
        </row>
        <row r="611">
          <cell r="A611">
            <v>373</v>
          </cell>
        </row>
        <row r="612">
          <cell r="A612">
            <v>374</v>
          </cell>
        </row>
        <row r="613">
          <cell r="A613">
            <v>375</v>
          </cell>
        </row>
        <row r="614">
          <cell r="A614">
            <v>376</v>
          </cell>
        </row>
        <row r="615">
          <cell r="A615">
            <v>377</v>
          </cell>
        </row>
        <row r="616">
          <cell r="A616">
            <v>378</v>
          </cell>
        </row>
        <row r="617">
          <cell r="A617">
            <v>379</v>
          </cell>
        </row>
        <row r="618">
          <cell r="A618">
            <v>380</v>
          </cell>
        </row>
        <row r="619">
          <cell r="A619">
            <v>381</v>
          </cell>
        </row>
        <row r="620">
          <cell r="A620">
            <v>382</v>
          </cell>
        </row>
        <row r="621">
          <cell r="A621">
            <v>383</v>
          </cell>
        </row>
        <row r="622">
          <cell r="A622">
            <v>384</v>
          </cell>
        </row>
        <row r="623">
          <cell r="A623">
            <v>385</v>
          </cell>
        </row>
        <row r="624">
          <cell r="A624">
            <v>386</v>
          </cell>
        </row>
        <row r="625">
          <cell r="A625">
            <v>387</v>
          </cell>
        </row>
        <row r="626">
          <cell r="A626">
            <v>388</v>
          </cell>
        </row>
        <row r="627">
          <cell r="A627">
            <v>389</v>
          </cell>
        </row>
        <row r="628">
          <cell r="A628">
            <v>390</v>
          </cell>
        </row>
        <row r="629">
          <cell r="A629">
            <v>391</v>
          </cell>
        </row>
        <row r="630">
          <cell r="A630">
            <v>392</v>
          </cell>
        </row>
        <row r="631">
          <cell r="A631">
            <v>393</v>
          </cell>
        </row>
        <row r="632">
          <cell r="A632">
            <v>394</v>
          </cell>
        </row>
        <row r="633">
          <cell r="A633">
            <v>395</v>
          </cell>
        </row>
        <row r="634">
          <cell r="A634">
            <v>396</v>
          </cell>
        </row>
        <row r="635">
          <cell r="A635">
            <v>397</v>
          </cell>
        </row>
        <row r="636">
          <cell r="A636">
            <v>398</v>
          </cell>
        </row>
        <row r="637">
          <cell r="A637">
            <v>399</v>
          </cell>
        </row>
        <row r="638">
          <cell r="A638">
            <v>400</v>
          </cell>
        </row>
        <row r="639">
          <cell r="A639">
            <v>401</v>
          </cell>
        </row>
        <row r="640">
          <cell r="A640">
            <v>402</v>
          </cell>
        </row>
        <row r="641">
          <cell r="A641">
            <v>403</v>
          </cell>
        </row>
        <row r="642">
          <cell r="A642">
            <v>404</v>
          </cell>
        </row>
        <row r="643">
          <cell r="A643">
            <v>405</v>
          </cell>
        </row>
        <row r="644">
          <cell r="A644">
            <v>406</v>
          </cell>
        </row>
        <row r="645">
          <cell r="A645">
            <v>407</v>
          </cell>
        </row>
        <row r="646">
          <cell r="A646">
            <v>408</v>
          </cell>
        </row>
        <row r="647">
          <cell r="A647">
            <v>409</v>
          </cell>
        </row>
        <row r="648">
          <cell r="A648">
            <v>410</v>
          </cell>
        </row>
        <row r="649">
          <cell r="A649">
            <v>411</v>
          </cell>
        </row>
        <row r="650">
          <cell r="A650">
            <v>412</v>
          </cell>
        </row>
        <row r="651">
          <cell r="A651">
            <v>413</v>
          </cell>
        </row>
        <row r="652">
          <cell r="A652">
            <v>414</v>
          </cell>
        </row>
        <row r="653">
          <cell r="A653">
            <v>415</v>
          </cell>
        </row>
        <row r="654">
          <cell r="A654">
            <v>416</v>
          </cell>
        </row>
        <row r="655">
          <cell r="A655">
            <v>417</v>
          </cell>
        </row>
        <row r="656">
          <cell r="A656">
            <v>418</v>
          </cell>
        </row>
        <row r="657">
          <cell r="A657">
            <v>419</v>
          </cell>
        </row>
        <row r="658">
          <cell r="A658">
            <v>420</v>
          </cell>
        </row>
        <row r="659">
          <cell r="A659">
            <v>421</v>
          </cell>
        </row>
        <row r="660">
          <cell r="A660">
            <v>422</v>
          </cell>
        </row>
        <row r="661">
          <cell r="A661">
            <v>423</v>
          </cell>
        </row>
        <row r="662">
          <cell r="A662">
            <v>424</v>
          </cell>
        </row>
        <row r="663">
          <cell r="A663">
            <v>425</v>
          </cell>
        </row>
        <row r="664">
          <cell r="A664">
            <v>426</v>
          </cell>
        </row>
        <row r="665">
          <cell r="A665">
            <v>427</v>
          </cell>
        </row>
        <row r="666">
          <cell r="A666">
            <v>428</v>
          </cell>
        </row>
        <row r="667">
          <cell r="A667">
            <v>429</v>
          </cell>
        </row>
        <row r="668">
          <cell r="A668">
            <v>430</v>
          </cell>
        </row>
        <row r="669">
          <cell r="A669">
            <v>431</v>
          </cell>
        </row>
        <row r="670">
          <cell r="A670">
            <v>432</v>
          </cell>
        </row>
        <row r="671">
          <cell r="A671">
            <v>433</v>
          </cell>
        </row>
        <row r="672">
          <cell r="A672">
            <v>434</v>
          </cell>
        </row>
        <row r="673">
          <cell r="A673">
            <v>435</v>
          </cell>
        </row>
        <row r="674">
          <cell r="A674">
            <v>436</v>
          </cell>
        </row>
        <row r="675">
          <cell r="A675">
            <v>437</v>
          </cell>
        </row>
        <row r="676">
          <cell r="A676">
            <v>438</v>
          </cell>
        </row>
        <row r="677">
          <cell r="A677">
            <v>439</v>
          </cell>
        </row>
        <row r="678">
          <cell r="A678">
            <v>440</v>
          </cell>
        </row>
        <row r="679">
          <cell r="A679">
            <v>441</v>
          </cell>
        </row>
        <row r="680">
          <cell r="A680">
            <v>442</v>
          </cell>
        </row>
        <row r="681">
          <cell r="A681">
            <v>443</v>
          </cell>
        </row>
        <row r="682">
          <cell r="A682">
            <v>444</v>
          </cell>
        </row>
        <row r="683">
          <cell r="A683">
            <v>445</v>
          </cell>
        </row>
        <row r="684">
          <cell r="A684">
            <v>446</v>
          </cell>
        </row>
        <row r="685">
          <cell r="A685">
            <v>447</v>
          </cell>
        </row>
        <row r="686">
          <cell r="A686">
            <v>448</v>
          </cell>
        </row>
        <row r="687">
          <cell r="A687">
            <v>449</v>
          </cell>
        </row>
        <row r="688">
          <cell r="A688">
            <v>450</v>
          </cell>
        </row>
        <row r="689">
          <cell r="A689">
            <v>451</v>
          </cell>
        </row>
        <row r="690">
          <cell r="A690">
            <v>452</v>
          </cell>
        </row>
        <row r="691">
          <cell r="A691">
            <v>453</v>
          </cell>
        </row>
        <row r="692">
          <cell r="A692">
            <v>454</v>
          </cell>
        </row>
        <row r="693">
          <cell r="A693">
            <v>455</v>
          </cell>
        </row>
        <row r="694">
          <cell r="A694">
            <v>456</v>
          </cell>
        </row>
        <row r="695">
          <cell r="A695">
            <v>457</v>
          </cell>
        </row>
        <row r="696">
          <cell r="A696">
            <v>458</v>
          </cell>
        </row>
        <row r="697">
          <cell r="A697">
            <v>459</v>
          </cell>
        </row>
        <row r="698">
          <cell r="A698">
            <v>460</v>
          </cell>
        </row>
        <row r="699">
          <cell r="A699">
            <v>461</v>
          </cell>
        </row>
        <row r="700">
          <cell r="A700">
            <v>462</v>
          </cell>
        </row>
        <row r="701">
          <cell r="A701">
            <v>463</v>
          </cell>
        </row>
        <row r="702">
          <cell r="A702">
            <v>464</v>
          </cell>
        </row>
        <row r="703">
          <cell r="A703">
            <v>465</v>
          </cell>
        </row>
        <row r="704">
          <cell r="A704">
            <v>466</v>
          </cell>
        </row>
        <row r="705">
          <cell r="A705">
            <v>467</v>
          </cell>
        </row>
        <row r="706">
          <cell r="A706">
            <v>468</v>
          </cell>
        </row>
        <row r="707">
          <cell r="A707">
            <v>469</v>
          </cell>
        </row>
        <row r="708">
          <cell r="A708">
            <v>470</v>
          </cell>
        </row>
        <row r="709">
          <cell r="A709">
            <v>471</v>
          </cell>
        </row>
        <row r="710">
          <cell r="A710">
            <v>472</v>
          </cell>
        </row>
        <row r="711">
          <cell r="A711">
            <v>473</v>
          </cell>
        </row>
        <row r="712">
          <cell r="A712">
            <v>474</v>
          </cell>
        </row>
        <row r="713">
          <cell r="A713">
            <v>475</v>
          </cell>
        </row>
        <row r="714">
          <cell r="A714">
            <v>476</v>
          </cell>
        </row>
        <row r="715">
          <cell r="A715">
            <v>477</v>
          </cell>
        </row>
        <row r="716">
          <cell r="A716">
            <v>478</v>
          </cell>
        </row>
        <row r="717">
          <cell r="A717">
            <v>479</v>
          </cell>
        </row>
        <row r="718">
          <cell r="A718">
            <v>480</v>
          </cell>
        </row>
        <row r="719">
          <cell r="A719">
            <v>481</v>
          </cell>
        </row>
        <row r="720">
          <cell r="A720">
            <v>482</v>
          </cell>
        </row>
        <row r="721">
          <cell r="A721">
            <v>483</v>
          </cell>
        </row>
        <row r="722">
          <cell r="A722">
            <v>484</v>
          </cell>
        </row>
        <row r="723">
          <cell r="A723">
            <v>485</v>
          </cell>
        </row>
        <row r="724">
          <cell r="A724">
            <v>486</v>
          </cell>
        </row>
        <row r="725">
          <cell r="A725">
            <v>487</v>
          </cell>
        </row>
        <row r="726">
          <cell r="A726">
            <v>488</v>
          </cell>
        </row>
        <row r="727">
          <cell r="A727">
            <v>489</v>
          </cell>
        </row>
        <row r="728">
          <cell r="A728">
            <v>490</v>
          </cell>
        </row>
        <row r="729">
          <cell r="A729">
            <v>491</v>
          </cell>
        </row>
        <row r="730">
          <cell r="A730">
            <v>492</v>
          </cell>
        </row>
        <row r="731">
          <cell r="A731">
            <v>493</v>
          </cell>
        </row>
        <row r="732">
          <cell r="A732">
            <v>494</v>
          </cell>
        </row>
        <row r="733">
          <cell r="A733">
            <v>495</v>
          </cell>
        </row>
        <row r="734">
          <cell r="A734">
            <v>496</v>
          </cell>
        </row>
        <row r="735">
          <cell r="A735">
            <v>497</v>
          </cell>
        </row>
        <row r="736">
          <cell r="A736">
            <v>498</v>
          </cell>
        </row>
        <row r="737">
          <cell r="A737">
            <v>499</v>
          </cell>
        </row>
        <row r="738">
          <cell r="A738">
            <v>500</v>
          </cell>
        </row>
        <row r="739">
          <cell r="A739">
            <v>501</v>
          </cell>
        </row>
        <row r="740">
          <cell r="A740">
            <v>502</v>
          </cell>
        </row>
        <row r="741">
          <cell r="A741">
            <v>503</v>
          </cell>
        </row>
        <row r="742">
          <cell r="A742">
            <v>504</v>
          </cell>
        </row>
        <row r="743">
          <cell r="A743">
            <v>505</v>
          </cell>
        </row>
        <row r="744">
          <cell r="A744">
            <v>506</v>
          </cell>
        </row>
        <row r="745">
          <cell r="A745">
            <v>507</v>
          </cell>
        </row>
        <row r="746">
          <cell r="A746">
            <v>508</v>
          </cell>
        </row>
        <row r="747">
          <cell r="A747">
            <v>509</v>
          </cell>
        </row>
        <row r="748">
          <cell r="A748">
            <v>510</v>
          </cell>
        </row>
        <row r="749">
          <cell r="A749">
            <v>511</v>
          </cell>
        </row>
        <row r="750">
          <cell r="A750">
            <v>512</v>
          </cell>
        </row>
        <row r="751">
          <cell r="A751">
            <v>513</v>
          </cell>
        </row>
        <row r="752">
          <cell r="A752">
            <v>514</v>
          </cell>
        </row>
        <row r="753">
          <cell r="A753">
            <v>515</v>
          </cell>
        </row>
        <row r="754">
          <cell r="A754">
            <v>516</v>
          </cell>
        </row>
        <row r="755">
          <cell r="A755">
            <v>517</v>
          </cell>
        </row>
        <row r="756">
          <cell r="A756">
            <v>518</v>
          </cell>
        </row>
        <row r="757">
          <cell r="A757">
            <v>519</v>
          </cell>
        </row>
        <row r="758">
          <cell r="A758">
            <v>520</v>
          </cell>
        </row>
        <row r="759">
          <cell r="A759">
            <v>521</v>
          </cell>
        </row>
        <row r="760">
          <cell r="A760">
            <v>522</v>
          </cell>
        </row>
        <row r="761">
          <cell r="A761">
            <v>523</v>
          </cell>
        </row>
        <row r="762">
          <cell r="A762">
            <v>524</v>
          </cell>
        </row>
        <row r="763">
          <cell r="A763">
            <v>525</v>
          </cell>
        </row>
        <row r="764">
          <cell r="A764">
            <v>526</v>
          </cell>
        </row>
        <row r="765">
          <cell r="A765">
            <v>527</v>
          </cell>
        </row>
        <row r="766">
          <cell r="A766">
            <v>528</v>
          </cell>
        </row>
        <row r="767">
          <cell r="A767">
            <v>529</v>
          </cell>
        </row>
        <row r="768">
          <cell r="A768">
            <v>530</v>
          </cell>
        </row>
        <row r="769">
          <cell r="A769">
            <v>531</v>
          </cell>
        </row>
        <row r="770">
          <cell r="A770">
            <v>532</v>
          </cell>
        </row>
        <row r="771">
          <cell r="A771">
            <v>533</v>
          </cell>
        </row>
        <row r="772">
          <cell r="A772">
            <v>534</v>
          </cell>
        </row>
        <row r="773">
          <cell r="A773">
            <v>535</v>
          </cell>
        </row>
        <row r="774">
          <cell r="A774">
            <v>536</v>
          </cell>
        </row>
        <row r="775">
          <cell r="A775">
            <v>537</v>
          </cell>
        </row>
        <row r="776">
          <cell r="A776">
            <v>538</v>
          </cell>
        </row>
        <row r="777">
          <cell r="A777">
            <v>539</v>
          </cell>
        </row>
        <row r="778">
          <cell r="A778">
            <v>540</v>
          </cell>
        </row>
        <row r="779">
          <cell r="A779">
            <v>541</v>
          </cell>
        </row>
        <row r="780">
          <cell r="A780">
            <v>542</v>
          </cell>
        </row>
        <row r="781">
          <cell r="A781">
            <v>543</v>
          </cell>
        </row>
        <row r="782">
          <cell r="A782">
            <v>544</v>
          </cell>
        </row>
        <row r="783">
          <cell r="A783">
            <v>545</v>
          </cell>
        </row>
        <row r="784">
          <cell r="A784">
            <v>546</v>
          </cell>
        </row>
        <row r="785">
          <cell r="A785">
            <v>547</v>
          </cell>
        </row>
        <row r="786">
          <cell r="A786">
            <v>548</v>
          </cell>
        </row>
        <row r="787">
          <cell r="A787">
            <v>549</v>
          </cell>
        </row>
        <row r="788">
          <cell r="A788">
            <v>550</v>
          </cell>
        </row>
        <row r="789">
          <cell r="A789">
            <v>551</v>
          </cell>
        </row>
        <row r="790">
          <cell r="A790">
            <v>552</v>
          </cell>
        </row>
        <row r="791">
          <cell r="A791">
            <v>553</v>
          </cell>
        </row>
        <row r="792">
          <cell r="A792">
            <v>554</v>
          </cell>
        </row>
        <row r="793">
          <cell r="A793">
            <v>555</v>
          </cell>
        </row>
        <row r="794">
          <cell r="A794">
            <v>556</v>
          </cell>
        </row>
        <row r="795">
          <cell r="A795">
            <v>557</v>
          </cell>
        </row>
        <row r="796">
          <cell r="A796">
            <v>558</v>
          </cell>
        </row>
        <row r="797">
          <cell r="A797">
            <v>559</v>
          </cell>
        </row>
        <row r="798">
          <cell r="A798">
            <v>560</v>
          </cell>
        </row>
        <row r="799">
          <cell r="A799">
            <v>561</v>
          </cell>
        </row>
        <row r="800">
          <cell r="A800">
            <v>562</v>
          </cell>
        </row>
        <row r="801">
          <cell r="A801">
            <v>563</v>
          </cell>
        </row>
        <row r="802">
          <cell r="A802">
            <v>564</v>
          </cell>
        </row>
        <row r="803">
          <cell r="A803">
            <v>565</v>
          </cell>
        </row>
        <row r="804">
          <cell r="A804">
            <v>566</v>
          </cell>
        </row>
        <row r="805">
          <cell r="A805">
            <v>567</v>
          </cell>
        </row>
        <row r="806">
          <cell r="A806">
            <v>568</v>
          </cell>
        </row>
        <row r="807">
          <cell r="A807">
            <v>569</v>
          </cell>
        </row>
        <row r="808">
          <cell r="A808">
            <v>570</v>
          </cell>
        </row>
        <row r="809">
          <cell r="A809">
            <v>571</v>
          </cell>
        </row>
        <row r="810">
          <cell r="A810">
            <v>572</v>
          </cell>
        </row>
        <row r="811">
          <cell r="A811">
            <v>573</v>
          </cell>
        </row>
        <row r="812">
          <cell r="A812">
            <v>574</v>
          </cell>
        </row>
        <row r="813">
          <cell r="A813">
            <v>575</v>
          </cell>
        </row>
        <row r="814">
          <cell r="A814">
            <v>576</v>
          </cell>
        </row>
        <row r="815">
          <cell r="A815">
            <v>577</v>
          </cell>
        </row>
        <row r="816">
          <cell r="A816">
            <v>578</v>
          </cell>
        </row>
        <row r="817">
          <cell r="A817">
            <v>579</v>
          </cell>
        </row>
        <row r="818">
          <cell r="A818">
            <v>580</v>
          </cell>
        </row>
        <row r="819">
          <cell r="A819">
            <v>581</v>
          </cell>
        </row>
        <row r="820">
          <cell r="A820">
            <v>582</v>
          </cell>
        </row>
        <row r="821">
          <cell r="A821">
            <v>583</v>
          </cell>
        </row>
        <row r="822">
          <cell r="A822">
            <v>584</v>
          </cell>
        </row>
        <row r="823">
          <cell r="A823">
            <v>585</v>
          </cell>
        </row>
        <row r="824">
          <cell r="A824">
            <v>586</v>
          </cell>
        </row>
        <row r="825">
          <cell r="A825">
            <v>587</v>
          </cell>
        </row>
        <row r="826">
          <cell r="A826">
            <v>588</v>
          </cell>
        </row>
        <row r="827">
          <cell r="A827">
            <v>589</v>
          </cell>
        </row>
        <row r="828">
          <cell r="A828">
            <v>590</v>
          </cell>
        </row>
        <row r="829">
          <cell r="A829">
            <v>591</v>
          </cell>
        </row>
        <row r="830">
          <cell r="A830">
            <v>592</v>
          </cell>
        </row>
        <row r="831">
          <cell r="A831">
            <v>593</v>
          </cell>
        </row>
        <row r="832">
          <cell r="A832">
            <v>594</v>
          </cell>
        </row>
        <row r="833">
          <cell r="A833">
            <v>595</v>
          </cell>
        </row>
        <row r="834">
          <cell r="A834">
            <v>596</v>
          </cell>
        </row>
        <row r="835">
          <cell r="A835">
            <v>597</v>
          </cell>
        </row>
        <row r="836">
          <cell r="A836">
            <v>598</v>
          </cell>
        </row>
        <row r="837">
          <cell r="A837">
            <v>599</v>
          </cell>
        </row>
        <row r="838">
          <cell r="A838">
            <v>600</v>
          </cell>
        </row>
        <row r="839">
          <cell r="A839">
            <v>601</v>
          </cell>
        </row>
        <row r="840">
          <cell r="A840">
            <v>602</v>
          </cell>
        </row>
        <row r="841">
          <cell r="A841">
            <v>603</v>
          </cell>
        </row>
        <row r="842">
          <cell r="A842">
            <v>604</v>
          </cell>
        </row>
        <row r="843">
          <cell r="A843">
            <v>605</v>
          </cell>
        </row>
        <row r="844">
          <cell r="A844">
            <v>606</v>
          </cell>
        </row>
        <row r="845">
          <cell r="A845">
            <v>607</v>
          </cell>
        </row>
        <row r="846">
          <cell r="A846">
            <v>608</v>
          </cell>
        </row>
        <row r="847">
          <cell r="A847">
            <v>609</v>
          </cell>
        </row>
        <row r="848">
          <cell r="A848">
            <v>610</v>
          </cell>
        </row>
        <row r="849">
          <cell r="A849">
            <v>611</v>
          </cell>
        </row>
        <row r="850">
          <cell r="A850">
            <v>612</v>
          </cell>
        </row>
        <row r="851">
          <cell r="A851">
            <v>613</v>
          </cell>
        </row>
        <row r="852">
          <cell r="A852">
            <v>614</v>
          </cell>
        </row>
        <row r="853">
          <cell r="A853">
            <v>615</v>
          </cell>
        </row>
        <row r="854">
          <cell r="A854">
            <v>616</v>
          </cell>
        </row>
        <row r="855">
          <cell r="A855">
            <v>617</v>
          </cell>
        </row>
        <row r="856">
          <cell r="A856">
            <v>618</v>
          </cell>
        </row>
        <row r="857">
          <cell r="A857">
            <v>619</v>
          </cell>
        </row>
        <row r="858">
          <cell r="A858">
            <v>620</v>
          </cell>
        </row>
        <row r="859">
          <cell r="A859">
            <v>621</v>
          </cell>
        </row>
        <row r="860">
          <cell r="A860">
            <v>622</v>
          </cell>
        </row>
        <row r="861">
          <cell r="A861">
            <v>623</v>
          </cell>
        </row>
        <row r="862">
          <cell r="A862">
            <v>624</v>
          </cell>
        </row>
        <row r="863">
          <cell r="A863">
            <v>625</v>
          </cell>
        </row>
        <row r="864">
          <cell r="A864">
            <v>626</v>
          </cell>
        </row>
        <row r="865">
          <cell r="A865">
            <v>627</v>
          </cell>
        </row>
        <row r="866">
          <cell r="A866">
            <v>628</v>
          </cell>
        </row>
        <row r="867">
          <cell r="A867">
            <v>629</v>
          </cell>
        </row>
        <row r="868">
          <cell r="A868">
            <v>630</v>
          </cell>
        </row>
        <row r="869">
          <cell r="A869">
            <v>631</v>
          </cell>
        </row>
        <row r="870">
          <cell r="A870">
            <v>632</v>
          </cell>
        </row>
        <row r="871">
          <cell r="A871">
            <v>633</v>
          </cell>
        </row>
        <row r="872">
          <cell r="A872">
            <v>634</v>
          </cell>
        </row>
        <row r="873">
          <cell r="A873">
            <v>635</v>
          </cell>
        </row>
        <row r="874">
          <cell r="A874">
            <v>636</v>
          </cell>
        </row>
        <row r="875">
          <cell r="A875">
            <v>637</v>
          </cell>
        </row>
        <row r="876">
          <cell r="A876">
            <v>638</v>
          </cell>
        </row>
        <row r="877">
          <cell r="A877">
            <v>639</v>
          </cell>
        </row>
        <row r="878">
          <cell r="A878">
            <v>640</v>
          </cell>
        </row>
        <row r="879">
          <cell r="A879">
            <v>641</v>
          </cell>
        </row>
        <row r="880">
          <cell r="A880">
            <v>642</v>
          </cell>
        </row>
        <row r="881">
          <cell r="A881">
            <v>643</v>
          </cell>
        </row>
        <row r="882">
          <cell r="A882">
            <v>644</v>
          </cell>
        </row>
        <row r="883">
          <cell r="A883">
            <v>645</v>
          </cell>
        </row>
        <row r="884">
          <cell r="A884">
            <v>646</v>
          </cell>
        </row>
        <row r="885">
          <cell r="A885">
            <v>647</v>
          </cell>
        </row>
        <row r="886">
          <cell r="A886">
            <v>648</v>
          </cell>
        </row>
        <row r="887">
          <cell r="A887">
            <v>649</v>
          </cell>
        </row>
        <row r="888">
          <cell r="A888">
            <v>650</v>
          </cell>
        </row>
        <row r="889">
          <cell r="A889">
            <v>651</v>
          </cell>
        </row>
        <row r="890">
          <cell r="A890">
            <v>652</v>
          </cell>
        </row>
        <row r="891">
          <cell r="A891">
            <v>653</v>
          </cell>
        </row>
        <row r="892">
          <cell r="A892">
            <v>654</v>
          </cell>
        </row>
        <row r="893">
          <cell r="A893">
            <v>655</v>
          </cell>
        </row>
        <row r="894">
          <cell r="A894">
            <v>656</v>
          </cell>
        </row>
        <row r="895">
          <cell r="A895">
            <v>657</v>
          </cell>
        </row>
        <row r="896">
          <cell r="A896">
            <v>658</v>
          </cell>
        </row>
        <row r="897">
          <cell r="A897">
            <v>659</v>
          </cell>
        </row>
        <row r="898">
          <cell r="A898">
            <v>660</v>
          </cell>
        </row>
        <row r="899">
          <cell r="A899">
            <v>661</v>
          </cell>
        </row>
        <row r="900">
          <cell r="A900">
            <v>662</v>
          </cell>
        </row>
        <row r="901">
          <cell r="A901">
            <v>663</v>
          </cell>
        </row>
        <row r="902">
          <cell r="A902">
            <v>664</v>
          </cell>
        </row>
        <row r="903">
          <cell r="A903">
            <v>665</v>
          </cell>
        </row>
        <row r="904">
          <cell r="A904">
            <v>666</v>
          </cell>
        </row>
        <row r="905">
          <cell r="A905">
            <v>667</v>
          </cell>
        </row>
        <row r="906">
          <cell r="A906">
            <v>668</v>
          </cell>
        </row>
        <row r="907">
          <cell r="A907">
            <v>669</v>
          </cell>
        </row>
        <row r="908">
          <cell r="A908">
            <v>670</v>
          </cell>
        </row>
        <row r="909">
          <cell r="A909">
            <v>671</v>
          </cell>
        </row>
        <row r="910">
          <cell r="A910">
            <v>672</v>
          </cell>
        </row>
        <row r="911">
          <cell r="A911">
            <v>673</v>
          </cell>
        </row>
        <row r="912">
          <cell r="A912">
            <v>674</v>
          </cell>
        </row>
        <row r="913">
          <cell r="A913">
            <v>675</v>
          </cell>
        </row>
        <row r="914">
          <cell r="A914">
            <v>676</v>
          </cell>
        </row>
        <row r="915">
          <cell r="A915">
            <v>677</v>
          </cell>
        </row>
        <row r="916">
          <cell r="A916">
            <v>678</v>
          </cell>
        </row>
        <row r="917">
          <cell r="A917">
            <v>679</v>
          </cell>
        </row>
        <row r="918">
          <cell r="A918">
            <v>680</v>
          </cell>
        </row>
        <row r="919">
          <cell r="A919">
            <v>681</v>
          </cell>
        </row>
        <row r="920">
          <cell r="A920">
            <v>682</v>
          </cell>
        </row>
        <row r="921">
          <cell r="A921">
            <v>683</v>
          </cell>
        </row>
        <row r="922">
          <cell r="A922">
            <v>684</v>
          </cell>
        </row>
        <row r="923">
          <cell r="A923">
            <v>685</v>
          </cell>
        </row>
        <row r="924">
          <cell r="A924">
            <v>686</v>
          </cell>
        </row>
        <row r="925">
          <cell r="A925">
            <v>687</v>
          </cell>
        </row>
        <row r="926">
          <cell r="A926">
            <v>688</v>
          </cell>
        </row>
        <row r="927">
          <cell r="A927">
            <v>689</v>
          </cell>
        </row>
        <row r="928">
          <cell r="A928">
            <v>690</v>
          </cell>
        </row>
        <row r="929">
          <cell r="A929">
            <v>691</v>
          </cell>
        </row>
        <row r="930">
          <cell r="A930">
            <v>692</v>
          </cell>
        </row>
        <row r="931">
          <cell r="A931">
            <v>693</v>
          </cell>
        </row>
        <row r="932">
          <cell r="A932">
            <v>694</v>
          </cell>
        </row>
        <row r="933">
          <cell r="A933">
            <v>695</v>
          </cell>
        </row>
        <row r="934">
          <cell r="A934">
            <v>696</v>
          </cell>
        </row>
        <row r="935">
          <cell r="A935">
            <v>697</v>
          </cell>
        </row>
        <row r="936">
          <cell r="A936">
            <v>698</v>
          </cell>
        </row>
        <row r="937">
          <cell r="A937">
            <v>699</v>
          </cell>
        </row>
        <row r="938">
          <cell r="A938">
            <v>700</v>
          </cell>
        </row>
        <row r="939">
          <cell r="A939">
            <v>701</v>
          </cell>
        </row>
        <row r="940">
          <cell r="A940">
            <v>702</v>
          </cell>
        </row>
        <row r="941">
          <cell r="A941">
            <v>703</v>
          </cell>
        </row>
        <row r="942">
          <cell r="A942">
            <v>704</v>
          </cell>
        </row>
        <row r="943">
          <cell r="A943">
            <v>705</v>
          </cell>
        </row>
        <row r="944">
          <cell r="A944">
            <v>706</v>
          </cell>
        </row>
        <row r="945">
          <cell r="A945">
            <v>707</v>
          </cell>
        </row>
        <row r="946">
          <cell r="A946">
            <v>708</v>
          </cell>
        </row>
        <row r="947">
          <cell r="A947">
            <v>709</v>
          </cell>
        </row>
        <row r="948">
          <cell r="A948">
            <v>710</v>
          </cell>
        </row>
        <row r="949">
          <cell r="A949">
            <v>711</v>
          </cell>
        </row>
        <row r="950">
          <cell r="A950">
            <v>712</v>
          </cell>
        </row>
        <row r="951">
          <cell r="A951">
            <v>713</v>
          </cell>
        </row>
        <row r="952">
          <cell r="A952">
            <v>714</v>
          </cell>
        </row>
        <row r="953">
          <cell r="A953">
            <v>715</v>
          </cell>
        </row>
        <row r="954">
          <cell r="A954">
            <v>716</v>
          </cell>
        </row>
        <row r="955">
          <cell r="A955">
            <v>717</v>
          </cell>
        </row>
        <row r="956">
          <cell r="A956">
            <v>718</v>
          </cell>
        </row>
        <row r="957">
          <cell r="A957">
            <v>719</v>
          </cell>
        </row>
        <row r="958">
          <cell r="A958">
            <v>720</v>
          </cell>
        </row>
        <row r="959">
          <cell r="A959">
            <v>721</v>
          </cell>
        </row>
        <row r="960">
          <cell r="A960">
            <v>722</v>
          </cell>
        </row>
        <row r="961">
          <cell r="A961">
            <v>723</v>
          </cell>
        </row>
        <row r="962">
          <cell r="A962">
            <v>724</v>
          </cell>
        </row>
        <row r="963">
          <cell r="A963">
            <v>725</v>
          </cell>
        </row>
        <row r="964">
          <cell r="A964">
            <v>726</v>
          </cell>
        </row>
        <row r="965">
          <cell r="A965">
            <v>727</v>
          </cell>
        </row>
        <row r="966">
          <cell r="A966">
            <v>728</v>
          </cell>
        </row>
        <row r="967">
          <cell r="A967">
            <v>729</v>
          </cell>
        </row>
        <row r="968">
          <cell r="A968">
            <v>730</v>
          </cell>
        </row>
        <row r="969">
          <cell r="A969">
            <v>731</v>
          </cell>
        </row>
        <row r="970">
          <cell r="A970">
            <v>732</v>
          </cell>
        </row>
        <row r="971">
          <cell r="A971">
            <v>733</v>
          </cell>
        </row>
        <row r="972">
          <cell r="A972">
            <v>734</v>
          </cell>
        </row>
        <row r="973">
          <cell r="A973">
            <v>735</v>
          </cell>
        </row>
        <row r="974">
          <cell r="A974">
            <v>736</v>
          </cell>
        </row>
        <row r="975">
          <cell r="A975">
            <v>737</v>
          </cell>
        </row>
        <row r="976">
          <cell r="A976">
            <v>738</v>
          </cell>
        </row>
        <row r="977">
          <cell r="A977">
            <v>739</v>
          </cell>
        </row>
        <row r="978">
          <cell r="A978">
            <v>740</v>
          </cell>
        </row>
        <row r="979">
          <cell r="A979">
            <v>741</v>
          </cell>
        </row>
        <row r="980">
          <cell r="A980">
            <v>742</v>
          </cell>
        </row>
        <row r="981">
          <cell r="A981">
            <v>743</v>
          </cell>
        </row>
        <row r="982">
          <cell r="A982">
            <v>744</v>
          </cell>
        </row>
        <row r="983">
          <cell r="A983">
            <v>745</v>
          </cell>
        </row>
        <row r="984">
          <cell r="A984">
            <v>746</v>
          </cell>
        </row>
        <row r="985">
          <cell r="A985">
            <v>747</v>
          </cell>
        </row>
        <row r="986">
          <cell r="A986">
            <v>748</v>
          </cell>
        </row>
        <row r="987">
          <cell r="A987">
            <v>749</v>
          </cell>
        </row>
        <row r="988">
          <cell r="A988">
            <v>750</v>
          </cell>
        </row>
        <row r="989">
          <cell r="A989">
            <v>751</v>
          </cell>
        </row>
        <row r="990">
          <cell r="A990">
            <v>752</v>
          </cell>
        </row>
        <row r="991">
          <cell r="A991">
            <v>753</v>
          </cell>
        </row>
        <row r="992">
          <cell r="A992">
            <v>754</v>
          </cell>
        </row>
        <row r="993">
          <cell r="A993">
            <v>755</v>
          </cell>
        </row>
        <row r="994">
          <cell r="A994">
            <v>756</v>
          </cell>
        </row>
        <row r="995">
          <cell r="A995">
            <v>757</v>
          </cell>
        </row>
        <row r="996">
          <cell r="A996">
            <v>758</v>
          </cell>
        </row>
        <row r="997">
          <cell r="A997">
            <v>759</v>
          </cell>
        </row>
        <row r="998">
          <cell r="A998">
            <v>760</v>
          </cell>
        </row>
        <row r="999">
          <cell r="A999">
            <v>761</v>
          </cell>
        </row>
        <row r="1000">
          <cell r="A1000">
            <v>762</v>
          </cell>
        </row>
        <row r="1001">
          <cell r="A1001">
            <v>763</v>
          </cell>
        </row>
        <row r="1002">
          <cell r="A1002">
            <v>764</v>
          </cell>
        </row>
        <row r="1003">
          <cell r="A1003">
            <v>765</v>
          </cell>
        </row>
        <row r="1004">
          <cell r="A1004">
            <v>766</v>
          </cell>
        </row>
        <row r="1005">
          <cell r="A1005">
            <v>767</v>
          </cell>
        </row>
        <row r="1006">
          <cell r="A1006">
            <v>768</v>
          </cell>
        </row>
        <row r="1007">
          <cell r="A1007">
            <v>769</v>
          </cell>
        </row>
        <row r="1008">
          <cell r="A1008">
            <v>770</v>
          </cell>
        </row>
        <row r="1009">
          <cell r="A1009">
            <v>771</v>
          </cell>
        </row>
        <row r="1010">
          <cell r="A1010">
            <v>772</v>
          </cell>
        </row>
        <row r="1011">
          <cell r="A1011">
            <v>773</v>
          </cell>
        </row>
        <row r="1012">
          <cell r="A1012">
            <v>774</v>
          </cell>
        </row>
        <row r="1013">
          <cell r="A1013">
            <v>775</v>
          </cell>
        </row>
        <row r="1014">
          <cell r="A1014">
            <v>776</v>
          </cell>
        </row>
        <row r="1015">
          <cell r="A1015">
            <v>777</v>
          </cell>
        </row>
        <row r="1016">
          <cell r="A1016">
            <v>778</v>
          </cell>
        </row>
        <row r="1017">
          <cell r="A1017">
            <v>779</v>
          </cell>
        </row>
        <row r="1018">
          <cell r="A1018">
            <v>780</v>
          </cell>
          <cell r="F1018">
            <v>0</v>
          </cell>
        </row>
        <row r="1019">
          <cell r="A1019">
            <v>781</v>
          </cell>
        </row>
        <row r="1020">
          <cell r="A1020">
            <v>782</v>
          </cell>
        </row>
        <row r="1021">
          <cell r="A1021">
            <v>783</v>
          </cell>
        </row>
        <row r="1022">
          <cell r="A1022">
            <v>784</v>
          </cell>
        </row>
        <row r="1023">
          <cell r="A1023">
            <v>785</v>
          </cell>
        </row>
        <row r="1024">
          <cell r="A1024">
            <v>786</v>
          </cell>
        </row>
        <row r="1025">
          <cell r="A1025">
            <v>787</v>
          </cell>
        </row>
        <row r="1026">
          <cell r="A1026">
            <v>788</v>
          </cell>
        </row>
        <row r="1027">
          <cell r="A1027">
            <v>789</v>
          </cell>
        </row>
        <row r="1028">
          <cell r="A1028">
            <v>790</v>
          </cell>
        </row>
        <row r="1029">
          <cell r="A1029">
            <v>791</v>
          </cell>
        </row>
        <row r="1030">
          <cell r="A1030">
            <v>792</v>
          </cell>
        </row>
        <row r="1031">
          <cell r="A1031">
            <v>793</v>
          </cell>
        </row>
        <row r="1032">
          <cell r="A1032">
            <v>794</v>
          </cell>
        </row>
        <row r="1033">
          <cell r="A1033">
            <v>795</v>
          </cell>
        </row>
        <row r="1034">
          <cell r="A1034">
            <v>796</v>
          </cell>
        </row>
        <row r="1035">
          <cell r="A1035">
            <v>797</v>
          </cell>
        </row>
        <row r="1036">
          <cell r="A1036">
            <v>798</v>
          </cell>
        </row>
        <row r="1037">
          <cell r="A1037">
            <v>799</v>
          </cell>
        </row>
        <row r="1038">
          <cell r="A1038">
            <v>800</v>
          </cell>
        </row>
        <row r="1039">
          <cell r="A1039">
            <v>801</v>
          </cell>
        </row>
        <row r="1040">
          <cell r="A1040">
            <v>802</v>
          </cell>
        </row>
        <row r="1041">
          <cell r="A1041">
            <v>803</v>
          </cell>
        </row>
        <row r="1042">
          <cell r="A1042">
            <v>804</v>
          </cell>
        </row>
        <row r="1043">
          <cell r="A1043">
            <v>805</v>
          </cell>
        </row>
        <row r="1044">
          <cell r="A1044">
            <v>806</v>
          </cell>
        </row>
        <row r="1045">
          <cell r="A1045">
            <v>807</v>
          </cell>
        </row>
        <row r="1046">
          <cell r="A1046">
            <v>808</v>
          </cell>
        </row>
        <row r="1047">
          <cell r="A1047">
            <v>809</v>
          </cell>
        </row>
        <row r="1048">
          <cell r="A1048">
            <v>810</v>
          </cell>
        </row>
        <row r="1049">
          <cell r="A1049">
            <v>811</v>
          </cell>
        </row>
        <row r="1050">
          <cell r="A1050">
            <v>812</v>
          </cell>
        </row>
        <row r="1051">
          <cell r="A1051">
            <v>813</v>
          </cell>
        </row>
        <row r="1052">
          <cell r="A1052">
            <v>814</v>
          </cell>
        </row>
        <row r="1053">
          <cell r="A1053">
            <v>815</v>
          </cell>
        </row>
        <row r="1054">
          <cell r="A1054">
            <v>816</v>
          </cell>
        </row>
        <row r="1055">
          <cell r="A1055">
            <v>817</v>
          </cell>
        </row>
        <row r="1056">
          <cell r="A1056">
            <v>818</v>
          </cell>
        </row>
        <row r="1057">
          <cell r="A1057">
            <v>819</v>
          </cell>
        </row>
        <row r="1058">
          <cell r="A1058">
            <v>820</v>
          </cell>
        </row>
        <row r="1059">
          <cell r="A1059">
            <v>821</v>
          </cell>
        </row>
        <row r="1060">
          <cell r="A1060">
            <v>822</v>
          </cell>
        </row>
        <row r="1061">
          <cell r="A1061">
            <v>823</v>
          </cell>
        </row>
        <row r="1062">
          <cell r="A1062">
            <v>824</v>
          </cell>
        </row>
        <row r="1063">
          <cell r="A1063">
            <v>825</v>
          </cell>
        </row>
        <row r="1064">
          <cell r="A1064">
            <v>826</v>
          </cell>
        </row>
        <row r="1065">
          <cell r="A1065">
            <v>827</v>
          </cell>
        </row>
        <row r="1066">
          <cell r="A1066">
            <v>828</v>
          </cell>
        </row>
        <row r="1067">
          <cell r="A1067">
            <v>829</v>
          </cell>
        </row>
        <row r="1068">
          <cell r="A1068">
            <v>830</v>
          </cell>
        </row>
        <row r="1069">
          <cell r="A1069">
            <v>831</v>
          </cell>
        </row>
        <row r="1070">
          <cell r="A1070">
            <v>832</v>
          </cell>
        </row>
        <row r="1071">
          <cell r="A1071">
            <v>833</v>
          </cell>
        </row>
        <row r="1072">
          <cell r="A1072">
            <v>834</v>
          </cell>
        </row>
        <row r="1073">
          <cell r="A1073">
            <v>835</v>
          </cell>
        </row>
        <row r="1074">
          <cell r="A1074">
            <v>836</v>
          </cell>
        </row>
        <row r="1075">
          <cell r="A1075">
            <v>837</v>
          </cell>
        </row>
        <row r="1076">
          <cell r="A1076">
            <v>838</v>
          </cell>
        </row>
        <row r="1077">
          <cell r="A1077">
            <v>839</v>
          </cell>
        </row>
        <row r="1078">
          <cell r="A1078">
            <v>840</v>
          </cell>
        </row>
        <row r="1079">
          <cell r="A1079">
            <v>841</v>
          </cell>
        </row>
        <row r="1080">
          <cell r="A1080">
            <v>842</v>
          </cell>
        </row>
        <row r="1081">
          <cell r="A1081">
            <v>843</v>
          </cell>
        </row>
        <row r="1082">
          <cell r="A1082">
            <v>844</v>
          </cell>
        </row>
        <row r="1083">
          <cell r="A1083">
            <v>845</v>
          </cell>
        </row>
        <row r="1084">
          <cell r="A1084">
            <v>846</v>
          </cell>
        </row>
        <row r="1085">
          <cell r="A1085">
            <v>847</v>
          </cell>
        </row>
        <row r="1086">
          <cell r="A1086">
            <v>848</v>
          </cell>
        </row>
        <row r="1087">
          <cell r="A1087">
            <v>849</v>
          </cell>
        </row>
        <row r="1088">
          <cell r="A1088">
            <v>850</v>
          </cell>
        </row>
        <row r="1089">
          <cell r="A1089">
            <v>851</v>
          </cell>
        </row>
        <row r="1090">
          <cell r="A1090">
            <v>852</v>
          </cell>
        </row>
        <row r="1091">
          <cell r="A1091">
            <v>853</v>
          </cell>
        </row>
        <row r="1092">
          <cell r="A1092">
            <v>854</v>
          </cell>
        </row>
        <row r="1093">
          <cell r="A1093">
            <v>855</v>
          </cell>
        </row>
        <row r="1094">
          <cell r="A1094">
            <v>856</v>
          </cell>
        </row>
        <row r="1095">
          <cell r="A1095">
            <v>857</v>
          </cell>
        </row>
        <row r="1096">
          <cell r="A1096">
            <v>858</v>
          </cell>
        </row>
        <row r="1097">
          <cell r="A1097">
            <v>859</v>
          </cell>
        </row>
        <row r="1098">
          <cell r="A1098">
            <v>860</v>
          </cell>
        </row>
        <row r="1099">
          <cell r="A1099">
            <v>861</v>
          </cell>
        </row>
        <row r="1100">
          <cell r="A1100">
            <v>862</v>
          </cell>
        </row>
        <row r="1101">
          <cell r="A1101">
            <v>863</v>
          </cell>
        </row>
        <row r="1102">
          <cell r="A1102">
            <v>864</v>
          </cell>
        </row>
        <row r="1103">
          <cell r="A1103">
            <v>865</v>
          </cell>
        </row>
        <row r="1104">
          <cell r="A1104">
            <v>866</v>
          </cell>
        </row>
        <row r="1105">
          <cell r="A1105">
            <v>867</v>
          </cell>
        </row>
        <row r="1106">
          <cell r="A1106">
            <v>868</v>
          </cell>
        </row>
        <row r="1107">
          <cell r="A1107">
            <v>869</v>
          </cell>
        </row>
        <row r="1108">
          <cell r="A1108">
            <v>870</v>
          </cell>
        </row>
        <row r="1109">
          <cell r="A1109">
            <v>871</v>
          </cell>
        </row>
        <row r="1110">
          <cell r="A1110">
            <v>872</v>
          </cell>
        </row>
        <row r="1111">
          <cell r="A1111">
            <v>873</v>
          </cell>
        </row>
        <row r="1112">
          <cell r="A1112">
            <v>874</v>
          </cell>
        </row>
        <row r="1113">
          <cell r="A1113">
            <v>875</v>
          </cell>
        </row>
        <row r="1114">
          <cell r="A1114">
            <v>876</v>
          </cell>
        </row>
        <row r="1115">
          <cell r="A1115">
            <v>877</v>
          </cell>
        </row>
        <row r="1116">
          <cell r="A1116">
            <v>878</v>
          </cell>
        </row>
        <row r="1117">
          <cell r="A1117">
            <v>879</v>
          </cell>
        </row>
        <row r="1118">
          <cell r="A1118">
            <v>880</v>
          </cell>
        </row>
        <row r="1119">
          <cell r="A1119">
            <v>881</v>
          </cell>
        </row>
        <row r="1120">
          <cell r="A1120">
            <v>882</v>
          </cell>
        </row>
        <row r="1121">
          <cell r="A1121">
            <v>883</v>
          </cell>
        </row>
        <row r="1122">
          <cell r="A1122">
            <v>884</v>
          </cell>
        </row>
        <row r="1123">
          <cell r="A1123">
            <v>885</v>
          </cell>
        </row>
        <row r="1124">
          <cell r="A1124">
            <v>886</v>
          </cell>
        </row>
        <row r="1125">
          <cell r="A1125">
            <v>887</v>
          </cell>
        </row>
        <row r="1126">
          <cell r="A1126">
            <v>888</v>
          </cell>
        </row>
        <row r="1127">
          <cell r="A1127">
            <v>889</v>
          </cell>
        </row>
        <row r="1128">
          <cell r="A1128">
            <v>890</v>
          </cell>
        </row>
        <row r="1129">
          <cell r="A1129">
            <v>891</v>
          </cell>
        </row>
        <row r="1130">
          <cell r="A1130">
            <v>892</v>
          </cell>
        </row>
        <row r="1131">
          <cell r="A1131">
            <v>893</v>
          </cell>
        </row>
        <row r="1132">
          <cell r="A1132">
            <v>894</v>
          </cell>
        </row>
        <row r="1133">
          <cell r="A1133">
            <v>895</v>
          </cell>
        </row>
        <row r="1134">
          <cell r="A1134">
            <v>896</v>
          </cell>
        </row>
        <row r="1135">
          <cell r="A1135">
            <v>897</v>
          </cell>
        </row>
        <row r="1136">
          <cell r="A1136">
            <v>898</v>
          </cell>
        </row>
        <row r="1137">
          <cell r="A1137">
            <v>899</v>
          </cell>
        </row>
        <row r="1138">
          <cell r="A1138">
            <v>900</v>
          </cell>
        </row>
        <row r="1139">
          <cell r="A1139">
            <v>901</v>
          </cell>
        </row>
        <row r="1140">
          <cell r="A1140">
            <v>902</v>
          </cell>
        </row>
        <row r="1141">
          <cell r="A1141">
            <v>903</v>
          </cell>
        </row>
        <row r="1142">
          <cell r="A1142">
            <v>904</v>
          </cell>
        </row>
        <row r="1143">
          <cell r="A1143">
            <v>905</v>
          </cell>
        </row>
        <row r="1144">
          <cell r="A1144">
            <v>906</v>
          </cell>
        </row>
        <row r="1145">
          <cell r="A1145">
            <v>907</v>
          </cell>
        </row>
        <row r="1146">
          <cell r="A1146">
            <v>908</v>
          </cell>
        </row>
        <row r="1147">
          <cell r="A1147">
            <v>909</v>
          </cell>
        </row>
        <row r="1148">
          <cell r="A1148">
            <v>910</v>
          </cell>
        </row>
        <row r="1149">
          <cell r="A1149">
            <v>911</v>
          </cell>
        </row>
        <row r="1150">
          <cell r="A1150">
            <v>912</v>
          </cell>
        </row>
        <row r="1151">
          <cell r="A1151">
            <v>913</v>
          </cell>
        </row>
        <row r="1152">
          <cell r="A1152">
            <v>914</v>
          </cell>
        </row>
        <row r="1153">
          <cell r="A1153">
            <v>915</v>
          </cell>
        </row>
        <row r="1154">
          <cell r="A1154">
            <v>916</v>
          </cell>
        </row>
        <row r="1155">
          <cell r="A1155">
            <v>917</v>
          </cell>
        </row>
        <row r="1156">
          <cell r="A1156">
            <v>918</v>
          </cell>
        </row>
        <row r="1157">
          <cell r="A1157">
            <v>919</v>
          </cell>
        </row>
        <row r="1158">
          <cell r="A1158">
            <v>920</v>
          </cell>
        </row>
        <row r="1159">
          <cell r="A1159">
            <v>921</v>
          </cell>
        </row>
        <row r="1160">
          <cell r="A1160">
            <v>922</v>
          </cell>
        </row>
        <row r="1161">
          <cell r="A1161">
            <v>923</v>
          </cell>
        </row>
        <row r="1162">
          <cell r="A1162">
            <v>924</v>
          </cell>
        </row>
        <row r="1163">
          <cell r="A1163">
            <v>925</v>
          </cell>
        </row>
        <row r="1164">
          <cell r="A1164">
            <v>926</v>
          </cell>
        </row>
        <row r="1165">
          <cell r="A1165">
            <v>927</v>
          </cell>
        </row>
        <row r="1166">
          <cell r="A1166">
            <v>928</v>
          </cell>
        </row>
        <row r="1167">
          <cell r="A1167">
            <v>929</v>
          </cell>
        </row>
        <row r="1168">
          <cell r="A1168">
            <v>930</v>
          </cell>
        </row>
        <row r="1169">
          <cell r="A1169">
            <v>931</v>
          </cell>
        </row>
        <row r="1170">
          <cell r="A1170">
            <v>932</v>
          </cell>
        </row>
        <row r="1171">
          <cell r="A1171">
            <v>933</v>
          </cell>
        </row>
        <row r="1172">
          <cell r="A1172">
            <v>934</v>
          </cell>
        </row>
        <row r="1173">
          <cell r="A1173">
            <v>935</v>
          </cell>
        </row>
        <row r="1174">
          <cell r="A1174">
            <v>936</v>
          </cell>
        </row>
        <row r="1175">
          <cell r="A1175">
            <v>937</v>
          </cell>
        </row>
        <row r="1176">
          <cell r="A1176">
            <v>938</v>
          </cell>
        </row>
        <row r="1177">
          <cell r="A1177">
            <v>939</v>
          </cell>
        </row>
        <row r="1178">
          <cell r="A1178">
            <v>940</v>
          </cell>
        </row>
        <row r="1179">
          <cell r="A1179">
            <v>941</v>
          </cell>
        </row>
        <row r="1180">
          <cell r="A1180">
            <v>942</v>
          </cell>
        </row>
        <row r="1181">
          <cell r="A1181">
            <v>943</v>
          </cell>
        </row>
        <row r="1182">
          <cell r="A1182">
            <v>944</v>
          </cell>
        </row>
        <row r="1183">
          <cell r="A1183">
            <v>945</v>
          </cell>
        </row>
        <row r="1184">
          <cell r="A1184">
            <v>946</v>
          </cell>
        </row>
        <row r="1185">
          <cell r="A1185">
            <v>947</v>
          </cell>
        </row>
        <row r="1186">
          <cell r="A1186">
            <v>948</v>
          </cell>
        </row>
        <row r="1187">
          <cell r="A1187">
            <v>949</v>
          </cell>
        </row>
        <row r="1188">
          <cell r="A1188">
            <v>950</v>
          </cell>
        </row>
        <row r="1189">
          <cell r="A1189">
            <v>951</v>
          </cell>
        </row>
        <row r="1190">
          <cell r="A1190">
            <v>952</v>
          </cell>
        </row>
        <row r="1191">
          <cell r="A1191">
            <v>953</v>
          </cell>
        </row>
        <row r="1192">
          <cell r="A1192">
            <v>954</v>
          </cell>
        </row>
        <row r="1193">
          <cell r="A1193">
            <v>955</v>
          </cell>
        </row>
        <row r="1194">
          <cell r="A1194">
            <v>956</v>
          </cell>
        </row>
        <row r="1195">
          <cell r="A1195">
            <v>957</v>
          </cell>
        </row>
        <row r="1196">
          <cell r="A1196">
            <v>958</v>
          </cell>
        </row>
        <row r="1197">
          <cell r="A1197">
            <v>959</v>
          </cell>
        </row>
        <row r="1198">
          <cell r="A1198">
            <v>960</v>
          </cell>
        </row>
        <row r="1199">
          <cell r="A1199">
            <v>961</v>
          </cell>
        </row>
        <row r="1200">
          <cell r="A1200">
            <v>962</v>
          </cell>
        </row>
        <row r="1201">
          <cell r="A1201">
            <v>963</v>
          </cell>
        </row>
        <row r="1202">
          <cell r="A1202">
            <v>964</v>
          </cell>
        </row>
        <row r="1203">
          <cell r="A1203">
            <v>965</v>
          </cell>
        </row>
        <row r="1204">
          <cell r="A1204">
            <v>966</v>
          </cell>
        </row>
        <row r="1205">
          <cell r="A1205">
            <v>967</v>
          </cell>
        </row>
        <row r="1206">
          <cell r="A1206">
            <v>968</v>
          </cell>
        </row>
        <row r="1207">
          <cell r="A1207">
            <v>969</v>
          </cell>
        </row>
        <row r="1208">
          <cell r="A1208">
            <v>970</v>
          </cell>
        </row>
        <row r="1209">
          <cell r="A1209">
            <v>971</v>
          </cell>
        </row>
        <row r="1210">
          <cell r="A1210">
            <v>972</v>
          </cell>
        </row>
        <row r="1211">
          <cell r="A1211">
            <v>973</v>
          </cell>
        </row>
        <row r="1212">
          <cell r="A1212">
            <v>974</v>
          </cell>
        </row>
        <row r="1213">
          <cell r="A1213">
            <v>975</v>
          </cell>
        </row>
        <row r="1214">
          <cell r="A1214">
            <v>976</v>
          </cell>
        </row>
        <row r="1215">
          <cell r="A1215">
            <v>977</v>
          </cell>
        </row>
        <row r="1216">
          <cell r="A1216">
            <v>978</v>
          </cell>
        </row>
        <row r="1217">
          <cell r="A1217">
            <v>979</v>
          </cell>
        </row>
        <row r="1218">
          <cell r="A1218">
            <v>980</v>
          </cell>
        </row>
        <row r="1219">
          <cell r="A1219">
            <v>981</v>
          </cell>
        </row>
        <row r="1220">
          <cell r="A1220">
            <v>982</v>
          </cell>
        </row>
        <row r="1221">
          <cell r="A1221">
            <v>983</v>
          </cell>
        </row>
        <row r="1222">
          <cell r="A1222">
            <v>984</v>
          </cell>
        </row>
        <row r="1223">
          <cell r="A1223">
            <v>985</v>
          </cell>
        </row>
        <row r="1224">
          <cell r="A1224">
            <v>986</v>
          </cell>
        </row>
        <row r="1225">
          <cell r="A1225">
            <v>987</v>
          </cell>
        </row>
        <row r="1226">
          <cell r="A1226">
            <v>988</v>
          </cell>
        </row>
        <row r="1227">
          <cell r="A1227">
            <v>989</v>
          </cell>
        </row>
        <row r="1228">
          <cell r="A1228">
            <v>990</v>
          </cell>
        </row>
        <row r="1229">
          <cell r="A1229">
            <v>991</v>
          </cell>
        </row>
        <row r="1230">
          <cell r="A1230">
            <v>992</v>
          </cell>
        </row>
        <row r="1231">
          <cell r="A1231">
            <v>993</v>
          </cell>
        </row>
        <row r="1232">
          <cell r="A1232">
            <v>994</v>
          </cell>
        </row>
        <row r="1233">
          <cell r="A1233">
            <v>995</v>
          </cell>
        </row>
        <row r="1234">
          <cell r="A1234">
            <v>996</v>
          </cell>
        </row>
        <row r="1235">
          <cell r="A1235">
            <v>997</v>
          </cell>
        </row>
        <row r="1236">
          <cell r="A1236">
            <v>998</v>
          </cell>
        </row>
        <row r="1237">
          <cell r="A1237">
            <v>999</v>
          </cell>
        </row>
        <row r="1238">
          <cell r="A1238">
            <v>1000</v>
          </cell>
        </row>
        <row r="1239">
          <cell r="A1239">
            <v>1001</v>
          </cell>
        </row>
        <row r="1240">
          <cell r="A1240">
            <v>1002</v>
          </cell>
        </row>
        <row r="1241">
          <cell r="A1241">
            <v>1003</v>
          </cell>
        </row>
        <row r="1242">
          <cell r="A1242">
            <v>1004</v>
          </cell>
        </row>
        <row r="1243">
          <cell r="A1243">
            <v>1005</v>
          </cell>
        </row>
        <row r="1244">
          <cell r="A1244">
            <v>1006</v>
          </cell>
        </row>
        <row r="1245">
          <cell r="A1245">
            <v>1007</v>
          </cell>
        </row>
        <row r="1246">
          <cell r="A1246">
            <v>1008</v>
          </cell>
        </row>
        <row r="1247">
          <cell r="A1247">
            <v>1009</v>
          </cell>
        </row>
        <row r="1248">
          <cell r="A1248">
            <v>1010</v>
          </cell>
        </row>
        <row r="1249">
          <cell r="A1249">
            <v>1011</v>
          </cell>
        </row>
        <row r="1250">
          <cell r="A1250">
            <v>1012</v>
          </cell>
        </row>
        <row r="1251">
          <cell r="A1251">
            <v>1013</v>
          </cell>
        </row>
        <row r="1252">
          <cell r="A1252">
            <v>1014</v>
          </cell>
        </row>
        <row r="1253">
          <cell r="A1253">
            <v>1015</v>
          </cell>
        </row>
        <row r="1254">
          <cell r="A1254">
            <v>1016</v>
          </cell>
        </row>
        <row r="1255">
          <cell r="A1255">
            <v>1017</v>
          </cell>
        </row>
        <row r="1256">
          <cell r="A1256">
            <v>1018</v>
          </cell>
        </row>
        <row r="1257">
          <cell r="A1257">
            <v>1019</v>
          </cell>
        </row>
        <row r="1258">
          <cell r="A1258">
            <v>1020</v>
          </cell>
        </row>
        <row r="1259">
          <cell r="A1259">
            <v>1021</v>
          </cell>
        </row>
        <row r="1260">
          <cell r="A1260">
            <v>1022</v>
          </cell>
        </row>
        <row r="1261">
          <cell r="A1261">
            <v>1023</v>
          </cell>
        </row>
        <row r="1262">
          <cell r="A1262">
            <v>1024</v>
          </cell>
        </row>
        <row r="1263">
          <cell r="A1263">
            <v>1025</v>
          </cell>
        </row>
        <row r="1264">
          <cell r="A1264">
            <v>1026</v>
          </cell>
        </row>
        <row r="1265">
          <cell r="A1265">
            <v>1027</v>
          </cell>
        </row>
        <row r="1266">
          <cell r="A1266">
            <v>1028</v>
          </cell>
        </row>
        <row r="1267">
          <cell r="A1267">
            <v>1029</v>
          </cell>
        </row>
        <row r="1268">
          <cell r="A1268">
            <v>1030</v>
          </cell>
        </row>
        <row r="1269">
          <cell r="A1269">
            <v>1031</v>
          </cell>
        </row>
        <row r="1270">
          <cell r="A1270">
            <v>1032</v>
          </cell>
        </row>
        <row r="1271">
          <cell r="A1271">
            <v>1033</v>
          </cell>
        </row>
        <row r="1272">
          <cell r="A1272">
            <v>1034</v>
          </cell>
        </row>
        <row r="1273">
          <cell r="A1273">
            <v>1035</v>
          </cell>
        </row>
        <row r="1274">
          <cell r="A1274">
            <v>1036</v>
          </cell>
        </row>
        <row r="1275">
          <cell r="A1275">
            <v>1037</v>
          </cell>
        </row>
        <row r="1276">
          <cell r="A1276">
            <v>1038</v>
          </cell>
        </row>
        <row r="1277">
          <cell r="A1277">
            <v>1039</v>
          </cell>
        </row>
        <row r="1278">
          <cell r="A1278">
            <v>1040</v>
          </cell>
        </row>
        <row r="1279">
          <cell r="A1279">
            <v>1041</v>
          </cell>
        </row>
        <row r="1280">
          <cell r="A1280">
            <v>1042</v>
          </cell>
        </row>
        <row r="1281">
          <cell r="A1281">
            <v>1043</v>
          </cell>
        </row>
        <row r="1282">
          <cell r="A1282">
            <v>1044</v>
          </cell>
        </row>
        <row r="1283">
          <cell r="A1283">
            <v>1045</v>
          </cell>
        </row>
        <row r="1284">
          <cell r="A1284">
            <v>1046</v>
          </cell>
        </row>
        <row r="1285">
          <cell r="A1285">
            <v>1047</v>
          </cell>
        </row>
        <row r="1286">
          <cell r="A1286">
            <v>1048</v>
          </cell>
        </row>
        <row r="1287">
          <cell r="A1287">
            <v>1049</v>
          </cell>
        </row>
        <row r="1288">
          <cell r="A1288">
            <v>1050</v>
          </cell>
        </row>
        <row r="1289">
          <cell r="A1289">
            <v>1051</v>
          </cell>
        </row>
        <row r="1290">
          <cell r="A1290">
            <v>1052</v>
          </cell>
        </row>
        <row r="1291">
          <cell r="A1291">
            <v>1053</v>
          </cell>
        </row>
        <row r="1292">
          <cell r="A1292">
            <v>1054</v>
          </cell>
        </row>
        <row r="1293">
          <cell r="A1293">
            <v>1055</v>
          </cell>
        </row>
        <row r="1294">
          <cell r="A1294">
            <v>1056</v>
          </cell>
        </row>
        <row r="1295">
          <cell r="A1295">
            <v>1057</v>
          </cell>
        </row>
        <row r="1296">
          <cell r="A1296">
            <v>1058</v>
          </cell>
        </row>
        <row r="1297">
          <cell r="A1297">
            <v>1059</v>
          </cell>
        </row>
        <row r="1298">
          <cell r="A1298">
            <v>1060</v>
          </cell>
        </row>
        <row r="1299">
          <cell r="A1299">
            <v>1061</v>
          </cell>
        </row>
        <row r="1300">
          <cell r="A1300">
            <v>1062</v>
          </cell>
        </row>
        <row r="1301">
          <cell r="A1301">
            <v>1063</v>
          </cell>
        </row>
        <row r="1302">
          <cell r="A1302">
            <v>1064</v>
          </cell>
        </row>
        <row r="1303">
          <cell r="A1303">
            <v>1065</v>
          </cell>
        </row>
        <row r="1304">
          <cell r="A1304">
            <v>1066</v>
          </cell>
        </row>
        <row r="1305">
          <cell r="A1305">
            <v>1067</v>
          </cell>
        </row>
        <row r="1306">
          <cell r="A1306">
            <v>1068</v>
          </cell>
        </row>
        <row r="1307">
          <cell r="A1307">
            <v>1069</v>
          </cell>
        </row>
        <row r="1308">
          <cell r="A1308">
            <v>1070</v>
          </cell>
        </row>
        <row r="1309">
          <cell r="A1309">
            <v>1071</v>
          </cell>
        </row>
        <row r="1310">
          <cell r="A1310">
            <v>1072</v>
          </cell>
        </row>
        <row r="1311">
          <cell r="A1311">
            <v>1073</v>
          </cell>
        </row>
        <row r="1312">
          <cell r="A1312">
            <v>1074</v>
          </cell>
        </row>
        <row r="1313">
          <cell r="A1313">
            <v>1075</v>
          </cell>
        </row>
        <row r="1314">
          <cell r="A1314">
            <v>1076</v>
          </cell>
        </row>
        <row r="1315">
          <cell r="A1315">
            <v>1077</v>
          </cell>
        </row>
        <row r="1316">
          <cell r="A1316">
            <v>1078</v>
          </cell>
        </row>
        <row r="1317">
          <cell r="A1317">
            <v>1079</v>
          </cell>
        </row>
        <row r="1318">
          <cell r="A1318">
            <v>1080</v>
          </cell>
        </row>
        <row r="1319">
          <cell r="A1319">
            <v>1081</v>
          </cell>
        </row>
        <row r="1320">
          <cell r="A1320">
            <v>1082</v>
          </cell>
        </row>
        <row r="1321">
          <cell r="A1321">
            <v>1083</v>
          </cell>
        </row>
        <row r="1322">
          <cell r="A1322">
            <v>1084</v>
          </cell>
        </row>
        <row r="1323">
          <cell r="A1323">
            <v>1085</v>
          </cell>
        </row>
        <row r="1324">
          <cell r="A1324">
            <v>1086</v>
          </cell>
        </row>
        <row r="1325">
          <cell r="A1325">
            <v>1087</v>
          </cell>
        </row>
        <row r="1326">
          <cell r="A1326">
            <v>1088</v>
          </cell>
        </row>
        <row r="1327">
          <cell r="A1327">
            <v>1089</v>
          </cell>
        </row>
        <row r="1328">
          <cell r="A1328">
            <v>1090</v>
          </cell>
        </row>
        <row r="1329">
          <cell r="A1329">
            <v>1091</v>
          </cell>
        </row>
        <row r="1330">
          <cell r="A1330">
            <v>1092</v>
          </cell>
        </row>
        <row r="1331">
          <cell r="A1331">
            <v>1093</v>
          </cell>
        </row>
        <row r="1332">
          <cell r="A1332">
            <v>1094</v>
          </cell>
        </row>
        <row r="1333">
          <cell r="A1333">
            <v>1095</v>
          </cell>
        </row>
        <row r="1334">
          <cell r="A1334">
            <v>1096</v>
          </cell>
        </row>
        <row r="1335">
          <cell r="A1335">
            <v>1097</v>
          </cell>
        </row>
        <row r="1336">
          <cell r="A1336">
            <v>1098</v>
          </cell>
        </row>
        <row r="1337">
          <cell r="A1337">
            <v>1099</v>
          </cell>
        </row>
        <row r="1338">
          <cell r="A1338">
            <v>1100</v>
          </cell>
        </row>
        <row r="1339">
          <cell r="A1339">
            <v>1101</v>
          </cell>
        </row>
        <row r="1340">
          <cell r="A1340">
            <v>1102</v>
          </cell>
        </row>
        <row r="1341">
          <cell r="A1341">
            <v>1103</v>
          </cell>
        </row>
        <row r="1342">
          <cell r="A1342">
            <v>1104</v>
          </cell>
        </row>
        <row r="1343">
          <cell r="A1343">
            <v>1105</v>
          </cell>
        </row>
        <row r="1344">
          <cell r="A1344">
            <v>1106</v>
          </cell>
        </row>
        <row r="1345">
          <cell r="A1345">
            <v>1107</v>
          </cell>
        </row>
        <row r="1346">
          <cell r="A1346">
            <v>1108</v>
          </cell>
        </row>
        <row r="1347">
          <cell r="A1347">
            <v>1109</v>
          </cell>
        </row>
        <row r="1348">
          <cell r="A1348">
            <v>1110</v>
          </cell>
        </row>
        <row r="1349">
          <cell r="A1349">
            <v>1111</v>
          </cell>
        </row>
        <row r="1350">
          <cell r="A1350">
            <v>1112</v>
          </cell>
        </row>
        <row r="1351">
          <cell r="A1351">
            <v>1113</v>
          </cell>
        </row>
        <row r="1352">
          <cell r="A1352">
            <v>1114</v>
          </cell>
        </row>
        <row r="1353">
          <cell r="A1353">
            <v>1115</v>
          </cell>
        </row>
        <row r="1354">
          <cell r="A1354">
            <v>1116</v>
          </cell>
        </row>
        <row r="1355">
          <cell r="A1355">
            <v>1117</v>
          </cell>
        </row>
        <row r="1356">
          <cell r="A1356">
            <v>1118</v>
          </cell>
        </row>
        <row r="1357">
          <cell r="A1357">
            <v>1119</v>
          </cell>
        </row>
        <row r="1358">
          <cell r="A1358">
            <v>1120</v>
          </cell>
        </row>
        <row r="1359">
          <cell r="A1359">
            <v>1121</v>
          </cell>
        </row>
        <row r="1360">
          <cell r="A1360">
            <v>1122</v>
          </cell>
        </row>
        <row r="1361">
          <cell r="A1361">
            <v>1123</v>
          </cell>
        </row>
        <row r="1362">
          <cell r="A1362">
            <v>1124</v>
          </cell>
        </row>
        <row r="1363">
          <cell r="A1363">
            <v>1125</v>
          </cell>
        </row>
        <row r="1364">
          <cell r="A1364">
            <v>1126</v>
          </cell>
        </row>
        <row r="1365">
          <cell r="A1365">
            <v>1127</v>
          </cell>
        </row>
        <row r="1366">
          <cell r="A1366">
            <v>1128</v>
          </cell>
        </row>
        <row r="1367">
          <cell r="A1367">
            <v>1129</v>
          </cell>
        </row>
        <row r="1368">
          <cell r="A1368">
            <v>1130</v>
          </cell>
        </row>
        <row r="1369">
          <cell r="A1369">
            <v>1131</v>
          </cell>
        </row>
        <row r="1370">
          <cell r="A1370">
            <v>1132</v>
          </cell>
        </row>
        <row r="1371">
          <cell r="A1371">
            <v>1133</v>
          </cell>
        </row>
        <row r="1372">
          <cell r="A1372">
            <v>1134</v>
          </cell>
        </row>
        <row r="1373">
          <cell r="A1373">
            <v>1135</v>
          </cell>
        </row>
        <row r="1374">
          <cell r="A1374">
            <v>1136</v>
          </cell>
        </row>
        <row r="1375">
          <cell r="A1375">
            <v>1137</v>
          </cell>
        </row>
        <row r="1376">
          <cell r="A1376">
            <v>1138</v>
          </cell>
        </row>
        <row r="1377">
          <cell r="A1377">
            <v>1139</v>
          </cell>
        </row>
        <row r="1378">
          <cell r="A1378">
            <v>1140</v>
          </cell>
        </row>
        <row r="1379">
          <cell r="A1379">
            <v>1141</v>
          </cell>
        </row>
        <row r="1380">
          <cell r="A1380">
            <v>1142</v>
          </cell>
        </row>
        <row r="1381">
          <cell r="A1381">
            <v>1143</v>
          </cell>
        </row>
        <row r="1382">
          <cell r="A1382">
            <v>1144</v>
          </cell>
        </row>
        <row r="1383">
          <cell r="A1383">
            <v>1145</v>
          </cell>
        </row>
        <row r="1384">
          <cell r="A1384">
            <v>1146</v>
          </cell>
        </row>
        <row r="1385">
          <cell r="A1385">
            <v>1147</v>
          </cell>
        </row>
        <row r="1386">
          <cell r="A1386">
            <v>1148</v>
          </cell>
        </row>
        <row r="1387">
          <cell r="A1387">
            <v>1149</v>
          </cell>
        </row>
        <row r="1388">
          <cell r="A1388">
            <v>1150</v>
          </cell>
        </row>
        <row r="1389">
          <cell r="A1389">
            <v>1151</v>
          </cell>
        </row>
        <row r="1390">
          <cell r="A1390">
            <v>1152</v>
          </cell>
        </row>
        <row r="1391">
          <cell r="A1391">
            <v>1153</v>
          </cell>
        </row>
        <row r="1392">
          <cell r="A1392">
            <v>1154</v>
          </cell>
        </row>
        <row r="1393">
          <cell r="A1393">
            <v>1155</v>
          </cell>
        </row>
        <row r="1394">
          <cell r="A1394">
            <v>1156</v>
          </cell>
        </row>
        <row r="1395">
          <cell r="A1395">
            <v>1157</v>
          </cell>
        </row>
        <row r="1396">
          <cell r="A1396">
            <v>1158</v>
          </cell>
        </row>
        <row r="1397">
          <cell r="A1397">
            <v>1159</v>
          </cell>
        </row>
        <row r="1398">
          <cell r="A1398">
            <v>1160</v>
          </cell>
        </row>
        <row r="1399">
          <cell r="A1399">
            <v>1161</v>
          </cell>
        </row>
        <row r="1400">
          <cell r="A1400">
            <v>1162</v>
          </cell>
        </row>
        <row r="1401">
          <cell r="A1401">
            <v>1163</v>
          </cell>
        </row>
        <row r="1402">
          <cell r="A1402">
            <v>1164</v>
          </cell>
        </row>
        <row r="1403">
          <cell r="A1403">
            <v>1165</v>
          </cell>
        </row>
        <row r="1404">
          <cell r="A1404">
            <v>1166</v>
          </cell>
        </row>
        <row r="1405">
          <cell r="A1405">
            <v>1167</v>
          </cell>
        </row>
        <row r="1406">
          <cell r="A1406">
            <v>1168</v>
          </cell>
        </row>
        <row r="1407">
          <cell r="A1407">
            <v>1169</v>
          </cell>
        </row>
        <row r="1408">
          <cell r="A1408">
            <v>1170</v>
          </cell>
        </row>
        <row r="1409">
          <cell r="A1409">
            <v>1171</v>
          </cell>
        </row>
        <row r="1410">
          <cell r="A1410">
            <v>1172</v>
          </cell>
        </row>
        <row r="1411">
          <cell r="A1411">
            <v>1173</v>
          </cell>
        </row>
        <row r="1412">
          <cell r="A1412">
            <v>1174</v>
          </cell>
        </row>
        <row r="1413">
          <cell r="A1413">
            <v>1175</v>
          </cell>
        </row>
        <row r="1414">
          <cell r="A1414">
            <v>1176</v>
          </cell>
        </row>
        <row r="1415">
          <cell r="A1415">
            <v>1177</v>
          </cell>
        </row>
        <row r="1416">
          <cell r="A1416">
            <v>1178</v>
          </cell>
        </row>
        <row r="1417">
          <cell r="A1417">
            <v>1179</v>
          </cell>
        </row>
        <row r="1418">
          <cell r="A1418">
            <v>1180</v>
          </cell>
        </row>
        <row r="1419">
          <cell r="A1419">
            <v>1181</v>
          </cell>
        </row>
        <row r="1420">
          <cell r="A1420">
            <v>1182</v>
          </cell>
        </row>
        <row r="1421">
          <cell r="A1421">
            <v>1183</v>
          </cell>
        </row>
        <row r="1422">
          <cell r="A1422">
            <v>1184</v>
          </cell>
        </row>
        <row r="1423">
          <cell r="A1423">
            <v>1185</v>
          </cell>
        </row>
        <row r="1424">
          <cell r="A1424">
            <v>1186</v>
          </cell>
        </row>
        <row r="1425">
          <cell r="A1425">
            <v>1187</v>
          </cell>
        </row>
        <row r="1426">
          <cell r="A1426">
            <v>1188</v>
          </cell>
        </row>
        <row r="1427">
          <cell r="A1427">
            <v>1189</v>
          </cell>
        </row>
        <row r="1428">
          <cell r="A1428">
            <v>1190</v>
          </cell>
        </row>
        <row r="1429">
          <cell r="A1429">
            <v>1191</v>
          </cell>
        </row>
        <row r="1430">
          <cell r="A1430">
            <v>1192</v>
          </cell>
        </row>
        <row r="1431">
          <cell r="A1431">
            <v>1193</v>
          </cell>
        </row>
        <row r="1432">
          <cell r="A1432">
            <v>1194</v>
          </cell>
        </row>
        <row r="1433">
          <cell r="A1433">
            <v>1195</v>
          </cell>
        </row>
        <row r="1434">
          <cell r="A1434">
            <v>1196</v>
          </cell>
        </row>
        <row r="1435">
          <cell r="A1435">
            <v>1197</v>
          </cell>
        </row>
        <row r="1436">
          <cell r="A1436">
            <v>1198</v>
          </cell>
        </row>
        <row r="1437">
          <cell r="A1437">
            <v>1199</v>
          </cell>
        </row>
        <row r="1438">
          <cell r="A1438">
            <v>1200</v>
          </cell>
        </row>
        <row r="1439">
          <cell r="A1439">
            <v>1201</v>
          </cell>
        </row>
        <row r="1440">
          <cell r="A1440">
            <v>1202</v>
          </cell>
        </row>
        <row r="1441">
          <cell r="A1441">
            <v>1203</v>
          </cell>
        </row>
        <row r="1442">
          <cell r="A1442">
            <v>1204</v>
          </cell>
        </row>
        <row r="1443">
          <cell r="A1443">
            <v>1205</v>
          </cell>
        </row>
        <row r="1444">
          <cell r="A1444">
            <v>1206</v>
          </cell>
        </row>
        <row r="1445">
          <cell r="A1445">
            <v>1207</v>
          </cell>
        </row>
        <row r="1446">
          <cell r="A1446">
            <v>1208</v>
          </cell>
        </row>
        <row r="1447">
          <cell r="A1447">
            <v>1209</v>
          </cell>
        </row>
        <row r="1448">
          <cell r="A1448">
            <v>1210</v>
          </cell>
        </row>
        <row r="1449">
          <cell r="A1449">
            <v>1211</v>
          </cell>
        </row>
        <row r="1450">
          <cell r="A1450">
            <v>1212</v>
          </cell>
        </row>
        <row r="1451">
          <cell r="A1451">
            <v>1213</v>
          </cell>
        </row>
        <row r="1452">
          <cell r="A1452">
            <v>1214</v>
          </cell>
        </row>
        <row r="1453">
          <cell r="A1453">
            <v>1215</v>
          </cell>
        </row>
        <row r="1454">
          <cell r="A1454">
            <v>1216</v>
          </cell>
        </row>
        <row r="1455">
          <cell r="A1455">
            <v>1217</v>
          </cell>
        </row>
        <row r="1456">
          <cell r="A1456">
            <v>1218</v>
          </cell>
        </row>
        <row r="1457">
          <cell r="A1457">
            <v>1219</v>
          </cell>
        </row>
        <row r="1458">
          <cell r="A1458">
            <v>1220</v>
          </cell>
        </row>
        <row r="1459">
          <cell r="A1459">
            <v>1221</v>
          </cell>
        </row>
        <row r="1460">
          <cell r="A1460">
            <v>1222</v>
          </cell>
        </row>
        <row r="1461">
          <cell r="A1461">
            <v>1223</v>
          </cell>
        </row>
        <row r="1462">
          <cell r="A1462">
            <v>1224</v>
          </cell>
        </row>
        <row r="1463">
          <cell r="A1463">
            <v>1225</v>
          </cell>
        </row>
        <row r="1464">
          <cell r="A1464">
            <v>1226</v>
          </cell>
        </row>
        <row r="1465">
          <cell r="A1465">
            <v>1227</v>
          </cell>
        </row>
        <row r="1466">
          <cell r="A1466">
            <v>1228</v>
          </cell>
        </row>
        <row r="1467">
          <cell r="A1467">
            <v>1229</v>
          </cell>
        </row>
        <row r="1468">
          <cell r="A1468">
            <v>1230</v>
          </cell>
        </row>
        <row r="1469">
          <cell r="A1469">
            <v>1231</v>
          </cell>
        </row>
        <row r="1470">
          <cell r="A1470">
            <v>1232</v>
          </cell>
        </row>
        <row r="1471">
          <cell r="A1471">
            <v>1233</v>
          </cell>
        </row>
        <row r="1472">
          <cell r="A1472">
            <v>1234</v>
          </cell>
        </row>
        <row r="1473">
          <cell r="A1473">
            <v>1235</v>
          </cell>
        </row>
        <row r="1474">
          <cell r="A1474">
            <v>1236</v>
          </cell>
        </row>
        <row r="1475">
          <cell r="A1475">
            <v>1237</v>
          </cell>
        </row>
        <row r="1476">
          <cell r="A1476">
            <v>1238</v>
          </cell>
        </row>
        <row r="1477">
          <cell r="A1477">
            <v>1239</v>
          </cell>
        </row>
        <row r="1478">
          <cell r="A1478">
            <v>1240</v>
          </cell>
        </row>
        <row r="1479">
          <cell r="A1479">
            <v>1241</v>
          </cell>
        </row>
        <row r="1480">
          <cell r="A1480">
            <v>1242</v>
          </cell>
        </row>
        <row r="1481">
          <cell r="A1481">
            <v>1243</v>
          </cell>
        </row>
        <row r="1482">
          <cell r="A1482">
            <v>1244</v>
          </cell>
        </row>
        <row r="1483">
          <cell r="A1483">
            <v>1245</v>
          </cell>
        </row>
        <row r="1484">
          <cell r="A1484">
            <v>1246</v>
          </cell>
        </row>
        <row r="1485">
          <cell r="A1485">
            <v>1247</v>
          </cell>
        </row>
        <row r="1486">
          <cell r="A1486">
            <v>1248</v>
          </cell>
        </row>
        <row r="1487">
          <cell r="A1487">
            <v>1249</v>
          </cell>
        </row>
        <row r="1488">
          <cell r="A1488">
            <v>1250</v>
          </cell>
        </row>
        <row r="1489">
          <cell r="A1489">
            <v>1251</v>
          </cell>
        </row>
        <row r="1490">
          <cell r="A1490">
            <v>1252</v>
          </cell>
        </row>
        <row r="1491">
          <cell r="A1491">
            <v>1253</v>
          </cell>
        </row>
        <row r="1492">
          <cell r="A1492">
            <v>1254</v>
          </cell>
        </row>
        <row r="1493">
          <cell r="A1493">
            <v>1255</v>
          </cell>
        </row>
        <row r="1494">
          <cell r="A1494">
            <v>1256</v>
          </cell>
        </row>
        <row r="1495">
          <cell r="A1495">
            <v>1257</v>
          </cell>
        </row>
        <row r="1496">
          <cell r="A1496">
            <v>1258</v>
          </cell>
        </row>
        <row r="1497">
          <cell r="A1497">
            <v>1259</v>
          </cell>
        </row>
        <row r="1498">
          <cell r="A1498">
            <v>1260</v>
          </cell>
        </row>
        <row r="1499">
          <cell r="A1499">
            <v>1261</v>
          </cell>
        </row>
        <row r="1500">
          <cell r="A1500">
            <v>1262</v>
          </cell>
        </row>
        <row r="1501">
          <cell r="A1501">
            <v>1263</v>
          </cell>
        </row>
        <row r="1502">
          <cell r="A1502">
            <v>1264</v>
          </cell>
        </row>
        <row r="1503">
          <cell r="A1503">
            <v>1265</v>
          </cell>
        </row>
        <row r="1504">
          <cell r="A1504">
            <v>1266</v>
          </cell>
        </row>
        <row r="1505">
          <cell r="A1505">
            <v>1267</v>
          </cell>
        </row>
        <row r="1506">
          <cell r="A1506">
            <v>1268</v>
          </cell>
        </row>
        <row r="1507">
          <cell r="A1507">
            <v>1269</v>
          </cell>
        </row>
        <row r="1508">
          <cell r="A1508">
            <v>1270</v>
          </cell>
        </row>
        <row r="1509">
          <cell r="A1509">
            <v>1271</v>
          </cell>
        </row>
        <row r="1510">
          <cell r="A1510">
            <v>1272</v>
          </cell>
        </row>
        <row r="1511">
          <cell r="A1511">
            <v>1273</v>
          </cell>
        </row>
        <row r="1512">
          <cell r="A1512">
            <v>1274</v>
          </cell>
        </row>
        <row r="1513">
          <cell r="A1513">
            <v>1275</v>
          </cell>
        </row>
        <row r="1514">
          <cell r="A1514">
            <v>1276</v>
          </cell>
        </row>
        <row r="1515">
          <cell r="A1515">
            <v>1277</v>
          </cell>
        </row>
        <row r="1516">
          <cell r="A1516">
            <v>1278</v>
          </cell>
        </row>
        <row r="1517">
          <cell r="A1517">
            <v>1279</v>
          </cell>
        </row>
        <row r="1518">
          <cell r="A1518">
            <v>1280</v>
          </cell>
        </row>
        <row r="1519">
          <cell r="A1519">
            <v>1281</v>
          </cell>
        </row>
        <row r="1520">
          <cell r="A1520">
            <v>1282</v>
          </cell>
        </row>
        <row r="1521">
          <cell r="A1521">
            <v>1283</v>
          </cell>
        </row>
        <row r="1522">
          <cell r="A1522">
            <v>1284</v>
          </cell>
        </row>
        <row r="1523">
          <cell r="A1523">
            <v>1285</v>
          </cell>
        </row>
        <row r="1524">
          <cell r="A1524">
            <v>1286</v>
          </cell>
        </row>
        <row r="1525">
          <cell r="A1525">
            <v>1287</v>
          </cell>
        </row>
        <row r="1526">
          <cell r="A1526">
            <v>1288</v>
          </cell>
        </row>
        <row r="1527">
          <cell r="A1527">
            <v>1289</v>
          </cell>
        </row>
        <row r="1528">
          <cell r="A1528">
            <v>1290</v>
          </cell>
        </row>
        <row r="1529">
          <cell r="A1529">
            <v>1291</v>
          </cell>
        </row>
        <row r="1530">
          <cell r="A1530">
            <v>1292</v>
          </cell>
        </row>
        <row r="1531">
          <cell r="A1531">
            <v>1293</v>
          </cell>
        </row>
        <row r="1532">
          <cell r="A1532">
            <v>1294</v>
          </cell>
        </row>
        <row r="1533">
          <cell r="A1533">
            <v>1295</v>
          </cell>
        </row>
        <row r="1534">
          <cell r="A1534">
            <v>1296</v>
          </cell>
        </row>
        <row r="1535">
          <cell r="A1535">
            <v>1297</v>
          </cell>
        </row>
        <row r="1536">
          <cell r="A1536">
            <v>1298</v>
          </cell>
        </row>
        <row r="1537">
          <cell r="A1537">
            <v>1299</v>
          </cell>
        </row>
        <row r="1538">
          <cell r="A1538">
            <v>1300</v>
          </cell>
        </row>
        <row r="1539">
          <cell r="A1539">
            <v>1301</v>
          </cell>
        </row>
        <row r="1540">
          <cell r="A1540">
            <v>1302</v>
          </cell>
        </row>
        <row r="1541">
          <cell r="A1541">
            <v>1303</v>
          </cell>
        </row>
        <row r="1542">
          <cell r="A1542">
            <v>1304</v>
          </cell>
        </row>
        <row r="1543">
          <cell r="A1543">
            <v>1305</v>
          </cell>
        </row>
        <row r="1544">
          <cell r="A1544">
            <v>1306</v>
          </cell>
        </row>
        <row r="1545">
          <cell r="A1545">
            <v>1307</v>
          </cell>
        </row>
        <row r="1546">
          <cell r="A1546">
            <v>1308</v>
          </cell>
        </row>
        <row r="1547">
          <cell r="A1547">
            <v>1309</v>
          </cell>
        </row>
        <row r="1548">
          <cell r="A1548">
            <v>1310</v>
          </cell>
        </row>
        <row r="1549">
          <cell r="A1549">
            <v>1311</v>
          </cell>
        </row>
        <row r="1550">
          <cell r="A1550">
            <v>1312</v>
          </cell>
        </row>
        <row r="1551">
          <cell r="A1551">
            <v>1313</v>
          </cell>
        </row>
        <row r="1552">
          <cell r="A1552">
            <v>1314</v>
          </cell>
        </row>
        <row r="1553">
          <cell r="A1553">
            <v>1315</v>
          </cell>
        </row>
        <row r="1554">
          <cell r="A1554">
            <v>1316</v>
          </cell>
        </row>
        <row r="1555">
          <cell r="A1555">
            <v>1317</v>
          </cell>
        </row>
        <row r="1556">
          <cell r="A1556">
            <v>1318</v>
          </cell>
        </row>
        <row r="1557">
          <cell r="A1557">
            <v>1319</v>
          </cell>
        </row>
        <row r="1558">
          <cell r="A1558">
            <v>1320</v>
          </cell>
        </row>
        <row r="1559">
          <cell r="A1559">
            <v>1321</v>
          </cell>
        </row>
        <row r="1560">
          <cell r="A1560">
            <v>1322</v>
          </cell>
        </row>
        <row r="1561">
          <cell r="A1561">
            <v>1323</v>
          </cell>
        </row>
        <row r="1562">
          <cell r="A1562">
            <v>1324</v>
          </cell>
        </row>
        <row r="1563">
          <cell r="A1563">
            <v>1325</v>
          </cell>
        </row>
        <row r="1564">
          <cell r="A1564">
            <v>1326</v>
          </cell>
        </row>
        <row r="1565">
          <cell r="A1565">
            <v>1327</v>
          </cell>
        </row>
        <row r="1566">
          <cell r="A1566">
            <v>1328</v>
          </cell>
        </row>
        <row r="1567">
          <cell r="A1567">
            <v>1329</v>
          </cell>
        </row>
        <row r="1568">
          <cell r="A1568">
            <v>1330</v>
          </cell>
        </row>
        <row r="1569">
          <cell r="A1569">
            <v>1331</v>
          </cell>
        </row>
        <row r="1570">
          <cell r="A1570">
            <v>1332</v>
          </cell>
        </row>
        <row r="1571">
          <cell r="A1571">
            <v>1333</v>
          </cell>
        </row>
        <row r="1572">
          <cell r="A1572">
            <v>1334</v>
          </cell>
        </row>
        <row r="1573">
          <cell r="A1573">
            <v>1335</v>
          </cell>
        </row>
        <row r="1574">
          <cell r="A1574">
            <v>1336</v>
          </cell>
        </row>
        <row r="1575">
          <cell r="A1575">
            <v>1337</v>
          </cell>
        </row>
        <row r="1576">
          <cell r="A1576">
            <v>1338</v>
          </cell>
        </row>
        <row r="1577">
          <cell r="A1577">
            <v>1339</v>
          </cell>
        </row>
        <row r="1578">
          <cell r="A1578">
            <v>1340</v>
          </cell>
        </row>
        <row r="1579">
          <cell r="A1579">
            <v>1341</v>
          </cell>
        </row>
        <row r="1580">
          <cell r="A1580">
            <v>1342</v>
          </cell>
        </row>
        <row r="1581">
          <cell r="A1581">
            <v>1343</v>
          </cell>
        </row>
        <row r="1582">
          <cell r="A1582">
            <v>1344</v>
          </cell>
        </row>
        <row r="1583">
          <cell r="A1583">
            <v>1345</v>
          </cell>
        </row>
        <row r="1584">
          <cell r="A1584">
            <v>1346</v>
          </cell>
        </row>
        <row r="1585">
          <cell r="A1585">
            <v>1347</v>
          </cell>
        </row>
        <row r="1586">
          <cell r="A1586">
            <v>1348</v>
          </cell>
        </row>
        <row r="1587">
          <cell r="A1587">
            <v>1349</v>
          </cell>
        </row>
        <row r="1588">
          <cell r="A1588">
            <v>1350</v>
          </cell>
        </row>
        <row r="1589">
          <cell r="A1589">
            <v>1351</v>
          </cell>
        </row>
        <row r="1590">
          <cell r="A1590">
            <v>1352</v>
          </cell>
        </row>
        <row r="1591">
          <cell r="A1591">
            <v>1353</v>
          </cell>
        </row>
        <row r="1592">
          <cell r="A1592">
            <v>1354</v>
          </cell>
        </row>
        <row r="1593">
          <cell r="A1593">
            <v>1355</v>
          </cell>
        </row>
        <row r="1594">
          <cell r="A1594">
            <v>1356</v>
          </cell>
        </row>
        <row r="1595">
          <cell r="A1595">
            <v>1357</v>
          </cell>
        </row>
        <row r="1596">
          <cell r="A1596">
            <v>1358</v>
          </cell>
        </row>
        <row r="1597">
          <cell r="A1597">
            <v>1359</v>
          </cell>
        </row>
        <row r="1598">
          <cell r="A1598">
            <v>1360</v>
          </cell>
        </row>
        <row r="1599">
          <cell r="A1599">
            <v>1361</v>
          </cell>
        </row>
        <row r="1600">
          <cell r="A1600">
            <v>1362</v>
          </cell>
        </row>
        <row r="1601">
          <cell r="A1601">
            <v>1363</v>
          </cell>
        </row>
        <row r="1602">
          <cell r="A1602">
            <v>1364</v>
          </cell>
        </row>
        <row r="1603">
          <cell r="A1603">
            <v>1365</v>
          </cell>
        </row>
        <row r="1604">
          <cell r="A1604">
            <v>1366</v>
          </cell>
        </row>
        <row r="1605">
          <cell r="A1605">
            <v>1367</v>
          </cell>
        </row>
        <row r="1606">
          <cell r="A1606">
            <v>1368</v>
          </cell>
        </row>
        <row r="1607">
          <cell r="A1607">
            <v>1369</v>
          </cell>
        </row>
        <row r="1608">
          <cell r="A1608">
            <v>1370</v>
          </cell>
        </row>
        <row r="1609">
          <cell r="A1609">
            <v>1371</v>
          </cell>
        </row>
        <row r="1610">
          <cell r="A1610">
            <v>1372</v>
          </cell>
        </row>
        <row r="1611">
          <cell r="A1611">
            <v>1373</v>
          </cell>
        </row>
        <row r="1612">
          <cell r="A1612">
            <v>1374</v>
          </cell>
        </row>
        <row r="1613">
          <cell r="A1613">
            <v>1375</v>
          </cell>
        </row>
        <row r="1614">
          <cell r="A1614">
            <v>1376</v>
          </cell>
        </row>
        <row r="1615">
          <cell r="A1615">
            <v>1377</v>
          </cell>
        </row>
        <row r="1616">
          <cell r="A1616">
            <v>1378</v>
          </cell>
        </row>
        <row r="1617">
          <cell r="A1617">
            <v>1379</v>
          </cell>
        </row>
        <row r="1618">
          <cell r="A1618">
            <v>1380</v>
          </cell>
        </row>
        <row r="1619">
          <cell r="A1619">
            <v>1381</v>
          </cell>
        </row>
        <row r="1620">
          <cell r="A1620">
            <v>1382</v>
          </cell>
        </row>
        <row r="1621">
          <cell r="A1621">
            <v>1383</v>
          </cell>
        </row>
        <row r="1622">
          <cell r="A1622">
            <v>1384</v>
          </cell>
        </row>
        <row r="1623">
          <cell r="A1623">
            <v>1385</v>
          </cell>
        </row>
        <row r="1624">
          <cell r="A1624">
            <v>1386</v>
          </cell>
        </row>
        <row r="1625">
          <cell r="A1625">
            <v>1387</v>
          </cell>
        </row>
        <row r="1626">
          <cell r="A1626">
            <v>1388</v>
          </cell>
        </row>
        <row r="1627">
          <cell r="A1627">
            <v>1389</v>
          </cell>
        </row>
        <row r="1628">
          <cell r="A1628">
            <v>1390</v>
          </cell>
        </row>
        <row r="1629">
          <cell r="A1629">
            <v>1391</v>
          </cell>
        </row>
        <row r="1630">
          <cell r="A1630">
            <v>1392</v>
          </cell>
        </row>
        <row r="1631">
          <cell r="A1631">
            <v>1393</v>
          </cell>
        </row>
        <row r="1632">
          <cell r="A1632">
            <v>1394</v>
          </cell>
        </row>
        <row r="1633">
          <cell r="A1633">
            <v>1395</v>
          </cell>
        </row>
        <row r="1634">
          <cell r="A1634">
            <v>1396</v>
          </cell>
        </row>
        <row r="1635">
          <cell r="A1635">
            <v>1397</v>
          </cell>
        </row>
        <row r="1636">
          <cell r="A1636">
            <v>1398</v>
          </cell>
        </row>
        <row r="1637">
          <cell r="A1637">
            <v>1399</v>
          </cell>
        </row>
        <row r="1638">
          <cell r="A1638">
            <v>1400</v>
          </cell>
        </row>
        <row r="1639">
          <cell r="A1639">
            <v>1401</v>
          </cell>
        </row>
        <row r="1640">
          <cell r="A1640">
            <v>1402</v>
          </cell>
        </row>
        <row r="1641">
          <cell r="A1641">
            <v>1403</v>
          </cell>
        </row>
        <row r="1642">
          <cell r="A1642">
            <v>1404</v>
          </cell>
        </row>
        <row r="1643">
          <cell r="A1643">
            <v>1405</v>
          </cell>
        </row>
        <row r="1644">
          <cell r="A1644">
            <v>1406</v>
          </cell>
        </row>
        <row r="1645">
          <cell r="A1645">
            <v>1407</v>
          </cell>
        </row>
        <row r="1646">
          <cell r="A1646">
            <v>1408</v>
          </cell>
        </row>
        <row r="1647">
          <cell r="A1647">
            <v>1409</v>
          </cell>
        </row>
        <row r="1648">
          <cell r="A1648">
            <v>1410</v>
          </cell>
        </row>
        <row r="1649">
          <cell r="A1649">
            <v>1411</v>
          </cell>
        </row>
        <row r="1650">
          <cell r="A1650">
            <v>1412</v>
          </cell>
        </row>
        <row r="1651">
          <cell r="A1651">
            <v>1413</v>
          </cell>
        </row>
        <row r="1652">
          <cell r="A1652">
            <v>1414</v>
          </cell>
        </row>
        <row r="1653">
          <cell r="A1653">
            <v>1415</v>
          </cell>
        </row>
        <row r="1654">
          <cell r="A1654">
            <v>1416</v>
          </cell>
        </row>
        <row r="1655">
          <cell r="A1655">
            <v>1417</v>
          </cell>
        </row>
        <row r="1656">
          <cell r="A1656">
            <v>1418</v>
          </cell>
        </row>
        <row r="1657">
          <cell r="A1657">
            <v>1419</v>
          </cell>
        </row>
        <row r="1658">
          <cell r="A1658">
            <v>1420</v>
          </cell>
        </row>
        <row r="1659">
          <cell r="A1659">
            <v>1421</v>
          </cell>
        </row>
        <row r="1660">
          <cell r="A1660">
            <v>1422</v>
          </cell>
        </row>
        <row r="1661">
          <cell r="A1661">
            <v>1423</v>
          </cell>
        </row>
        <row r="1662">
          <cell r="A1662">
            <v>1424</v>
          </cell>
        </row>
        <row r="1663">
          <cell r="A1663">
            <v>1425</v>
          </cell>
        </row>
        <row r="1664">
          <cell r="A1664">
            <v>1426</v>
          </cell>
        </row>
        <row r="1665">
          <cell r="A1665">
            <v>1427</v>
          </cell>
        </row>
        <row r="1666">
          <cell r="A1666">
            <v>1428</v>
          </cell>
        </row>
        <row r="1667">
          <cell r="A1667">
            <v>1429</v>
          </cell>
        </row>
        <row r="1668">
          <cell r="A1668">
            <v>1430</v>
          </cell>
        </row>
        <row r="1669">
          <cell r="A1669">
            <v>1431</v>
          </cell>
        </row>
        <row r="1670">
          <cell r="A1670">
            <v>1432</v>
          </cell>
        </row>
        <row r="1671">
          <cell r="A1671">
            <v>1433</v>
          </cell>
        </row>
        <row r="1672">
          <cell r="A1672">
            <v>1434</v>
          </cell>
        </row>
        <row r="1673">
          <cell r="A1673">
            <v>1435</v>
          </cell>
        </row>
        <row r="1674">
          <cell r="A1674">
            <v>1436</v>
          </cell>
        </row>
        <row r="1675">
          <cell r="A1675">
            <v>1437</v>
          </cell>
        </row>
        <row r="1676">
          <cell r="A1676">
            <v>1438</v>
          </cell>
        </row>
        <row r="1677">
          <cell r="A1677">
            <v>1439</v>
          </cell>
        </row>
        <row r="1678">
          <cell r="A1678">
            <v>1440</v>
          </cell>
        </row>
        <row r="1679">
          <cell r="A1679">
            <v>1441</v>
          </cell>
        </row>
        <row r="1680">
          <cell r="A1680">
            <v>1442</v>
          </cell>
        </row>
        <row r="1681">
          <cell r="A1681">
            <v>1443</v>
          </cell>
        </row>
        <row r="1682">
          <cell r="A1682">
            <v>1444</v>
          </cell>
        </row>
        <row r="1683">
          <cell r="A1683">
            <v>1445</v>
          </cell>
        </row>
        <row r="1684">
          <cell r="A1684">
            <v>1446</v>
          </cell>
        </row>
        <row r="1685">
          <cell r="A1685">
            <v>1447</v>
          </cell>
        </row>
        <row r="1686">
          <cell r="A1686">
            <v>1448</v>
          </cell>
        </row>
        <row r="1687">
          <cell r="A1687">
            <v>1449</v>
          </cell>
        </row>
        <row r="1688">
          <cell r="A1688">
            <v>1450</v>
          </cell>
        </row>
        <row r="1689">
          <cell r="A1689">
            <v>1451</v>
          </cell>
        </row>
        <row r="1690">
          <cell r="A1690">
            <v>1452</v>
          </cell>
        </row>
        <row r="1691">
          <cell r="A1691">
            <v>1453</v>
          </cell>
        </row>
        <row r="1692">
          <cell r="A1692">
            <v>1454</v>
          </cell>
        </row>
        <row r="1693">
          <cell r="A1693">
            <v>1455</v>
          </cell>
        </row>
        <row r="1694">
          <cell r="A1694">
            <v>1456</v>
          </cell>
        </row>
        <row r="1695">
          <cell r="A1695">
            <v>1457</v>
          </cell>
        </row>
        <row r="1696">
          <cell r="A1696">
            <v>1458</v>
          </cell>
        </row>
        <row r="1697">
          <cell r="A1697">
            <v>1459</v>
          </cell>
        </row>
        <row r="1698">
          <cell r="A1698">
            <v>1460</v>
          </cell>
        </row>
        <row r="1699">
          <cell r="A1699">
            <v>1461</v>
          </cell>
        </row>
        <row r="1700">
          <cell r="A1700">
            <v>1462</v>
          </cell>
        </row>
        <row r="1701">
          <cell r="A1701">
            <v>1463</v>
          </cell>
        </row>
        <row r="1702">
          <cell r="A1702">
            <v>1464</v>
          </cell>
        </row>
        <row r="1703">
          <cell r="A1703">
            <v>1465</v>
          </cell>
        </row>
        <row r="1704">
          <cell r="A1704">
            <v>1466</v>
          </cell>
        </row>
        <row r="1705">
          <cell r="A1705">
            <v>1467</v>
          </cell>
        </row>
        <row r="1706">
          <cell r="A1706">
            <v>1468</v>
          </cell>
        </row>
        <row r="1707">
          <cell r="A1707">
            <v>1469</v>
          </cell>
        </row>
        <row r="1708">
          <cell r="A1708">
            <v>1470</v>
          </cell>
        </row>
        <row r="1709">
          <cell r="A1709">
            <v>1471</v>
          </cell>
        </row>
        <row r="1710">
          <cell r="A1710">
            <v>1472</v>
          </cell>
        </row>
        <row r="1711">
          <cell r="A1711">
            <v>1473</v>
          </cell>
        </row>
        <row r="1712">
          <cell r="A1712">
            <v>1474</v>
          </cell>
        </row>
        <row r="1713">
          <cell r="A1713">
            <v>1475</v>
          </cell>
        </row>
        <row r="1714">
          <cell r="A1714">
            <v>1476</v>
          </cell>
        </row>
        <row r="1715">
          <cell r="A1715">
            <v>1477</v>
          </cell>
        </row>
        <row r="1716">
          <cell r="A1716">
            <v>1478</v>
          </cell>
        </row>
        <row r="1717">
          <cell r="A1717">
            <v>1479</v>
          </cell>
        </row>
        <row r="1718">
          <cell r="A1718">
            <v>1480</v>
          </cell>
        </row>
        <row r="1719">
          <cell r="A1719">
            <v>1481</v>
          </cell>
        </row>
        <row r="1720">
          <cell r="A1720">
            <v>1482</v>
          </cell>
        </row>
        <row r="1721">
          <cell r="A1721">
            <v>1483</v>
          </cell>
        </row>
        <row r="1722">
          <cell r="A1722">
            <v>1484</v>
          </cell>
        </row>
        <row r="1723">
          <cell r="A1723">
            <v>1485</v>
          </cell>
        </row>
        <row r="1724">
          <cell r="A1724">
            <v>1486</v>
          </cell>
        </row>
        <row r="1725">
          <cell r="A1725">
            <v>1487</v>
          </cell>
        </row>
        <row r="1726">
          <cell r="A1726">
            <v>1488</v>
          </cell>
        </row>
        <row r="1727">
          <cell r="A1727">
            <v>1489</v>
          </cell>
        </row>
        <row r="1728">
          <cell r="A1728">
            <v>1490</v>
          </cell>
        </row>
        <row r="1729">
          <cell r="A1729">
            <v>1491</v>
          </cell>
        </row>
        <row r="1730">
          <cell r="A1730">
            <v>1492</v>
          </cell>
        </row>
        <row r="1731">
          <cell r="A1731">
            <v>1493</v>
          </cell>
        </row>
        <row r="1732">
          <cell r="A1732">
            <v>1494</v>
          </cell>
        </row>
        <row r="1733">
          <cell r="A1733">
            <v>1495</v>
          </cell>
        </row>
        <row r="1734">
          <cell r="A1734">
            <v>1496</v>
          </cell>
        </row>
        <row r="1735">
          <cell r="A1735">
            <v>1497</v>
          </cell>
        </row>
        <row r="1736">
          <cell r="A1736">
            <v>1498</v>
          </cell>
        </row>
        <row r="1737">
          <cell r="A1737">
            <v>1499</v>
          </cell>
        </row>
        <row r="1738">
          <cell r="A1738">
            <v>1500</v>
          </cell>
        </row>
        <row r="1739">
          <cell r="A1739">
            <v>1501</v>
          </cell>
        </row>
        <row r="1740">
          <cell r="A1740">
            <v>1502</v>
          </cell>
        </row>
        <row r="1741">
          <cell r="A1741">
            <v>1503</v>
          </cell>
        </row>
        <row r="1742">
          <cell r="A1742">
            <v>1504</v>
          </cell>
        </row>
        <row r="1743">
          <cell r="A1743">
            <v>1505</v>
          </cell>
        </row>
        <row r="1744">
          <cell r="A1744">
            <v>1506</v>
          </cell>
        </row>
        <row r="1745">
          <cell r="A1745">
            <v>1507</v>
          </cell>
        </row>
        <row r="1746">
          <cell r="A1746">
            <v>1508</v>
          </cell>
        </row>
        <row r="1747">
          <cell r="A1747">
            <v>1509</v>
          </cell>
        </row>
        <row r="1748">
          <cell r="A1748">
            <v>1510</v>
          </cell>
        </row>
        <row r="1749">
          <cell r="A1749">
            <v>1511</v>
          </cell>
        </row>
        <row r="1750">
          <cell r="A1750">
            <v>1512</v>
          </cell>
        </row>
        <row r="1751">
          <cell r="A1751">
            <v>1513</v>
          </cell>
        </row>
        <row r="1752">
          <cell r="A1752">
            <v>1514</v>
          </cell>
        </row>
        <row r="1753">
          <cell r="A1753">
            <v>1515</v>
          </cell>
        </row>
        <row r="1754">
          <cell r="A1754">
            <v>1516</v>
          </cell>
        </row>
        <row r="1755">
          <cell r="A1755">
            <v>1517</v>
          </cell>
        </row>
        <row r="1756">
          <cell r="A1756">
            <v>1518</v>
          </cell>
        </row>
        <row r="1757">
          <cell r="A1757">
            <v>1519</v>
          </cell>
        </row>
        <row r="1758">
          <cell r="A1758">
            <v>1520</v>
          </cell>
        </row>
        <row r="1759">
          <cell r="A1759">
            <v>1521</v>
          </cell>
        </row>
        <row r="1760">
          <cell r="A1760">
            <v>1522</v>
          </cell>
        </row>
        <row r="1761">
          <cell r="A1761">
            <v>1523</v>
          </cell>
        </row>
        <row r="1762">
          <cell r="A1762">
            <v>1524</v>
          </cell>
        </row>
        <row r="1763">
          <cell r="A1763">
            <v>1525</v>
          </cell>
        </row>
        <row r="1764">
          <cell r="A1764">
            <v>1526</v>
          </cell>
        </row>
        <row r="1765">
          <cell r="A1765">
            <v>1527</v>
          </cell>
        </row>
        <row r="1766">
          <cell r="A1766">
            <v>1528</v>
          </cell>
        </row>
        <row r="1767">
          <cell r="A1767">
            <v>1529</v>
          </cell>
        </row>
        <row r="1768">
          <cell r="A1768">
            <v>1530</v>
          </cell>
        </row>
        <row r="1769">
          <cell r="A1769">
            <v>1531</v>
          </cell>
        </row>
        <row r="1770">
          <cell r="A1770">
            <v>1532</v>
          </cell>
        </row>
        <row r="1771">
          <cell r="A1771">
            <v>1533</v>
          </cell>
        </row>
      </sheetData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 LEVTO"/>
      <sheetName val="Rev int SS2"/>
      <sheetName val="Rev int SS 1"/>
      <sheetName val="Rev int Terreo"/>
      <sheetName val="Rev int mez"/>
      <sheetName val="Rev int TP ímpar"/>
      <sheetName val="Rev int TP par "/>
      <sheetName val="Rev int 21 pav"/>
      <sheetName val="Rev int 22 pav"/>
      <sheetName val="Rev int 23 pav"/>
      <sheetName val="Rev int C Maq"/>
      <sheetName val="Rev Ext SS1"/>
      <sheetName val="Rev Ext Terreo"/>
      <sheetName val="Rev Ext Mez"/>
      <sheetName val="Rev Ext TP Impar"/>
      <sheetName val="Rev Ext TP Par"/>
      <sheetName val="Rev Ext 21 Pav"/>
      <sheetName val="Rev Ext 22 Pav"/>
      <sheetName val="Rev Ext 23 Pav"/>
      <sheetName val="Rev Ext C Maq"/>
      <sheetName val="Esq SS 2"/>
      <sheetName val="Esq SS 1"/>
      <sheetName val="Esq Terreo"/>
      <sheetName val="Esq Mez"/>
      <sheetName val="Esq TP Impar"/>
      <sheetName val="Esq TP Par"/>
      <sheetName val="Esq 21 Pav"/>
      <sheetName val="Esq 22 Pav"/>
      <sheetName val="Esq 23 Pav"/>
      <sheetName val="Esq C Maq"/>
      <sheetName val="Alv TP SS 2"/>
      <sheetName val="Alv TP SS 1"/>
      <sheetName val="Alv Terreo"/>
      <sheetName val="Alv Mez"/>
      <sheetName val="Alv TP Impar"/>
      <sheetName val="Alv TP Par"/>
      <sheetName val="Alv 21 Pav"/>
      <sheetName val="Alv 22 Pav"/>
      <sheetName val="Alv 23 Pav"/>
      <sheetName val="Alv C Maq"/>
      <sheetName val="Banca Terreo"/>
      <sheetName val="Banca Mez"/>
      <sheetName val="Banca TP Impar"/>
      <sheetName val="Banca TP Par"/>
      <sheetName val="Banca 21 Pav"/>
      <sheetName val="Banca 22 Pav"/>
      <sheetName val="Banca 23 Pav"/>
      <sheetName val="Div SSolo 2"/>
      <sheetName val="Div SSolo 1"/>
      <sheetName val="Div Terreo"/>
      <sheetName val="Div Mez"/>
      <sheetName val="Div TP Impar"/>
      <sheetName val="Div TP Par"/>
      <sheetName val="Div 21 Pav"/>
      <sheetName val="Div 22 Pav"/>
      <sheetName val="Div 23 Pav"/>
      <sheetName val="Div C Maq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>
        <row r="1">
          <cell r="C1" t="str">
            <v xml:space="preserve">REVESTIMENTO INTERNO </v>
          </cell>
          <cell r="G1" t="str">
            <v xml:space="preserve">  OBRA: LA VIE EN ROSE RESIDENCE</v>
          </cell>
          <cell r="O1" t="str">
            <v xml:space="preserve">REVESTIMENTO INTERNO </v>
          </cell>
          <cell r="S1" t="str">
            <v xml:space="preserve">  OBRA: LA VIE EN ROSE RESIDENCE</v>
          </cell>
          <cell r="AB1" t="str">
            <v xml:space="preserve">REVESTIMENTO INTERNO </v>
          </cell>
          <cell r="AF1" t="str">
            <v xml:space="preserve">  OBRA: LA VIE EN ROSE RESIDENCE</v>
          </cell>
          <cell r="AO1" t="str">
            <v xml:space="preserve">REVESTIMENTO INTERNO </v>
          </cell>
          <cell r="AS1" t="str">
            <v xml:space="preserve">  OBRA: LA VIE EN ROSE RESIDENCE</v>
          </cell>
          <cell r="BA1" t="str">
            <v xml:space="preserve">REVESTIMENTO INTERNO </v>
          </cell>
          <cell r="BE1" t="str">
            <v xml:space="preserve">  OBRA: LA VIE EN ROSE RESIDENCE</v>
          </cell>
        </row>
        <row r="2">
          <cell r="G2" t="str">
            <v xml:space="preserve"> Pavimento: Tipo Impar</v>
          </cell>
          <cell r="S2" t="str">
            <v xml:space="preserve"> Pavimento: Tipo Impar</v>
          </cell>
          <cell r="AF2" t="str">
            <v xml:space="preserve"> Pavimento: Tipo Impar</v>
          </cell>
          <cell r="AS2" t="str">
            <v xml:space="preserve"> Pavimento: Tipo Impar</v>
          </cell>
          <cell r="BE2" t="str">
            <v xml:space="preserve"> Pavimento: Tipo Impar</v>
          </cell>
        </row>
        <row r="3">
          <cell r="G3" t="str">
            <v xml:space="preserve">  DATA:  Janeiro / 09</v>
          </cell>
          <cell r="S3" t="str">
            <v xml:space="preserve">  DATA:   Janeiro / 09</v>
          </cell>
          <cell r="AF3" t="str">
            <v xml:space="preserve">  DATA:   Janeiro / 09</v>
          </cell>
          <cell r="AS3" t="str">
            <v xml:space="preserve">  DATA:   Janeiro / 09</v>
          </cell>
          <cell r="BE3" t="str">
            <v xml:space="preserve">  DATA:   Janeiro / 09</v>
          </cell>
        </row>
        <row r="4">
          <cell r="B4" t="str">
            <v>TIPO ÍMPAR (X10)</v>
          </cell>
          <cell r="C4" t="str">
            <v>APARTAMENTO 1</v>
          </cell>
          <cell r="O4" t="str">
            <v>APARTAMENTO 1</v>
          </cell>
          <cell r="T4" t="str">
            <v>APARTAMENTO 2</v>
          </cell>
          <cell r="AB4" t="str">
            <v>APARTAMENTO 2</v>
          </cell>
          <cell r="AK4" t="str">
            <v>ÁREA COMUM</v>
          </cell>
          <cell r="AO4" t="str">
            <v>ÁREA COMUM</v>
          </cell>
          <cell r="AY4" t="str">
            <v>DUPLEX INFERIOR</v>
          </cell>
          <cell r="BA4" t="str">
            <v>DUPLEX INFERIOR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suite 1</v>
          </cell>
          <cell r="F5" t="str">
            <v>suite 2</v>
          </cell>
          <cell r="G5" t="str">
            <v>suite 3</v>
          </cell>
          <cell r="H5" t="str">
            <v>suite casal</v>
          </cell>
          <cell r="I5" t="str">
            <v>quarto serviço</v>
          </cell>
          <cell r="J5" t="str">
            <v>cozinha</v>
          </cell>
          <cell r="K5" t="str">
            <v>área de serviço</v>
          </cell>
          <cell r="L5" t="str">
            <v>sacada</v>
          </cell>
          <cell r="M5" t="str">
            <v>lavabo</v>
          </cell>
          <cell r="N5" t="str">
            <v>banho suite 1</v>
          </cell>
          <cell r="O5" t="str">
            <v>banho suite 2</v>
          </cell>
          <cell r="P5" t="str">
            <v>banho suite 3</v>
          </cell>
          <cell r="Q5" t="str">
            <v>banho suite casal</v>
          </cell>
          <cell r="R5" t="str">
            <v>banho serviço</v>
          </cell>
          <cell r="S5" t="str">
            <v>TOTAL DO  APTO 1</v>
          </cell>
          <cell r="T5" t="str">
            <v>sala</v>
          </cell>
          <cell r="U5" t="str">
            <v>circulação</v>
          </cell>
          <cell r="V5" t="str">
            <v>suite 1</v>
          </cell>
          <cell r="W5" t="str">
            <v>suite 2</v>
          </cell>
          <cell r="X5" t="str">
            <v>suite 3</v>
          </cell>
          <cell r="Y5" t="str">
            <v>suite casal</v>
          </cell>
          <cell r="Z5" t="str">
            <v>quarto serviço</v>
          </cell>
          <cell r="AA5" t="str">
            <v>cozinha</v>
          </cell>
          <cell r="AB5" t="str">
            <v>área de serviço</v>
          </cell>
          <cell r="AC5" t="str">
            <v>sacada</v>
          </cell>
          <cell r="AD5" t="str">
            <v>lavabo</v>
          </cell>
          <cell r="AE5" t="str">
            <v>banho suite 1</v>
          </cell>
          <cell r="AF5" t="str">
            <v>banho suite 2</v>
          </cell>
          <cell r="AG5" t="str">
            <v>banho suite 3</v>
          </cell>
          <cell r="AH5" t="str">
            <v>banho suite casal</v>
          </cell>
          <cell r="AI5" t="str">
            <v>banho serviço</v>
          </cell>
          <cell r="AJ5" t="str">
            <v>TOTAL DO  APTO 2</v>
          </cell>
          <cell r="AK5" t="str">
            <v>hall apto 1</v>
          </cell>
          <cell r="AL5" t="str">
            <v>hall apto 2</v>
          </cell>
          <cell r="AM5" t="str">
            <v>hall serviço</v>
          </cell>
          <cell r="AN5" t="str">
            <v>Escaninho</v>
          </cell>
          <cell r="AO5" t="str">
            <v>Laje Tecnica apto 1 e 2</v>
          </cell>
          <cell r="AP5" t="str">
            <v>Laje Tecnica apto 3</v>
          </cell>
          <cell r="AQ5" t="str">
            <v>ante-camara</v>
          </cell>
          <cell r="AR5" t="str">
            <v>escada</v>
          </cell>
          <cell r="AS5" t="str">
            <v>Duto entrada de ar</v>
          </cell>
          <cell r="AT5" t="str">
            <v>Duto saida de ar</v>
          </cell>
          <cell r="AU5" t="str">
            <v>poço elevador  apto 2</v>
          </cell>
          <cell r="AV5" t="str">
            <v>poço elevador servico</v>
          </cell>
          <cell r="AW5" t="str">
            <v>poço elevador  apto 1 e 3</v>
          </cell>
          <cell r="AX5" t="str">
            <v>TOTAL ÁREA COMUM</v>
          </cell>
          <cell r="AY5" t="str">
            <v>sala</v>
          </cell>
          <cell r="AZ5" t="str">
            <v>quarto serviço</v>
          </cell>
          <cell r="BA5" t="str">
            <v>cozinha</v>
          </cell>
          <cell r="BB5" t="str">
            <v>área de serviço</v>
          </cell>
          <cell r="BC5" t="str">
            <v>sacada</v>
          </cell>
          <cell r="BD5" t="str">
            <v>lavabo</v>
          </cell>
          <cell r="BE5" t="str">
            <v>banho serviço</v>
          </cell>
          <cell r="BF5" t="str">
            <v>escada</v>
          </cell>
          <cell r="BG5" t="str">
            <v>TOTAL DUPLEX INFERIOR</v>
          </cell>
          <cell r="BH5" t="str">
            <v>TOTAL TIPO ÍMPAR   (X10)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2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  <cell r="BD6">
            <v>1</v>
          </cell>
          <cell r="BE6">
            <v>1</v>
          </cell>
          <cell r="BF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Cimentado p/receber acabamento</v>
          </cell>
        </row>
        <row r="15">
          <cell r="B15" t="str">
            <v>Regularização para piso  - Escada</v>
          </cell>
        </row>
        <row r="16">
          <cell r="B16" t="str">
            <v>Pintura à base de resina especial</v>
          </cell>
        </row>
        <row r="17">
          <cell r="B17" t="str">
            <v>Granito Branco Siena polido 55x55cm</v>
          </cell>
        </row>
        <row r="18">
          <cell r="B18" t="str">
            <v>Mármore Travertino romano bruto</v>
          </cell>
        </row>
        <row r="19">
          <cell r="B19" t="str">
            <v>Mármore Crema Marfil</v>
          </cell>
        </row>
        <row r="20">
          <cell r="B20" t="str">
            <v>Filete em Granito Preto 4cm</v>
          </cell>
        </row>
        <row r="21">
          <cell r="B21" t="str">
            <v>Ceramica 30x30cm Cecrisa White Basic Matte</v>
          </cell>
        </row>
        <row r="22">
          <cell r="B22" t="str">
            <v xml:space="preserve">Porcelanato 45x45cm Portinari Loft White retificado acetinado </v>
          </cell>
        </row>
        <row r="23">
          <cell r="B23" t="str">
            <v>Porcelanato 45x45cm Portinari Pérola polido</v>
          </cell>
        </row>
        <row r="24">
          <cell r="B24" t="str">
            <v>Porcelanato 45x45cm Portinari Loft Be retificado lapado</v>
          </cell>
        </row>
        <row r="25">
          <cell r="B25" t="str">
            <v>Porcelanato 45x90cm Portinari Bianco Ami polido</v>
          </cell>
        </row>
        <row r="26">
          <cell r="B26" t="str">
            <v>Porcelanato 45x45cm Portinari Loft Bold SGR</v>
          </cell>
        </row>
        <row r="27">
          <cell r="B27" t="str">
            <v xml:space="preserve">Cerâmica 45x45cm Portinari Medano Ar </v>
          </cell>
        </row>
        <row r="28">
          <cell r="B28" t="str">
            <v>Impermeabilizacao de areas Umidas</v>
          </cell>
        </row>
        <row r="29">
          <cell r="A29" t="str">
            <v>T E T O S</v>
          </cell>
          <cell r="B29" t="str">
            <v>Área Total</v>
          </cell>
        </row>
        <row r="30">
          <cell r="B30" t="str">
            <v xml:space="preserve">Massa de gesso </v>
          </cell>
        </row>
        <row r="31">
          <cell r="B31" t="str">
            <v>Forro placa de gesso liso</v>
          </cell>
        </row>
        <row r="32">
          <cell r="B32" t="str">
            <v>Pintura acrílica sobre massa PVA</v>
          </cell>
        </row>
        <row r="33">
          <cell r="B33" t="str">
            <v>Pintura acrílica sobre massa acrílica</v>
          </cell>
        </row>
        <row r="34">
          <cell r="B34" t="str">
            <v>Textura a base de cal e cola</v>
          </cell>
        </row>
        <row r="35">
          <cell r="B35" t="str">
            <v xml:space="preserve">Tabica de gesso liso </v>
          </cell>
        </row>
        <row r="36">
          <cell r="B36" t="str">
            <v>Moldura reta 15cm</v>
          </cell>
        </row>
        <row r="37">
          <cell r="A37" t="str">
            <v>P A R E D E S</v>
          </cell>
          <cell r="B37" t="str">
            <v>Perímetro</v>
          </cell>
        </row>
        <row r="38">
          <cell r="B38" t="str">
            <v>Pé Direito</v>
          </cell>
        </row>
        <row r="39">
          <cell r="B39" t="str">
            <v>Área Bruta</v>
          </cell>
        </row>
        <row r="40">
          <cell r="B40" t="str">
            <v>Desconto</v>
          </cell>
        </row>
        <row r="41">
          <cell r="B41" t="str">
            <v>Área Unitária</v>
          </cell>
        </row>
        <row r="42">
          <cell r="B42" t="str">
            <v>Área Total</v>
          </cell>
        </row>
        <row r="43">
          <cell r="B43" t="str">
            <v>Reboco Paulista</v>
          </cell>
        </row>
        <row r="44">
          <cell r="B44" t="str">
            <v>Reboco Paulista (acima do forro)</v>
          </cell>
        </row>
        <row r="45">
          <cell r="B45" t="str">
            <v>Pintura Texturatto Renaissance</v>
          </cell>
        </row>
        <row r="46">
          <cell r="B46" t="str">
            <v>Pintura acrilica semi-brilho  na cor branco neve Suvinil</v>
          </cell>
        </row>
        <row r="47">
          <cell r="B47" t="str">
            <v>Textura a base de cal e cola</v>
          </cell>
        </row>
        <row r="48">
          <cell r="B48" t="str">
            <v>Caiação</v>
          </cell>
        </row>
        <row r="49">
          <cell r="B49" t="str">
            <v>Pintura acrilica acetinada (cor F156 Suvinil) com massa PVA</v>
          </cell>
        </row>
        <row r="50">
          <cell r="B50" t="str">
            <v>Pintura acrilica acetinada (cor branco neve) com massa PVA</v>
          </cell>
        </row>
        <row r="51">
          <cell r="B51" t="str">
            <v>Revestimento Rustico Leinertex Marfim</v>
          </cell>
        </row>
        <row r="52">
          <cell r="B52" t="str">
            <v>Cerâmica 33x45cm Portinari White Plain matte retificada</v>
          </cell>
        </row>
        <row r="53">
          <cell r="B53" t="str">
            <v xml:space="preserve">Porcelanato 45x45cm Portinari Pérola polido </v>
          </cell>
        </row>
        <row r="54">
          <cell r="B54" t="str">
            <v>Moisaco de mármore branco especial anticato ref. 8921A Camon Pavimenti</v>
          </cell>
        </row>
        <row r="55">
          <cell r="B55" t="str">
            <v>Pintura Acrílica acetinada cor B-148 Suvinil sobre massa PVA</v>
          </cell>
        </row>
        <row r="56">
          <cell r="B56" t="str">
            <v xml:space="preserve">Porcelanato Loft Be retificado lapado 45x45cm </v>
          </cell>
        </row>
        <row r="57">
          <cell r="B57" t="str">
            <v>Filete em alumínio polido  (ml)</v>
          </cell>
        </row>
        <row r="58">
          <cell r="B58" t="str">
            <v>Cantoneira da alumínio  (ml)</v>
          </cell>
        </row>
        <row r="59">
          <cell r="B59" t="str">
            <v>Marmore Crema Marfil</v>
          </cell>
        </row>
        <row r="60">
          <cell r="B60" t="str">
            <v>Filete Marmore branco Piques 4cm</v>
          </cell>
        </row>
        <row r="61">
          <cell r="B61" t="str">
            <v>Granito polido branco siena</v>
          </cell>
        </row>
        <row r="62">
          <cell r="B62" t="str">
            <v>Granito lavado Fultec 564</v>
          </cell>
        </row>
        <row r="63">
          <cell r="B63" t="str">
            <v>Pastilha 5x23cm Atlas serie Andes l. Onix Potosi OM9443</v>
          </cell>
        </row>
        <row r="64">
          <cell r="B64" t="str">
            <v>Pastilha 20x20cm Portinari branco lux</v>
          </cell>
        </row>
        <row r="65">
          <cell r="B65" t="str">
            <v>Cerâmica 20x20cm Cecrisa White Basic Matte</v>
          </cell>
        </row>
        <row r="66">
          <cell r="A66" t="str">
            <v>R  O  D  A  P  É</v>
          </cell>
          <cell r="B66" t="str">
            <v>Perímetro Unit.</v>
          </cell>
        </row>
        <row r="67">
          <cell r="B67" t="str">
            <v>Perímetro Total</v>
          </cell>
        </row>
        <row r="68">
          <cell r="B68" t="str">
            <v>Pintura acrílica para cimentado 7cm</v>
          </cell>
        </row>
        <row r="69">
          <cell r="B69" t="str">
            <v>Porcelanato 45x45cm Portinari Loft White retificado acetinado h=10cm</v>
          </cell>
        </row>
        <row r="70">
          <cell r="B70" t="str">
            <v>Porcelanato 45x90cm Portinari Bianco Ami polido h=10cm</v>
          </cell>
        </row>
        <row r="71">
          <cell r="B71" t="str">
            <v>Porcelanato 45x45cm Portinari Loft Bold SGR h=10cm</v>
          </cell>
        </row>
        <row r="72">
          <cell r="B72" t="str">
            <v>Ceramica 30x30cm Cecrisa White Basic Matte h=10cm</v>
          </cell>
        </row>
        <row r="73">
          <cell r="B73" t="str">
            <v>Mármore Travertino romano bruto (h=10cm)</v>
          </cell>
        </row>
        <row r="74">
          <cell r="B74" t="str">
            <v>Mármore branco Piguês (h=20cm)</v>
          </cell>
        </row>
        <row r="75">
          <cell r="B75" t="str">
            <v>Cerâmica 45x45cm Portinari Medano Ar  h=10cm</v>
          </cell>
        </row>
        <row r="76">
          <cell r="A76" t="str">
            <v>soleira / filetes</v>
          </cell>
          <cell r="B76" t="str">
            <v>peça (metros)</v>
          </cell>
        </row>
        <row r="77">
          <cell r="B77" t="str">
            <v>Mármore branco Piguês 12cm</v>
          </cell>
        </row>
        <row r="78">
          <cell r="B78" t="str">
            <v>Mármore branco Piguês 17cm</v>
          </cell>
        </row>
        <row r="79">
          <cell r="B79" t="str">
            <v>Granito Branco Siena polido 12cm</v>
          </cell>
        </row>
        <row r="80">
          <cell r="B80" t="str">
            <v>Granito Branco Siena polido 17cm</v>
          </cell>
        </row>
        <row r="81">
          <cell r="B81" t="str">
            <v>Granito Preto polido 12cm</v>
          </cell>
        </row>
        <row r="82">
          <cell r="B82" t="str">
            <v>Granito Preto polido 17cm</v>
          </cell>
        </row>
        <row r="83">
          <cell r="B83" t="str">
            <v>Granito Preto polido 20cm</v>
          </cell>
        </row>
        <row r="84">
          <cell r="B84" t="str">
            <v>Marmore Crema Marfil 12cm</v>
          </cell>
        </row>
        <row r="85">
          <cell r="B85" t="str">
            <v>Filete de marmore crema marfil 3cm</v>
          </cell>
        </row>
        <row r="86">
          <cell r="B86" t="str">
            <v>Filete de granito Branco Piguês 3cm</v>
          </cell>
        </row>
        <row r="87">
          <cell r="B87" t="str">
            <v>Filete de granito Branco Siena 3cm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PRVS12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xecuçServiços"/>
      <sheetName val="Quadro de Quant"/>
      <sheetName val="ORÇLote28 "/>
      <sheetName val="ResBR101"/>
      <sheetName val="Gráfico2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2"/>
      <sheetName val="09.517.03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4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0.00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Plan18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801280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7813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2100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56170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20948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5757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40210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12107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60453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1000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1000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1000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1000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53491</v>
          </cell>
          <cell r="G28">
            <v>3.26</v>
          </cell>
        </row>
        <row r="29">
          <cell r="A29" t="str">
            <v>DER50255</v>
          </cell>
          <cell r="B29" t="str">
            <v>Esc.  Carga e Transp. de mat. 1a cat. c/ CB 3000&lt;DMT&lt;4000m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323342</v>
          </cell>
          <cell r="G29">
            <v>3.3</v>
          </cell>
        </row>
        <row r="30">
          <cell r="A30" t="str">
            <v>DER50265</v>
          </cell>
          <cell r="B30" t="str">
            <v>Esc.  Carga e Transp. de mat. 1a cat. c/ CB 4000&lt;DMT&lt;5000m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236048</v>
          </cell>
          <cell r="G30">
            <v>3.76</v>
          </cell>
        </row>
        <row r="31">
          <cell r="A31" t="str">
            <v>DER50260</v>
          </cell>
          <cell r="B31" t="str">
            <v>Esc.  Carga e Transp. de mat. 1a cat. c/ CB 5000&lt;DMT&lt;6000m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52752</v>
          </cell>
          <cell r="G31">
            <v>4.29</v>
          </cell>
        </row>
        <row r="32">
          <cell r="A32" t="str">
            <v>DER50270</v>
          </cell>
          <cell r="B32" t="str">
            <v>Esc.  Carga e Transp. de mat. 1a cat. c/ CB 6000&lt;DMT&lt;7000m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247920</v>
          </cell>
          <cell r="G32">
            <v>4.79</v>
          </cell>
        </row>
        <row r="33">
          <cell r="A33" t="str">
            <v>DER50280</v>
          </cell>
          <cell r="B33" t="str">
            <v>Esc.  Carga e Transp. de mat. 1a cat. c/ CB 7000&lt;DMT&lt;8000m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235005</v>
          </cell>
          <cell r="G33">
            <v>5.27</v>
          </cell>
        </row>
        <row r="34">
          <cell r="A34" t="str">
            <v>DER50290</v>
          </cell>
          <cell r="B34" t="str">
            <v>Esc.  Carga e Transp. de mat. 1a cat. c/ CB 8000&lt;DMT&lt;9000m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188851</v>
          </cell>
          <cell r="G34">
            <v>5.79</v>
          </cell>
        </row>
        <row r="35">
          <cell r="A35" t="str">
            <v>DER50300</v>
          </cell>
          <cell r="B35" t="str">
            <v>Esc.  Carga e Transp. de mat. 1a cat. c/ CB 9000&lt;DMT&lt;10000m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90081</v>
          </cell>
          <cell r="G35">
            <v>6.3</v>
          </cell>
        </row>
        <row r="36">
          <cell r="A36" t="str">
            <v>DER50305</v>
          </cell>
          <cell r="B36" t="str">
            <v>Esc.  Carga e Transp. de mat. 1a cat. c/ CB 10000&lt;DMT&lt;12000m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1000</v>
          </cell>
          <cell r="G36">
            <v>7.05</v>
          </cell>
        </row>
        <row r="37">
          <cell r="A37" t="str">
            <v>DER50315</v>
          </cell>
          <cell r="B37" t="str">
            <v>Esc.  Carga e Transp. de mat. 1a cat. c/ CB 12000&lt;DMT&lt;14000m</v>
          </cell>
          <cell r="C37" t="str">
            <v xml:space="preserve"> </v>
          </cell>
          <cell r="D37" t="str">
            <v xml:space="preserve"> </v>
          </cell>
          <cell r="E37" t="str">
            <v>m3</v>
          </cell>
          <cell r="F37">
            <v>99667</v>
          </cell>
          <cell r="G37">
            <v>8.0299999999999994</v>
          </cell>
        </row>
        <row r="38">
          <cell r="A38" t="str">
            <v>DER50325</v>
          </cell>
          <cell r="B38" t="str">
            <v>Esc.  Carga e Transp. de mat. 1a cat. c/ CB 14000&lt;DMT&lt;16000m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1000</v>
          </cell>
          <cell r="G38">
            <v>9</v>
          </cell>
        </row>
        <row r="39">
          <cell r="A39" t="str">
            <v>DER50335</v>
          </cell>
          <cell r="B39" t="str">
            <v>Esc.  Carga e Transp. de mat. 1a cat. c/ CB 16000&lt;DMT&lt;18000m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1000</v>
          </cell>
          <cell r="G39">
            <v>10.08</v>
          </cell>
        </row>
        <row r="40">
          <cell r="A40" t="str">
            <v>DER50345</v>
          </cell>
          <cell r="B40" t="str">
            <v>Esc.  Carga e Transp. de mat. 1a cat. c/ CB 18000&lt;DMT&lt;20000m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17045</v>
          </cell>
          <cell r="G40">
            <v>11.07</v>
          </cell>
        </row>
        <row r="41">
          <cell r="A41" t="str">
            <v>DER50355</v>
          </cell>
          <cell r="B41" t="str">
            <v>Esc.  Carga e Transp. de mat. 1a cat. c/ CB 20000&lt;DMT&lt;22000m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10490</v>
          </cell>
          <cell r="G41">
            <v>12.02</v>
          </cell>
        </row>
        <row r="42">
          <cell r="A42" t="str">
            <v>DER50365</v>
          </cell>
          <cell r="B42" t="str">
            <v>Esc.  Carga e Transp. de mat. 1a cat. c/ CB 22000&lt;DMT&lt;24000m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11970</v>
          </cell>
          <cell r="G42">
            <v>13.06</v>
          </cell>
        </row>
        <row r="43">
          <cell r="A43" t="str">
            <v>DER50375</v>
          </cell>
          <cell r="B43" t="str">
            <v>Esc.  Carga e Transp. de mat. 1a cat. c/ CB 24000&lt;DMT&lt;26000m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22879</v>
          </cell>
          <cell r="G43">
            <v>14.08</v>
          </cell>
        </row>
        <row r="44">
          <cell r="A44" t="str">
            <v>DER50385</v>
          </cell>
          <cell r="B44" t="str">
            <v>Esc.  Carga e Transp. de mat. 1a cat. c/ CB 26000&lt;DMT&lt;28000m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11616</v>
          </cell>
          <cell r="G44">
            <v>15.02</v>
          </cell>
        </row>
        <row r="45">
          <cell r="A45" t="str">
            <v>DER50395</v>
          </cell>
          <cell r="B45" t="str">
            <v>Esc.  Carga e Transp. de mat. 1a cat. c/ CB 28000&lt;DMT&lt;30000m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2182</v>
          </cell>
          <cell r="G45">
            <v>16.05</v>
          </cell>
        </row>
        <row r="46">
          <cell r="A46" t="str">
            <v>01.101.01</v>
          </cell>
          <cell r="B46" t="str">
            <v>Escavação,carga e transportes de material de 2a  categoria DMT até 50m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200</v>
          </cell>
          <cell r="G46">
            <v>1.28</v>
          </cell>
        </row>
        <row r="47">
          <cell r="A47" t="str">
            <v>01.101.09</v>
          </cell>
          <cell r="B47" t="str">
            <v>Escavação,carga e transportes de material de 2a categoria,c/CB, DMT 50 a 200m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200</v>
          </cell>
          <cell r="G47">
            <v>2.85</v>
          </cell>
        </row>
        <row r="48">
          <cell r="A48" t="str">
            <v>01.101.10</v>
          </cell>
          <cell r="B48" t="str">
            <v>Escavação,carga e transportes de material de 2a categoria,c/CB,  DMT 200 a 400m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200</v>
          </cell>
          <cell r="G48">
            <v>2.97</v>
          </cell>
        </row>
        <row r="49">
          <cell r="A49" t="str">
            <v>01.101.11</v>
          </cell>
          <cell r="B49" t="str">
            <v>Escavação,carga e transportes de material de 2a categoria,c/CB,  DMT 400 a 600m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200</v>
          </cell>
          <cell r="G49">
            <v>3.15</v>
          </cell>
        </row>
        <row r="50">
          <cell r="A50" t="str">
            <v>01.101.12</v>
          </cell>
          <cell r="B50" t="str">
            <v>Escavação,carga e transportes de material de 2a categoria,c/CB,  DMT 600 a 800m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200</v>
          </cell>
          <cell r="G50">
            <v>3.23</v>
          </cell>
        </row>
        <row r="51">
          <cell r="A51" t="str">
            <v>01.101.13</v>
          </cell>
          <cell r="B51" t="str">
            <v>Escavação,carga e transportes de material de 2a categoria,c/CB,  DMT 800 a 1 000m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200</v>
          </cell>
          <cell r="G51">
            <v>3.42</v>
          </cell>
        </row>
        <row r="52">
          <cell r="A52" t="str">
            <v>01.101.14</v>
          </cell>
          <cell r="B52" t="str">
            <v>Escavação,carga e transportes de material de 2a categoria,c/CB,  DMT 1000 a 1200m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13466</v>
          </cell>
          <cell r="G52">
            <v>3.49</v>
          </cell>
        </row>
        <row r="53">
          <cell r="A53" t="str">
            <v>01.101.15</v>
          </cell>
          <cell r="B53" t="str">
            <v>Escavação,carga e transportes de material de 2a categoria,c/CB,  DMT 1200 a 1400m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200</v>
          </cell>
          <cell r="G53">
            <v>3.73</v>
          </cell>
        </row>
        <row r="54">
          <cell r="A54" t="str">
            <v>01.101.16</v>
          </cell>
          <cell r="B54" t="str">
            <v>Escavação,carga e transportes de material de 2a categoria,c/CB,  DMT 1400 a 1600m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200</v>
          </cell>
          <cell r="G54">
            <v>3.87</v>
          </cell>
        </row>
        <row r="55">
          <cell r="A55" t="str">
            <v>01.101.17</v>
          </cell>
          <cell r="B55" t="str">
            <v>Escavação,carga e transportes de material de 2a categoria,c/CB,  DMT 1600 a 1800m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200</v>
          </cell>
          <cell r="G55">
            <v>3.99</v>
          </cell>
        </row>
        <row r="56">
          <cell r="A56" t="str">
            <v>01.101.18</v>
          </cell>
          <cell r="B56" t="str">
            <v>Escavação,carga e transportes de material de 2a categoria,c/CB,  DMT 1800 a 2000m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200</v>
          </cell>
          <cell r="G56">
            <v>4.1399999999999997</v>
          </cell>
        </row>
        <row r="57">
          <cell r="A57" t="str">
            <v>01.101.19</v>
          </cell>
          <cell r="B57" t="str">
            <v>Escavação,carga e transportes de material de 2a categoria,c/CB,  DMT 2000 a 3000m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32094</v>
          </cell>
          <cell r="G57">
            <v>4.51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24102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 t="str">
            <v xml:space="preserve"> </v>
          </cell>
          <cell r="D59" t="str">
            <v xml:space="preserve"> 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Escavação,carga e transportes de material de 2a categoria DMT 5000 a 6000m</v>
          </cell>
          <cell r="C60" t="str">
            <v xml:space="preserve"> </v>
          </cell>
          <cell r="D60" t="str">
            <v xml:space="preserve"> 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DER51260</v>
          </cell>
          <cell r="B61" t="str">
            <v>Escavação,carga e transportes de material de 2a categoria DMT 6000 a 7000m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200</v>
          </cell>
          <cell r="G61">
            <v>6.34</v>
          </cell>
        </row>
        <row r="62">
          <cell r="A62" t="str">
            <v>DER51270</v>
          </cell>
          <cell r="B62" t="str">
            <v>Escavação,carga e transportes de material de 2a categoria DMT 7000 a 8000m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229920</v>
          </cell>
          <cell r="G62">
            <v>6.93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96000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 t="str">
            <v xml:space="preserve"> </v>
          </cell>
          <cell r="D64" t="str">
            <v xml:space="preserve"> 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Escavação,carga e transportes de material de 2a categoria DMT 10000 a 12000m</v>
          </cell>
          <cell r="C65" t="str">
            <v xml:space="preserve"> </v>
          </cell>
          <cell r="D65" t="str">
            <v xml:space="preserve"> 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DER51310</v>
          </cell>
          <cell r="B66" t="str">
            <v>Escavação,carga e transportes de material de 2a categoria DMT 12000 a 14000m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200</v>
          </cell>
          <cell r="G66">
            <v>10.14</v>
          </cell>
        </row>
        <row r="67">
          <cell r="A67" t="str">
            <v>DER51320</v>
          </cell>
          <cell r="B67" t="str">
            <v>Escavação,carga e transportes de material de 2a categoria DMT 14000 a 16000m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200</v>
          </cell>
          <cell r="G67">
            <v>11.31</v>
          </cell>
        </row>
        <row r="68">
          <cell r="A68" t="str">
            <v>DER51330</v>
          </cell>
          <cell r="B68" t="str">
            <v>Escavação,carga e transportes de material de 2a categoria DMT 16000 a 18000m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200</v>
          </cell>
          <cell r="G68">
            <v>12.53</v>
          </cell>
        </row>
        <row r="69">
          <cell r="A69" t="str">
            <v>01.102.07</v>
          </cell>
          <cell r="B69" t="str">
            <v xml:space="preserve">Escavação,carga e transportes de material de 3a categoria DMT 1000 a 1200m 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200</v>
          </cell>
          <cell r="G69">
            <v>14.18</v>
          </cell>
        </row>
        <row r="70">
          <cell r="A70" t="str">
            <v>DER52050</v>
          </cell>
          <cell r="B70" t="str">
            <v>Esc. Carga e Transp. de solos moles DMT&lt;=50m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100</v>
          </cell>
          <cell r="G70">
            <v>3.54</v>
          </cell>
        </row>
        <row r="71">
          <cell r="A71" t="str">
            <v>DER52060</v>
          </cell>
          <cell r="B71" t="str">
            <v>Esc. Carga e Transp. de solos moles 50&lt;DMT&lt;=100m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100</v>
          </cell>
          <cell r="G71">
            <v>3.69</v>
          </cell>
        </row>
        <row r="72">
          <cell r="A72" t="str">
            <v>DER52070</v>
          </cell>
          <cell r="B72" t="str">
            <v>Esc. Carga e Transp. de solos moles 100&lt;DMT&lt;=200m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100</v>
          </cell>
          <cell r="G72">
            <v>3.95</v>
          </cell>
        </row>
        <row r="73">
          <cell r="A73" t="str">
            <v>DER52082</v>
          </cell>
          <cell r="B73" t="str">
            <v>Esc. Carga e Transp. de solos moles 200&lt;DMT&lt;=400m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2800</v>
          </cell>
          <cell r="G73">
            <v>4.03</v>
          </cell>
        </row>
        <row r="74">
          <cell r="A74" t="str">
            <v>DER52087</v>
          </cell>
          <cell r="B74" t="str">
            <v>Esc. Carga e Transp. de solos moles 400&lt;DMT&lt;=600m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13028</v>
          </cell>
          <cell r="G74">
            <v>4.5999999999999996</v>
          </cell>
        </row>
        <row r="75">
          <cell r="A75" t="str">
            <v>DER52090</v>
          </cell>
          <cell r="B75" t="str">
            <v>Esc. Carga e Transp. de solos moles 600&lt;DMT&lt;=800m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25992</v>
          </cell>
          <cell r="G75">
            <v>4.6399999999999997</v>
          </cell>
        </row>
        <row r="76">
          <cell r="A76" t="str">
            <v>DER52095</v>
          </cell>
          <cell r="B76" t="str">
            <v>Esc. Carga e Transp. de solos moles 800&lt;DMT&lt;=1000m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17948</v>
          </cell>
          <cell r="G76">
            <v>4.7</v>
          </cell>
        </row>
        <row r="77">
          <cell r="A77" t="str">
            <v>DER52100</v>
          </cell>
          <cell r="B77" t="str">
            <v>Esc. Carga e Transp. de solos moles 1000&lt;DMT&lt;=1200m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10990</v>
          </cell>
          <cell r="G77">
            <v>4.71</v>
          </cell>
        </row>
        <row r="78">
          <cell r="A78" t="str">
            <v>DER52101</v>
          </cell>
          <cell r="B78" t="str">
            <v>Esc. Carga e Transp. de solos moles 1200&lt;DMT&lt;=1400m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5965</v>
          </cell>
          <cell r="G78">
            <v>4.74</v>
          </cell>
        </row>
        <row r="79">
          <cell r="A79" t="str">
            <v>DER52102</v>
          </cell>
          <cell r="B79" t="str">
            <v>Esc. Carga e Transp. de solos moles 1400&lt;DMT&lt;=1600m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6497</v>
          </cell>
          <cell r="G79">
            <v>4.8099999999999996</v>
          </cell>
        </row>
        <row r="80">
          <cell r="A80" t="str">
            <v>DER52103</v>
          </cell>
          <cell r="B80" t="str">
            <v>Esc. Carga e Transp. de solos moles 1600&lt;DMT&lt;=1800m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1853</v>
          </cell>
          <cell r="G80">
            <v>4.8600000000000003</v>
          </cell>
        </row>
        <row r="81">
          <cell r="A81" t="str">
            <v>DER52104</v>
          </cell>
          <cell r="B81" t="str">
            <v>Esc. Carga e Transp. de solos moles 1800&lt;DMT&lt;=2000m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12026</v>
          </cell>
          <cell r="G81">
            <v>4.9800000000000004</v>
          </cell>
        </row>
        <row r="82">
          <cell r="A82" t="str">
            <v>DER52105</v>
          </cell>
          <cell r="B82" t="str">
            <v>Esc. Carga e Transp. de solos moles 2000&lt;DMT&lt;=3000m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21899</v>
          </cell>
          <cell r="G82">
            <v>5.77</v>
          </cell>
        </row>
        <row r="83">
          <cell r="A83" t="str">
            <v>DER52106</v>
          </cell>
          <cell r="B83" t="str">
            <v>Esc. Carga e Transp. de solos moles 3000&lt;DMT&lt;=4000m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5075</v>
          </cell>
          <cell r="G83">
            <v>6.37</v>
          </cell>
        </row>
        <row r="84">
          <cell r="A84" t="str">
            <v>DER52106a</v>
          </cell>
          <cell r="B84" t="str">
            <v>Esc. Carga e Transp. de solos moles 4000&lt;DMT&lt;=5000m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17928</v>
          </cell>
          <cell r="G84">
            <v>7.36</v>
          </cell>
        </row>
        <row r="85">
          <cell r="A85" t="str">
            <v>DER52106c</v>
          </cell>
          <cell r="B85" t="str">
            <v>Esc. Carga e Transp. de solos moles 6000&lt;DMT&lt;=7000m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281785</v>
          </cell>
          <cell r="G85">
            <v>9.41</v>
          </cell>
        </row>
        <row r="86">
          <cell r="A86" t="str">
            <v>DER52120</v>
          </cell>
          <cell r="B86" t="str">
            <v>Extr.,Carga, Transp.e espalh.de areia ext.p/colchão dren.(banh.Maracajá)e subst.solos moles DMT=49km</v>
          </cell>
          <cell r="E86" t="str">
            <v>m3</v>
          </cell>
          <cell r="F86">
            <v>37031</v>
          </cell>
          <cell r="G86">
            <v>16.36</v>
          </cell>
        </row>
        <row r="87">
          <cell r="A87" t="str">
            <v>DER52120e</v>
          </cell>
          <cell r="B87" t="str">
            <v>Escav.,Carga, Transp.e espalh.de areia comerc.p/colchão dren.(banh.Maracajá)e subst.solos moles DMT=49km</v>
          </cell>
          <cell r="E87" t="str">
            <v>m3</v>
          </cell>
          <cell r="F87">
            <v>240702</v>
          </cell>
          <cell r="G87">
            <v>21.01</v>
          </cell>
        </row>
        <row r="88">
          <cell r="A88" t="str">
            <v>DER52120c</v>
          </cell>
          <cell r="B88" t="str">
            <v>Extr.,Carga, Transp.e Espalh.areia comerc.p/colchão dren.(banh.Maracajá)e subst.solos moles DMT=95,2km</v>
          </cell>
          <cell r="E88" t="str">
            <v>m3</v>
          </cell>
          <cell r="F88">
            <v>92578</v>
          </cell>
          <cell r="G88">
            <v>33.19</v>
          </cell>
        </row>
        <row r="89">
          <cell r="A89" t="str">
            <v>DER52120d</v>
          </cell>
          <cell r="B89" t="str">
            <v>Extração, Carga e Transp.e Espalh.de seixo p/colchão drenante(banhado do Maracajá) DMT=23,7km</v>
          </cell>
          <cell r="E89" t="str">
            <v>m3</v>
          </cell>
          <cell r="F89">
            <v>108722</v>
          </cell>
          <cell r="G89">
            <v>15.7</v>
          </cell>
        </row>
        <row r="90">
          <cell r="A90" t="str">
            <v>DER52020a</v>
          </cell>
          <cell r="B90" t="str">
            <v>Carga, transp.e espalhamento de camada vegetal 50&lt;DMT&lt;=200m</v>
          </cell>
          <cell r="E90" t="str">
            <v>m3</v>
          </cell>
          <cell r="F90">
            <v>27990</v>
          </cell>
          <cell r="G90">
            <v>2.2400000000000002</v>
          </cell>
        </row>
        <row r="91">
          <cell r="A91" t="str">
            <v>DER52020b</v>
          </cell>
          <cell r="B91" t="str">
            <v>Escarificação de acessos, desvios e áreas de jazidas e do canteiro de obra</v>
          </cell>
          <cell r="E91" t="str">
            <v>m2</v>
          </cell>
          <cell r="F91">
            <v>345000</v>
          </cell>
          <cell r="G91">
            <v>0.42</v>
          </cell>
        </row>
        <row r="92">
          <cell r="A92" t="str">
            <v>P 52050</v>
          </cell>
          <cell r="B92" t="str">
            <v>Espalhamento de solos moles</v>
          </cell>
          <cell r="E92" t="str">
            <v>m3</v>
          </cell>
          <cell r="F92">
            <v>424086</v>
          </cell>
          <cell r="G92">
            <v>0.35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 t="str">
            <v xml:space="preserve"> </v>
          </cell>
          <cell r="E93" t="str">
            <v>m3</v>
          </cell>
          <cell r="F93">
            <v>1932295</v>
          </cell>
          <cell r="G93">
            <v>0.79</v>
          </cell>
        </row>
        <row r="94">
          <cell r="A94" t="str">
            <v>01.511.00</v>
          </cell>
          <cell r="B94" t="str">
            <v>Compactação de aterros a 100% Proctor Normal</v>
          </cell>
          <cell r="C94" t="str">
            <v>DNER-ES282/97</v>
          </cell>
          <cell r="D94" t="str">
            <v xml:space="preserve"> 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P 03.993.02a</v>
          </cell>
          <cell r="B95" t="str">
            <v>Estacas pré-mold. de concreto 700 KN, fornec., transp.e cravação</v>
          </cell>
          <cell r="C95" t="str">
            <v xml:space="preserve"> </v>
          </cell>
          <cell r="D95" t="str">
            <v xml:space="preserve"> </v>
          </cell>
          <cell r="E95" t="str">
            <v>m</v>
          </cell>
          <cell r="F95">
            <v>277153</v>
          </cell>
          <cell r="G95">
            <v>48.07</v>
          </cell>
        </row>
        <row r="96">
          <cell r="A96" t="str">
            <v>P 03.993.02c</v>
          </cell>
          <cell r="B96" t="str">
            <v>Emendas para estacas pré-moldadas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8931</v>
          </cell>
          <cell r="G96">
            <v>95.06</v>
          </cell>
        </row>
        <row r="97">
          <cell r="A97" t="str">
            <v>03.300.01</v>
          </cell>
          <cell r="B97" t="str">
            <v>Concreto magro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2188</v>
          </cell>
          <cell r="G97">
            <v>105.69</v>
          </cell>
        </row>
        <row r="98">
          <cell r="A98" t="str">
            <v>03.325.00</v>
          </cell>
          <cell r="B98" t="str">
            <v xml:space="preserve">Concreto fck= 18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18011</v>
          </cell>
          <cell r="G98">
            <v>144.27000000000001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2046258</v>
          </cell>
          <cell r="G99">
            <v>2.59</v>
          </cell>
        </row>
        <row r="100">
          <cell r="A100" t="str">
            <v>03.371.01</v>
          </cell>
          <cell r="B100" t="str">
            <v>Formas de placa compensada resinada</v>
          </cell>
          <cell r="C100" t="str">
            <v xml:space="preserve"> </v>
          </cell>
          <cell r="D100" t="str">
            <v xml:space="preserve"> </v>
          </cell>
          <cell r="E100" t="str">
            <v>m2</v>
          </cell>
          <cell r="F100">
            <v>3180</v>
          </cell>
          <cell r="G100">
            <v>21.86</v>
          </cell>
        </row>
        <row r="101">
          <cell r="F101" t="str">
            <v>SUB-TOTAL</v>
          </cell>
        </row>
        <row r="103">
          <cell r="B103" t="str">
            <v>PAVIMENTAÇÃO</v>
          </cell>
        </row>
        <row r="104">
          <cell r="A104" t="str">
            <v>02.000.00</v>
          </cell>
          <cell r="B104" t="str">
            <v>Regularização do subleito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286192</v>
          </cell>
          <cell r="G104">
            <v>0.3</v>
          </cell>
        </row>
        <row r="105">
          <cell r="A105" t="str">
            <v>DER53130</v>
          </cell>
          <cell r="B105" t="str">
            <v>Camada de macadame seco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56007</v>
          </cell>
          <cell r="G105">
            <v>21.86</v>
          </cell>
        </row>
        <row r="106">
          <cell r="A106" t="str">
            <v>02.230.00</v>
          </cell>
          <cell r="B106" t="str">
            <v>Base brita graduada</v>
          </cell>
          <cell r="C106" t="str">
            <v>DNER-ES303/97</v>
          </cell>
          <cell r="D106" t="str">
            <v xml:space="preserve"> </v>
          </cell>
          <cell r="E106" t="str">
            <v>m3</v>
          </cell>
          <cell r="F106">
            <v>40388</v>
          </cell>
          <cell r="G106">
            <v>28.06</v>
          </cell>
        </row>
        <row r="107">
          <cell r="A107" t="str">
            <v>02.300.00</v>
          </cell>
          <cell r="B107" t="str">
            <v>Imprimação - Fornecimento, transporte e execução</v>
          </cell>
          <cell r="C107" t="str">
            <v>DNER-ES306/97</v>
          </cell>
          <cell r="D107" t="str">
            <v xml:space="preserve"> </v>
          </cell>
          <cell r="E107" t="str">
            <v>m2</v>
          </cell>
          <cell r="F107">
            <v>264571</v>
          </cell>
          <cell r="G107">
            <v>1.1100000000000001</v>
          </cell>
        </row>
        <row r="108">
          <cell r="A108" t="str">
            <v>02.400.00</v>
          </cell>
          <cell r="B108" t="str">
            <v>Pintura de ligação - Fornec., transporte e execução</v>
          </cell>
          <cell r="C108" t="str">
            <v>DNER-ES307/97</v>
          </cell>
          <cell r="D108" t="str">
            <v xml:space="preserve"> </v>
          </cell>
          <cell r="E108" t="str">
            <v>m2</v>
          </cell>
          <cell r="F108">
            <v>804691.72</v>
          </cell>
          <cell r="G108">
            <v>0.41</v>
          </cell>
        </row>
        <row r="109">
          <cell r="A109" t="str">
            <v>02.540.01</v>
          </cell>
          <cell r="B109" t="str">
            <v>Concreto betuminoso usinado a quente - usina 100/140 t/h</v>
          </cell>
          <cell r="C109" t="str">
            <v>DNER-ES313/97</v>
          </cell>
          <cell r="D109" t="str">
            <v xml:space="preserve"> </v>
          </cell>
          <cell r="E109" t="str">
            <v>t</v>
          </cell>
          <cell r="F109">
            <v>99087</v>
          </cell>
          <cell r="G109">
            <v>67.64</v>
          </cell>
        </row>
        <row r="110">
          <cell r="A110" t="str">
            <v>DER82200a</v>
          </cell>
          <cell r="B110" t="str">
            <v>Remoção de camada granular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6475</v>
          </cell>
          <cell r="G110">
            <v>4.67</v>
          </cell>
        </row>
        <row r="111">
          <cell r="A111" t="str">
            <v>DER82200</v>
          </cell>
          <cell r="B111" t="str">
            <v>Remoção de revestimento de CBUQ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6474</v>
          </cell>
          <cell r="G111">
            <v>5.73</v>
          </cell>
        </row>
        <row r="112">
          <cell r="F112" t="str">
            <v>SUB-TOTAL</v>
          </cell>
        </row>
        <row r="114">
          <cell r="B114" t="str">
            <v>DRENAGEM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544</v>
          </cell>
          <cell r="G115">
            <v>17.57</v>
          </cell>
        </row>
        <row r="116">
          <cell r="A116" t="str">
            <v>04.001.00</v>
          </cell>
          <cell r="B116" t="str">
            <v>Escavação mecânica em material de 1a categoria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04.011.00</v>
          </cell>
          <cell r="B117" t="str">
            <v>Escavação mecânica em material de 2a categoria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20</v>
          </cell>
          <cell r="G117">
            <v>0.9</v>
          </cell>
        </row>
        <row r="118">
          <cell r="A118" t="str">
            <v>04.001.01</v>
          </cell>
          <cell r="B118" t="str">
            <v>Escavação mecânica,reaterro e compactação (material de 1a categoria)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3037</v>
          </cell>
          <cell r="G118">
            <v>3.03</v>
          </cell>
        </row>
        <row r="119">
          <cell r="A119" t="str">
            <v>04.400.02</v>
          </cell>
          <cell r="B119" t="str">
            <v>Valeta de prot. de cortes c/ revest. vegetal VPC 02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7610</v>
          </cell>
          <cell r="G119">
            <v>23.24</v>
          </cell>
        </row>
        <row r="120">
          <cell r="A120" t="str">
            <v>04.401.01</v>
          </cell>
          <cell r="B120" t="str">
            <v>Valeta de prot. de aterro c/ revest. vegetal VPA 01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6358</v>
          </cell>
          <cell r="G120">
            <v>31.98</v>
          </cell>
        </row>
        <row r="121">
          <cell r="A121" t="str">
            <v>04.401.02</v>
          </cell>
          <cell r="B121" t="str">
            <v>Valeta de prot. de aterro c/ revest. vegetal VPA 02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19035</v>
          </cell>
          <cell r="G121">
            <v>24.32</v>
          </cell>
        </row>
        <row r="122">
          <cell r="A122" t="str">
            <v>04.500.06</v>
          </cell>
          <cell r="B122" t="str">
            <v>Dreno longit. profundo p/cortes em solo- DPS 06</v>
          </cell>
          <cell r="C122" t="str">
            <v>DNER-ES292/97</v>
          </cell>
          <cell r="D122" t="str">
            <v xml:space="preserve"> </v>
          </cell>
          <cell r="E122" t="str">
            <v>m</v>
          </cell>
          <cell r="F122">
            <v>3836</v>
          </cell>
          <cell r="G122">
            <v>34.94</v>
          </cell>
        </row>
        <row r="123">
          <cell r="A123" t="str">
            <v>04.502.02</v>
          </cell>
          <cell r="B123" t="str">
            <v>Boca de saída p/ dreno longit. profundo- BSD 02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24</v>
          </cell>
          <cell r="G123">
            <v>49.08</v>
          </cell>
        </row>
        <row r="124">
          <cell r="A124" t="str">
            <v>04.510.03</v>
          </cell>
          <cell r="B124" t="str">
            <v>Dreno sub- superficial- DSS 03</v>
          </cell>
          <cell r="C124" t="str">
            <v>DNER-ES294/97</v>
          </cell>
          <cell r="D124" t="str">
            <v xml:space="preserve"> </v>
          </cell>
          <cell r="E124" t="str">
            <v>m</v>
          </cell>
          <cell r="F124">
            <v>13990</v>
          </cell>
          <cell r="G124">
            <v>3.71</v>
          </cell>
        </row>
        <row r="125">
          <cell r="A125" t="str">
            <v>04.511.01</v>
          </cell>
          <cell r="B125" t="str">
            <v>Boca de saída p/ dreno sub-superficial-BSD 03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50</v>
          </cell>
          <cell r="G125">
            <v>20.86</v>
          </cell>
        </row>
        <row r="126">
          <cell r="A126" t="str">
            <v>04.900.03</v>
          </cell>
          <cell r="B126" t="str">
            <v>Sarjeta triangular de concreto-STC 03</v>
          </cell>
          <cell r="C126" t="str">
            <v>DNER-ES288/97</v>
          </cell>
          <cell r="D126" t="str">
            <v xml:space="preserve"> </v>
          </cell>
          <cell r="E126" t="str">
            <v>m</v>
          </cell>
          <cell r="F126">
            <v>440</v>
          </cell>
          <cell r="G126">
            <v>16.02</v>
          </cell>
        </row>
        <row r="127">
          <cell r="A127" t="str">
            <v>04.900.04</v>
          </cell>
          <cell r="B127" t="str">
            <v>Sarjeta triangular de concreto-STC 04</v>
          </cell>
          <cell r="C127" t="str">
            <v>DNER-ES288/97</v>
          </cell>
          <cell r="D127" t="str">
            <v xml:space="preserve"> </v>
          </cell>
          <cell r="E127" t="str">
            <v>m</v>
          </cell>
          <cell r="F127">
            <v>847</v>
          </cell>
          <cell r="G127">
            <v>12.93</v>
          </cell>
        </row>
        <row r="128">
          <cell r="A128" t="str">
            <v>04.900.21</v>
          </cell>
          <cell r="B128" t="str">
            <v>Sarjeta de cant. central de concreto-SCC 01</v>
          </cell>
          <cell r="C128" t="str">
            <v>DNER-ES288/97</v>
          </cell>
          <cell r="D128" t="str">
            <v xml:space="preserve"> </v>
          </cell>
          <cell r="E128" t="str">
            <v>m</v>
          </cell>
          <cell r="F128">
            <v>13109</v>
          </cell>
          <cell r="G128">
            <v>13.85</v>
          </cell>
        </row>
        <row r="129">
          <cell r="A129" t="str">
            <v>04.900.22</v>
          </cell>
          <cell r="B129" t="str">
            <v>Sarjeta de cant. central de concreto-SCC 02</v>
          </cell>
          <cell r="C129" t="str">
            <v>DNER-ES288/97</v>
          </cell>
          <cell r="D129" t="str">
            <v xml:space="preserve"> </v>
          </cell>
          <cell r="E129" t="str">
            <v>m</v>
          </cell>
          <cell r="F129">
            <v>3154</v>
          </cell>
          <cell r="G129">
            <v>19.170000000000002</v>
          </cell>
        </row>
        <row r="130">
          <cell r="A130" t="str">
            <v>DER78150b</v>
          </cell>
          <cell r="B130" t="str">
            <v>Caixa coletora de sarjeta - CCS, D=40cm E H=1,00m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3</v>
          </cell>
          <cell r="G130">
            <v>382.07</v>
          </cell>
        </row>
        <row r="131">
          <cell r="A131" t="str">
            <v>DER78150c</v>
          </cell>
          <cell r="B131" t="str">
            <v>Caixa coletora de sarjeta - CCS, D=40cm E H=1,50m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8</v>
          </cell>
          <cell r="G131">
            <v>503.68</v>
          </cell>
        </row>
        <row r="132">
          <cell r="A132" t="str">
            <v>DER78150d</v>
          </cell>
          <cell r="B132" t="str">
            <v>Caixa coletora de sarjeta - CCS, D=40cm E H=2,00m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</v>
          </cell>
          <cell r="G132">
            <v>625.26</v>
          </cell>
        </row>
        <row r="133">
          <cell r="A133" t="str">
            <v>DER78150a</v>
          </cell>
          <cell r="B133" t="str">
            <v>Caixa coletora de sarjeta - CCS, D=60cm E H=1,5m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7</v>
          </cell>
          <cell r="G133">
            <v>500.45</v>
          </cell>
        </row>
        <row r="134">
          <cell r="A134" t="str">
            <v>04.101.01</v>
          </cell>
          <cell r="B134" t="str">
            <v>Boca de BSTC D=0.60m-normal</v>
          </cell>
          <cell r="C134" t="str">
            <v>DNER-ES284/97</v>
          </cell>
          <cell r="D134" t="str">
            <v xml:space="preserve"> </v>
          </cell>
          <cell r="E134" t="str">
            <v>un</v>
          </cell>
          <cell r="F134">
            <v>23</v>
          </cell>
          <cell r="G134">
            <v>299.62</v>
          </cell>
        </row>
        <row r="135">
          <cell r="A135" t="str">
            <v>04.930.01</v>
          </cell>
          <cell r="B135" t="str">
            <v>Caixa coletora de sarjeta-CCS 01</v>
          </cell>
          <cell r="C135" t="str">
            <v>DNER-ES287/97</v>
          </cell>
          <cell r="D135" t="str">
            <v xml:space="preserve"> </v>
          </cell>
          <cell r="E135" t="str">
            <v>un</v>
          </cell>
          <cell r="F135">
            <v>13</v>
          </cell>
          <cell r="G135">
            <v>568.85</v>
          </cell>
        </row>
        <row r="136">
          <cell r="A136" t="str">
            <v>04.930.02</v>
          </cell>
          <cell r="B136" t="str">
            <v>Caixa coletora de sarjeta-CCS 02</v>
          </cell>
          <cell r="C136" t="str">
            <v>DNER-ES287/97</v>
          </cell>
          <cell r="D136" t="str">
            <v xml:space="preserve"> </v>
          </cell>
          <cell r="E136" t="str">
            <v>un</v>
          </cell>
          <cell r="F136">
            <v>2</v>
          </cell>
          <cell r="G136">
            <v>555.63</v>
          </cell>
        </row>
        <row r="137">
          <cell r="A137" t="str">
            <v>04.930.03</v>
          </cell>
          <cell r="B137" t="str">
            <v>Caixa coletora de sarjeta-CCS 03</v>
          </cell>
          <cell r="C137" t="str">
            <v>DNER-ES287/97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542.39</v>
          </cell>
        </row>
        <row r="138">
          <cell r="A138" t="str">
            <v>04.930.05</v>
          </cell>
          <cell r="B138" t="str">
            <v>Caixa coletora de sarjeta-CCS 05</v>
          </cell>
          <cell r="C138" t="str">
            <v>DNER-ES287/97</v>
          </cell>
          <cell r="D138" t="str">
            <v xml:space="preserve"> </v>
          </cell>
          <cell r="E138" t="str">
            <v>un</v>
          </cell>
          <cell r="F138">
            <v>5</v>
          </cell>
          <cell r="G138">
            <v>715.16</v>
          </cell>
        </row>
        <row r="139">
          <cell r="A139" t="str">
            <v>04.930.09</v>
          </cell>
          <cell r="B139" t="str">
            <v>Caixa coletora de sarjeta-CCS 09</v>
          </cell>
          <cell r="C139" t="str">
            <v>DNER-ES287/97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860.7</v>
          </cell>
        </row>
        <row r="140">
          <cell r="A140" t="str">
            <v>04.930.10</v>
          </cell>
          <cell r="B140" t="str">
            <v>Caixa coletora de sarjeta-CCS 10</v>
          </cell>
          <cell r="C140" t="str">
            <v>DNER-ES287/97</v>
          </cell>
          <cell r="D140" t="str">
            <v xml:space="preserve"> </v>
          </cell>
          <cell r="E140" t="str">
            <v>un</v>
          </cell>
          <cell r="F140">
            <v>1</v>
          </cell>
          <cell r="G140">
            <v>846.69</v>
          </cell>
        </row>
        <row r="141">
          <cell r="A141" t="str">
            <v>04.930.11</v>
          </cell>
          <cell r="B141" t="str">
            <v>Caixa coletora de sarjeta-CCS 11</v>
          </cell>
          <cell r="C141" t="str">
            <v>DNER-ES287/97</v>
          </cell>
          <cell r="D141" t="str">
            <v xml:space="preserve"> </v>
          </cell>
          <cell r="E141" t="str">
            <v>un</v>
          </cell>
          <cell r="F141">
            <v>2</v>
          </cell>
          <cell r="G141">
            <v>832.67</v>
          </cell>
        </row>
        <row r="142">
          <cell r="A142" t="str">
            <v>DER78300</v>
          </cell>
          <cell r="B142" t="str">
            <v>Caixa coletora de sarjeta - CCS, D=100cm E H=1,50m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4</v>
          </cell>
          <cell r="G142">
            <v>449.54</v>
          </cell>
        </row>
        <row r="143">
          <cell r="A143" t="str">
            <v>DER77150a</v>
          </cell>
          <cell r="B143" t="str">
            <v>Caixa coletora de talvegue - CCT, D=40cm E H=1,00m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2</v>
          </cell>
          <cell r="G143">
            <v>388.24</v>
          </cell>
        </row>
        <row r="144">
          <cell r="A144" t="str">
            <v>DER77150b</v>
          </cell>
          <cell r="B144" t="str">
            <v>Caixa coletora de talvegue - CCT, D=40cm E H=1,50m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510.91</v>
          </cell>
        </row>
        <row r="145">
          <cell r="A145" t="str">
            <v>DER77150c</v>
          </cell>
          <cell r="B145" t="str">
            <v>Caixa coletora de talvegue - CCT, D=60cm E H=1,00m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1</v>
          </cell>
          <cell r="G145">
            <v>320.83</v>
          </cell>
        </row>
        <row r="146">
          <cell r="A146" t="str">
            <v>DER77150</v>
          </cell>
          <cell r="B146" t="str">
            <v>Caixa coletora de talvegue - CCT, D=100cm E H=1,50m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3</v>
          </cell>
          <cell r="G146">
            <v>410.6</v>
          </cell>
        </row>
        <row r="147">
          <cell r="A147" t="str">
            <v>04.960.01</v>
          </cell>
          <cell r="B147" t="str">
            <v>Boca de lobo simples c/ grelha de concreto-BLS 01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2</v>
          </cell>
          <cell r="G147">
            <v>203.51</v>
          </cell>
        </row>
        <row r="148">
          <cell r="A148" t="str">
            <v>04.960.02</v>
          </cell>
          <cell r="B148" t="str">
            <v>Boca de lobo simples c/ grelha de concreto-BLS 02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8</v>
          </cell>
          <cell r="G148">
            <v>257.83999999999997</v>
          </cell>
        </row>
        <row r="149">
          <cell r="A149" t="str">
            <v>P 04.100.07</v>
          </cell>
          <cell r="B149" t="str">
            <v>Execução de galerias D=0,40 c/ lastro de brita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420</v>
          </cell>
          <cell r="G149">
            <v>41.68</v>
          </cell>
        </row>
        <row r="150">
          <cell r="A150" t="str">
            <v>P 04.100.09</v>
          </cell>
          <cell r="B150" t="str">
            <v>Execução de galerias D=0,60 c/ lastro de brita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110</v>
          </cell>
          <cell r="G150">
            <v>100.67</v>
          </cell>
        </row>
        <row r="151">
          <cell r="A151" t="str">
            <v>P 04.100.13</v>
          </cell>
          <cell r="B151" t="str">
            <v>Execução de galerias D=0,80 c/ lastro de brita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24</v>
          </cell>
          <cell r="G151">
            <v>53.83</v>
          </cell>
        </row>
        <row r="152">
          <cell r="A152" t="str">
            <v>P 04.100.08</v>
          </cell>
          <cell r="B152" t="str">
            <v>Execução de galerias D=0,40 c/ lastro de concreto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535</v>
          </cell>
          <cell r="G152">
            <v>58.65</v>
          </cell>
        </row>
        <row r="153">
          <cell r="A153" t="str">
            <v>P 04.100.10</v>
          </cell>
          <cell r="B153" t="str">
            <v>Execução de galerias D=0,60 c/ lastro de concreto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363</v>
          </cell>
          <cell r="G153">
            <v>131.66</v>
          </cell>
        </row>
        <row r="154">
          <cell r="A154" t="str">
            <v>DER72350b</v>
          </cell>
          <cell r="B154" t="str">
            <v>Boca para BSTC D=40cm - Normal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12</v>
          </cell>
          <cell r="G154">
            <v>147.57</v>
          </cell>
        </row>
        <row r="155">
          <cell r="A155" t="str">
            <v>04.100.01</v>
          </cell>
          <cell r="B155" t="str">
            <v>Corpo de BSTC D=0.60m</v>
          </cell>
          <cell r="C155" t="str">
            <v>DNER-ES284/97</v>
          </cell>
          <cell r="D155" t="str">
            <v xml:space="preserve"> </v>
          </cell>
          <cell r="E155" t="str">
            <v xml:space="preserve">m </v>
          </cell>
          <cell r="F155">
            <v>35</v>
          </cell>
          <cell r="G155">
            <v>139.21</v>
          </cell>
        </row>
        <row r="156">
          <cell r="A156" t="str">
            <v>DER72450</v>
          </cell>
          <cell r="B156" t="str">
            <v>Boca para BSTC D=80cm - Normal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401.45</v>
          </cell>
        </row>
        <row r="157">
          <cell r="A157" t="str">
            <v>P 04.100.06</v>
          </cell>
          <cell r="B157" t="str">
            <v>Galeria D=0,40m envelopada</v>
          </cell>
          <cell r="C157" t="str">
            <v xml:space="preserve"> </v>
          </cell>
          <cell r="D157" t="str">
            <v xml:space="preserve"> </v>
          </cell>
          <cell r="E157" t="str">
            <v>m</v>
          </cell>
          <cell r="F157">
            <v>15</v>
          </cell>
          <cell r="G157">
            <v>103.37</v>
          </cell>
        </row>
        <row r="158">
          <cell r="A158" t="str">
            <v>04.963.01</v>
          </cell>
          <cell r="B158" t="str">
            <v>Poço de visita- PVI 01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493.1</v>
          </cell>
        </row>
        <row r="159">
          <cell r="A159" t="str">
            <v>04.940.02</v>
          </cell>
          <cell r="B159" t="str">
            <v>Descida d’água tipo rápido- canal retangular-DAR 02</v>
          </cell>
          <cell r="C159" t="str">
            <v>DNER-ES291/97</v>
          </cell>
          <cell r="D159" t="str">
            <v xml:space="preserve"> </v>
          </cell>
          <cell r="E159" t="str">
            <v>m</v>
          </cell>
          <cell r="F159">
            <v>4</v>
          </cell>
          <cell r="G159">
            <v>57.28</v>
          </cell>
        </row>
        <row r="160">
          <cell r="A160" t="str">
            <v>P 04.100.08a</v>
          </cell>
          <cell r="B160" t="str">
            <v>Execução de travessia D=0,40 c/ lastro de concreto p/execução de desvio durante a obra</v>
          </cell>
          <cell r="C160" t="str">
            <v xml:space="preserve"> </v>
          </cell>
          <cell r="D160" t="str">
            <v xml:space="preserve"> </v>
          </cell>
          <cell r="E160" t="str">
            <v>m</v>
          </cell>
          <cell r="F160">
            <v>1055</v>
          </cell>
          <cell r="G160">
            <v>58.65</v>
          </cell>
        </row>
        <row r="161">
          <cell r="A161" t="str">
            <v>04.990.06</v>
          </cell>
          <cell r="B161" t="str">
            <v>Transposição de segmentos de sarjetas- TSS 06</v>
          </cell>
          <cell r="C161" t="str">
            <v>DNER-ES289/97</v>
          </cell>
          <cell r="D161" t="str">
            <v xml:space="preserve"> </v>
          </cell>
          <cell r="E161" t="str">
            <v>m</v>
          </cell>
          <cell r="F161">
            <v>12</v>
          </cell>
          <cell r="G161">
            <v>79.02</v>
          </cell>
        </row>
        <row r="162">
          <cell r="F162" t="str">
            <v>SUB-TOTAL</v>
          </cell>
        </row>
        <row r="164">
          <cell r="B164" t="str">
            <v>OBRAS DE ARTE CORRENTES</v>
          </cell>
        </row>
        <row r="165">
          <cell r="A165" t="str">
            <v>04.001.01</v>
          </cell>
          <cell r="B165" t="str">
            <v>Escavação mecânica,reaterro e compactação (material de 1a categoria)</v>
          </cell>
          <cell r="C165" t="str">
            <v xml:space="preserve"> </v>
          </cell>
          <cell r="D165" t="str">
            <v xml:space="preserve"> </v>
          </cell>
          <cell r="E165" t="str">
            <v>m3</v>
          </cell>
          <cell r="F165">
            <v>12147</v>
          </cell>
          <cell r="G165">
            <v>3.03</v>
          </cell>
        </row>
        <row r="166">
          <cell r="A166" t="str">
            <v>04.100.01</v>
          </cell>
          <cell r="B166" t="str">
            <v>Corpo de BSTC D=0.60m</v>
          </cell>
          <cell r="C166" t="str">
            <v>DNER-ES284/97</v>
          </cell>
          <cell r="D166" t="str">
            <v xml:space="preserve"> </v>
          </cell>
          <cell r="E166" t="str">
            <v xml:space="preserve">m </v>
          </cell>
          <cell r="F166">
            <v>17</v>
          </cell>
          <cell r="G166">
            <v>139.21</v>
          </cell>
        </row>
        <row r="167">
          <cell r="A167" t="str">
            <v>04.100.02</v>
          </cell>
          <cell r="B167" t="str">
            <v>Corpo de BSTC D=0.80m</v>
          </cell>
          <cell r="C167" t="str">
            <v>DNER-ES284/97</v>
          </cell>
          <cell r="D167" t="str">
            <v xml:space="preserve"> </v>
          </cell>
          <cell r="E167" t="str">
            <v xml:space="preserve">m </v>
          </cell>
          <cell r="F167">
            <v>347</v>
          </cell>
          <cell r="G167">
            <v>201.98</v>
          </cell>
        </row>
        <row r="168">
          <cell r="A168" t="str">
            <v>P 04.100.11</v>
          </cell>
          <cell r="B168" t="str">
            <v>Galeria D=0,80m envelopada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10</v>
          </cell>
          <cell r="G168">
            <v>263.04000000000002</v>
          </cell>
        </row>
        <row r="169">
          <cell r="A169" t="str">
            <v>04.100.03</v>
          </cell>
          <cell r="B169" t="str">
            <v>Corpo de BSTC D=1.00m</v>
          </cell>
          <cell r="C169" t="str">
            <v>DNER-ES284/97</v>
          </cell>
          <cell r="D169" t="str">
            <v xml:space="preserve"> </v>
          </cell>
          <cell r="E169" t="str">
            <v xml:space="preserve">m </v>
          </cell>
          <cell r="F169">
            <v>262</v>
          </cell>
          <cell r="G169">
            <v>280.33</v>
          </cell>
        </row>
        <row r="170">
          <cell r="A170" t="str">
            <v>04.100.04</v>
          </cell>
          <cell r="B170" t="str">
            <v>Corpo de BSTC D=1.20m</v>
          </cell>
          <cell r="C170" t="str">
            <v>DNER-ES284/97</v>
          </cell>
          <cell r="D170" t="str">
            <v xml:space="preserve"> </v>
          </cell>
          <cell r="E170" t="str">
            <v xml:space="preserve">m </v>
          </cell>
          <cell r="F170">
            <v>25</v>
          </cell>
          <cell r="G170">
            <v>381.37</v>
          </cell>
        </row>
        <row r="171">
          <cell r="A171" t="str">
            <v>04.101.01</v>
          </cell>
          <cell r="B171" t="str">
            <v>Boca de BSTC D=0.60m-normal</v>
          </cell>
          <cell r="C171" t="str">
            <v>DNER-ES284/97</v>
          </cell>
          <cell r="D171" t="str">
            <v xml:space="preserve"> </v>
          </cell>
          <cell r="E171" t="str">
            <v>un</v>
          </cell>
          <cell r="F171">
            <v>2</v>
          </cell>
          <cell r="G171">
            <v>299.62</v>
          </cell>
        </row>
        <row r="172">
          <cell r="A172" t="str">
            <v>04.101.02</v>
          </cell>
          <cell r="B172" t="str">
            <v>Boca de BSTC D=0.80m-normal</v>
          </cell>
          <cell r="C172" t="str">
            <v>DNER-ES284/97</v>
          </cell>
          <cell r="D172" t="str">
            <v xml:space="preserve"> </v>
          </cell>
          <cell r="E172" t="str">
            <v>un</v>
          </cell>
          <cell r="F172">
            <v>16</v>
          </cell>
          <cell r="G172">
            <v>494.05</v>
          </cell>
        </row>
        <row r="173">
          <cell r="A173" t="str">
            <v>04.101.03</v>
          </cell>
          <cell r="B173" t="str">
            <v>Boca de BSTC D=1.00m-normal</v>
          </cell>
          <cell r="C173" t="str">
            <v>DNER-ES284/97</v>
          </cell>
          <cell r="D173" t="str">
            <v xml:space="preserve"> </v>
          </cell>
          <cell r="E173" t="str">
            <v>un</v>
          </cell>
          <cell r="F173">
            <v>9</v>
          </cell>
          <cell r="G173">
            <v>757.56</v>
          </cell>
        </row>
        <row r="174">
          <cell r="A174" t="str">
            <v>04.101.04</v>
          </cell>
          <cell r="B174" t="str">
            <v>Boca de BSTC D=1.20m-normal</v>
          </cell>
          <cell r="C174" t="str">
            <v>DNER-ES284/97</v>
          </cell>
          <cell r="D174" t="str">
            <v xml:space="preserve"> </v>
          </cell>
          <cell r="E174" t="str">
            <v>un</v>
          </cell>
          <cell r="F174">
            <v>5</v>
          </cell>
          <cell r="G174">
            <v>1087.17</v>
          </cell>
        </row>
        <row r="175">
          <cell r="A175" t="str">
            <v>04.101.05</v>
          </cell>
          <cell r="B175" t="str">
            <v>Boca de BSTC D=1.50m-normal</v>
          </cell>
          <cell r="C175" t="str">
            <v>DNER-ES284/97</v>
          </cell>
          <cell r="D175" t="str">
            <v xml:space="preserve"> </v>
          </cell>
          <cell r="E175" t="str">
            <v>un</v>
          </cell>
          <cell r="F175">
            <v>2</v>
          </cell>
          <cell r="G175">
            <v>1942.12</v>
          </cell>
        </row>
        <row r="176">
          <cell r="A176" t="str">
            <v>04.110.01</v>
          </cell>
          <cell r="B176" t="str">
            <v>Corpo de BDTC D=1.00m</v>
          </cell>
          <cell r="C176" t="str">
            <v>DNER-ES284/97</v>
          </cell>
          <cell r="D176" t="str">
            <v xml:space="preserve"> </v>
          </cell>
          <cell r="E176" t="str">
            <v>m</v>
          </cell>
          <cell r="F176">
            <v>428</v>
          </cell>
          <cell r="G176">
            <v>572.14</v>
          </cell>
        </row>
        <row r="177">
          <cell r="A177" t="str">
            <v>04.110.02</v>
          </cell>
          <cell r="B177" t="str">
            <v>Corpo de BDTC D=1.20m</v>
          </cell>
          <cell r="C177" t="str">
            <v>DNER-ES284/97</v>
          </cell>
          <cell r="D177" t="str">
            <v xml:space="preserve"> </v>
          </cell>
          <cell r="E177" t="str">
            <v>m</v>
          </cell>
          <cell r="F177">
            <v>60</v>
          </cell>
          <cell r="G177">
            <v>745.38</v>
          </cell>
        </row>
        <row r="178">
          <cell r="A178" t="str">
            <v>P04.110.00</v>
          </cell>
          <cell r="B178" t="str">
            <v>Corpo de BDTC D=0.80m c/ laje de concreto</v>
          </cell>
          <cell r="C178" t="str">
            <v xml:space="preserve"> </v>
          </cell>
          <cell r="D178" t="str">
            <v xml:space="preserve"> </v>
          </cell>
          <cell r="E178" t="str">
            <v>m</v>
          </cell>
          <cell r="F178">
            <v>15</v>
          </cell>
          <cell r="G178">
            <v>335.3</v>
          </cell>
        </row>
        <row r="179">
          <cell r="A179" t="str">
            <v>04.111.01</v>
          </cell>
          <cell r="B179" t="str">
            <v>Boca de BDTC D=1.00m-normal</v>
          </cell>
          <cell r="C179" t="str">
            <v>DNER-ES284/97</v>
          </cell>
          <cell r="D179" t="str">
            <v xml:space="preserve"> </v>
          </cell>
          <cell r="E179" t="str">
            <v>un</v>
          </cell>
          <cell r="F179">
            <v>22</v>
          </cell>
          <cell r="G179">
            <v>1056.6199999999999</v>
          </cell>
        </row>
        <row r="180">
          <cell r="A180" t="str">
            <v>04.111.02</v>
          </cell>
          <cell r="B180" t="str">
            <v>Boca de BDTC D=1.20m-normal</v>
          </cell>
          <cell r="C180" t="str">
            <v>DNER-ES284/97</v>
          </cell>
          <cell r="D180" t="str">
            <v xml:space="preserve"> </v>
          </cell>
          <cell r="E180" t="str">
            <v>un</v>
          </cell>
          <cell r="F180">
            <v>2</v>
          </cell>
          <cell r="G180">
            <v>1521.54</v>
          </cell>
        </row>
        <row r="181">
          <cell r="A181" t="str">
            <v>P04.111.01</v>
          </cell>
          <cell r="B181" t="str">
            <v>Boca de BDTC D=0.80m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1</v>
          </cell>
          <cell r="G181">
            <v>560.76</v>
          </cell>
        </row>
        <row r="182">
          <cell r="A182" t="str">
            <v>04.120.01</v>
          </cell>
          <cell r="B182" t="str">
            <v>Corpo de BTTC D=1.00m</v>
          </cell>
          <cell r="C182" t="str">
            <v>DNER-ES284/97</v>
          </cell>
          <cell r="D182" t="str">
            <v xml:space="preserve"> </v>
          </cell>
          <cell r="E182" t="str">
            <v>m</v>
          </cell>
          <cell r="F182">
            <v>131</v>
          </cell>
          <cell r="G182">
            <v>808.8</v>
          </cell>
        </row>
        <row r="183">
          <cell r="A183" t="str">
            <v>04.120.02</v>
          </cell>
          <cell r="B183" t="str">
            <v>Corpo de BTTC D=1.20m</v>
          </cell>
          <cell r="C183" t="str">
            <v>DNER-ES284/97</v>
          </cell>
          <cell r="D183" t="str">
            <v xml:space="preserve"> </v>
          </cell>
          <cell r="E183" t="str">
            <v>m</v>
          </cell>
          <cell r="F183">
            <v>97</v>
          </cell>
          <cell r="G183">
            <v>1110.23</v>
          </cell>
        </row>
        <row r="184">
          <cell r="A184" t="str">
            <v>04.121.01</v>
          </cell>
          <cell r="B184" t="str">
            <v>Boca de BTTC D=1.00m-normal</v>
          </cell>
          <cell r="C184" t="str">
            <v xml:space="preserve"> </v>
          </cell>
          <cell r="D184" t="str">
            <v xml:space="preserve"> </v>
          </cell>
          <cell r="E184" t="str">
            <v>un</v>
          </cell>
          <cell r="F184">
            <v>6</v>
          </cell>
          <cell r="G184">
            <v>1356.87</v>
          </cell>
        </row>
        <row r="185">
          <cell r="A185" t="str">
            <v>04.121.02</v>
          </cell>
          <cell r="B185" t="str">
            <v>Boca de BTTC D=1.20m-normal</v>
          </cell>
          <cell r="C185" t="str">
            <v xml:space="preserve"> </v>
          </cell>
          <cell r="D185" t="str">
            <v xml:space="preserve"> </v>
          </cell>
          <cell r="E185" t="str">
            <v>un</v>
          </cell>
          <cell r="F185">
            <v>2</v>
          </cell>
          <cell r="G185">
            <v>1955.59</v>
          </cell>
        </row>
        <row r="186">
          <cell r="A186" t="str">
            <v>04.200.06</v>
          </cell>
          <cell r="B186" t="str">
            <v>Corpo de BSCC 2.00x2.00m-H=1.00 a 2.50m</v>
          </cell>
          <cell r="C186" t="str">
            <v>DNER-ES286/97</v>
          </cell>
          <cell r="D186" t="str">
            <v xml:space="preserve"> </v>
          </cell>
          <cell r="E186" t="str">
            <v>m</v>
          </cell>
          <cell r="F186">
            <v>21</v>
          </cell>
          <cell r="G186">
            <v>661.97</v>
          </cell>
        </row>
        <row r="187">
          <cell r="A187" t="str">
            <v>04.200.07</v>
          </cell>
          <cell r="B187" t="str">
            <v>Corpo de BSCC 2.50x2.50m-H=1.00 a 2.50m</v>
          </cell>
          <cell r="C187" t="str">
            <v>DNER-ES286/97</v>
          </cell>
          <cell r="D187" t="str">
            <v xml:space="preserve"> </v>
          </cell>
          <cell r="E187" t="str">
            <v>m</v>
          </cell>
          <cell r="F187">
            <v>52</v>
          </cell>
          <cell r="G187">
            <v>975.93</v>
          </cell>
        </row>
        <row r="188">
          <cell r="A188" t="str">
            <v>04.201.02</v>
          </cell>
          <cell r="B188" t="str">
            <v>Boca de BSCC 2.00x2.00m - normal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2</v>
          </cell>
          <cell r="G188">
            <v>4874.24</v>
          </cell>
        </row>
        <row r="189">
          <cell r="A189" t="str">
            <v>04.201.03</v>
          </cell>
          <cell r="B189" t="str">
            <v>Boca de BSCC 2.50x2.50m - normal</v>
          </cell>
          <cell r="C189" t="str">
            <v xml:space="preserve"> </v>
          </cell>
          <cell r="D189" t="str">
            <v xml:space="preserve"> </v>
          </cell>
          <cell r="E189" t="str">
            <v>un</v>
          </cell>
          <cell r="F189">
            <v>3</v>
          </cell>
          <cell r="G189">
            <v>6579.56</v>
          </cell>
        </row>
        <row r="190">
          <cell r="A190" t="str">
            <v>04.210.01</v>
          </cell>
          <cell r="B190" t="str">
            <v>Corpo de BDCC 1.50x1.50m-H=0 a 1.00m</v>
          </cell>
          <cell r="C190" t="str">
            <v>DNER-ES286/97</v>
          </cell>
          <cell r="D190" t="str">
            <v xml:space="preserve"> </v>
          </cell>
          <cell r="E190" t="str">
            <v>m</v>
          </cell>
          <cell r="F190">
            <v>40</v>
          </cell>
          <cell r="G190">
            <v>864.14</v>
          </cell>
        </row>
        <row r="191">
          <cell r="A191" t="str">
            <v>04.211.01</v>
          </cell>
          <cell r="B191" t="str">
            <v>Boca de BDCC 1.50x1.50m - normal</v>
          </cell>
          <cell r="C191" t="str">
            <v xml:space="preserve"> </v>
          </cell>
          <cell r="D191" t="str">
            <v xml:space="preserve"> </v>
          </cell>
          <cell r="E191" t="str">
            <v>un</v>
          </cell>
          <cell r="F191">
            <v>2</v>
          </cell>
          <cell r="G191">
            <v>3642.66</v>
          </cell>
        </row>
        <row r="192">
          <cell r="A192" t="str">
            <v>04.220.09</v>
          </cell>
          <cell r="B192" t="str">
            <v>Corpo de BTCC 1.50x1.50m-H=2.50 a 5.00m</v>
          </cell>
          <cell r="C192" t="str">
            <v>DNER-ES286/97</v>
          </cell>
          <cell r="D192" t="str">
            <v xml:space="preserve"> </v>
          </cell>
          <cell r="E192" t="str">
            <v>m</v>
          </cell>
          <cell r="F192">
            <v>17</v>
          </cell>
          <cell r="G192">
            <v>1221.79</v>
          </cell>
        </row>
        <row r="193">
          <cell r="A193" t="str">
            <v>04.221.01</v>
          </cell>
          <cell r="B193" t="str">
            <v>Boca de BTCC 1.50x1.50m - normal</v>
          </cell>
          <cell r="C193" t="str">
            <v xml:space="preserve"> </v>
          </cell>
          <cell r="D193" t="str">
            <v xml:space="preserve"> </v>
          </cell>
          <cell r="E193" t="str">
            <v>un</v>
          </cell>
          <cell r="F193">
            <v>2</v>
          </cell>
          <cell r="G193">
            <v>4561.4799999999996</v>
          </cell>
        </row>
        <row r="194">
          <cell r="A194" t="str">
            <v>04.999.01</v>
          </cell>
          <cell r="B194" t="str">
            <v>Remoção de bueiros existentes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717</v>
          </cell>
          <cell r="G194">
            <v>13.06</v>
          </cell>
        </row>
        <row r="195">
          <cell r="A195" t="str">
            <v>04.999.01a</v>
          </cell>
          <cell r="B195" t="str">
            <v>Limpeza de bueiro e revestimento com tela galvanizada e concreto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92.84</v>
          </cell>
          <cell r="G195">
            <v>44.18</v>
          </cell>
        </row>
        <row r="196">
          <cell r="A196" t="str">
            <v>04.999.02</v>
          </cell>
          <cell r="B196" t="str">
            <v>Demolição de dispositivos de concreto</v>
          </cell>
          <cell r="C196" t="str">
            <v>DNER-ES296/97</v>
          </cell>
          <cell r="D196" t="str">
            <v xml:space="preserve"> </v>
          </cell>
          <cell r="E196" t="str">
            <v>m3</v>
          </cell>
          <cell r="F196">
            <v>238</v>
          </cell>
          <cell r="G196">
            <v>12.58</v>
          </cell>
        </row>
        <row r="197">
          <cell r="A197" t="str">
            <v>P 04.100.23</v>
          </cell>
          <cell r="B197" t="str">
            <v>Bueiro Met.Corrug.circular, T.Armco,  c/Epoxy-bonded, MP-100, D=1,50 m, E=2,0mm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35</v>
          </cell>
          <cell r="G197">
            <v>510.8</v>
          </cell>
        </row>
        <row r="198">
          <cell r="A198" t="str">
            <v>P 04.100.19</v>
          </cell>
          <cell r="B198" t="str">
            <v>Tunnel liner plate, c/Epoxy-bonded, D=1,20m, E=2,70mm</v>
          </cell>
          <cell r="C198" t="str">
            <v xml:space="preserve"> </v>
          </cell>
          <cell r="D198" t="str">
            <v xml:space="preserve"> </v>
          </cell>
          <cell r="E198" t="str">
            <v>m</v>
          </cell>
          <cell r="F198">
            <v>45</v>
          </cell>
          <cell r="G198">
            <v>923.09</v>
          </cell>
        </row>
        <row r="199">
          <cell r="A199" t="str">
            <v>P 04.100.20</v>
          </cell>
          <cell r="B199" t="str">
            <v>Tunnel liner plate, c/Epoxy-bonded, D=1,40m, E=2,70mm</v>
          </cell>
          <cell r="C199" t="str">
            <v xml:space="preserve"> </v>
          </cell>
          <cell r="D199" t="str">
            <v xml:space="preserve"> </v>
          </cell>
          <cell r="E199" t="str">
            <v>m</v>
          </cell>
          <cell r="F199">
            <v>49</v>
          </cell>
          <cell r="G199">
            <v>1029.42</v>
          </cell>
        </row>
        <row r="200">
          <cell r="A200" t="str">
            <v>DER72450a</v>
          </cell>
          <cell r="B200" t="str">
            <v>Boca para BSTM D=140cm - Normal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2</v>
          </cell>
          <cell r="G200">
            <v>690.23</v>
          </cell>
        </row>
        <row r="202">
          <cell r="F202" t="str">
            <v>SUB-TOTAL</v>
          </cell>
        </row>
        <row r="204">
          <cell r="B204" t="str">
            <v>OBRAS COMPLEMENTARES</v>
          </cell>
        </row>
        <row r="205">
          <cell r="A205" t="str">
            <v>05.100.00</v>
          </cell>
          <cell r="B205" t="str">
            <v>Enleivamento</v>
          </cell>
          <cell r="C205" t="str">
            <v>DNER-ES341/97</v>
          </cell>
          <cell r="D205" t="str">
            <v xml:space="preserve"> </v>
          </cell>
          <cell r="E205" t="str">
            <v>m2</v>
          </cell>
          <cell r="F205">
            <v>144229</v>
          </cell>
          <cell r="G205">
            <v>2.06</v>
          </cell>
        </row>
        <row r="206">
          <cell r="A206" t="str">
            <v>05.102.00</v>
          </cell>
          <cell r="B206" t="str">
            <v>Hidrossemeadura</v>
          </cell>
          <cell r="C206" t="str">
            <v>DNER-ES341/97</v>
          </cell>
          <cell r="D206" t="str">
            <v xml:space="preserve"> </v>
          </cell>
          <cell r="E206" t="str">
            <v>m2</v>
          </cell>
          <cell r="F206">
            <v>656277</v>
          </cell>
          <cell r="G206">
            <v>0.49</v>
          </cell>
        </row>
        <row r="207">
          <cell r="A207" t="str">
            <v>P 05.100.02</v>
          </cell>
          <cell r="B207" t="str">
            <v>Fornecimento e plantio de árvore selecionada</v>
          </cell>
          <cell r="C207" t="str">
            <v xml:space="preserve"> </v>
          </cell>
          <cell r="D207" t="str">
            <v xml:space="preserve"> </v>
          </cell>
          <cell r="E207" t="str">
            <v>un</v>
          </cell>
          <cell r="F207">
            <v>4122</v>
          </cell>
          <cell r="G207">
            <v>6.02</v>
          </cell>
        </row>
        <row r="208">
          <cell r="A208" t="str">
            <v>DER80050</v>
          </cell>
          <cell r="B208" t="str">
            <v>Remoção e recolocação de cercas de arame farpado</v>
          </cell>
          <cell r="C208" t="str">
            <v xml:space="preserve"> </v>
          </cell>
          <cell r="D208" t="str">
            <v xml:space="preserve"> </v>
          </cell>
          <cell r="E208" t="str">
            <v>m</v>
          </cell>
          <cell r="F208">
            <v>7200</v>
          </cell>
          <cell r="G208">
            <v>3.23</v>
          </cell>
        </row>
        <row r="209">
          <cell r="A209" t="str">
            <v>06.400.01</v>
          </cell>
          <cell r="B209" t="str">
            <v>Cercas de arame farpado c/ mourao de concreto</v>
          </cell>
          <cell r="C209" t="str">
            <v xml:space="preserve"> </v>
          </cell>
          <cell r="D209" t="str">
            <v xml:space="preserve"> </v>
          </cell>
          <cell r="E209" t="str">
            <v>m</v>
          </cell>
          <cell r="F209">
            <v>19200</v>
          </cell>
          <cell r="G209">
            <v>8.76</v>
          </cell>
        </row>
        <row r="210">
          <cell r="A210" t="str">
            <v>P 05.100.04</v>
          </cell>
          <cell r="B210" t="str">
            <v>Alambrado c/tela galvanizada c/mourões de concreto h=2,00m</v>
          </cell>
          <cell r="C210" t="str">
            <v xml:space="preserve"> </v>
          </cell>
          <cell r="D210" t="str">
            <v xml:space="preserve"> </v>
          </cell>
          <cell r="E210" t="str">
            <v>m</v>
          </cell>
          <cell r="F210">
            <v>810</v>
          </cell>
          <cell r="G210">
            <v>38.340000000000003</v>
          </cell>
        </row>
        <row r="211">
          <cell r="A211" t="str">
            <v>P 05.100.05</v>
          </cell>
          <cell r="B211" t="str">
            <v xml:space="preserve">Portão duas folhas 4,20 x 2,00m, c/tela de aço galvanizado 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1</v>
          </cell>
          <cell r="G211">
            <v>2020.74</v>
          </cell>
        </row>
        <row r="212">
          <cell r="A212" t="str">
            <v>P 05.300.00</v>
          </cell>
          <cell r="B212" t="str">
            <v>Abrigos para passageiros</v>
          </cell>
          <cell r="C212" t="str">
            <v xml:space="preserve"> </v>
          </cell>
          <cell r="D212" t="str">
            <v xml:space="preserve"> </v>
          </cell>
          <cell r="E212" t="str">
            <v>un</v>
          </cell>
          <cell r="F212">
            <v>7</v>
          </cell>
          <cell r="G212">
            <v>832.7</v>
          </cell>
        </row>
        <row r="213">
          <cell r="A213" t="str">
            <v>R1</v>
          </cell>
          <cell r="B213" t="str">
            <v>Remanejamento de Rede de Baixa Tensão (220/380V)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650</v>
          </cell>
          <cell r="G213">
            <v>4.7</v>
          </cell>
        </row>
        <row r="214">
          <cell r="A214" t="str">
            <v>R2</v>
          </cell>
          <cell r="B214" t="str">
            <v>Remanejamento de Rede de Alta Tensão (138kV)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930</v>
          </cell>
          <cell r="G214">
            <v>6.2</v>
          </cell>
        </row>
        <row r="215">
          <cell r="A215" t="str">
            <v>R8</v>
          </cell>
          <cell r="B215" t="str">
            <v>Remanejamento de Poste de Concreto 9/150</v>
          </cell>
          <cell r="C215" t="str">
            <v xml:space="preserve"> </v>
          </cell>
          <cell r="D215" t="str">
            <v xml:space="preserve"> </v>
          </cell>
          <cell r="E215" t="str">
            <v>un</v>
          </cell>
          <cell r="F215">
            <v>7</v>
          </cell>
          <cell r="G215">
            <v>75</v>
          </cell>
        </row>
        <row r="216">
          <cell r="A216" t="str">
            <v>R9</v>
          </cell>
          <cell r="B216" t="str">
            <v>Remanejamento de Poste de Concreto 9/300</v>
          </cell>
          <cell r="C216" t="str">
            <v xml:space="preserve"> </v>
          </cell>
          <cell r="D216" t="str">
            <v xml:space="preserve"> </v>
          </cell>
          <cell r="E216" t="str">
            <v>un</v>
          </cell>
          <cell r="F216">
            <v>2</v>
          </cell>
          <cell r="G216">
            <v>75</v>
          </cell>
        </row>
        <row r="217">
          <cell r="A217" t="str">
            <v>R22</v>
          </cell>
          <cell r="B217" t="str">
            <v>Remanejamento de Poste de Concreto 09/300 c/ transformador</v>
          </cell>
          <cell r="C217" t="str">
            <v xml:space="preserve"> </v>
          </cell>
          <cell r="D217" t="str">
            <v xml:space="preserve"> </v>
          </cell>
          <cell r="E217" t="str">
            <v>un</v>
          </cell>
          <cell r="F217">
            <v>1</v>
          </cell>
          <cell r="G217">
            <v>290</v>
          </cell>
        </row>
        <row r="218">
          <cell r="A218" t="str">
            <v>R10</v>
          </cell>
          <cell r="B218" t="str">
            <v>Remanejamento de Poste de Concreto 10/150</v>
          </cell>
          <cell r="C218" t="str">
            <v xml:space="preserve"> </v>
          </cell>
          <cell r="D218" t="str">
            <v xml:space="preserve"> </v>
          </cell>
          <cell r="E218" t="str">
            <v>un</v>
          </cell>
          <cell r="F218">
            <v>17</v>
          </cell>
          <cell r="G218">
            <v>75</v>
          </cell>
        </row>
        <row r="219">
          <cell r="A219" t="str">
            <v>R11</v>
          </cell>
          <cell r="B219" t="str">
            <v>Remanejamento de Poste de Concreto 10/300</v>
          </cell>
          <cell r="C219" t="str">
            <v xml:space="preserve"> </v>
          </cell>
          <cell r="D219" t="str">
            <v xml:space="preserve"> </v>
          </cell>
          <cell r="E219" t="str">
            <v>un</v>
          </cell>
          <cell r="F219">
            <v>16</v>
          </cell>
          <cell r="G219">
            <v>75</v>
          </cell>
        </row>
        <row r="220">
          <cell r="A220" t="str">
            <v>R12</v>
          </cell>
          <cell r="B220" t="str">
            <v>Remanejamento de Poste de Concreto 10/600</v>
          </cell>
          <cell r="C220" t="str">
            <v xml:space="preserve"> </v>
          </cell>
          <cell r="D220" t="str">
            <v xml:space="preserve"> </v>
          </cell>
          <cell r="E220" t="str">
            <v>un</v>
          </cell>
          <cell r="F220">
            <v>2</v>
          </cell>
          <cell r="G220">
            <v>75</v>
          </cell>
        </row>
        <row r="221">
          <cell r="A221" t="str">
            <v>R18</v>
          </cell>
          <cell r="B221" t="str">
            <v>Remanejamento de Poste de Concreto 10/150 c/ 3 pétalas (400W) instalado</v>
          </cell>
          <cell r="C221" t="str">
            <v xml:space="preserve"> </v>
          </cell>
          <cell r="D221" t="str">
            <v xml:space="preserve"> </v>
          </cell>
          <cell r="E221" t="str">
            <v>un</v>
          </cell>
          <cell r="F221">
            <v>2</v>
          </cell>
          <cell r="G221">
            <v>250</v>
          </cell>
        </row>
        <row r="222">
          <cell r="A222" t="str">
            <v>R25</v>
          </cell>
          <cell r="B222" t="str">
            <v>Remanejamento de Poste Metálico 20m c/ 3 pétalas instalado</v>
          </cell>
          <cell r="C222" t="str">
            <v xml:space="preserve"> </v>
          </cell>
          <cell r="D222" t="str">
            <v xml:space="preserve"> </v>
          </cell>
          <cell r="E222" t="str">
            <v>un</v>
          </cell>
          <cell r="F222">
            <v>1</v>
          </cell>
          <cell r="G222">
            <v>350</v>
          </cell>
        </row>
        <row r="223">
          <cell r="A223" t="str">
            <v>R26</v>
          </cell>
          <cell r="B223" t="str">
            <v>Remanejamento de Poste Metálico 20m c/ 4 pétalas instalado</v>
          </cell>
          <cell r="C223" t="str">
            <v xml:space="preserve"> </v>
          </cell>
          <cell r="D223" t="str">
            <v xml:space="preserve"> </v>
          </cell>
          <cell r="E223" t="str">
            <v>un</v>
          </cell>
          <cell r="F223">
            <v>2</v>
          </cell>
          <cell r="G223">
            <v>410</v>
          </cell>
        </row>
        <row r="224">
          <cell r="A224" t="str">
            <v>R3</v>
          </cell>
          <cell r="B224" t="str">
            <v>Remanejamento de Rede de Telefonia</v>
          </cell>
          <cell r="C224" t="str">
            <v xml:space="preserve"> </v>
          </cell>
          <cell r="D224" t="str">
            <v xml:space="preserve"> </v>
          </cell>
          <cell r="E224" t="str">
            <v>m</v>
          </cell>
          <cell r="F224">
            <v>360</v>
          </cell>
          <cell r="G224">
            <v>2</v>
          </cell>
        </row>
        <row r="225">
          <cell r="A225" t="str">
            <v>R28</v>
          </cell>
          <cell r="B225" t="str">
            <v>Remanejamento de Canalização de água em Ferro Fundido, 100mm</v>
          </cell>
          <cell r="C225" t="str">
            <v xml:space="preserve"> </v>
          </cell>
          <cell r="D225" t="str">
            <v xml:space="preserve"> </v>
          </cell>
          <cell r="E225" t="str">
            <v>m</v>
          </cell>
          <cell r="F225">
            <v>800</v>
          </cell>
          <cell r="G225">
            <v>234.18</v>
          </cell>
        </row>
        <row r="226">
          <cell r="B226" t="str">
            <v>Placas de aproximação( 02 unidades)p/Viaduto nº1</v>
          </cell>
        </row>
        <row r="227">
          <cell r="A227" t="str">
            <v>03.371.01</v>
          </cell>
          <cell r="B227" t="str">
            <v>Formas de placa compensada resinada</v>
          </cell>
          <cell r="C227" t="str">
            <v xml:space="preserve"> </v>
          </cell>
          <cell r="D227" t="str">
            <v xml:space="preserve"> </v>
          </cell>
          <cell r="E227" t="str">
            <v>m2</v>
          </cell>
          <cell r="F227">
            <v>16</v>
          </cell>
          <cell r="G227">
            <v>21.86</v>
          </cell>
        </row>
        <row r="228">
          <cell r="A228" t="str">
            <v>03.353.00</v>
          </cell>
          <cell r="B228" t="str">
            <v>Forn., preparo e colocação nas formas, de aço CA-50</v>
          </cell>
          <cell r="C228" t="str">
            <v xml:space="preserve"> </v>
          </cell>
          <cell r="D228" t="str">
            <v xml:space="preserve"> </v>
          </cell>
          <cell r="E228" t="str">
            <v>kg</v>
          </cell>
          <cell r="F228">
            <v>1814</v>
          </cell>
          <cell r="G228">
            <v>2.59</v>
          </cell>
        </row>
        <row r="229">
          <cell r="A229" t="str">
            <v>P 03.327.01</v>
          </cell>
          <cell r="B229" t="str">
            <v xml:space="preserve">Concreto fck= 25 MPa-contr. raz. uso ger. 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22</v>
          </cell>
          <cell r="G229">
            <v>163.22</v>
          </cell>
        </row>
        <row r="230">
          <cell r="B230" t="str">
            <v>Placas de aproximação( 02 unidades)p/Viaduto nº2</v>
          </cell>
        </row>
        <row r="231">
          <cell r="A231" t="str">
            <v>03.371.01</v>
          </cell>
          <cell r="B231" t="str">
            <v>Formas de placa compensada resinada</v>
          </cell>
          <cell r="C231" t="str">
            <v xml:space="preserve"> </v>
          </cell>
          <cell r="D231" t="str">
            <v xml:space="preserve"> </v>
          </cell>
          <cell r="E231" t="str">
            <v>m2</v>
          </cell>
          <cell r="F231">
            <v>16</v>
          </cell>
          <cell r="G231">
            <v>21.86</v>
          </cell>
        </row>
        <row r="232">
          <cell r="A232" t="str">
            <v>03.353.00</v>
          </cell>
          <cell r="B232" t="str">
            <v>Forn., preparo e colocação nas formas, de aço CA-50</v>
          </cell>
          <cell r="C232" t="str">
            <v xml:space="preserve"> </v>
          </cell>
          <cell r="D232" t="str">
            <v xml:space="preserve"> </v>
          </cell>
          <cell r="E232" t="str">
            <v>kg</v>
          </cell>
          <cell r="F232">
            <v>1814</v>
          </cell>
          <cell r="G232">
            <v>2.59</v>
          </cell>
        </row>
        <row r="233">
          <cell r="A233" t="str">
            <v>P 03.327.01</v>
          </cell>
          <cell r="B233" t="str">
            <v xml:space="preserve">Concreto fck= 25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22</v>
          </cell>
          <cell r="G233">
            <v>163.22</v>
          </cell>
        </row>
        <row r="235">
          <cell r="G235" t="str">
            <v>SUB-TOTAL</v>
          </cell>
        </row>
        <row r="237">
          <cell r="G237" t="str">
            <v>TOTAL</v>
          </cell>
        </row>
      </sheetData>
      <sheetData sheetId="8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36000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360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180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01.100.12</v>
          </cell>
          <cell r="B18" t="str">
            <v>Escavação,carga e transportes de material de 1a categoria DMT= 600 a 800m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325</v>
          </cell>
          <cell r="G18">
            <v>2.19</v>
          </cell>
        </row>
        <row r="19">
          <cell r="A19" t="str">
            <v>01.100.18</v>
          </cell>
          <cell r="B19" t="str">
            <v>Escavação,carga e transportes de material de 1a categoria DMT= 1800 a 2000m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2295</v>
          </cell>
          <cell r="G19">
            <v>2.92</v>
          </cell>
        </row>
        <row r="20">
          <cell r="A20" t="str">
            <v>01.100.19</v>
          </cell>
          <cell r="B20" t="str">
            <v>Escavação,carga e transportes de material de 1a categoria DMT=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4475</v>
          </cell>
          <cell r="G20">
            <v>3.26</v>
          </cell>
        </row>
        <row r="21">
          <cell r="A21" t="str">
            <v>DER50260</v>
          </cell>
          <cell r="B21" t="str">
            <v>Esc.  Carga e Transp. de mat. 1a cat. c/ CB 5000&lt;DMT&lt;6000m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1223</v>
          </cell>
          <cell r="G21">
            <v>4.29</v>
          </cell>
        </row>
        <row r="22">
          <cell r="A22" t="str">
            <v>DER50290</v>
          </cell>
          <cell r="B22" t="str">
            <v>Esc.  Carga e Transp. de mat. 1a cat. c/ CB 8000&lt;DMT&lt;9000m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2097</v>
          </cell>
          <cell r="G22">
            <v>5.79</v>
          </cell>
        </row>
        <row r="23">
          <cell r="A23" t="str">
            <v>01.101.12</v>
          </cell>
          <cell r="B23" t="str">
            <v>Escavação,carga e transportes de material de 2a categoria,c/CB,  DMT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2276</v>
          </cell>
          <cell r="G23">
            <v>3.23</v>
          </cell>
        </row>
        <row r="24">
          <cell r="A24" t="str">
            <v>01.101.18</v>
          </cell>
          <cell r="B24" t="str">
            <v>Escavação,carga e transportes de material de 2a categoria,c/CB,  DMT 1800 a 2000m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2295</v>
          </cell>
          <cell r="G24">
            <v>4.1399999999999997</v>
          </cell>
        </row>
        <row r="25">
          <cell r="A25" t="str">
            <v>01.101.19</v>
          </cell>
          <cell r="B25" t="str">
            <v>Escavação,carga e transportes de material de 2a categoria,c/CB,  DMT 2000 a 3000m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5527</v>
          </cell>
          <cell r="G25">
            <v>4.51</v>
          </cell>
        </row>
        <row r="26">
          <cell r="A26" t="str">
            <v>DER51250</v>
          </cell>
          <cell r="B26" t="str">
            <v>Escavação,carga e transportes de material de 2a categoria DMT 5000 a 6000m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1842</v>
          </cell>
          <cell r="G26">
            <v>5.7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2097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Escavação,carga e transportes de material de 2a categoria DMT 14000 a 16000m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DER51360</v>
          </cell>
          <cell r="B30" t="str">
            <v>Escavação,carga e transportes de material de 2a categoria DMT 22000 a 24000m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1500</v>
          </cell>
          <cell r="G30">
            <v>16.04</v>
          </cell>
        </row>
        <row r="31">
          <cell r="A31" t="str">
            <v>DER52090</v>
          </cell>
          <cell r="B31" t="str">
            <v>Esc. Carga e Transp. de solos moles 600&lt;DMT&lt;=800m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8592</v>
          </cell>
          <cell r="G31">
            <v>4.6399999999999997</v>
          </cell>
        </row>
        <row r="32">
          <cell r="A32" t="str">
            <v>DER52095</v>
          </cell>
          <cell r="B32" t="str">
            <v>Esc. Carga e Transp. de solos moles 800&lt;DMT&lt;=1000m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2097</v>
          </cell>
          <cell r="G32">
            <v>4.7</v>
          </cell>
        </row>
        <row r="33">
          <cell r="A33" t="str">
            <v>DER52105</v>
          </cell>
          <cell r="B33" t="str">
            <v>Esc. Carga e Transp. de solos moles 2000&lt;DMT&lt;=3000m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</v>
          </cell>
          <cell r="G33">
            <v>5.77</v>
          </cell>
        </row>
        <row r="34">
          <cell r="A34" t="str">
            <v>DER52106</v>
          </cell>
          <cell r="B34" t="str">
            <v>Esc. Carga e Transp. de solos moles 3000&lt;DMT&lt;=4000m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3665</v>
          </cell>
          <cell r="G34">
            <v>6.37</v>
          </cell>
        </row>
        <row r="35">
          <cell r="A35" t="str">
            <v>01.510.00</v>
          </cell>
          <cell r="B35" t="str">
            <v>Compactação de aterros a 95% Proctor Normal</v>
          </cell>
          <cell r="C35" t="str">
            <v>DNER-ES282/97</v>
          </cell>
          <cell r="D35" t="str">
            <v xml:space="preserve"> </v>
          </cell>
          <cell r="E35" t="str">
            <v>m3</v>
          </cell>
          <cell r="F35">
            <v>5906</v>
          </cell>
          <cell r="G35">
            <v>0.79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 t="str">
            <v xml:space="preserve"> </v>
          </cell>
          <cell r="E36" t="str">
            <v>m3</v>
          </cell>
          <cell r="F36">
            <v>3477</v>
          </cell>
          <cell r="G36">
            <v>1.36</v>
          </cell>
        </row>
        <row r="37">
          <cell r="F37" t="str">
            <v>SUB-TOTAL</v>
          </cell>
        </row>
        <row r="39">
          <cell r="B39" t="str">
            <v>PAVIMENTAÇÃO</v>
          </cell>
        </row>
        <row r="40">
          <cell r="A40" t="str">
            <v>02.000.00</v>
          </cell>
          <cell r="B40" t="str">
            <v>Regularização do subleito</v>
          </cell>
          <cell r="C40" t="str">
            <v xml:space="preserve"> </v>
          </cell>
          <cell r="D40" t="str">
            <v xml:space="preserve"> </v>
          </cell>
          <cell r="E40" t="str">
            <v>m2</v>
          </cell>
          <cell r="F40">
            <v>11690</v>
          </cell>
          <cell r="G40">
            <v>0.3</v>
          </cell>
        </row>
        <row r="41">
          <cell r="A41" t="str">
            <v>P01.401.00</v>
          </cell>
          <cell r="B41" t="str">
            <v>Revestimento Primário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2245</v>
          </cell>
          <cell r="G41">
            <v>11.75</v>
          </cell>
        </row>
        <row r="42">
          <cell r="F42" t="str">
            <v>SUB-TOTAL</v>
          </cell>
        </row>
        <row r="43">
          <cell r="B43" t="str">
            <v>DRENAGEM</v>
          </cell>
        </row>
        <row r="44">
          <cell r="A44" t="str">
            <v>04.000.00</v>
          </cell>
          <cell r="B44" t="str">
            <v>Escavação manual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17.57</v>
          </cell>
        </row>
        <row r="45">
          <cell r="A45" t="str">
            <v>04.001.00</v>
          </cell>
          <cell r="B45" t="str">
            <v>Escavação mecânica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1344</v>
          </cell>
          <cell r="G45">
            <v>2.09</v>
          </cell>
        </row>
        <row r="46">
          <cell r="A46" t="str">
            <v>04.001.01</v>
          </cell>
          <cell r="B46" t="str">
            <v>Escavação mecânica,reaterro e compactação (material de 1a categoria)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255</v>
          </cell>
          <cell r="G46">
            <v>3.03</v>
          </cell>
        </row>
        <row r="47">
          <cell r="A47" t="str">
            <v>04.401.02</v>
          </cell>
          <cell r="B47" t="str">
            <v>Valeta de prot. de aterro c/ revest. vegetal VPA 02</v>
          </cell>
          <cell r="C47" t="str">
            <v xml:space="preserve"> </v>
          </cell>
          <cell r="D47" t="str">
            <v xml:space="preserve"> </v>
          </cell>
          <cell r="E47" t="str">
            <v>m</v>
          </cell>
          <cell r="F47">
            <v>517</v>
          </cell>
          <cell r="G47">
            <v>24.32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627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110</v>
          </cell>
          <cell r="G49">
            <v>19.170000000000002</v>
          </cell>
        </row>
        <row r="50">
          <cell r="A50" t="str">
            <v>04.900.33</v>
          </cell>
          <cell r="B50" t="str">
            <v>Sarjeta triangular de grama-STG 03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451</v>
          </cell>
          <cell r="G50">
            <v>10.61</v>
          </cell>
        </row>
        <row r="51">
          <cell r="A51" t="str">
            <v>04.900.34</v>
          </cell>
          <cell r="B51" t="str">
            <v>Sarjeta triangular de grama-STG 04</v>
          </cell>
          <cell r="C51" t="str">
            <v xml:space="preserve"> </v>
          </cell>
          <cell r="D51" t="str">
            <v xml:space="preserve"> </v>
          </cell>
          <cell r="E51" t="str">
            <v>m</v>
          </cell>
          <cell r="F51">
            <v>715</v>
          </cell>
          <cell r="G51">
            <v>8.4700000000000006</v>
          </cell>
        </row>
        <row r="52">
          <cell r="F52" t="str">
            <v>SUB-TOTAL</v>
          </cell>
        </row>
        <row r="54">
          <cell r="B54" t="str">
            <v>OBRAS DE ARTE CORRENTES</v>
          </cell>
        </row>
        <row r="55">
          <cell r="A55" t="str">
            <v>04.001.00</v>
          </cell>
          <cell r="B55" t="str">
            <v>Escavação mecânica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1075.2</v>
          </cell>
          <cell r="G55">
            <v>2.09</v>
          </cell>
        </row>
        <row r="56">
          <cell r="A56" t="str">
            <v>04.001.01</v>
          </cell>
          <cell r="B56" t="str">
            <v>Escavação mecânica,reaterro e compactação (material de 1a categoria)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1020</v>
          </cell>
          <cell r="G56">
            <v>3.03</v>
          </cell>
        </row>
        <row r="57">
          <cell r="A57" t="str">
            <v>04.100.02</v>
          </cell>
          <cell r="B57" t="str">
            <v>Corpo de BSTC D=0.80m</v>
          </cell>
          <cell r="C57" t="str">
            <v>DNER-ES284/97</v>
          </cell>
          <cell r="D57" t="str">
            <v xml:space="preserve"> </v>
          </cell>
          <cell r="E57" t="str">
            <v xml:space="preserve">m </v>
          </cell>
          <cell r="F57">
            <v>65</v>
          </cell>
          <cell r="G57">
            <v>201.98</v>
          </cell>
        </row>
        <row r="58">
          <cell r="A58" t="str">
            <v>04.101.02</v>
          </cell>
          <cell r="B58" t="str">
            <v>Boca de BSTC D=0.80m-normal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4</v>
          </cell>
          <cell r="G58">
            <v>494.05</v>
          </cell>
        </row>
        <row r="59">
          <cell r="A59" t="str">
            <v>DER72950</v>
          </cell>
          <cell r="B59" t="str">
            <v>Boca de BSTC D=2,00m-normal</v>
          </cell>
          <cell r="C59" t="str">
            <v xml:space="preserve"> </v>
          </cell>
          <cell r="D59" t="str">
            <v xml:space="preserve"> </v>
          </cell>
          <cell r="E59" t="str">
            <v>un</v>
          </cell>
          <cell r="F59">
            <v>2</v>
          </cell>
          <cell r="G59">
            <v>1469.87</v>
          </cell>
        </row>
        <row r="60">
          <cell r="A60" t="str">
            <v>P04.110.00</v>
          </cell>
          <cell r="B60" t="str">
            <v>Corpo de BDTC D=0.80m c/ laje de concreto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92</v>
          </cell>
          <cell r="G60">
            <v>335.3</v>
          </cell>
        </row>
        <row r="61">
          <cell r="A61" t="str">
            <v>P04.111.01</v>
          </cell>
          <cell r="B61" t="str">
            <v>Boca de BDTC D=0.80m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560.76</v>
          </cell>
        </row>
        <row r="62">
          <cell r="A62" t="str">
            <v>04.200.02</v>
          </cell>
          <cell r="B62" t="str">
            <v>Corpo de BSCC 2.00x2.00m-H=0 a 1.00m</v>
          </cell>
          <cell r="C62" t="str">
            <v>DNER-ES286/97</v>
          </cell>
          <cell r="D62" t="str">
            <v xml:space="preserve"> </v>
          </cell>
          <cell r="E62" t="str">
            <v>m</v>
          </cell>
          <cell r="F62">
            <v>21</v>
          </cell>
          <cell r="G62">
            <v>737.8</v>
          </cell>
        </row>
        <row r="63">
          <cell r="A63" t="str">
            <v>04.201.02</v>
          </cell>
          <cell r="B63" t="str">
            <v>Boca de BSCC 2.00x2.00m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4874.24</v>
          </cell>
        </row>
        <row r="64">
          <cell r="A64" t="str">
            <v>P 04.100.21</v>
          </cell>
          <cell r="B64" t="str">
            <v>Tunnel liner plate, c/Epoxy-bonded, D=2,00m, E=2,70mm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44.5</v>
          </cell>
          <cell r="G64">
            <v>1370.71</v>
          </cell>
        </row>
        <row r="65">
          <cell r="A65" t="str">
            <v>04.999.02</v>
          </cell>
          <cell r="B65" t="str">
            <v>Demolição de dispositivos de concreto</v>
          </cell>
          <cell r="C65" t="str">
            <v>DNER-ES296/97</v>
          </cell>
          <cell r="D65" t="str">
            <v xml:space="preserve"> </v>
          </cell>
          <cell r="E65" t="str">
            <v>m3</v>
          </cell>
          <cell r="F65">
            <v>25</v>
          </cell>
          <cell r="G65">
            <v>12.58</v>
          </cell>
        </row>
        <row r="66">
          <cell r="F66" t="str">
            <v>SUB-TOTAL</v>
          </cell>
        </row>
        <row r="67">
          <cell r="B67" t="str">
            <v>OBRAS COMPLEMENTARES</v>
          </cell>
        </row>
        <row r="68">
          <cell r="A68" t="str">
            <v>05.100.00</v>
          </cell>
          <cell r="B68" t="str">
            <v>Enleivamento</v>
          </cell>
          <cell r="C68" t="str">
            <v>DNER-ES341/97</v>
          </cell>
          <cell r="D68" t="str">
            <v xml:space="preserve"> 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05.102.00</v>
          </cell>
          <cell r="B69" t="str">
            <v>Hidrossemeadura</v>
          </cell>
          <cell r="C69" t="str">
            <v>DNER-ES341/97</v>
          </cell>
          <cell r="D69" t="str">
            <v xml:space="preserve"> </v>
          </cell>
          <cell r="E69" t="str">
            <v>m2</v>
          </cell>
          <cell r="F69">
            <v>420</v>
          </cell>
          <cell r="G69">
            <v>0.49</v>
          </cell>
        </row>
        <row r="70">
          <cell r="A70" t="str">
            <v>P 05.100.02</v>
          </cell>
          <cell r="B70" t="str">
            <v>Fornecimento e plantio de árvore selecionada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95</v>
          </cell>
          <cell r="G70">
            <v>6.02</v>
          </cell>
        </row>
      </sheetData>
      <sheetData sheetId="9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154200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1542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771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3580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389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1207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2411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5249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18027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5127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2145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1313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1078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16291</v>
          </cell>
          <cell r="G28">
            <v>3.26</v>
          </cell>
        </row>
        <row r="29">
          <cell r="A29" t="str">
            <v>DER50260</v>
          </cell>
          <cell r="B29" t="str">
            <v>Esc.  Carga e Transp. de mat. 1a cat. c/ CB 5000&lt;DMT&lt;6000m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808</v>
          </cell>
          <cell r="G29">
            <v>4.29</v>
          </cell>
        </row>
        <row r="30">
          <cell r="A30" t="str">
            <v>DER50270</v>
          </cell>
          <cell r="B30" t="str">
            <v>Esc.  Carga e Transp. de mat. 1a cat. c/ CB 6000&lt;DMT&lt;7000m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6239</v>
          </cell>
          <cell r="G30">
            <v>4.79</v>
          </cell>
        </row>
        <row r="31">
          <cell r="A31" t="str">
            <v>DER50315</v>
          </cell>
          <cell r="B31" t="str">
            <v>Esc.  Carga e Transp. de mat. 1a cat. c/ CB 12000&lt;DMT&lt;14000m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16257</v>
          </cell>
          <cell r="G31">
            <v>8.0299999999999994</v>
          </cell>
        </row>
        <row r="32">
          <cell r="A32" t="str">
            <v>01.101.09</v>
          </cell>
          <cell r="B32" t="str">
            <v>Escavação,carga e transportes de material de 2a categoria,c/CB, DMT 50 a 200m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100</v>
          </cell>
          <cell r="G32">
            <v>2.85</v>
          </cell>
        </row>
        <row r="33">
          <cell r="A33" t="str">
            <v>01.101.10</v>
          </cell>
          <cell r="B33" t="str">
            <v>Escavação,carga e transportes de material de 2a categoria,c/CB,  DMT 200 a 400m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100</v>
          </cell>
          <cell r="G33">
            <v>2.97</v>
          </cell>
        </row>
        <row r="34">
          <cell r="A34" t="str">
            <v>01.101.11</v>
          </cell>
          <cell r="B34" t="str">
            <v>Escavação,carga e transportes de material de 2a categoria,c/CB,  DMT 400 a 600m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100</v>
          </cell>
          <cell r="G34">
            <v>3.15</v>
          </cell>
        </row>
        <row r="35">
          <cell r="A35" t="str">
            <v>01.101.12</v>
          </cell>
          <cell r="B35" t="str">
            <v>Escavação,carga e transportes de material de 2a categoria,c/CB,  DMT 600 a 800m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4759</v>
          </cell>
          <cell r="G35">
            <v>3.23</v>
          </cell>
        </row>
        <row r="36">
          <cell r="A36" t="str">
            <v>01.101.13</v>
          </cell>
          <cell r="B36" t="str">
            <v>Escavação,carga e transportes de material de 2a categoria,c/CB,  DMT 800 a 1 000m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100</v>
          </cell>
          <cell r="G36">
            <v>3.42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12018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01.101.17</v>
          </cell>
          <cell r="B40" t="str">
            <v>Escavação,carga e transportes de material de 2a categoria,c/CB,  DMT 1600 a 1800m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100</v>
          </cell>
          <cell r="G40">
            <v>3.99</v>
          </cell>
        </row>
        <row r="41">
          <cell r="A41" t="str">
            <v>01.101.18</v>
          </cell>
          <cell r="B41" t="str">
            <v>Escavação,carga e transportes de material de 2a categoria,c/CB,  DMT 1800 a 2000m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235</v>
          </cell>
          <cell r="G41">
            <v>4.1399999999999997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557</v>
          </cell>
          <cell r="G42">
            <v>4.51</v>
          </cell>
        </row>
        <row r="43">
          <cell r="A43" t="str">
            <v>DER51250</v>
          </cell>
          <cell r="B43" t="str">
            <v>Escavação,carga e transportes de material de 2a categoria DMT 5000 a 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DER51260</v>
          </cell>
          <cell r="B44" t="str">
            <v>Escavação,carga e transportes de material de 2a categoria DMT 6000 a 7000m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1248</v>
          </cell>
          <cell r="G44">
            <v>6.34</v>
          </cell>
        </row>
        <row r="45">
          <cell r="A45" t="str">
            <v>DER51310</v>
          </cell>
          <cell r="B45" t="str">
            <v>Escavação,carga e transportes de material de 2a categoria DMT 12000 a 14000m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100</v>
          </cell>
          <cell r="G45">
            <v>10.14</v>
          </cell>
        </row>
        <row r="46">
          <cell r="A46" t="str">
            <v>DER52095</v>
          </cell>
          <cell r="B46" t="str">
            <v>Esc. Carga e Transp. de solos moles 800&lt;DMT&lt;=1000m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808</v>
          </cell>
          <cell r="G46">
            <v>4.7</v>
          </cell>
        </row>
        <row r="47">
          <cell r="A47" t="str">
            <v>DER52101</v>
          </cell>
          <cell r="B47" t="str">
            <v>Esc. Carga e Transp. de solos moles 1200&lt;DMT&lt;=1400m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1500</v>
          </cell>
          <cell r="G47">
            <v>4.74</v>
          </cell>
        </row>
        <row r="48">
          <cell r="A48" t="str">
            <v>DER52105</v>
          </cell>
          <cell r="B48" t="str">
            <v>Esc. Carga e Transp. de solos moles 2000&lt;DMT&lt;=3000m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1222</v>
          </cell>
          <cell r="G48">
            <v>5.77</v>
          </cell>
        </row>
        <row r="49">
          <cell r="A49" t="str">
            <v>DER52106</v>
          </cell>
          <cell r="B49" t="str">
            <v>Esc. Carga e Transp. de solos moles 3000&lt;DMT&lt;=4000m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3135</v>
          </cell>
          <cell r="G49">
            <v>6.37</v>
          </cell>
        </row>
        <row r="50">
          <cell r="A50" t="str">
            <v>01.510.00</v>
          </cell>
          <cell r="B50" t="str">
            <v>Compactação de aterros a 95% Proctor Normal</v>
          </cell>
          <cell r="C50" t="str">
            <v>DNER-ES282/97</v>
          </cell>
          <cell r="D50" t="str">
            <v xml:space="preserve"> </v>
          </cell>
          <cell r="E50" t="str">
            <v>m3</v>
          </cell>
          <cell r="F50">
            <v>48343</v>
          </cell>
          <cell r="G50">
            <v>0.79</v>
          </cell>
        </row>
        <row r="51">
          <cell r="A51" t="str">
            <v>01.511.00</v>
          </cell>
          <cell r="B51" t="str">
            <v>Compactação de aterros a 100% Proctor Normal</v>
          </cell>
          <cell r="C51" t="str">
            <v>DNER-ES282/97</v>
          </cell>
          <cell r="D51" t="str">
            <v xml:space="preserve"> </v>
          </cell>
          <cell r="E51" t="str">
            <v>m3</v>
          </cell>
          <cell r="F51">
            <v>22313</v>
          </cell>
          <cell r="G51">
            <v>1.36</v>
          </cell>
        </row>
        <row r="52">
          <cell r="F52" t="str">
            <v>SUB-TOTAL</v>
          </cell>
        </row>
        <row r="54">
          <cell r="B54" t="str">
            <v>PAVIMENTAÇÃO</v>
          </cell>
        </row>
        <row r="55">
          <cell r="A55" t="str">
            <v>02.000.00</v>
          </cell>
          <cell r="B55" t="str">
            <v>Regularização do subleito</v>
          </cell>
          <cell r="C55" t="str">
            <v xml:space="preserve"> </v>
          </cell>
          <cell r="D55" t="str">
            <v xml:space="preserve"> </v>
          </cell>
          <cell r="E55" t="str">
            <v>m2</v>
          </cell>
          <cell r="F55">
            <v>104259</v>
          </cell>
          <cell r="G55">
            <v>0.3</v>
          </cell>
        </row>
        <row r="56">
          <cell r="A56" t="str">
            <v>DER53130</v>
          </cell>
          <cell r="B56" t="str">
            <v>Camada de macadame seco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17459</v>
          </cell>
          <cell r="G56">
            <v>21.86</v>
          </cell>
        </row>
        <row r="57">
          <cell r="A57" t="str">
            <v>02.230.00</v>
          </cell>
          <cell r="B57" t="str">
            <v>Base brita graduada</v>
          </cell>
          <cell r="C57" t="str">
            <v>DNER-ES303/97</v>
          </cell>
          <cell r="D57" t="str">
            <v xml:space="preserve"> </v>
          </cell>
          <cell r="E57" t="str">
            <v>m3</v>
          </cell>
          <cell r="F57">
            <v>13838</v>
          </cell>
          <cell r="G57">
            <v>28.06</v>
          </cell>
        </row>
        <row r="58">
          <cell r="A58" t="str">
            <v>02.300.00</v>
          </cell>
          <cell r="B58" t="str">
            <v>Imprimação - Fornecimento, transporte e execução</v>
          </cell>
          <cell r="C58" t="str">
            <v>DNER-ES306/97</v>
          </cell>
          <cell r="D58" t="str">
            <v xml:space="preserve"> </v>
          </cell>
          <cell r="E58" t="str">
            <v>m2</v>
          </cell>
          <cell r="F58">
            <v>92533</v>
          </cell>
          <cell r="G58">
            <v>1.1100000000000001</v>
          </cell>
        </row>
        <row r="59">
          <cell r="A59" t="str">
            <v>02.400.00</v>
          </cell>
          <cell r="B59" t="str">
            <v>Pintura de ligação - Fornec., transporte e execução</v>
          </cell>
          <cell r="C59" t="str">
            <v>DNER-ES307/97</v>
          </cell>
          <cell r="D59" t="str">
            <v xml:space="preserve"> </v>
          </cell>
          <cell r="E59" t="str">
            <v>m2</v>
          </cell>
          <cell r="F59">
            <v>170839</v>
          </cell>
          <cell r="G59">
            <v>0.41</v>
          </cell>
        </row>
        <row r="60">
          <cell r="A60" t="str">
            <v>02.540.01</v>
          </cell>
          <cell r="B60" t="str">
            <v>Concreto betuminoso usinado a quente - usina 100/140 t/h</v>
          </cell>
          <cell r="C60" t="str">
            <v>DNER-ES313/97</v>
          </cell>
          <cell r="D60" t="str">
            <v xml:space="preserve"> </v>
          </cell>
          <cell r="E60" t="str">
            <v>t</v>
          </cell>
          <cell r="F60">
            <v>19054</v>
          </cell>
          <cell r="G60">
            <v>67.64</v>
          </cell>
        </row>
        <row r="61">
          <cell r="A61" t="str">
            <v>DER82200</v>
          </cell>
          <cell r="B61" t="str">
            <v>Remoção de revestimento de CBUQ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1526</v>
          </cell>
          <cell r="G61">
            <v>5.73</v>
          </cell>
        </row>
        <row r="62">
          <cell r="A62" t="str">
            <v>DER82200a</v>
          </cell>
          <cell r="B62" t="str">
            <v>Remoção de camada granular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1526</v>
          </cell>
          <cell r="G62">
            <v>4.67</v>
          </cell>
        </row>
        <row r="63">
          <cell r="A63" t="str">
            <v>DER82150</v>
          </cell>
          <cell r="B63" t="str">
            <v>Remoção de pavimento a paralelelpípedo</v>
          </cell>
          <cell r="C63" t="str">
            <v xml:space="preserve"> </v>
          </cell>
          <cell r="D63" t="str">
            <v xml:space="preserve"> </v>
          </cell>
          <cell r="E63" t="str">
            <v>m2</v>
          </cell>
          <cell r="F63">
            <v>2238</v>
          </cell>
          <cell r="G63">
            <v>0.62</v>
          </cell>
        </row>
        <row r="64">
          <cell r="F64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142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928.4</v>
          </cell>
          <cell r="G68">
            <v>3.03</v>
          </cell>
        </row>
        <row r="69">
          <cell r="A69" t="str">
            <v>04.401.01</v>
          </cell>
          <cell r="B69" t="str">
            <v>Valeta de prot. de aterro c/ revest. vegetal VPA 01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1908</v>
          </cell>
          <cell r="G69">
            <v>31.98</v>
          </cell>
        </row>
        <row r="70">
          <cell r="A70" t="str">
            <v>04.401.02</v>
          </cell>
          <cell r="B70" t="str">
            <v>Valeta de prot. de aterro c/ revest. vegetal VPA 02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836</v>
          </cell>
          <cell r="G70">
            <v>24.32</v>
          </cell>
        </row>
        <row r="71">
          <cell r="A71" t="str">
            <v>04.500.06</v>
          </cell>
          <cell r="B71" t="str">
            <v>Dreno longit. profundo p/cortes em solo- DPS 06</v>
          </cell>
          <cell r="C71" t="str">
            <v>DNER-ES292/97</v>
          </cell>
          <cell r="D71" t="str">
            <v xml:space="preserve"> </v>
          </cell>
          <cell r="E71" t="str">
            <v>m</v>
          </cell>
          <cell r="F71">
            <v>1243</v>
          </cell>
          <cell r="G71">
            <v>34.94</v>
          </cell>
        </row>
        <row r="72">
          <cell r="A72" t="str">
            <v>04.502.02</v>
          </cell>
          <cell r="B72" t="str">
            <v>Boca de saída p/ dreno longit. profundo- BSD 02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49.08</v>
          </cell>
        </row>
        <row r="73">
          <cell r="A73" t="str">
            <v>04.510.03</v>
          </cell>
          <cell r="B73" t="str">
            <v>Dreno sub- superficial- DSS 03</v>
          </cell>
          <cell r="C73" t="str">
            <v>DNER-ES294/97</v>
          </cell>
          <cell r="D73" t="str">
            <v xml:space="preserve"> </v>
          </cell>
          <cell r="E73" t="str">
            <v>m</v>
          </cell>
          <cell r="F73">
            <v>3497</v>
          </cell>
          <cell r="G73">
            <v>3.71</v>
          </cell>
        </row>
        <row r="74">
          <cell r="A74" t="str">
            <v>04.511.01</v>
          </cell>
          <cell r="B74" t="str">
            <v>Boca de saída p/ dreno sub-superficial-BSD 03</v>
          </cell>
          <cell r="C74" t="str">
            <v xml:space="preserve"> </v>
          </cell>
          <cell r="D74" t="str">
            <v xml:space="preserve"> </v>
          </cell>
          <cell r="E74" t="str">
            <v>un</v>
          </cell>
          <cell r="F74">
            <v>5</v>
          </cell>
          <cell r="G74">
            <v>20.86</v>
          </cell>
        </row>
        <row r="75">
          <cell r="A75" t="str">
            <v>04.900.21</v>
          </cell>
          <cell r="B75" t="str">
            <v>Sarjeta de cant. central de concreto-SCC 01</v>
          </cell>
          <cell r="C75" t="str">
            <v>DNER-ES288/97</v>
          </cell>
          <cell r="D75" t="str">
            <v xml:space="preserve"> </v>
          </cell>
          <cell r="E75" t="str">
            <v>m</v>
          </cell>
          <cell r="F75">
            <v>3036</v>
          </cell>
          <cell r="G75">
            <v>13.85</v>
          </cell>
        </row>
        <row r="76">
          <cell r="A76" t="str">
            <v>04.900.22</v>
          </cell>
          <cell r="B76" t="str">
            <v>Sarjeta de cant. central de concreto-SCC 02</v>
          </cell>
          <cell r="C76" t="str">
            <v>DNER-ES288/97</v>
          </cell>
          <cell r="D76" t="str">
            <v xml:space="preserve"> </v>
          </cell>
          <cell r="E76" t="str">
            <v>m</v>
          </cell>
          <cell r="F76">
            <v>638</v>
          </cell>
          <cell r="G76">
            <v>19.170000000000002</v>
          </cell>
        </row>
        <row r="77">
          <cell r="A77" t="str">
            <v>04.900.03</v>
          </cell>
          <cell r="B77" t="str">
            <v>Sarjeta triangular de concreto-STC 03</v>
          </cell>
          <cell r="C77" t="str">
            <v>DNER-ES288/97</v>
          </cell>
          <cell r="D77" t="str">
            <v xml:space="preserve"> </v>
          </cell>
          <cell r="E77" t="str">
            <v>m</v>
          </cell>
          <cell r="F77">
            <v>55</v>
          </cell>
          <cell r="G77">
            <v>16.02</v>
          </cell>
        </row>
        <row r="78">
          <cell r="A78" t="str">
            <v>04.910.05</v>
          </cell>
          <cell r="B78" t="str">
            <v>Meio-fio de concreto-MFC 05</v>
          </cell>
          <cell r="C78" t="str">
            <v>DNER-ES290/97</v>
          </cell>
          <cell r="D78" t="str">
            <v xml:space="preserve"> </v>
          </cell>
          <cell r="E78" t="str">
            <v>m</v>
          </cell>
          <cell r="F78">
            <v>21252</v>
          </cell>
          <cell r="G78">
            <v>10.54</v>
          </cell>
        </row>
        <row r="79">
          <cell r="A79" t="str">
            <v>DER78150b</v>
          </cell>
          <cell r="B79" t="str">
            <v>Caixa coletora de sarjeta - CCS, D=40cm E H=1,00m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4</v>
          </cell>
          <cell r="G79">
            <v>382.07</v>
          </cell>
        </row>
        <row r="80">
          <cell r="A80" t="str">
            <v>DER78150c</v>
          </cell>
          <cell r="B80" t="str">
            <v>Caixa coletora de sarjeta - CCS, D=40cm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503.68</v>
          </cell>
        </row>
        <row r="81">
          <cell r="A81" t="str">
            <v>DER78150a</v>
          </cell>
          <cell r="B81" t="str">
            <v>Caixa coletora de sarjeta - CCS, D=60cm E H=1,5m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1</v>
          </cell>
          <cell r="G81">
            <v>500.45</v>
          </cell>
        </row>
        <row r="82">
          <cell r="A82" t="str">
            <v>04.930.01</v>
          </cell>
          <cell r="B82" t="str">
            <v>Caixa coletora de sarjeta-CCS 01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1</v>
          </cell>
          <cell r="G82">
            <v>568.85</v>
          </cell>
        </row>
        <row r="83">
          <cell r="A83" t="str">
            <v>04.931.03</v>
          </cell>
          <cell r="B83" t="str">
            <v>Caixa coletora de talvegue-CCT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2</v>
          </cell>
          <cell r="G83">
            <v>551.65</v>
          </cell>
        </row>
        <row r="84">
          <cell r="A84" t="str">
            <v>04.931.02</v>
          </cell>
          <cell r="B84" t="str">
            <v>Caixa coletora de talvegue-CCT 02</v>
          </cell>
          <cell r="C84" t="str">
            <v>DNER-ES287/97</v>
          </cell>
          <cell r="D84" t="str">
            <v xml:space="preserve"> </v>
          </cell>
          <cell r="E84" t="str">
            <v>un</v>
          </cell>
          <cell r="F84">
            <v>1</v>
          </cell>
          <cell r="G84">
            <v>564.34</v>
          </cell>
        </row>
        <row r="85">
          <cell r="A85" t="str">
            <v>04.960.01</v>
          </cell>
          <cell r="B85" t="str">
            <v>Boca de lobo simples c/ grelha de concreto-BLS 01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12</v>
          </cell>
          <cell r="G85">
            <v>203.51</v>
          </cell>
        </row>
        <row r="86">
          <cell r="A86" t="str">
            <v>04.960.02</v>
          </cell>
          <cell r="B86" t="str">
            <v>Boca de lobo simples c/ grelha de concreto-BLS 02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</v>
          </cell>
          <cell r="G86">
            <v>257.83999999999997</v>
          </cell>
        </row>
        <row r="87">
          <cell r="A87" t="str">
            <v>04.960.03</v>
          </cell>
          <cell r="B87" t="str">
            <v>Boca de lobo simples c/ grelha de concreto-BLS 03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7</v>
          </cell>
          <cell r="G87">
            <v>312.23</v>
          </cell>
        </row>
        <row r="88">
          <cell r="A88" t="str">
            <v>04.961.02</v>
          </cell>
          <cell r="B88" t="str">
            <v>Boca de lobo dupla c/ grelha de concreto-BLD 02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</v>
          </cell>
          <cell r="G88">
            <v>476.56</v>
          </cell>
        </row>
        <row r="89">
          <cell r="A89" t="str">
            <v>04.999.01</v>
          </cell>
          <cell r="B89" t="str">
            <v>Remoção de bueiros existentes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65</v>
          </cell>
          <cell r="G89">
            <v>13.06</v>
          </cell>
        </row>
        <row r="90">
          <cell r="A90" t="str">
            <v>04.999.02</v>
          </cell>
          <cell r="B90" t="str">
            <v>Demolição de dispositivos de concreto</v>
          </cell>
          <cell r="C90" t="str">
            <v>DNER-ES296/97</v>
          </cell>
          <cell r="D90" t="str">
            <v xml:space="preserve"> </v>
          </cell>
          <cell r="E90" t="str">
            <v>m3</v>
          </cell>
          <cell r="F90">
            <v>69.599999999999994</v>
          </cell>
          <cell r="G90">
            <v>12.58</v>
          </cell>
        </row>
        <row r="91">
          <cell r="A91" t="str">
            <v>P 04.100.07</v>
          </cell>
          <cell r="B91" t="str">
            <v>Execução de galerias D=0,40 c/ lastro de brita</v>
          </cell>
          <cell r="C91" t="str">
            <v xml:space="preserve"> </v>
          </cell>
          <cell r="D91" t="str">
            <v xml:space="preserve"> </v>
          </cell>
          <cell r="E91" t="str">
            <v>m</v>
          </cell>
          <cell r="F91">
            <v>2037</v>
          </cell>
          <cell r="G91">
            <v>41.68</v>
          </cell>
        </row>
        <row r="92">
          <cell r="A92" t="str">
            <v>P 04.100.09</v>
          </cell>
          <cell r="B92" t="str">
            <v>Execução de galerias D=0,60 c/ lastro de brita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529</v>
          </cell>
          <cell r="G92">
            <v>100.67</v>
          </cell>
        </row>
        <row r="93">
          <cell r="A93" t="str">
            <v>P 04.100.08</v>
          </cell>
          <cell r="B93" t="str">
            <v>Execução de galerias D=0,40 c/ lastro de concreto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287</v>
          </cell>
          <cell r="G93">
            <v>58.65</v>
          </cell>
        </row>
        <row r="94">
          <cell r="A94" t="str">
            <v>P 04.100.10</v>
          </cell>
          <cell r="B94" t="str">
            <v>Execução de galerias D=0,60 c/ lastro de concreto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111</v>
          </cell>
          <cell r="G94">
            <v>131.66</v>
          </cell>
        </row>
        <row r="95">
          <cell r="A95" t="str">
            <v>DER72350b</v>
          </cell>
          <cell r="B95" t="str">
            <v>Boca para BSTC D=40cm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4</v>
          </cell>
          <cell r="G95">
            <v>147.57</v>
          </cell>
        </row>
        <row r="96">
          <cell r="A96" t="str">
            <v>04.101.01</v>
          </cell>
          <cell r="B96" t="str">
            <v>Boca de BSTC D=0.60m-normal</v>
          </cell>
          <cell r="C96" t="str">
            <v>DNER-ES284/97</v>
          </cell>
          <cell r="D96" t="str">
            <v xml:space="preserve"> </v>
          </cell>
          <cell r="E96" t="str">
            <v>un</v>
          </cell>
          <cell r="F96">
            <v>6</v>
          </cell>
          <cell r="G96">
            <v>299.62</v>
          </cell>
        </row>
        <row r="97">
          <cell r="A97" t="str">
            <v>P 04.100.06</v>
          </cell>
          <cell r="B97" t="str">
            <v>Galeria D=0,40m envelopada</v>
          </cell>
          <cell r="C97" t="str">
            <v xml:space="preserve"> </v>
          </cell>
          <cell r="D97" t="str">
            <v xml:space="preserve"> </v>
          </cell>
          <cell r="E97" t="str">
            <v>m</v>
          </cell>
          <cell r="F97">
            <v>36</v>
          </cell>
          <cell r="G97">
            <v>103.37</v>
          </cell>
        </row>
        <row r="98">
          <cell r="A98" t="str">
            <v>P 04.100.12</v>
          </cell>
          <cell r="B98" t="str">
            <v>Galeria D=0,60m envelopada</v>
          </cell>
          <cell r="C98" t="str">
            <v xml:space="preserve"> </v>
          </cell>
          <cell r="D98" t="str">
            <v xml:space="preserve"> </v>
          </cell>
          <cell r="E98" t="str">
            <v>m</v>
          </cell>
          <cell r="F98">
            <v>23</v>
          </cell>
          <cell r="G98">
            <v>191.7</v>
          </cell>
        </row>
        <row r="99">
          <cell r="A99" t="str">
            <v>P.04.100.14</v>
          </cell>
          <cell r="B99" t="str">
            <v>Caixa de ligação e passagem BSTC, D=80cm, H=1,00m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1</v>
          </cell>
          <cell r="G99">
            <v>451.1</v>
          </cell>
        </row>
        <row r="100">
          <cell r="A100" t="str">
            <v>P.04.100.15</v>
          </cell>
          <cell r="B100" t="str">
            <v>Caixa de ligação e passagem BSTC,  D=1,00m, H=1,50m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</v>
          </cell>
          <cell r="G100">
            <v>741.5</v>
          </cell>
        </row>
        <row r="101">
          <cell r="A101" t="str">
            <v>P.04.100.16</v>
          </cell>
          <cell r="B101" t="str">
            <v>Caixa de ligação e passagem BDTC,  D=1,00m, H=1,50m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1</v>
          </cell>
          <cell r="G101">
            <v>1174.79</v>
          </cell>
        </row>
        <row r="102">
          <cell r="A102" t="str">
            <v>04.962.01</v>
          </cell>
          <cell r="B102" t="str">
            <v>Caixa de ligação e passagem- CLP 01</v>
          </cell>
          <cell r="C102" t="str">
            <v>DNER-ES287/97</v>
          </cell>
          <cell r="D102" t="str">
            <v xml:space="preserve"> </v>
          </cell>
          <cell r="E102" t="str">
            <v>un</v>
          </cell>
          <cell r="F102">
            <v>5</v>
          </cell>
          <cell r="G102">
            <v>371.03</v>
          </cell>
        </row>
        <row r="103">
          <cell r="A103" t="str">
            <v>04.962.02</v>
          </cell>
          <cell r="B103" t="str">
            <v>Caixa de ligação e passagem- CLP 02</v>
          </cell>
          <cell r="C103" t="str">
            <v>DNER-ES287/97</v>
          </cell>
          <cell r="D103" t="str">
            <v xml:space="preserve"> </v>
          </cell>
          <cell r="E103" t="str">
            <v>un</v>
          </cell>
          <cell r="F103">
            <v>3</v>
          </cell>
          <cell r="G103">
            <v>359.92</v>
          </cell>
        </row>
        <row r="104">
          <cell r="A104" t="str">
            <v>04.962.07</v>
          </cell>
          <cell r="B104" t="str">
            <v>Caixa de ligação e passagem- CLP 07</v>
          </cell>
          <cell r="C104" t="str">
            <v>DNER-ES287/97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443.2</v>
          </cell>
        </row>
        <row r="105">
          <cell r="A105" t="str">
            <v>04.962.08</v>
          </cell>
          <cell r="B105" t="str">
            <v>Caixa de ligação e passagem- CLP 08</v>
          </cell>
          <cell r="C105" t="str">
            <v>DNER-ES287/97</v>
          </cell>
          <cell r="D105" t="str">
            <v xml:space="preserve"> </v>
          </cell>
          <cell r="E105" t="str">
            <v>un</v>
          </cell>
          <cell r="F105">
            <v>1</v>
          </cell>
          <cell r="G105">
            <v>431.6</v>
          </cell>
        </row>
        <row r="106">
          <cell r="A106" t="str">
            <v>04.963.01</v>
          </cell>
          <cell r="B106" t="str">
            <v>Poço de visita- PVI 01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1</v>
          </cell>
          <cell r="G106">
            <v>493.1</v>
          </cell>
        </row>
        <row r="107">
          <cell r="A107" t="str">
            <v>04.963.02</v>
          </cell>
          <cell r="B107" t="str">
            <v>Poço de visita- PVI 02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</v>
          </cell>
          <cell r="G107">
            <v>481.49</v>
          </cell>
        </row>
        <row r="108">
          <cell r="A108" t="str">
            <v>04.963.31</v>
          </cell>
          <cell r="B108" t="str">
            <v>Chaminé dos poços de visita- CPV 01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368.29</v>
          </cell>
        </row>
        <row r="109">
          <cell r="F109" t="str">
            <v>SUB-TOTAL</v>
          </cell>
        </row>
        <row r="111">
          <cell r="B111" t="str">
            <v>OBRAS DE ARTE CORRENTES</v>
          </cell>
        </row>
        <row r="112">
          <cell r="A112" t="str">
            <v>04.001.01</v>
          </cell>
          <cell r="B112" t="str">
            <v>Escavação mecânica,reaterro e compactação (material de 1a categoria)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3714</v>
          </cell>
          <cell r="G112">
            <v>3.03</v>
          </cell>
        </row>
        <row r="113">
          <cell r="A113" t="str">
            <v>DER66050</v>
          </cell>
          <cell r="B113" t="str">
            <v>Corpo de BSTC D=50cm c/ lastro de brita</v>
          </cell>
          <cell r="C113" t="str">
            <v xml:space="preserve"> </v>
          </cell>
          <cell r="D113" t="str">
            <v xml:space="preserve"> </v>
          </cell>
          <cell r="E113" t="str">
            <v>m</v>
          </cell>
          <cell r="F113">
            <v>18</v>
          </cell>
          <cell r="G113">
            <v>54.42</v>
          </cell>
        </row>
        <row r="114">
          <cell r="A114" t="str">
            <v>DER72350a</v>
          </cell>
          <cell r="B114" t="str">
            <v>Boca para BSTC D=50cm - Normal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</v>
          </cell>
          <cell r="G114">
            <v>157.56</v>
          </cell>
        </row>
        <row r="115">
          <cell r="A115" t="str">
            <v>04.100.02</v>
          </cell>
          <cell r="B115" t="str">
            <v>Corpo de BSTC D=0.80m</v>
          </cell>
          <cell r="C115" t="str">
            <v>DNER-ES284/97</v>
          </cell>
          <cell r="D115" t="str">
            <v xml:space="preserve"> </v>
          </cell>
          <cell r="E115" t="str">
            <v xml:space="preserve">m </v>
          </cell>
          <cell r="F115">
            <v>99</v>
          </cell>
          <cell r="G115">
            <v>201.98</v>
          </cell>
        </row>
        <row r="116">
          <cell r="A116" t="str">
            <v>04.100.03</v>
          </cell>
          <cell r="B116" t="str">
            <v>Corpo de BSTC D=1.00m</v>
          </cell>
          <cell r="C116" t="str">
            <v>DNER-ES284/97</v>
          </cell>
          <cell r="D116" t="str">
            <v xml:space="preserve"> </v>
          </cell>
          <cell r="E116" t="str">
            <v xml:space="preserve">m </v>
          </cell>
          <cell r="F116">
            <v>200</v>
          </cell>
          <cell r="G116">
            <v>280.33</v>
          </cell>
        </row>
        <row r="117">
          <cell r="A117" t="str">
            <v>04.101.02</v>
          </cell>
          <cell r="B117" t="str">
            <v>Boca de BSTC D=0.80m-normal</v>
          </cell>
          <cell r="C117" t="str">
            <v>DNER-ES284/97</v>
          </cell>
          <cell r="D117" t="str">
            <v xml:space="preserve"> </v>
          </cell>
          <cell r="E117" t="str">
            <v>un</v>
          </cell>
          <cell r="F117">
            <v>4</v>
          </cell>
          <cell r="G117">
            <v>494.05</v>
          </cell>
        </row>
        <row r="118">
          <cell r="A118" t="str">
            <v>04.101.03</v>
          </cell>
          <cell r="B118" t="str">
            <v>Boca de BSTC D=1.00m-normal</v>
          </cell>
          <cell r="C118" t="str">
            <v>DNER-ES284/97</v>
          </cell>
          <cell r="D118" t="str">
            <v xml:space="preserve"> </v>
          </cell>
          <cell r="E118" t="str">
            <v>un</v>
          </cell>
          <cell r="F118">
            <v>3</v>
          </cell>
          <cell r="G118">
            <v>757.56</v>
          </cell>
        </row>
        <row r="119">
          <cell r="A119" t="str">
            <v>04.101.05</v>
          </cell>
          <cell r="B119" t="str">
            <v>Boca de BSTC D=1.50m-normal</v>
          </cell>
          <cell r="C119" t="str">
            <v>DNER-ES284/97</v>
          </cell>
          <cell r="D119" t="str">
            <v xml:space="preserve"> </v>
          </cell>
          <cell r="E119" t="str">
            <v>un</v>
          </cell>
          <cell r="F119">
            <v>3</v>
          </cell>
          <cell r="G119">
            <v>1942.12</v>
          </cell>
        </row>
        <row r="120">
          <cell r="A120" t="str">
            <v>04.110.01</v>
          </cell>
          <cell r="B120" t="str">
            <v>Corpo de BDTC D=1.00m</v>
          </cell>
          <cell r="C120" t="str">
            <v>DNER-ES284/97</v>
          </cell>
          <cell r="D120" t="str">
            <v xml:space="preserve"> </v>
          </cell>
          <cell r="E120" t="str">
            <v>m</v>
          </cell>
          <cell r="F120">
            <v>142</v>
          </cell>
          <cell r="G120">
            <v>572.14</v>
          </cell>
        </row>
        <row r="121">
          <cell r="A121" t="str">
            <v>04.110.02</v>
          </cell>
          <cell r="B121" t="str">
            <v>Corpo de BDTC D=1.20m</v>
          </cell>
          <cell r="C121" t="str">
            <v>DNER-ES284/97</v>
          </cell>
          <cell r="D121" t="str">
            <v xml:space="preserve"> </v>
          </cell>
          <cell r="E121" t="str">
            <v>m</v>
          </cell>
          <cell r="F121">
            <v>78</v>
          </cell>
          <cell r="G121">
            <v>745.38</v>
          </cell>
        </row>
        <row r="122">
          <cell r="A122" t="str">
            <v>04.111.01</v>
          </cell>
          <cell r="B122" t="str">
            <v>Boca de BDTC D=1.00m-normal</v>
          </cell>
          <cell r="C122" t="str">
            <v>DNER-ES284/97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1056.6199999999999</v>
          </cell>
        </row>
        <row r="123">
          <cell r="A123" t="str">
            <v>04.111.02</v>
          </cell>
          <cell r="B123" t="str">
            <v>Boca de BDTC D=1.20m-normal</v>
          </cell>
          <cell r="C123" t="str">
            <v>DNER-ES284/97</v>
          </cell>
          <cell r="D123" t="str">
            <v xml:space="preserve"> </v>
          </cell>
          <cell r="E123" t="str">
            <v>un</v>
          </cell>
          <cell r="F123">
            <v>2</v>
          </cell>
          <cell r="G123">
            <v>1521.54</v>
          </cell>
        </row>
        <row r="124">
          <cell r="A124" t="str">
            <v>DER67700</v>
          </cell>
          <cell r="B124" t="str">
            <v>Corpo de BTTC D=0.80m c/enrocamento e laje</v>
          </cell>
          <cell r="C124" t="str">
            <v xml:space="preserve"> </v>
          </cell>
          <cell r="D124" t="str">
            <v xml:space="preserve"> </v>
          </cell>
          <cell r="E124" t="str">
            <v>m</v>
          </cell>
          <cell r="F124">
            <v>31</v>
          </cell>
          <cell r="G124">
            <v>599.96</v>
          </cell>
        </row>
        <row r="125">
          <cell r="A125" t="str">
            <v>DER73550</v>
          </cell>
          <cell r="B125" t="str">
            <v>Boca de BTTC D=0,80m-normal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</v>
          </cell>
          <cell r="G125">
            <v>685.42</v>
          </cell>
        </row>
        <row r="126">
          <cell r="A126" t="str">
            <v>P 04.100.23</v>
          </cell>
          <cell r="B126" t="str">
            <v>Bueiro Met.Corrug.circular, T.Armco,  c/Epoxy-bonded, MP-100, D=1,50 m, E=2,0mm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54</v>
          </cell>
          <cell r="G126">
            <v>510.8</v>
          </cell>
        </row>
        <row r="127">
          <cell r="F127" t="str">
            <v>SUB-TOTAL</v>
          </cell>
        </row>
        <row r="128">
          <cell r="B128" t="str">
            <v>OBRAS COMPLEMENTARES</v>
          </cell>
        </row>
        <row r="129">
          <cell r="A129" t="str">
            <v>05.100.00</v>
          </cell>
          <cell r="B129" t="str">
            <v>Enleivamento</v>
          </cell>
          <cell r="C129" t="str">
            <v>DNER-ES341/97</v>
          </cell>
          <cell r="D129" t="str">
            <v xml:space="preserve"> </v>
          </cell>
          <cell r="E129" t="str">
            <v>m2</v>
          </cell>
          <cell r="F129">
            <v>77733</v>
          </cell>
          <cell r="G129">
            <v>2.06</v>
          </cell>
        </row>
        <row r="130">
          <cell r="A130" t="str">
            <v>P 05.100.02</v>
          </cell>
          <cell r="B130" t="str">
            <v>Fornecimento e plantio de árvore selecionada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251</v>
          </cell>
          <cell r="G130">
            <v>6.02</v>
          </cell>
        </row>
        <row r="131">
          <cell r="A131" t="str">
            <v>05.102.00</v>
          </cell>
          <cell r="B131" t="str">
            <v>Hidrossemeadura</v>
          </cell>
          <cell r="C131" t="str">
            <v>DNER-ES341/97</v>
          </cell>
          <cell r="D131" t="str">
            <v xml:space="preserve"> </v>
          </cell>
          <cell r="E131" t="str">
            <v>m2</v>
          </cell>
          <cell r="F131">
            <v>241</v>
          </cell>
          <cell r="G131">
            <v>0.49</v>
          </cell>
        </row>
        <row r="132">
          <cell r="A132" t="str">
            <v>DER81950</v>
          </cell>
          <cell r="B132" t="str">
            <v>Calçada em lastro de brita c/revestimento em concreto</v>
          </cell>
          <cell r="C132" t="str">
            <v xml:space="preserve"> </v>
          </cell>
          <cell r="D132" t="str">
            <v xml:space="preserve"> </v>
          </cell>
          <cell r="E132" t="str">
            <v>m2</v>
          </cell>
          <cell r="F132">
            <v>13620</v>
          </cell>
          <cell r="G132">
            <v>8.94</v>
          </cell>
        </row>
        <row r="133">
          <cell r="A133" t="str">
            <v>05.301.01</v>
          </cell>
          <cell r="B133" t="str">
            <v>Alvenaria tijolos</v>
          </cell>
          <cell r="C133" t="str">
            <v xml:space="preserve"> </v>
          </cell>
          <cell r="D133" t="str">
            <v xml:space="preserve"> </v>
          </cell>
          <cell r="E133" t="str">
            <v>m2</v>
          </cell>
          <cell r="F133">
            <v>200</v>
          </cell>
          <cell r="G133">
            <v>24.32</v>
          </cell>
        </row>
        <row r="134">
          <cell r="A134" t="str">
            <v>P 05.300.00</v>
          </cell>
          <cell r="B134" t="str">
            <v>Abrigos para passageiros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8</v>
          </cell>
          <cell r="G134">
            <v>832.7</v>
          </cell>
        </row>
      </sheetData>
      <sheetData sheetId="10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50000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01.100.12</v>
          </cell>
          <cell r="B17" t="str">
            <v>Escavação,carga e transportes de material de 1a categoria DMT= 600 a 800m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113272</v>
          </cell>
          <cell r="G17">
            <v>2.19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14085</v>
          </cell>
          <cell r="G18">
            <v>3.26</v>
          </cell>
        </row>
        <row r="19">
          <cell r="A19" t="str">
            <v>DER50385</v>
          </cell>
          <cell r="B19" t="str">
            <v>Esc.  Carga e Transp. de mat. 1a cat. c/ CB 26000&lt;DMT&lt;28000m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17676</v>
          </cell>
          <cell r="G19">
            <v>15.02</v>
          </cell>
        </row>
        <row r="20">
          <cell r="A20" t="str">
            <v>01.101.12</v>
          </cell>
          <cell r="B20" t="str">
            <v>Escavação,carga e transportes de material de 2a categoria,c/CB,  DMT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75515</v>
          </cell>
          <cell r="G20">
            <v>3.23</v>
          </cell>
        </row>
        <row r="21">
          <cell r="A21" t="str">
            <v>01.101.19</v>
          </cell>
          <cell r="B21" t="str">
            <v>Escavação,carga e transportes de material de 2a categoria,c/CB,  DMT 2000 a 3000m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12149</v>
          </cell>
          <cell r="G21">
            <v>4.51</v>
          </cell>
        </row>
        <row r="22">
          <cell r="A22" t="str">
            <v>DER52101</v>
          </cell>
          <cell r="B22" t="str">
            <v>Esc. Carga e Transp. de solos moles 1200&lt;DMT&lt;=1400m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13597</v>
          </cell>
          <cell r="G22">
            <v>4.74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168653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21862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54585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9402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7485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49751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113720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13239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1626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1626</v>
          </cell>
          <cell r="G35">
            <v>5.73</v>
          </cell>
        </row>
        <row r="36">
          <cell r="F36" t="str">
            <v>SUB-TOTAL</v>
          </cell>
        </row>
        <row r="38">
          <cell r="B38" t="str">
            <v>DRENAGEM</v>
          </cell>
        </row>
        <row r="39">
          <cell r="A39" t="str">
            <v>04.000.00</v>
          </cell>
          <cell r="B39" t="str">
            <v>Escavação manual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157</v>
          </cell>
          <cell r="G39">
            <v>17.57</v>
          </cell>
        </row>
        <row r="40">
          <cell r="A40" t="str">
            <v>04.001.00</v>
          </cell>
          <cell r="B40" t="str">
            <v>Escavação mecânica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1085</v>
          </cell>
          <cell r="G40">
            <v>2.09</v>
          </cell>
        </row>
        <row r="41">
          <cell r="A41" t="str">
            <v>04.001.01</v>
          </cell>
          <cell r="B41" t="str">
            <v>Escavação mecânica,reaterro e compactação (material de 1a categoria)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1888</v>
          </cell>
          <cell r="G41">
            <v>3.03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805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1023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4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1095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6</v>
          </cell>
          <cell r="G46">
            <v>20.86</v>
          </cell>
        </row>
        <row r="47">
          <cell r="A47" t="str">
            <v>04.900.04</v>
          </cell>
          <cell r="B47" t="str">
            <v>Sarjeta triangular de concreto-STC 04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264</v>
          </cell>
          <cell r="G47">
            <v>12.93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678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572</v>
          </cell>
          <cell r="G49">
            <v>19.170000000000002</v>
          </cell>
        </row>
        <row r="50">
          <cell r="A50" t="str">
            <v>04.910.05</v>
          </cell>
          <cell r="B50" t="str">
            <v>Meio-fio de concreto-MFC 05</v>
          </cell>
          <cell r="C50" t="str">
            <v>DNER-ES290/97</v>
          </cell>
          <cell r="D50" t="str">
            <v xml:space="preserve"> </v>
          </cell>
          <cell r="E50" t="str">
            <v>m</v>
          </cell>
          <cell r="F50">
            <v>2286</v>
          </cell>
          <cell r="G50">
            <v>10.54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2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 t="str">
            <v xml:space="preserve"> 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Dissipador de energia- DES 01</v>
          </cell>
          <cell r="C54" t="str">
            <v>DNER-ES283/97</v>
          </cell>
          <cell r="D54" t="str">
            <v xml:space="preserve"> 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04.960.01</v>
          </cell>
          <cell r="B55" t="str">
            <v>Boca de lobo simples c/ grelha de concreto-BLS 01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4</v>
          </cell>
          <cell r="G55">
            <v>203.51</v>
          </cell>
        </row>
        <row r="56">
          <cell r="A56" t="str">
            <v>04.960.02</v>
          </cell>
          <cell r="B56" t="str">
            <v>Boca de lobo simples c/ grelha de concreto-BLS 02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4</v>
          </cell>
          <cell r="G56">
            <v>257.83999999999997</v>
          </cell>
        </row>
        <row r="57">
          <cell r="A57" t="str">
            <v>04.962.01</v>
          </cell>
          <cell r="B57" t="str">
            <v>Caixa de ligação e passagem- CLP 01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371.03</v>
          </cell>
        </row>
        <row r="58">
          <cell r="A58" t="str">
            <v>04.962.15</v>
          </cell>
          <cell r="B58" t="str">
            <v>Caixa de ligação e passagem- CLP 15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1</v>
          </cell>
          <cell r="G58">
            <v>683.07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317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40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86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198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4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5</v>
          </cell>
          <cell r="G64">
            <v>299.62</v>
          </cell>
        </row>
        <row r="65">
          <cell r="A65" t="str">
            <v>04.963.03</v>
          </cell>
          <cell r="B65" t="str">
            <v>Poço de visita- PVI 03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04.991.01</v>
          </cell>
          <cell r="B66" t="str">
            <v>Tampa de concreto p/ caixa coletora(4 nervuras)-TCC 01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48.34</v>
          </cell>
        </row>
        <row r="67">
          <cell r="F67" t="str">
            <v>SUB-TOTAL</v>
          </cell>
        </row>
        <row r="69">
          <cell r="B69" t="str">
            <v>OBRAS DE ARTE ESPECIAIS</v>
          </cell>
        </row>
        <row r="70">
          <cell r="B70" t="str">
            <v>Infra e Mesoestrutura</v>
          </cell>
        </row>
        <row r="71">
          <cell r="A71" t="str">
            <v>DER90150</v>
          </cell>
          <cell r="B71" t="str">
            <v>Escavação em tubulão a céu aberto em material de 1ªcateg.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90</v>
          </cell>
          <cell r="G71">
            <v>184.89</v>
          </cell>
        </row>
        <row r="72">
          <cell r="A72" t="str">
            <v>DER90160</v>
          </cell>
          <cell r="B72" t="str">
            <v>Escavação em tubulão a céu aberto em material de 3ªcateg.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640.85</v>
          </cell>
        </row>
        <row r="73">
          <cell r="A73" t="str">
            <v>DER90170</v>
          </cell>
          <cell r="B73" t="str">
            <v>Escavação em tubulão sob ar comprimido em material de 1ªcateg.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742.04</v>
          </cell>
        </row>
        <row r="74">
          <cell r="A74" t="str">
            <v>DER90180</v>
          </cell>
          <cell r="B74" t="str">
            <v>Escavação em tubulão sob ar comprimido em material de 3ªcateg.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110</v>
          </cell>
          <cell r="G74">
            <v>1154.25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331</v>
          </cell>
          <cell r="G75">
            <v>21.86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210</v>
          </cell>
          <cell r="G76">
            <v>30.76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11325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252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OAE6</v>
          </cell>
          <cell r="B80" t="str">
            <v>Escoramento metálico comum (cimbramento)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9500</v>
          </cell>
          <cell r="G80">
            <v>27.58</v>
          </cell>
        </row>
        <row r="81">
          <cell r="A81" t="str">
            <v>03.371.02</v>
          </cell>
          <cell r="B81" t="str">
            <v>Formas de placa compensada plastificada</v>
          </cell>
          <cell r="C81" t="str">
            <v xml:space="preserve"> </v>
          </cell>
          <cell r="D81" t="str">
            <v xml:space="preserve"> </v>
          </cell>
          <cell r="E81" t="str">
            <v>m2</v>
          </cell>
          <cell r="F81">
            <v>2606</v>
          </cell>
          <cell r="G81">
            <v>30.76</v>
          </cell>
        </row>
        <row r="82">
          <cell r="A82" t="str">
            <v>03.371.00</v>
          </cell>
          <cell r="B82" t="str">
            <v>Formas de madeira compensada</v>
          </cell>
          <cell r="C82" t="str">
            <v xml:space="preserve"> </v>
          </cell>
          <cell r="D82" t="str">
            <v xml:space="preserve"> </v>
          </cell>
          <cell r="E82" t="str">
            <v>m2</v>
          </cell>
          <cell r="F82">
            <v>928</v>
          </cell>
          <cell r="G82">
            <v>21.86</v>
          </cell>
        </row>
        <row r="83">
          <cell r="A83" t="str">
            <v>03.353.00</v>
          </cell>
          <cell r="B83" t="str">
            <v>Forn., preparo e colocação nas formas, de aço CA-50</v>
          </cell>
          <cell r="C83" t="str">
            <v xml:space="preserve"> </v>
          </cell>
          <cell r="D83" t="str">
            <v xml:space="preserve"> </v>
          </cell>
          <cell r="E83" t="str">
            <v>kg</v>
          </cell>
          <cell r="F83">
            <v>119265</v>
          </cell>
          <cell r="G83">
            <v>2.59</v>
          </cell>
        </row>
        <row r="84">
          <cell r="A84" t="str">
            <v>OAE4</v>
          </cell>
          <cell r="B84" t="str">
            <v>Armadura de protensão, fornecimento, bainhas, ancoragens, operações de protensão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45662</v>
          </cell>
          <cell r="G84">
            <v>19.28</v>
          </cell>
        </row>
        <row r="85">
          <cell r="A85" t="str">
            <v>OAE19</v>
          </cell>
          <cell r="B85" t="str">
            <v>Injeção de nata (cabos 12 varas 1/2")</v>
          </cell>
          <cell r="C85" t="str">
            <v xml:space="preserve"> </v>
          </cell>
          <cell r="D85" t="str">
            <v xml:space="preserve"> </v>
          </cell>
          <cell r="E85" t="str">
            <v>m</v>
          </cell>
          <cell r="F85">
            <v>1841.2</v>
          </cell>
          <cell r="G85">
            <v>3.65</v>
          </cell>
        </row>
        <row r="86">
          <cell r="A86" t="str">
            <v>OAE1</v>
          </cell>
          <cell r="B86" t="str">
            <v>Ancoragem ativa - Fornecimento, instalação e protensão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48</v>
          </cell>
          <cell r="G86">
            <v>682.29</v>
          </cell>
        </row>
        <row r="87">
          <cell r="A87" t="str">
            <v>03.330.00</v>
          </cell>
          <cell r="B87" t="str">
            <v>Concreto fck= 35 MPa-contr. raz. uso ger.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1403</v>
          </cell>
          <cell r="G87">
            <v>166.78</v>
          </cell>
        </row>
        <row r="88">
          <cell r="B88" t="str">
            <v>Diversos</v>
          </cell>
        </row>
        <row r="89">
          <cell r="A89" t="str">
            <v>03.510.00</v>
          </cell>
          <cell r="B89" t="str">
            <v>Aparelho de apoio em neoprene</v>
          </cell>
          <cell r="C89" t="str">
            <v xml:space="preserve"> </v>
          </cell>
          <cell r="D89" t="str">
            <v xml:space="preserve"> </v>
          </cell>
          <cell r="E89" t="str">
            <v>kg</v>
          </cell>
          <cell r="F89">
            <v>665</v>
          </cell>
          <cell r="G89">
            <v>86.94</v>
          </cell>
        </row>
        <row r="90">
          <cell r="A90" t="str">
            <v>03.700.01</v>
          </cell>
          <cell r="B90" t="str">
            <v>Guarda corpo em concreto Fck = 18 MPa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148</v>
          </cell>
          <cell r="G90">
            <v>80.150000000000006</v>
          </cell>
        </row>
        <row r="91">
          <cell r="B91" t="str">
            <v>Barreiras de segurança (C.A.) Tipo New Jersey (312 m)</v>
          </cell>
        </row>
        <row r="92">
          <cell r="A92" t="str">
            <v>03.371.01</v>
          </cell>
          <cell r="B92" t="str">
            <v>Formas de placa compensada resinada</v>
          </cell>
          <cell r="C92" t="str">
            <v xml:space="preserve"> </v>
          </cell>
          <cell r="D92" t="str">
            <v xml:space="preserve"> </v>
          </cell>
          <cell r="E92" t="str">
            <v>m2</v>
          </cell>
          <cell r="F92">
            <v>561.6</v>
          </cell>
          <cell r="G92">
            <v>21.86</v>
          </cell>
        </row>
        <row r="93">
          <cell r="A93" t="str">
            <v>03.353.00</v>
          </cell>
          <cell r="B93" t="str">
            <v>Forn., preparo e colocação nas formas, de aço CA-50</v>
          </cell>
          <cell r="C93" t="str">
            <v xml:space="preserve"> </v>
          </cell>
          <cell r="D93" t="str">
            <v xml:space="preserve"> </v>
          </cell>
          <cell r="E93" t="str">
            <v>kg</v>
          </cell>
          <cell r="F93">
            <v>4368</v>
          </cell>
          <cell r="G93">
            <v>2.59</v>
          </cell>
        </row>
        <row r="94">
          <cell r="A94" t="str">
            <v>03.326.00</v>
          </cell>
          <cell r="B94" t="str">
            <v xml:space="preserve">Concreto fck= 20 MPa-contr. raz. uso ger. 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73</v>
          </cell>
          <cell r="G94">
            <v>149.19999999999999</v>
          </cell>
        </row>
        <row r="95">
          <cell r="B95" t="str">
            <v>Placas de aproximação( 04 unidades)</v>
          </cell>
        </row>
        <row r="96">
          <cell r="A96" t="str">
            <v>03.371.00</v>
          </cell>
          <cell r="B96" t="str">
            <v>Formas de madeira compensada</v>
          </cell>
          <cell r="C96" t="str">
            <v xml:space="preserve"> </v>
          </cell>
          <cell r="D96" t="str">
            <v xml:space="preserve"> </v>
          </cell>
          <cell r="E96" t="str">
            <v>m2</v>
          </cell>
          <cell r="F96">
            <v>32</v>
          </cell>
          <cell r="G96">
            <v>21.86</v>
          </cell>
        </row>
        <row r="97">
          <cell r="A97" t="str">
            <v>03.353.00</v>
          </cell>
          <cell r="B97" t="str">
            <v>Forn., preparo e colocação nas formas, de aço CA-50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3968</v>
          </cell>
          <cell r="G97">
            <v>2.59</v>
          </cell>
        </row>
        <row r="98">
          <cell r="A98" t="str">
            <v>03.326.00</v>
          </cell>
          <cell r="B98" t="str">
            <v xml:space="preserve">Concreto fck= 20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38</v>
          </cell>
          <cell r="G98">
            <v>149.19999999999999</v>
          </cell>
        </row>
        <row r="99">
          <cell r="B99" t="str">
            <v>Drenos</v>
          </cell>
        </row>
        <row r="100">
          <cell r="A100" t="str">
            <v>P 03.991.01c</v>
          </cell>
          <cell r="B100" t="str">
            <v>Dreno de FF D= 100 mm x 500mm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40</v>
          </cell>
          <cell r="G100">
            <v>15.64</v>
          </cell>
        </row>
        <row r="101">
          <cell r="A101" t="str">
            <v>P 03.991.01b</v>
          </cell>
          <cell r="B101" t="str">
            <v>Dreno de FF D= 50 mm x 500mm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30</v>
          </cell>
          <cell r="G101">
            <v>6.63</v>
          </cell>
        </row>
        <row r="102">
          <cell r="A102" t="str">
            <v>P 03.991.01a</v>
          </cell>
          <cell r="B102" t="str">
            <v>Dreno de FF D= 30 mm x 750mm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40</v>
          </cell>
          <cell r="G102">
            <v>6.25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6227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2241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246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 t="str">
            <v xml:space="preserve"> </v>
          </cell>
          <cell r="D110" t="str">
            <v xml:space="preserve"> 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Alvenaria de pedra argamassada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PI 01</v>
          </cell>
          <cell r="B112" t="str">
            <v>Poste de aço galv. a fogo, c/ 20,0m de alt. p/ instal. tipo engastado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7</v>
          </cell>
          <cell r="G112">
            <v>2662.25</v>
          </cell>
        </row>
        <row r="113">
          <cell r="A113" t="str">
            <v>PI 02</v>
          </cell>
          <cell r="B113" t="str">
            <v>Poste de aço galvanizado a fogo, c/ 10,0m de alt. p/instal.na lat. dos viadutos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500</v>
          </cell>
        </row>
        <row r="114">
          <cell r="A114" t="str">
            <v>PI 03</v>
          </cell>
          <cell r="B114" t="str">
            <v xml:space="preserve">Luminária p/ iluminação pública ref.HRC-612 da Philips ou similar 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12</v>
          </cell>
          <cell r="G114">
            <v>400</v>
          </cell>
        </row>
        <row r="115">
          <cell r="A115" t="str">
            <v>PI 04</v>
          </cell>
          <cell r="B115" t="str">
            <v xml:space="preserve">Luminária p/ iluminação pública ref.SRC-612 da Philips ou similar 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22</v>
          </cell>
          <cell r="G115">
            <v>425.5</v>
          </cell>
        </row>
        <row r="116">
          <cell r="A116" t="str">
            <v>PI 07</v>
          </cell>
          <cell r="B116" t="str">
            <v>Suporte p/ luminária tipo ZGP402 da Philips ou similar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7</v>
          </cell>
          <cell r="G116">
            <v>100</v>
          </cell>
        </row>
        <row r="117">
          <cell r="A117" t="str">
            <v>PI 08</v>
          </cell>
          <cell r="B117" t="str">
            <v>Suporte p/ luminária tipo ZGP401 da Philips ou similar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20</v>
          </cell>
          <cell r="G117">
            <v>81.650000000000006</v>
          </cell>
        </row>
        <row r="118">
          <cell r="A118" t="str">
            <v>PI 09</v>
          </cell>
          <cell r="B118" t="str">
            <v>Lâmpada a vapor de sódio 400W, alta pressão, base E40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22</v>
          </cell>
          <cell r="G118">
            <v>33.35</v>
          </cell>
        </row>
        <row r="119">
          <cell r="A119" t="str">
            <v>PI 10</v>
          </cell>
          <cell r="B119" t="str">
            <v>Lâmpada a vapor de mercúrio 250W, alta pressão, base E40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12</v>
          </cell>
          <cell r="G119">
            <v>28.75</v>
          </cell>
        </row>
        <row r="120">
          <cell r="A120" t="str">
            <v>PI 14</v>
          </cell>
          <cell r="B120" t="str">
            <v>Caixa de passagem para instalação aparente D=50mm, tipo T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120</v>
          </cell>
          <cell r="G120">
            <v>4.08</v>
          </cell>
        </row>
        <row r="121">
          <cell r="A121" t="str">
            <v>PI 22</v>
          </cell>
          <cell r="B121" t="str">
            <v>Base completa com fusível Diazed, 6A, retardado, incluíndo tampa, anel de proteção e ajuste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34</v>
          </cell>
          <cell r="G121">
            <v>8.6300000000000008</v>
          </cell>
        </row>
        <row r="122">
          <cell r="A122" t="str">
            <v>PI 23</v>
          </cell>
          <cell r="B122" t="str">
            <v>Contator tripolar a seco, p/ corrente alternada - 55 A, para uso em rede 380/220V - 60Hz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234.6</v>
          </cell>
        </row>
        <row r="123">
          <cell r="A123" t="str">
            <v>PI 24</v>
          </cell>
          <cell r="B123" t="str">
            <v>Fita elétrica auto fusão a base de borracha EPR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5</v>
          </cell>
          <cell r="G123">
            <v>6.39</v>
          </cell>
        </row>
        <row r="124">
          <cell r="A124" t="str">
            <v>PI 25</v>
          </cell>
          <cell r="B124" t="str">
            <v>Fita adesiva plástica isolante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8</v>
          </cell>
          <cell r="G124">
            <v>3.84</v>
          </cell>
        </row>
        <row r="125">
          <cell r="A125" t="str">
            <v>PI 26</v>
          </cell>
          <cell r="B125" t="str">
            <v>Relé fotoelétrico c/ suporte para fixação galv. com furo 18mm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</v>
          </cell>
          <cell r="G125">
            <v>11.5</v>
          </cell>
        </row>
        <row r="126">
          <cell r="A126" t="str">
            <v>PI 27</v>
          </cell>
          <cell r="B126" t="str">
            <v>Cabo isolado p/ 1000V, bitola 35mm²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3600</v>
          </cell>
          <cell r="G126">
            <v>1.55</v>
          </cell>
        </row>
        <row r="127">
          <cell r="A127" t="str">
            <v>PI 28</v>
          </cell>
          <cell r="B127" t="str">
            <v>Eletroduto de aço tipo pesado 100mm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120</v>
          </cell>
          <cell r="G127">
            <v>28.55</v>
          </cell>
        </row>
        <row r="128">
          <cell r="A128" t="str">
            <v>PI 29</v>
          </cell>
          <cell r="B128" t="str">
            <v>Curva em alumínio fundido de alta resistência, fixação por encaixe,50mm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PI 30</v>
          </cell>
          <cell r="B129" t="str">
            <v>Haste para aterramento aço-cobre D 13x2400mm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15</v>
          </cell>
          <cell r="G129">
            <v>6.04</v>
          </cell>
        </row>
        <row r="130">
          <cell r="A130" t="str">
            <v>PI 31</v>
          </cell>
          <cell r="B130" t="str">
            <v>Cabo de cobre nú meio duro, 7 fios 2AWG</v>
          </cell>
          <cell r="C130" t="str">
            <v xml:space="preserve"> </v>
          </cell>
          <cell r="D130" t="str">
            <v xml:space="preserve"> </v>
          </cell>
          <cell r="E130" t="str">
            <v>kg</v>
          </cell>
          <cell r="F130">
            <v>10</v>
          </cell>
          <cell r="G130">
            <v>7.02</v>
          </cell>
        </row>
        <row r="131">
          <cell r="A131" t="str">
            <v>PI 32</v>
          </cell>
          <cell r="B131" t="str">
            <v>Conetor paralelo, liga alumínio tronco 1/0-4 AWG e derivação 2-4AWG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10</v>
          </cell>
          <cell r="G131">
            <v>1.04</v>
          </cell>
        </row>
        <row r="132">
          <cell r="A132" t="str">
            <v>PI 33</v>
          </cell>
          <cell r="B132" t="str">
            <v>Tubo de aço galvanizado, vara de 6m e 50mm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74.06</v>
          </cell>
        </row>
        <row r="133">
          <cell r="A133" t="str">
            <v>PI 34</v>
          </cell>
          <cell r="B133" t="str">
            <v>Construção de caixa tipo SP, ou pré-instalada com as mesmas características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19</v>
          </cell>
          <cell r="G133">
            <v>180</v>
          </cell>
        </row>
        <row r="134">
          <cell r="A134" t="str">
            <v>PI 35</v>
          </cell>
          <cell r="B134" t="str">
            <v>Construção de embasamento p/ poste tipo engastado, 20m de altura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7</v>
          </cell>
          <cell r="G134">
            <v>494</v>
          </cell>
        </row>
        <row r="135">
          <cell r="A135" t="str">
            <v>PI 36</v>
          </cell>
          <cell r="B135" t="str">
            <v>Construção de embasamento p/ poste tipo engastado, concreto duplo T, 10m de altura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12</v>
          </cell>
          <cell r="G135">
            <v>285</v>
          </cell>
        </row>
        <row r="136">
          <cell r="A136" t="str">
            <v>PI 38</v>
          </cell>
          <cell r="B136" t="str">
            <v>Confecção de emendas retas ou derivação em cabos classe 1000V, c/ conector à compressão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20</v>
          </cell>
          <cell r="G136">
            <v>4.5</v>
          </cell>
        </row>
        <row r="137">
          <cell r="A137" t="str">
            <v>PI 39</v>
          </cell>
          <cell r="B137" t="str">
            <v>Fixação de haste de terra e conexão ao neutro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15</v>
          </cell>
          <cell r="G137">
            <v>35</v>
          </cell>
        </row>
        <row r="138">
          <cell r="A138" t="str">
            <v>PI 40</v>
          </cell>
          <cell r="B138" t="str">
            <v>Montagem eletromecân.de iluminação a 17,5m de alt., formada p/2 pétalas, c/ fixação dos equip.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7</v>
          </cell>
          <cell r="G138">
            <v>550</v>
          </cell>
        </row>
        <row r="139">
          <cell r="A139" t="str">
            <v>PI 41</v>
          </cell>
          <cell r="B139" t="str">
            <v>Instalação de tubo de aço vara de 6m e curva de entrada de cabos na lateral do poste c/ fix. dutos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200</v>
          </cell>
        </row>
        <row r="140">
          <cell r="A140" t="str">
            <v>PI 42</v>
          </cell>
          <cell r="B140" t="str">
            <v>Instalação de poste de aço de 20m de altura engastado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7</v>
          </cell>
          <cell r="G140">
            <v>250</v>
          </cell>
        </row>
        <row r="141">
          <cell r="A141" t="str">
            <v>PI 43</v>
          </cell>
          <cell r="B141" t="str">
            <v>Travessia de pista asfáltica p/ lançamento dutos aço tipo pesado 100mm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70</v>
          </cell>
        </row>
        <row r="142">
          <cell r="A142" t="str">
            <v>PI 44</v>
          </cell>
          <cell r="B142" t="str">
            <v>Montagem eletromecânica de luminária 10,0m de altura, c/ fixação dos equip.e conexões elétricos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20</v>
          </cell>
          <cell r="G142">
            <v>60</v>
          </cell>
        </row>
        <row r="143">
          <cell r="A143" t="str">
            <v>PI 46</v>
          </cell>
          <cell r="B143" t="str">
            <v>Fixação de eletroduto de aço vara 3m ao longo das passarelas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120</v>
          </cell>
          <cell r="G143">
            <v>30</v>
          </cell>
        </row>
        <row r="144">
          <cell r="A144" t="str">
            <v>PI 51</v>
          </cell>
          <cell r="B144" t="str">
            <v>Eletoduto de PVC corrugado tipo Kanalex ou similar, 50 mm</v>
          </cell>
          <cell r="C144" t="str">
            <v xml:space="preserve"> </v>
          </cell>
          <cell r="D144" t="str">
            <v xml:space="preserve"> </v>
          </cell>
          <cell r="E144" t="str">
            <v>m</v>
          </cell>
          <cell r="F144">
            <v>415</v>
          </cell>
          <cell r="G144">
            <v>3.02</v>
          </cell>
        </row>
        <row r="145">
          <cell r="A145" t="str">
            <v>PI 56</v>
          </cell>
          <cell r="B145" t="str">
            <v>Cabo isolado p/ 1000V, 4 mm² de alumínio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440</v>
          </cell>
          <cell r="G145">
            <v>0.37</v>
          </cell>
        </row>
        <row r="146">
          <cell r="A146" t="str">
            <v>PI 63</v>
          </cell>
          <cell r="B146" t="str">
            <v>Eletroduto de aço galvanizado, d=50mm, vara de 3m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120</v>
          </cell>
          <cell r="G146">
            <v>40</v>
          </cell>
        </row>
        <row r="147">
          <cell r="A147" t="str">
            <v>PI 64</v>
          </cell>
          <cell r="B147" t="str">
            <v>Caixa de passagem p/ instalação aparente, D=50mm, tipo E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10</v>
          </cell>
          <cell r="G147">
            <v>20</v>
          </cell>
        </row>
        <row r="148">
          <cell r="A148" t="str">
            <v>PI 65</v>
          </cell>
          <cell r="B148" t="str">
            <v>Cabo de alumínio 1/0</v>
          </cell>
          <cell r="C148" t="str">
            <v xml:space="preserve"> </v>
          </cell>
          <cell r="D148" t="str">
            <v xml:space="preserve"> </v>
          </cell>
          <cell r="E148" t="str">
            <v>m</v>
          </cell>
          <cell r="F148">
            <v>450</v>
          </cell>
          <cell r="G148">
            <v>1.7</v>
          </cell>
        </row>
        <row r="149">
          <cell r="A149" t="str">
            <v>PI 66</v>
          </cell>
          <cell r="B149" t="str">
            <v>Cabo isolado p/ 1000 V, 6 mm2 de alumínio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140</v>
          </cell>
          <cell r="G149">
            <v>1</v>
          </cell>
        </row>
        <row r="150">
          <cell r="A150" t="str">
            <v>PI 68</v>
          </cell>
          <cell r="B150" t="str">
            <v>Instalação poste metálico c/ base, 10m de altura na lateral do viaduto</v>
          </cell>
          <cell r="C150" t="str">
            <v xml:space="preserve"> </v>
          </cell>
          <cell r="D150" t="str">
            <v xml:space="preserve"> </v>
          </cell>
          <cell r="E150" t="str">
            <v>un</v>
          </cell>
          <cell r="F150">
            <v>8</v>
          </cell>
          <cell r="G150">
            <v>100</v>
          </cell>
        </row>
        <row r="151">
          <cell r="A151" t="str">
            <v>PI 57</v>
          </cell>
          <cell r="B151" t="str">
            <v>Lançamento de cabos em eletroduto de PVC corrugado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415</v>
          </cell>
          <cell r="G151">
            <v>3</v>
          </cell>
        </row>
        <row r="152">
          <cell r="A152" t="str">
            <v>PI 37</v>
          </cell>
          <cell r="B152" t="str">
            <v>Lançamento de cabos em dutos de aço, classe 1000V, circuito trifásico mais neutro, e monofásico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60</v>
          </cell>
          <cell r="G152">
            <v>4</v>
          </cell>
        </row>
        <row r="153">
          <cell r="A153" t="str">
            <v>PI 69</v>
          </cell>
          <cell r="B153" t="str">
            <v>Instalação de poste concreto duplo T, 10m de altura, engastado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12</v>
          </cell>
          <cell r="G153">
            <v>200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550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530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14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1</v>
          </cell>
          <cell r="G157">
            <v>75</v>
          </cell>
        </row>
        <row r="158">
          <cell r="A158" t="str">
            <v>R12</v>
          </cell>
          <cell r="B158" t="str">
            <v>Remanejamento de Poste de Concreto 10/600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75</v>
          </cell>
        </row>
        <row r="159">
          <cell r="A159" t="str">
            <v>R14</v>
          </cell>
          <cell r="B159" t="str">
            <v>Remanejamento de Poste de Concreto 11/300</v>
          </cell>
          <cell r="C159" t="str">
            <v xml:space="preserve"> </v>
          </cell>
          <cell r="D159" t="str">
            <v xml:space="preserve"> </v>
          </cell>
          <cell r="E159" t="str">
            <v>un</v>
          </cell>
          <cell r="F159">
            <v>6</v>
          </cell>
          <cell r="G159">
            <v>75</v>
          </cell>
        </row>
        <row r="160">
          <cell r="A160" t="str">
            <v>R27</v>
          </cell>
          <cell r="B160" t="str">
            <v>Remanejamento de Poste de Madeira</v>
          </cell>
          <cell r="C160" t="str">
            <v xml:space="preserve"> </v>
          </cell>
          <cell r="D160" t="str">
            <v xml:space="preserve"> </v>
          </cell>
          <cell r="E160" t="str">
            <v>un</v>
          </cell>
          <cell r="F160">
            <v>2</v>
          </cell>
          <cell r="G160">
            <v>70</v>
          </cell>
        </row>
        <row r="161">
          <cell r="A161" t="str">
            <v>R20</v>
          </cell>
          <cell r="B161" t="str">
            <v>Remanejamento de Poste de Concreto 10/300 c/ 3 pétalas (400W) instalado</v>
          </cell>
          <cell r="C161" t="str">
            <v xml:space="preserve"> </v>
          </cell>
          <cell r="D161" t="str">
            <v xml:space="preserve"> </v>
          </cell>
          <cell r="E161" t="str">
            <v>un</v>
          </cell>
          <cell r="F161">
            <v>4</v>
          </cell>
          <cell r="G161">
            <v>250</v>
          </cell>
        </row>
        <row r="162">
          <cell r="A162" t="str">
            <v>R20A</v>
          </cell>
          <cell r="B162" t="str">
            <v>Remanejamento de Poste de Concreto 11/300 c/ 3 pétalas (400W) instalado</v>
          </cell>
          <cell r="C162" t="str">
            <v xml:space="preserve"> </v>
          </cell>
          <cell r="D162" t="str">
            <v xml:space="preserve"> </v>
          </cell>
          <cell r="E162" t="str">
            <v>un</v>
          </cell>
          <cell r="F162">
            <v>4</v>
          </cell>
          <cell r="G162">
            <v>250</v>
          </cell>
        </row>
        <row r="163">
          <cell r="A163" t="str">
            <v>R18</v>
          </cell>
          <cell r="B163" t="str">
            <v>Remanejamento de Poste de Concreto 10/150 c/ 3 pétalas (400W) instalado</v>
          </cell>
          <cell r="C163" t="str">
            <v xml:space="preserve"> </v>
          </cell>
          <cell r="D163" t="str">
            <v xml:space="preserve"> </v>
          </cell>
          <cell r="E163" t="str">
            <v>un</v>
          </cell>
          <cell r="F163">
            <v>2</v>
          </cell>
          <cell r="G163">
            <v>250</v>
          </cell>
        </row>
        <row r="164">
          <cell r="A164" t="str">
            <v>R3</v>
          </cell>
          <cell r="B164" t="str">
            <v>Remanejamento de Rede de Telefonia</v>
          </cell>
          <cell r="C164" t="str">
            <v xml:space="preserve"> </v>
          </cell>
          <cell r="D164" t="str">
            <v xml:space="preserve"> </v>
          </cell>
          <cell r="E164" t="str">
            <v>m</v>
          </cell>
          <cell r="F164">
            <v>300</v>
          </cell>
          <cell r="G164">
            <v>2</v>
          </cell>
        </row>
        <row r="165">
          <cell r="A165" t="str">
            <v>R29</v>
          </cell>
          <cell r="B165" t="str">
            <v>Remanejamento de Canalização de água em PVC, 40mm</v>
          </cell>
          <cell r="C165" t="str">
            <v xml:space="preserve"> </v>
          </cell>
          <cell r="D165" t="str">
            <v xml:space="preserve"> </v>
          </cell>
          <cell r="E165" t="str">
            <v>m</v>
          </cell>
          <cell r="F165">
            <v>440</v>
          </cell>
          <cell r="G165">
            <v>22.79</v>
          </cell>
        </row>
      </sheetData>
      <sheetData sheetId="1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2733</v>
          </cell>
          <cell r="G17">
            <v>1.98</v>
          </cell>
        </row>
        <row r="18">
          <cell r="A18" t="str">
            <v>01.100.14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1490</v>
          </cell>
          <cell r="G18">
            <v>2.4</v>
          </cell>
        </row>
        <row r="19">
          <cell r="A19" t="str">
            <v>DER50260</v>
          </cell>
          <cell r="B19" t="str">
            <v>Esc.  Carga e Transp. de mat. 1a cat. c/ CB 5000&lt;DMT&lt;6000m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7702</v>
          </cell>
          <cell r="G19">
            <v>4.29</v>
          </cell>
        </row>
        <row r="20">
          <cell r="A20" t="str">
            <v>DER50385</v>
          </cell>
          <cell r="B20" t="str">
            <v>Esc.  Carga e Transp. de mat. 1a cat. c/ CB 26000&lt;DMT&lt;28000m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20309</v>
          </cell>
          <cell r="G20">
            <v>15.02</v>
          </cell>
        </row>
        <row r="21">
          <cell r="A21" t="str">
            <v>01.101.14</v>
          </cell>
          <cell r="B21" t="str">
            <v>Escavação,carga e transportes de material de 2a categoria,c/CB,  DMT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2985</v>
          </cell>
          <cell r="G21">
            <v>3.49</v>
          </cell>
        </row>
        <row r="22">
          <cell r="A22" t="str">
            <v>DER51250</v>
          </cell>
          <cell r="B22" t="str">
            <v>Escavação,carga e transportes de material de 2a categoria DMT 5000 a 6000m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5134</v>
          </cell>
          <cell r="G22">
            <v>5.7</v>
          </cell>
        </row>
        <row r="23">
          <cell r="A23" t="str">
            <v>DER52105</v>
          </cell>
          <cell r="B23" t="str">
            <v>Esc. Carga e Transp. de solos moles 2000&lt;DMT&lt;=3000m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15622</v>
          </cell>
          <cell r="G23">
            <v>5.77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25992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2444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Aterro reforçado c/ elementos Terramesh (1,00x1,00x4,00m)(malha 8x10) ou similar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DER82660</v>
          </cell>
          <cell r="B28" t="str">
            <v>Gabião caixa em PVC c/ h=100cm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195</v>
          </cell>
          <cell r="G28">
            <v>122.97</v>
          </cell>
        </row>
        <row r="29">
          <cell r="A29" t="str">
            <v>09.517.04</v>
          </cell>
          <cell r="B29" t="str">
            <v>Pedra de mão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2746</v>
          </cell>
          <cell r="G29">
            <v>11.92</v>
          </cell>
        </row>
        <row r="30">
          <cell r="A30">
            <v>9000032</v>
          </cell>
          <cell r="B30" t="str">
            <v>Manta Geotextil 200g/m2</v>
          </cell>
          <cell r="C30">
            <v>0</v>
          </cell>
          <cell r="D30">
            <v>0</v>
          </cell>
          <cell r="E30" t="str">
            <v>m2</v>
          </cell>
          <cell r="F30">
            <v>4730</v>
          </cell>
          <cell r="G30">
            <v>5.83</v>
          </cell>
        </row>
        <row r="31">
          <cell r="F31" t="str">
            <v>SUB-TOTAL</v>
          </cell>
        </row>
        <row r="33">
          <cell r="B33" t="str">
            <v>PAVIMENTAÇÃO</v>
          </cell>
        </row>
        <row r="34">
          <cell r="A34" t="str">
            <v>02.000.00</v>
          </cell>
          <cell r="B34" t="str">
            <v>Regularização do subleito</v>
          </cell>
          <cell r="C34" t="str">
            <v xml:space="preserve"> </v>
          </cell>
          <cell r="D34" t="str">
            <v xml:space="preserve"> </v>
          </cell>
          <cell r="E34" t="str">
            <v>m2</v>
          </cell>
          <cell r="F34">
            <v>51009</v>
          </cell>
          <cell r="G34">
            <v>0.3</v>
          </cell>
        </row>
        <row r="35">
          <cell r="A35" t="str">
            <v>DER53130</v>
          </cell>
          <cell r="B35" t="str">
            <v>Camada de macadame seco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10024</v>
          </cell>
          <cell r="G35">
            <v>21.86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 t="str">
            <v xml:space="preserve"> </v>
          </cell>
          <cell r="E36" t="str">
            <v>m3</v>
          </cell>
          <cell r="F36">
            <v>7284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 t="str">
            <v xml:space="preserve"> 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Pintura de ligação - Fornec., transporte e execução</v>
          </cell>
          <cell r="C38" t="str">
            <v>DNER-ES307/97</v>
          </cell>
          <cell r="D38" t="str">
            <v xml:space="preserve"> 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02.540.01</v>
          </cell>
          <cell r="B39" t="str">
            <v>Concreto betuminoso usinado a quente - usina 100/140 t/h</v>
          </cell>
          <cell r="C39" t="str">
            <v>DNER-ES313/97</v>
          </cell>
          <cell r="D39" t="str">
            <v xml:space="preserve"> </v>
          </cell>
          <cell r="E39" t="str">
            <v>t</v>
          </cell>
          <cell r="F39">
            <v>14670.5</v>
          </cell>
          <cell r="G39">
            <v>67.64</v>
          </cell>
        </row>
        <row r="40">
          <cell r="A40" t="str">
            <v>DER82200a</v>
          </cell>
          <cell r="B40" t="str">
            <v>Remoção de camada granular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546</v>
          </cell>
          <cell r="G40">
            <v>4.67</v>
          </cell>
        </row>
        <row r="41">
          <cell r="A41" t="str">
            <v>DER82200</v>
          </cell>
          <cell r="B41" t="str">
            <v>Remoção de revestimento de CBUQ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545</v>
          </cell>
          <cell r="G41">
            <v>5.73</v>
          </cell>
        </row>
        <row r="42">
          <cell r="F42" t="str">
            <v>SUB-TOTAL</v>
          </cell>
        </row>
        <row r="44">
          <cell r="B44" t="str">
            <v>DRENAGEM</v>
          </cell>
        </row>
        <row r="45">
          <cell r="A45" t="str">
            <v>04.000.00</v>
          </cell>
          <cell r="B45" t="str">
            <v>Escavação manual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48</v>
          </cell>
          <cell r="G45">
            <v>17.57</v>
          </cell>
        </row>
        <row r="46">
          <cell r="A46" t="str">
            <v>04.001.00</v>
          </cell>
          <cell r="B46" t="str">
            <v>Escavação mecânica em material de 1a categoria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1400</v>
          </cell>
          <cell r="G46">
            <v>2.09</v>
          </cell>
        </row>
        <row r="47">
          <cell r="A47" t="str">
            <v>04.001.01</v>
          </cell>
          <cell r="B47" t="str">
            <v>Escavação mecânica,reaterro e compactação (material de 1a categoria)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912</v>
          </cell>
          <cell r="G47">
            <v>3.03</v>
          </cell>
        </row>
        <row r="48">
          <cell r="A48" t="str">
            <v>04.401.02</v>
          </cell>
          <cell r="B48" t="str">
            <v>Valeta de prot. de aterro c/ revest. vegetal VPA 02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1091</v>
          </cell>
          <cell r="G48">
            <v>24.32</v>
          </cell>
        </row>
        <row r="49">
          <cell r="A49" t="str">
            <v>04.500.06</v>
          </cell>
          <cell r="B49" t="str">
            <v>Dreno longit. profundo p/cortes em solo- DPS 06</v>
          </cell>
          <cell r="C49" t="str">
            <v>DNER-ES292/97</v>
          </cell>
          <cell r="D49" t="str">
            <v xml:space="preserve"> </v>
          </cell>
          <cell r="E49" t="str">
            <v>m</v>
          </cell>
          <cell r="F49">
            <v>627</v>
          </cell>
          <cell r="G49">
            <v>34.94</v>
          </cell>
        </row>
        <row r="50">
          <cell r="A50" t="str">
            <v>04.502.02</v>
          </cell>
          <cell r="B50" t="str">
            <v>Boca de saída p/ dreno longit. profundo- BSD 02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6</v>
          </cell>
          <cell r="G50">
            <v>49.08</v>
          </cell>
        </row>
        <row r="51">
          <cell r="A51" t="str">
            <v>04.510.03</v>
          </cell>
          <cell r="B51" t="str">
            <v>Dreno sub- superficial- DSS 03</v>
          </cell>
          <cell r="C51" t="str">
            <v>DNER-ES294/97</v>
          </cell>
          <cell r="D51" t="str">
            <v xml:space="preserve"> </v>
          </cell>
          <cell r="E51" t="str">
            <v>m</v>
          </cell>
          <cell r="F51">
            <v>1662</v>
          </cell>
          <cell r="G51">
            <v>3.71</v>
          </cell>
        </row>
        <row r="52">
          <cell r="A52" t="str">
            <v>04.511.01</v>
          </cell>
          <cell r="B52" t="str">
            <v>Boca de saída p/ dreno sub-superficial-BSD 03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8</v>
          </cell>
          <cell r="G52">
            <v>20.86</v>
          </cell>
        </row>
        <row r="53">
          <cell r="A53" t="str">
            <v>04.900.21</v>
          </cell>
          <cell r="B53" t="str">
            <v>Sarjeta de cant. central de concreto-SCC 01</v>
          </cell>
          <cell r="C53" t="str">
            <v>DNER-ES288/97</v>
          </cell>
          <cell r="D53" t="str">
            <v xml:space="preserve"> </v>
          </cell>
          <cell r="E53" t="str">
            <v>m</v>
          </cell>
          <cell r="F53">
            <v>822</v>
          </cell>
          <cell r="G53">
            <v>13.85</v>
          </cell>
        </row>
        <row r="54">
          <cell r="A54" t="str">
            <v>04.910.05</v>
          </cell>
          <cell r="B54" t="str">
            <v>Meio-fio de concreto-MFC 05</v>
          </cell>
          <cell r="C54" t="str">
            <v>DNER-ES290/97</v>
          </cell>
          <cell r="D54" t="str">
            <v xml:space="preserve"> </v>
          </cell>
          <cell r="E54" t="str">
            <v>m</v>
          </cell>
          <cell r="F54">
            <v>1758</v>
          </cell>
          <cell r="G54">
            <v>10.54</v>
          </cell>
        </row>
        <row r="55">
          <cell r="A55" t="str">
            <v>DER78150a</v>
          </cell>
          <cell r="B55" t="str">
            <v>Caixa coletora de sarjeta - CCS, D=60cm E H=1,5m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500.45</v>
          </cell>
        </row>
        <row r="56">
          <cell r="A56" t="str">
            <v>04.930.01</v>
          </cell>
          <cell r="B56" t="str">
            <v>Caixa coletora de sarjeta-CCS 01</v>
          </cell>
          <cell r="C56" t="str">
            <v>DNER-ES287/97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568.85</v>
          </cell>
        </row>
        <row r="57">
          <cell r="A57" t="str">
            <v>04.930.05</v>
          </cell>
          <cell r="B57" t="str">
            <v>Caixa coletora de sarjeta-CCS 05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715.16</v>
          </cell>
        </row>
        <row r="58">
          <cell r="A58" t="str">
            <v>04.930.11</v>
          </cell>
          <cell r="B58" t="str">
            <v>Caixa coletora de sarjeta-CCS 11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832.67</v>
          </cell>
        </row>
        <row r="59">
          <cell r="A59" t="str">
            <v>04.950.02</v>
          </cell>
          <cell r="B59" t="str">
            <v>Dissipador de energia- DES 02</v>
          </cell>
          <cell r="C59" t="str">
            <v>DNER-ES283/97</v>
          </cell>
          <cell r="D59" t="str">
            <v xml:space="preserve"> </v>
          </cell>
          <cell r="E59" t="str">
            <v>un</v>
          </cell>
          <cell r="F59">
            <v>1</v>
          </cell>
          <cell r="G59">
            <v>110.58</v>
          </cell>
        </row>
        <row r="60">
          <cell r="A60" t="str">
            <v>04.960.01</v>
          </cell>
          <cell r="B60" t="str">
            <v>Boca de lobo simples c/ grelha de concreto-BLS 01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10</v>
          </cell>
          <cell r="G60">
            <v>203.51</v>
          </cell>
        </row>
        <row r="61">
          <cell r="A61" t="str">
            <v>04.960.02</v>
          </cell>
          <cell r="B61" t="str">
            <v>Boca de lobo simples c/ grelha de concreto-BLS 02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257.83999999999997</v>
          </cell>
        </row>
        <row r="62">
          <cell r="A62" t="str">
            <v>04.960.03</v>
          </cell>
          <cell r="B62" t="str">
            <v>Boca de lobo simples c/ grelha de concreto-BLS 03</v>
          </cell>
          <cell r="C62" t="str">
            <v xml:space="preserve"> </v>
          </cell>
          <cell r="D62" t="str">
            <v xml:space="preserve"> </v>
          </cell>
          <cell r="E62" t="str">
            <v>un</v>
          </cell>
          <cell r="F62">
            <v>2</v>
          </cell>
          <cell r="G62">
            <v>312.23</v>
          </cell>
        </row>
        <row r="63">
          <cell r="A63" t="str">
            <v>04.962.04</v>
          </cell>
          <cell r="B63" t="str">
            <v>Caixa de ligação e passagem- CLP 04</v>
          </cell>
          <cell r="C63" t="str">
            <v>DNER-ES287/97</v>
          </cell>
          <cell r="D63" t="str">
            <v xml:space="preserve"> </v>
          </cell>
          <cell r="E63" t="str">
            <v>un</v>
          </cell>
          <cell r="F63">
            <v>1</v>
          </cell>
          <cell r="G63">
            <v>645.97</v>
          </cell>
        </row>
        <row r="64">
          <cell r="A64" t="str">
            <v>04.963.01</v>
          </cell>
          <cell r="B64" t="str">
            <v>Poço de visita- PVI 01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1</v>
          </cell>
          <cell r="G64">
            <v>493.1</v>
          </cell>
        </row>
        <row r="65">
          <cell r="A65" t="str">
            <v>P 04.100.07</v>
          </cell>
          <cell r="B65" t="str">
            <v>Execução de galerias D=0,40 c/ lastro de brita</v>
          </cell>
          <cell r="C65" t="str">
            <v xml:space="preserve"> </v>
          </cell>
          <cell r="D65" t="str">
            <v xml:space="preserve"> </v>
          </cell>
          <cell r="E65" t="str">
            <v>m</v>
          </cell>
          <cell r="F65">
            <v>102</v>
          </cell>
          <cell r="G65">
            <v>41.68</v>
          </cell>
        </row>
        <row r="66">
          <cell r="A66" t="str">
            <v>P 04.100.09</v>
          </cell>
          <cell r="B66" t="str">
            <v>Execução de galerias D=0,60 c/ lastro de brita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124</v>
          </cell>
          <cell r="G66">
            <v>100.67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37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Canaleta c/ grelha de concreto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Caixa coletora de canaleta c/ H=2,00m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F71" t="str">
            <v>SUB-TOTAL</v>
          </cell>
        </row>
        <row r="73">
          <cell r="B73" t="str">
            <v>OBRAS DE ARTE ESPECIAIS</v>
          </cell>
        </row>
        <row r="74">
          <cell r="B74" t="str">
            <v>(Quatro tabuleiros)</v>
          </cell>
        </row>
        <row r="75">
          <cell r="B75" t="str">
            <v>Infra e Mesoestrutura</v>
          </cell>
        </row>
        <row r="76">
          <cell r="A76" t="str">
            <v>DER90150</v>
          </cell>
          <cell r="B76" t="str">
            <v>Escavação em tubulão a céu aberto em material de 1ªcateg.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</v>
          </cell>
          <cell r="G76">
            <v>184.89</v>
          </cell>
        </row>
        <row r="77">
          <cell r="A77" t="str">
            <v>DER90160</v>
          </cell>
          <cell r="B77" t="str">
            <v>Escavação em tubulão a céu aberto em material de 3ªcateg.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640.85</v>
          </cell>
        </row>
        <row r="78">
          <cell r="A78" t="str">
            <v>DER90170</v>
          </cell>
          <cell r="B78" t="str">
            <v>Escavação em tubulão sob ar comprimido em material de 1ªcateg.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140</v>
          </cell>
          <cell r="G78">
            <v>742.04</v>
          </cell>
        </row>
        <row r="79">
          <cell r="A79" t="str">
            <v>DER90180</v>
          </cell>
          <cell r="B79" t="str">
            <v>Escavação em tubulão sob ar comprimido em material de 3ªcateg.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03.371.01</v>
          </cell>
          <cell r="B80" t="str">
            <v>Formas de placa compensada resinada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879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11438</v>
          </cell>
          <cell r="G81">
            <v>2.59</v>
          </cell>
        </row>
        <row r="82">
          <cell r="A82" t="str">
            <v>P 03.327.01</v>
          </cell>
          <cell r="B82" t="str">
            <v xml:space="preserve">Concreto fck= 25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266</v>
          </cell>
          <cell r="G82">
            <v>163.22</v>
          </cell>
        </row>
        <row r="83">
          <cell r="B83" t="str">
            <v>Superestrutura</v>
          </cell>
        </row>
        <row r="84">
          <cell r="A84" t="str">
            <v>03.371.02</v>
          </cell>
          <cell r="B84" t="str">
            <v>Formas de placa compensada plastificada</v>
          </cell>
          <cell r="C84" t="str">
            <v xml:space="preserve"> </v>
          </cell>
          <cell r="D84" t="str">
            <v xml:space="preserve"> </v>
          </cell>
          <cell r="E84" t="str">
            <v>m2</v>
          </cell>
          <cell r="F84">
            <v>5127</v>
          </cell>
          <cell r="G84">
            <v>30.76</v>
          </cell>
        </row>
        <row r="85">
          <cell r="A85" t="str">
            <v>03.353.00</v>
          </cell>
          <cell r="B85" t="str">
            <v>Forn., preparo e colocação nas formas, de aço CA-50</v>
          </cell>
          <cell r="C85" t="str">
            <v xml:space="preserve"> </v>
          </cell>
          <cell r="D85" t="str">
            <v xml:space="preserve"> </v>
          </cell>
          <cell r="E85" t="str">
            <v>kg</v>
          </cell>
          <cell r="F85">
            <v>143680</v>
          </cell>
          <cell r="G85">
            <v>2.59</v>
          </cell>
        </row>
        <row r="86">
          <cell r="A86" t="str">
            <v>OAE17</v>
          </cell>
          <cell r="B86" t="str">
            <v>Transporte e lançamento de pré-lages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1368</v>
          </cell>
          <cell r="G86">
            <v>23.47</v>
          </cell>
        </row>
        <row r="87">
          <cell r="A87" t="str">
            <v>OAE18</v>
          </cell>
          <cell r="B87" t="str">
            <v>Transporte e lançamento de vigas pré-moldadas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80</v>
          </cell>
          <cell r="G87">
            <v>1281.27</v>
          </cell>
        </row>
        <row r="88">
          <cell r="A88" t="str">
            <v>03.330.00</v>
          </cell>
          <cell r="B88" t="str">
            <v>Concreto fck= 35 MPa-contr. raz. uso ger.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B89" t="str">
            <v>Diversos</v>
          </cell>
        </row>
        <row r="90">
          <cell r="B90" t="str">
            <v>Barreiras de segurança (C.A.) Tipo New Jersey (312 m)</v>
          </cell>
        </row>
        <row r="91">
          <cell r="A91" t="str">
            <v>03.371.01</v>
          </cell>
          <cell r="B91" t="str">
            <v>Formas de placa compensada resinada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4656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72</v>
          </cell>
          <cell r="G93">
            <v>163.22</v>
          </cell>
        </row>
        <row r="94">
          <cell r="B94" t="str">
            <v>Placas de aproximação( 08 unidades)</v>
          </cell>
        </row>
        <row r="95">
          <cell r="A95" t="str">
            <v>03.371.00</v>
          </cell>
          <cell r="B95" t="str">
            <v>Formas de madeira compensada</v>
          </cell>
          <cell r="C95" t="str">
            <v xml:space="preserve"> </v>
          </cell>
          <cell r="D95" t="str">
            <v xml:space="preserve"> 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03.353.00</v>
          </cell>
          <cell r="B96" t="str">
            <v>Forn., preparo e colocação nas formas, de aço CA-50</v>
          </cell>
          <cell r="C96" t="str">
            <v xml:space="preserve"> </v>
          </cell>
          <cell r="D96" t="str">
            <v xml:space="preserve"> </v>
          </cell>
          <cell r="E96" t="str">
            <v>kg</v>
          </cell>
          <cell r="F96">
            <v>7432</v>
          </cell>
          <cell r="G96">
            <v>2.59</v>
          </cell>
        </row>
        <row r="97">
          <cell r="A97" t="str">
            <v>P 03.327.01</v>
          </cell>
          <cell r="B97" t="str">
            <v xml:space="preserve">Concreto fck= 25 MPa-contr. raz. uso ger. 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108</v>
          </cell>
          <cell r="G97">
            <v>163.22</v>
          </cell>
        </row>
        <row r="98">
          <cell r="B98" t="str">
            <v>Drenos</v>
          </cell>
        </row>
        <row r="99">
          <cell r="A99" t="str">
            <v>P 03.991.01f</v>
          </cell>
          <cell r="B99" t="str">
            <v>Dreno de FF D= 150 mm x 400mm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F100" t="str">
            <v>SUB-TOTAL</v>
          </cell>
        </row>
        <row r="101">
          <cell r="B101" t="str">
            <v>OBRAS COMPLEMENTARES</v>
          </cell>
        </row>
        <row r="102">
          <cell r="A102" t="str">
            <v>05.100.00</v>
          </cell>
          <cell r="B102" t="str">
            <v>Enleivamento</v>
          </cell>
          <cell r="C102" t="str">
            <v>DNER-ES341/97</v>
          </cell>
          <cell r="D102" t="str">
            <v xml:space="preserve"> </v>
          </cell>
          <cell r="E102" t="str">
            <v>m2</v>
          </cell>
          <cell r="F102">
            <v>26014</v>
          </cell>
          <cell r="G102">
            <v>2.06</v>
          </cell>
        </row>
        <row r="103">
          <cell r="A103" t="str">
            <v>DER53460a</v>
          </cell>
          <cell r="B103" t="str">
            <v>Calçamento com briquetes de 6 cm</v>
          </cell>
          <cell r="C103" t="str">
            <v xml:space="preserve"> </v>
          </cell>
          <cell r="D103" t="str">
            <v xml:space="preserve"> </v>
          </cell>
          <cell r="E103" t="str">
            <v>m2</v>
          </cell>
          <cell r="F103">
            <v>1100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Fornecimento e plantio de árvore selecionada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05.102.00</v>
          </cell>
          <cell r="B106" t="str">
            <v>Hidrossemeadura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6318</v>
          </cell>
          <cell r="G106">
            <v>0.49</v>
          </cell>
        </row>
        <row r="107">
          <cell r="A107" t="str">
            <v>DER81950</v>
          </cell>
          <cell r="B107" t="str">
            <v>Calçada em lastro de brita c/revestimento em concreto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1400</v>
          </cell>
          <cell r="G107">
            <v>8.94</v>
          </cell>
        </row>
        <row r="108">
          <cell r="A108" t="str">
            <v>P 06.030.00</v>
          </cell>
          <cell r="B108" t="str">
            <v>Barreira de segurança simples</v>
          </cell>
          <cell r="C108" t="str">
            <v xml:space="preserve"> </v>
          </cell>
          <cell r="D108" t="str">
            <v xml:space="preserve"> </v>
          </cell>
          <cell r="E108" t="str">
            <v>m</v>
          </cell>
          <cell r="F108">
            <v>492</v>
          </cell>
          <cell r="G108">
            <v>52.16</v>
          </cell>
        </row>
        <row r="109">
          <cell r="A109" t="str">
            <v>PI 01</v>
          </cell>
          <cell r="B109" t="str">
            <v>Poste de aço galv. a fogo, c/ 20,0m de alt. p/ instal. tipo engastado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10</v>
          </cell>
          <cell r="G109">
            <v>2662.25</v>
          </cell>
        </row>
        <row r="110">
          <cell r="A110" t="str">
            <v>PI 04</v>
          </cell>
          <cell r="B110" t="str">
            <v xml:space="preserve">Luminária p/ iluminação pública ref.SRC-612 da Philips ou similar 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20</v>
          </cell>
          <cell r="G110">
            <v>425.5</v>
          </cell>
        </row>
        <row r="111">
          <cell r="A111" t="str">
            <v>PI 07</v>
          </cell>
          <cell r="B111" t="str">
            <v>Suporte p/ luminária tipo ZGP402 da Philips ou similar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10</v>
          </cell>
          <cell r="G111">
            <v>100</v>
          </cell>
        </row>
        <row r="112">
          <cell r="A112" t="str">
            <v>PI 09</v>
          </cell>
          <cell r="B112" t="str">
            <v>Lâmpada a vapor de sódio 400W, alta pressão, base E40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20</v>
          </cell>
          <cell r="G112">
            <v>33.35</v>
          </cell>
        </row>
        <row r="113">
          <cell r="A113" t="str">
            <v>PI 10</v>
          </cell>
          <cell r="B113" t="str">
            <v>Lâmpada a vapor de mercúrio 250W, alta pressão, base E40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17</v>
          </cell>
          <cell r="G113">
            <v>28.75</v>
          </cell>
        </row>
        <row r="114">
          <cell r="A114" t="str">
            <v>PI 22</v>
          </cell>
          <cell r="B114" t="str">
            <v>Base completa com fusível Diazed, 6A, retardado, incluíndo tampa, anel de proteção e ajuste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29</v>
          </cell>
          <cell r="G114">
            <v>8.6300000000000008</v>
          </cell>
        </row>
        <row r="115">
          <cell r="A115" t="str">
            <v>PI 23</v>
          </cell>
          <cell r="B115" t="str">
            <v>Contator tripolar a seco, p/ corrente alternada - 55 A, para uso em rede 380/220V - 60Hz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5</v>
          </cell>
          <cell r="G115">
            <v>234.6</v>
          </cell>
        </row>
        <row r="116">
          <cell r="A116" t="str">
            <v>PI 24</v>
          </cell>
          <cell r="B116" t="str">
            <v>Fita elétrica auto fusão a base de borracha EPR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5</v>
          </cell>
          <cell r="G116">
            <v>6.39</v>
          </cell>
        </row>
        <row r="117">
          <cell r="A117" t="str">
            <v>PI 25</v>
          </cell>
          <cell r="B117" t="str">
            <v>Fita adesiva plástica isolante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3.84</v>
          </cell>
        </row>
        <row r="118">
          <cell r="A118" t="str">
            <v>PI 26</v>
          </cell>
          <cell r="B118" t="str">
            <v>Relé fotoelétrico c/ suporte para fixação galv. com furo 18mm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5</v>
          </cell>
          <cell r="G118">
            <v>11.5</v>
          </cell>
        </row>
        <row r="119">
          <cell r="A119" t="str">
            <v>PI 27</v>
          </cell>
          <cell r="B119" t="str">
            <v>Cabo isolado p/ 1000V, bitola 35mm²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1900</v>
          </cell>
          <cell r="G119">
            <v>1.55</v>
          </cell>
        </row>
        <row r="120">
          <cell r="A120" t="str">
            <v>PI 28</v>
          </cell>
          <cell r="B120" t="str">
            <v>Eletroduto de aço tipo pesado 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230</v>
          </cell>
          <cell r="G120">
            <v>28.55</v>
          </cell>
        </row>
        <row r="121">
          <cell r="A121" t="str">
            <v>PI 54</v>
          </cell>
          <cell r="B121" t="str">
            <v>Eletroduto de PVC corrugado tipo Kanalex ou similar, D=100mm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180</v>
          </cell>
          <cell r="G121">
            <v>4.95</v>
          </cell>
        </row>
        <row r="122">
          <cell r="A122" t="str">
            <v>PI 30</v>
          </cell>
          <cell r="B122" t="str">
            <v>Haste para aterramento aço-cobre D 13x2400mm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20</v>
          </cell>
          <cell r="G122">
            <v>6.04</v>
          </cell>
        </row>
        <row r="123">
          <cell r="A123" t="str">
            <v>PI 31</v>
          </cell>
          <cell r="B123" t="str">
            <v>Cabo de cobre nú meio duro, 7 fios 2AWG</v>
          </cell>
          <cell r="C123" t="str">
            <v xml:space="preserve"> </v>
          </cell>
          <cell r="D123" t="str">
            <v xml:space="preserve"> </v>
          </cell>
          <cell r="E123" t="str">
            <v>kg</v>
          </cell>
          <cell r="F123">
            <v>10</v>
          </cell>
          <cell r="G123">
            <v>7.02</v>
          </cell>
        </row>
        <row r="124">
          <cell r="A124" t="str">
            <v>PI 20</v>
          </cell>
          <cell r="B124" t="str">
            <v>Poste de concreto duplo T 10m, 150 daN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9</v>
          </cell>
          <cell r="G124">
            <v>200</v>
          </cell>
        </row>
        <row r="125">
          <cell r="A125" t="str">
            <v>PI 50</v>
          </cell>
          <cell r="B125" t="str">
            <v>Cabo isolado, de alumínio singelo, bitola 4 mm² - estimada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400</v>
          </cell>
          <cell r="G125">
            <v>0.35</v>
          </cell>
        </row>
        <row r="126">
          <cell r="A126" t="str">
            <v>PI 34</v>
          </cell>
          <cell r="B126" t="str">
            <v>Construção de caixa tipo SP, ou pré-instalada com as mesmas características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17</v>
          </cell>
          <cell r="G126">
            <v>180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10</v>
          </cell>
          <cell r="G127">
            <v>494</v>
          </cell>
        </row>
        <row r="128">
          <cell r="A128" t="str">
            <v>PI 36</v>
          </cell>
          <cell r="B128" t="str">
            <v>Construção de embasamento p/ poste tipo engastado, concreto duplo T, 10m de altura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9</v>
          </cell>
          <cell r="G128">
            <v>285</v>
          </cell>
        </row>
        <row r="129">
          <cell r="A129" t="str">
            <v>PI 37</v>
          </cell>
          <cell r="B129" t="str">
            <v>Lançamento de cabos em dutos de aço, classe 1000V, circuito trifásico mais neutro, e monofásico</v>
          </cell>
          <cell r="C129" t="str">
            <v xml:space="preserve"> </v>
          </cell>
          <cell r="D129" t="str">
            <v xml:space="preserve"> </v>
          </cell>
          <cell r="E129" t="str">
            <v>m</v>
          </cell>
          <cell r="F129">
            <v>115</v>
          </cell>
          <cell r="G129">
            <v>4</v>
          </cell>
        </row>
        <row r="130">
          <cell r="A130" t="str">
            <v>PI 38</v>
          </cell>
          <cell r="B130" t="str">
            <v>Confecção de emendas retas ou derivação em cabos classe 1000V, c/ conector à compressão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20</v>
          </cell>
          <cell r="G130">
            <v>4.5</v>
          </cell>
        </row>
        <row r="131">
          <cell r="A131" t="str">
            <v>PI 39</v>
          </cell>
          <cell r="B131" t="str">
            <v>Fixação de haste de terra e conexão ao neutro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20</v>
          </cell>
          <cell r="G131">
            <v>35</v>
          </cell>
        </row>
        <row r="132">
          <cell r="A132" t="str">
            <v>PI 40</v>
          </cell>
          <cell r="B132" t="str">
            <v>Montagem eletromecân.de iluminação a 17,5m de alt., formada p/2 pétalas, c/ fixação dos equip.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10</v>
          </cell>
          <cell r="G132">
            <v>550</v>
          </cell>
        </row>
        <row r="133">
          <cell r="A133" t="str">
            <v>PI 57</v>
          </cell>
          <cell r="B133" t="str">
            <v>Lançamento de cabos em eletroduto de PVC corrugado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180</v>
          </cell>
          <cell r="G133">
            <v>3</v>
          </cell>
        </row>
        <row r="134">
          <cell r="A134" t="str">
            <v>PI 42</v>
          </cell>
          <cell r="B134" t="str">
            <v>Instalação de poste de aço de 20m de altura engastado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10</v>
          </cell>
          <cell r="G134">
            <v>250</v>
          </cell>
        </row>
        <row r="135">
          <cell r="A135" t="str">
            <v>PI 43</v>
          </cell>
          <cell r="B135" t="str">
            <v>Travessia de pista asfáltica p/ lançamento dutos aço tipo pesado 100mm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115</v>
          </cell>
          <cell r="G135">
            <v>70</v>
          </cell>
        </row>
        <row r="136">
          <cell r="A136" t="str">
            <v>PI 45</v>
          </cell>
          <cell r="B136" t="str">
            <v>Montagem eletromecânica de luminária padrão CELESC em poste de 11m de altura, duplo T,c/ fixação dos equip.e conexões elétricos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19</v>
          </cell>
          <cell r="G136">
            <v>35</v>
          </cell>
        </row>
        <row r="137">
          <cell r="A137" t="str">
            <v>PI 03</v>
          </cell>
          <cell r="B137" t="str">
            <v xml:space="preserve">Luminária p/ iluminação pública ref.HRC-612 da Philips ou similar 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17</v>
          </cell>
          <cell r="G137">
            <v>400</v>
          </cell>
        </row>
        <row r="138">
          <cell r="A138" t="str">
            <v>PI 18</v>
          </cell>
          <cell r="B138" t="str">
            <v>Braço curvo p/ iluminação pública padrão CELESC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17</v>
          </cell>
          <cell r="G138">
            <v>6.33</v>
          </cell>
        </row>
        <row r="139">
          <cell r="A139" t="str">
            <v>PI 65</v>
          </cell>
          <cell r="B139" t="str">
            <v>Cabo de alumínio 1/0</v>
          </cell>
          <cell r="C139" t="str">
            <v xml:space="preserve"> </v>
          </cell>
          <cell r="D139" t="str">
            <v xml:space="preserve"> </v>
          </cell>
          <cell r="E139" t="str">
            <v>m</v>
          </cell>
          <cell r="F139">
            <v>3000</v>
          </cell>
          <cell r="G139">
            <v>1.7</v>
          </cell>
        </row>
        <row r="140">
          <cell r="A140" t="str">
            <v>PI 66</v>
          </cell>
          <cell r="B140" t="str">
            <v>Cabo isolado p/ 1000 V, 6 mm2 de alumínio</v>
          </cell>
          <cell r="C140" t="str">
            <v xml:space="preserve"> </v>
          </cell>
          <cell r="D140" t="str">
            <v xml:space="preserve"> </v>
          </cell>
          <cell r="E140" t="str">
            <v>m</v>
          </cell>
          <cell r="F140">
            <v>200</v>
          </cell>
          <cell r="G140">
            <v>1</v>
          </cell>
        </row>
        <row r="141">
          <cell r="A141" t="str">
            <v>PI 67</v>
          </cell>
          <cell r="B141" t="str">
            <v>Cabo isolado p/ 1000 V, 2,5 mm2 de alumínio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0.6</v>
          </cell>
        </row>
        <row r="142">
          <cell r="A142" t="str">
            <v>PI 33</v>
          </cell>
          <cell r="B142" t="str">
            <v>Tubo de aço galvanizado, vara de 6m e 50mm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3</v>
          </cell>
          <cell r="G142">
            <v>74.06</v>
          </cell>
        </row>
        <row r="143">
          <cell r="A143" t="str">
            <v>PI 69</v>
          </cell>
          <cell r="B143" t="str">
            <v>Instalação de poste concreto duplo T, 10m de altura, engastado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9</v>
          </cell>
          <cell r="G143">
            <v>200</v>
          </cell>
        </row>
        <row r="144">
          <cell r="A144" t="str">
            <v>PI 41</v>
          </cell>
          <cell r="B144" t="str">
            <v>Instalação de tubo de aço vara de 6m e curva de entrada de cabos na lateral do poste c/ fix. dutos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3</v>
          </cell>
          <cell r="G144">
            <v>200</v>
          </cell>
        </row>
        <row r="145">
          <cell r="A145" t="str">
            <v>R1</v>
          </cell>
          <cell r="B145" t="str">
            <v>Remanejamento de Rede de Baixa Tensão (220/380V)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50</v>
          </cell>
          <cell r="G145">
            <v>4.7</v>
          </cell>
        </row>
        <row r="146">
          <cell r="A146" t="str">
            <v>R2</v>
          </cell>
          <cell r="B146" t="str">
            <v>Remanejamento de Rede de Alta Tensão (138kV)</v>
          </cell>
          <cell r="C146" t="str">
            <v xml:space="preserve"> </v>
          </cell>
          <cell r="D146" t="str">
            <v xml:space="preserve"> </v>
          </cell>
          <cell r="E146" t="str">
            <v>m</v>
          </cell>
          <cell r="F146">
            <v>260</v>
          </cell>
          <cell r="G146">
            <v>6.2</v>
          </cell>
        </row>
        <row r="147">
          <cell r="A147" t="str">
            <v>R10</v>
          </cell>
          <cell r="B147" t="str">
            <v>Remanejamento de Poste de Concreto 10/150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7</v>
          </cell>
          <cell r="G147">
            <v>75</v>
          </cell>
        </row>
        <row r="148">
          <cell r="A148" t="str">
            <v>R11</v>
          </cell>
          <cell r="B148" t="str">
            <v>Remanejamento de Poste de Concreto 10/300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2</v>
          </cell>
          <cell r="G148">
            <v>75</v>
          </cell>
        </row>
        <row r="149">
          <cell r="A149" t="str">
            <v>R3</v>
          </cell>
          <cell r="B149" t="str">
            <v>Remanejamento de Rede de Telefonia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200</v>
          </cell>
          <cell r="G149">
            <v>2</v>
          </cell>
        </row>
      </sheetData>
      <sheetData sheetId="12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3287</v>
          </cell>
          <cell r="G17">
            <v>1.98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8803</v>
          </cell>
          <cell r="G18">
            <v>3.26</v>
          </cell>
        </row>
        <row r="19">
          <cell r="A19" t="str">
            <v>DER50300</v>
          </cell>
          <cell r="B19" t="str">
            <v>Esc.  Carga e Transp. de mat. 1a cat. c/ CB 9000&lt;DMT&lt;10000m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913</v>
          </cell>
          <cell r="G19">
            <v>6.3</v>
          </cell>
        </row>
        <row r="20">
          <cell r="A20" t="str">
            <v>01.101.19</v>
          </cell>
          <cell r="B20" t="str">
            <v>Escavação,carga e transportes de material de 2a categoria,c/CB,  DMT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3716</v>
          </cell>
          <cell r="G20">
            <v>4.51</v>
          </cell>
        </row>
        <row r="21">
          <cell r="A21" t="str">
            <v>DER51340</v>
          </cell>
          <cell r="B21" t="str">
            <v>Escavação,carga e transportes de material de 2a categoria DMT 18000 a 20000m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913</v>
          </cell>
          <cell r="G21">
            <v>13.65</v>
          </cell>
        </row>
        <row r="22">
          <cell r="A22" t="str">
            <v>DER52087</v>
          </cell>
          <cell r="B22" t="str">
            <v>Esc. Carga e Transp. de solos moles 400&lt;DMT&lt;=600m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702</v>
          </cell>
          <cell r="G22">
            <v>4.5999999999999996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8376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5380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43662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8333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6048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39556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491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491</v>
          </cell>
          <cell r="G35">
            <v>5.73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57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1358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186</v>
          </cell>
          <cell r="G40">
            <v>3.03</v>
          </cell>
        </row>
        <row r="41">
          <cell r="A41" t="str">
            <v>04.401.02</v>
          </cell>
          <cell r="B41" t="str">
            <v>Valeta de prot. de aterro c/ revest. vegetal VPA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1161</v>
          </cell>
          <cell r="G41">
            <v>24.32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 t="str">
            <v xml:space="preserve"> </v>
          </cell>
          <cell r="E42" t="str">
            <v>m</v>
          </cell>
          <cell r="F42">
            <v>1032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Sarjeta de cant. central de concreto-SCC 01</v>
          </cell>
          <cell r="C44" t="str">
            <v>DNER-ES288/97</v>
          </cell>
          <cell r="D44" t="str">
            <v xml:space="preserve"> 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04.900.22</v>
          </cell>
          <cell r="B45" t="str">
            <v>Sarjeta de cant. central de concreto-SCC 02</v>
          </cell>
          <cell r="C45" t="str">
            <v>DNER-ES288/97</v>
          </cell>
          <cell r="D45" t="str">
            <v xml:space="preserve"> </v>
          </cell>
          <cell r="E45" t="str">
            <v>m</v>
          </cell>
          <cell r="F45">
            <v>924</v>
          </cell>
          <cell r="G45">
            <v>19.170000000000002</v>
          </cell>
        </row>
        <row r="46">
          <cell r="A46" t="str">
            <v>04.900.04</v>
          </cell>
          <cell r="B46" t="str">
            <v>Sarjeta triangular de concreto-STC 04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94</v>
          </cell>
          <cell r="G46">
            <v>12.93</v>
          </cell>
        </row>
        <row r="47">
          <cell r="A47" t="str">
            <v>04.910.05</v>
          </cell>
          <cell r="B47" t="str">
            <v>Meio-fio de concreto-MFC 05</v>
          </cell>
          <cell r="C47" t="str">
            <v>DNER-ES290/97</v>
          </cell>
          <cell r="D47" t="str">
            <v xml:space="preserve"> </v>
          </cell>
          <cell r="E47" t="str">
            <v>m</v>
          </cell>
          <cell r="F47">
            <v>1664</v>
          </cell>
          <cell r="G47">
            <v>10.54</v>
          </cell>
        </row>
        <row r="48">
          <cell r="A48" t="str">
            <v>DER78150b</v>
          </cell>
          <cell r="B48" t="str">
            <v>Caixa coletora de sarjeta - CCS, D=40cm E H=1,00m</v>
          </cell>
          <cell r="C48" t="str">
            <v xml:space="preserve"> </v>
          </cell>
          <cell r="D48" t="str">
            <v xml:space="preserve"> </v>
          </cell>
          <cell r="E48" t="str">
            <v>un</v>
          </cell>
          <cell r="F48">
            <v>3</v>
          </cell>
          <cell r="G48">
            <v>382.07</v>
          </cell>
        </row>
        <row r="49">
          <cell r="A49" t="str">
            <v>04.930.01</v>
          </cell>
          <cell r="B49" t="str">
            <v>Caixa coletora de sarjeta-CCS 01</v>
          </cell>
          <cell r="C49" t="str">
            <v>DNER-ES287/97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568.85</v>
          </cell>
        </row>
        <row r="50">
          <cell r="A50" t="str">
            <v>04.930.05</v>
          </cell>
          <cell r="B50" t="str">
            <v>Caixa coletora de sarjeta-CCS 05</v>
          </cell>
          <cell r="C50" t="str">
            <v>DNER-ES287/97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715.16</v>
          </cell>
        </row>
        <row r="51">
          <cell r="A51" t="str">
            <v>04.960.02</v>
          </cell>
          <cell r="B51" t="str">
            <v>Boca de lobo simples c/ grelha de concreto-BLS 02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257.83999999999997</v>
          </cell>
        </row>
        <row r="52">
          <cell r="A52" t="str">
            <v>P.04.100.17</v>
          </cell>
          <cell r="B52" t="str">
            <v>Caixa de ligação e passagem BSTC,  D=40cm, H=1,50m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491.32</v>
          </cell>
        </row>
        <row r="53">
          <cell r="A53" t="str">
            <v>P 04.100.07</v>
          </cell>
          <cell r="B53" t="str">
            <v>Execução de galerias D=0,40 c/ lastro de brita</v>
          </cell>
          <cell r="C53" t="str">
            <v xml:space="preserve"> </v>
          </cell>
          <cell r="D53" t="str">
            <v xml:space="preserve"> </v>
          </cell>
          <cell r="E53" t="str">
            <v>m</v>
          </cell>
          <cell r="F53">
            <v>82</v>
          </cell>
          <cell r="G53">
            <v>41.68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103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62</v>
          </cell>
          <cell r="G55">
            <v>131.66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5</v>
          </cell>
          <cell r="G56">
            <v>147.57</v>
          </cell>
        </row>
        <row r="57">
          <cell r="A57" t="str">
            <v>04.101.01</v>
          </cell>
          <cell r="B57" t="str">
            <v>Boca de BSTC D=0.60m-normal</v>
          </cell>
          <cell r="C57" t="str">
            <v>DNER-ES284/97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299.62</v>
          </cell>
        </row>
        <row r="58">
          <cell r="A58" t="str">
            <v>04.999.01</v>
          </cell>
          <cell r="B58" t="str">
            <v>Remoção de bueiros existentes</v>
          </cell>
          <cell r="C58" t="str">
            <v xml:space="preserve"> </v>
          </cell>
          <cell r="D58" t="str">
            <v xml:space="preserve"> </v>
          </cell>
          <cell r="E58" t="str">
            <v>m</v>
          </cell>
          <cell r="F58">
            <v>11</v>
          </cell>
          <cell r="G58">
            <v>13.06</v>
          </cell>
        </row>
        <row r="59">
          <cell r="A59" t="str">
            <v>04.999.02</v>
          </cell>
          <cell r="B59" t="str">
            <v>Demolição de dispositivos de concreto</v>
          </cell>
          <cell r="C59" t="str">
            <v>DNER-ES296/97</v>
          </cell>
          <cell r="D59" t="str">
            <v xml:space="preserve"> </v>
          </cell>
          <cell r="E59" t="str">
            <v>m3</v>
          </cell>
          <cell r="F59">
            <v>6</v>
          </cell>
          <cell r="G59">
            <v>12.58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743</v>
          </cell>
          <cell r="G63">
            <v>3.03</v>
          </cell>
        </row>
        <row r="64">
          <cell r="A64" t="str">
            <v>04.100.03</v>
          </cell>
          <cell r="B64" t="str">
            <v>Corpo de BSTC D=1.00m</v>
          </cell>
          <cell r="C64" t="str">
            <v>DNER-ES284/97</v>
          </cell>
          <cell r="D64" t="str">
            <v xml:space="preserve"> </v>
          </cell>
          <cell r="E64" t="str">
            <v xml:space="preserve">m </v>
          </cell>
          <cell r="F64">
            <v>23</v>
          </cell>
          <cell r="G64">
            <v>280.33</v>
          </cell>
        </row>
        <row r="65">
          <cell r="A65" t="str">
            <v>04.101.03</v>
          </cell>
          <cell r="B65" t="str">
            <v>Boca de BSTC D=1.00m-normal</v>
          </cell>
          <cell r="C65" t="str">
            <v>DNER-ES284/97</v>
          </cell>
          <cell r="D65" t="str">
            <v xml:space="preserve"> </v>
          </cell>
          <cell r="E65" t="str">
            <v>un</v>
          </cell>
          <cell r="F65">
            <v>2</v>
          </cell>
          <cell r="G65">
            <v>757.56</v>
          </cell>
        </row>
        <row r="66">
          <cell r="A66" t="str">
            <v>04.110.02</v>
          </cell>
          <cell r="B66" t="str">
            <v>Corpo de BDTC D=1.20m</v>
          </cell>
          <cell r="C66" t="str">
            <v>DNER-ES284/97</v>
          </cell>
          <cell r="D66" t="str">
            <v xml:space="preserve"> </v>
          </cell>
          <cell r="E66" t="str">
            <v>m</v>
          </cell>
          <cell r="F66">
            <v>45</v>
          </cell>
          <cell r="G66">
            <v>745.38</v>
          </cell>
        </row>
        <row r="67">
          <cell r="A67" t="str">
            <v>04.111.02</v>
          </cell>
          <cell r="B67" t="str">
            <v>Boca de BDTC D=1.20m-normal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2</v>
          </cell>
          <cell r="G67">
            <v>1521.54</v>
          </cell>
        </row>
        <row r="68">
          <cell r="F68" t="str">
            <v>SUB-TOTAL</v>
          </cell>
        </row>
        <row r="69">
          <cell r="B69" t="str">
            <v>OBRAS DE ARTE ESPECIAIS</v>
          </cell>
        </row>
        <row r="70">
          <cell r="B70" t="str">
            <v>(Quatro tabuleiros)</v>
          </cell>
        </row>
        <row r="71">
          <cell r="B71" t="str">
            <v>Infra e Mesoestrutura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Escavação em tubulão a céu aberto em material de 3ªcateg.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Escavação em tubulão sob ar comprimido em material de 1ªcateg.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Escavação em tubulão sob ar comprimido em material de 3ªcateg.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03.371.01</v>
          </cell>
          <cell r="B76" t="str">
            <v>Formas de placa compensada resinada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870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11480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264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03.371.02</v>
          </cell>
          <cell r="B80" t="str">
            <v>Formas de placa compensada plastificada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5127</v>
          </cell>
          <cell r="G80">
            <v>30.76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143680</v>
          </cell>
          <cell r="G81">
            <v>2.59</v>
          </cell>
        </row>
        <row r="82">
          <cell r="A82" t="str">
            <v>OAE17</v>
          </cell>
          <cell r="B82" t="str">
            <v>Transporte e lançamento de pré-lages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1368</v>
          </cell>
          <cell r="G82">
            <v>23.47</v>
          </cell>
        </row>
        <row r="83">
          <cell r="A83" t="str">
            <v>OAE18</v>
          </cell>
          <cell r="B83" t="str">
            <v>Transporte e lançamento de vigas pré-moldadas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03.330.00</v>
          </cell>
          <cell r="B84" t="str">
            <v>Concreto fck= 35 MPa-contr. raz. uso ger.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755</v>
          </cell>
          <cell r="G84">
            <v>166.78</v>
          </cell>
        </row>
        <row r="85">
          <cell r="B85" t="str">
            <v>Diversos</v>
          </cell>
        </row>
        <row r="86">
          <cell r="B86" t="str">
            <v>Barreiras de segurança (C.A.) Tipo New Jersey (312 m)</v>
          </cell>
        </row>
        <row r="87">
          <cell r="A87" t="str">
            <v>03.371.01</v>
          </cell>
          <cell r="B87" t="str">
            <v>Formas de placa compensada resinada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561</v>
          </cell>
          <cell r="G87">
            <v>21.86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4656</v>
          </cell>
          <cell r="G88">
            <v>2.59</v>
          </cell>
        </row>
        <row r="89">
          <cell r="A89" t="str">
            <v>P 03.327.01</v>
          </cell>
          <cell r="B89" t="str">
            <v xml:space="preserve">Concreto fck= 25 MPa-contr. raz. uso ger. 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B90" t="str">
            <v>Placas de aproximação( 08 unidades)</v>
          </cell>
        </row>
        <row r="91">
          <cell r="A91" t="str">
            <v>03.371.00</v>
          </cell>
          <cell r="B91" t="str">
            <v>Formas de madeira compensada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73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7432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108</v>
          </cell>
          <cell r="G93">
            <v>163.22</v>
          </cell>
        </row>
        <row r="94">
          <cell r="B94" t="str">
            <v>Drenos</v>
          </cell>
        </row>
        <row r="95">
          <cell r="A95" t="str">
            <v>P 03.991.01f</v>
          </cell>
          <cell r="B95" t="str">
            <v>Dreno de FF D= 150 mm x 400mm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36</v>
          </cell>
          <cell r="G95">
            <v>20.37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DER53460a</v>
          </cell>
          <cell r="B99" t="str">
            <v>Calçamento com briquetes de 6 cm</v>
          </cell>
          <cell r="C99" t="str">
            <v xml:space="preserve"> </v>
          </cell>
          <cell r="D99" t="str">
            <v xml:space="preserve"> </v>
          </cell>
          <cell r="E99" t="str">
            <v>m2</v>
          </cell>
          <cell r="F99">
            <v>1100</v>
          </cell>
          <cell r="G99">
            <v>20.48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148</v>
          </cell>
          <cell r="G100">
            <v>6.02</v>
          </cell>
        </row>
        <row r="101">
          <cell r="A101" t="str">
            <v>05.102.00</v>
          </cell>
          <cell r="B101" t="str">
            <v>Hidrossemeadura</v>
          </cell>
          <cell r="C101" t="str">
            <v>DNER-ES341/97</v>
          </cell>
          <cell r="D101" t="str">
            <v xml:space="preserve"> 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DER81950</v>
          </cell>
          <cell r="B102" t="str">
            <v>Calçada em lastro de brita c/revestimento em concreto</v>
          </cell>
          <cell r="C102" t="str">
            <v xml:space="preserve"> </v>
          </cell>
          <cell r="D102" t="str">
            <v xml:space="preserve"> </v>
          </cell>
          <cell r="E102" t="str">
            <v>m2</v>
          </cell>
          <cell r="F102">
            <v>1400</v>
          </cell>
          <cell r="G102">
            <v>8.94</v>
          </cell>
        </row>
        <row r="103">
          <cell r="A103" t="str">
            <v>P 05.300.00</v>
          </cell>
          <cell r="B103" t="str">
            <v>Abrigos para passageiros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1</v>
          </cell>
          <cell r="G103">
            <v>832.7</v>
          </cell>
        </row>
        <row r="104">
          <cell r="A104" t="str">
            <v>PI 01</v>
          </cell>
          <cell r="B104" t="str">
            <v>Poste de aço galv. a fogo, c/ 20,0m de alt. p/ instal. tipo engastado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4</v>
          </cell>
          <cell r="G104">
            <v>2662.25</v>
          </cell>
        </row>
        <row r="105">
          <cell r="A105" t="str">
            <v>PI 04</v>
          </cell>
          <cell r="B105" t="str">
            <v xml:space="preserve">Luminária p/ iluminação pública ref.SRC-612 da Philips ou similar 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8</v>
          </cell>
          <cell r="G105">
            <v>425.5</v>
          </cell>
        </row>
        <row r="106">
          <cell r="A106" t="str">
            <v>PI 07</v>
          </cell>
          <cell r="B106" t="str">
            <v>Suporte p/ luminária tipo ZGP402 da Philips ou similar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4</v>
          </cell>
          <cell r="G106">
            <v>100</v>
          </cell>
        </row>
        <row r="107">
          <cell r="A107" t="str">
            <v>PI 09</v>
          </cell>
          <cell r="B107" t="str">
            <v>Lâmpada a vapor de sódio 400W, alta pressão, base E40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8</v>
          </cell>
          <cell r="G107">
            <v>33.35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200</v>
          </cell>
        </row>
        <row r="109">
          <cell r="A109" t="str">
            <v>PI 22</v>
          </cell>
          <cell r="B109" t="str">
            <v>Base completa com fusível Diazed, 6A, retardado, incluíndo tampa, anel de proteção e ajuste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8</v>
          </cell>
          <cell r="G109">
            <v>8.6300000000000008</v>
          </cell>
        </row>
        <row r="110">
          <cell r="A110" t="str">
            <v>PI 23</v>
          </cell>
          <cell r="B110" t="str">
            <v>Contator tripolar a seco, p/ corrente alternada - 55 A, para uso em rede 380/220V - 60Hz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</v>
          </cell>
          <cell r="G110">
            <v>234.6</v>
          </cell>
        </row>
        <row r="111">
          <cell r="A111" t="str">
            <v>PI 24</v>
          </cell>
          <cell r="B111" t="str">
            <v>Fita elétrica auto fusão a base de borracha EPR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6.39</v>
          </cell>
        </row>
        <row r="112">
          <cell r="A112" t="str">
            <v>PI 25</v>
          </cell>
          <cell r="B112" t="str">
            <v>Fita adesiva plástica isolante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</v>
          </cell>
          <cell r="G112">
            <v>3.84</v>
          </cell>
        </row>
        <row r="113">
          <cell r="A113" t="str">
            <v>PI 26</v>
          </cell>
          <cell r="B113" t="str">
            <v>Relé fotoelétrico c/ suporte para fixação galv. com furo 18mm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2</v>
          </cell>
          <cell r="G113">
            <v>11.5</v>
          </cell>
        </row>
        <row r="114">
          <cell r="A114" t="str">
            <v>PI 27</v>
          </cell>
          <cell r="B114" t="str">
            <v>Cabo isolado p/ 1000V, bitola 35mm²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1350</v>
          </cell>
          <cell r="G114">
            <v>1.55</v>
          </cell>
        </row>
        <row r="115">
          <cell r="A115" t="str">
            <v>PI 28</v>
          </cell>
          <cell r="B115" t="str">
            <v>Eletroduto de aço tipo pesado 100mm</v>
          </cell>
          <cell r="C115" t="str">
            <v xml:space="preserve"> </v>
          </cell>
          <cell r="D115" t="str">
            <v xml:space="preserve"> </v>
          </cell>
          <cell r="E115" t="str">
            <v>m</v>
          </cell>
          <cell r="F115">
            <v>50</v>
          </cell>
          <cell r="G115">
            <v>28.55</v>
          </cell>
        </row>
        <row r="116">
          <cell r="A116" t="str">
            <v>PI 29</v>
          </cell>
          <cell r="B116" t="str">
            <v>Curva em alumínio fundido de alta resistência, fixação por encaixe,50mm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</v>
          </cell>
          <cell r="G116">
            <v>18.75</v>
          </cell>
        </row>
        <row r="117">
          <cell r="A117" t="str">
            <v>PI 30</v>
          </cell>
          <cell r="B117" t="str">
            <v>Haste para aterramento aço-cobre D 13x2400mm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6.04</v>
          </cell>
        </row>
        <row r="118">
          <cell r="A118" t="str">
            <v>PI 31</v>
          </cell>
          <cell r="B118" t="str">
            <v>Cabo de cobre nú meio duro, 7 fios 2AWG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</v>
          </cell>
          <cell r="G118">
            <v>7.02</v>
          </cell>
        </row>
        <row r="119">
          <cell r="A119" t="str">
            <v>PI 32</v>
          </cell>
          <cell r="B119" t="str">
            <v>Conetor paralelo, liga alumínio tronco 1/0-4 AWG e derivação 2-4AWG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5</v>
          </cell>
          <cell r="G119">
            <v>1.04</v>
          </cell>
        </row>
        <row r="120">
          <cell r="A120" t="str">
            <v>PI 54</v>
          </cell>
          <cell r="B120" t="str">
            <v>Eletroduto de PVC corrugado tipo Kanalex ou similar, D=100mm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270</v>
          </cell>
          <cell r="G120">
            <v>4.95</v>
          </cell>
        </row>
        <row r="121">
          <cell r="A121" t="str">
            <v>PI 33</v>
          </cell>
          <cell r="B121" t="str">
            <v>Tubo de aço galvanizado, vara de 6m e 50mm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</v>
          </cell>
          <cell r="G121">
            <v>74.06</v>
          </cell>
        </row>
        <row r="122">
          <cell r="A122" t="str">
            <v>PI 34</v>
          </cell>
          <cell r="B122" t="str">
            <v>Construção de caixa tipo SP, ou pré-instalada com as mesmas características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10</v>
          </cell>
          <cell r="G122">
            <v>180</v>
          </cell>
        </row>
        <row r="123">
          <cell r="A123" t="str">
            <v>PI 35</v>
          </cell>
          <cell r="B123" t="str">
            <v>Construção de embasamento p/ poste tipo engastado, 20m de altura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494</v>
          </cell>
        </row>
        <row r="124">
          <cell r="A124" t="str">
            <v>PI 36</v>
          </cell>
          <cell r="B124" t="str">
            <v>Construção de embasamento p/ poste tipo engastado, concreto duplo T, 10m de altura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</v>
          </cell>
          <cell r="G124">
            <v>285</v>
          </cell>
        </row>
        <row r="125">
          <cell r="A125" t="str">
            <v>PI 37</v>
          </cell>
          <cell r="B125" t="str">
            <v>Lançamento de cabos em dutos de aço, classe 1000V, circuito trifásico mais neutro, e monofásico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270</v>
          </cell>
          <cell r="G125">
            <v>4</v>
          </cell>
        </row>
        <row r="126">
          <cell r="A126" t="str">
            <v>PI 38</v>
          </cell>
          <cell r="B126" t="str">
            <v>Confecção de emendas retas ou derivação em cabos classe 1000V, c/ conector à compressão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10</v>
          </cell>
          <cell r="G126">
            <v>4.5</v>
          </cell>
        </row>
        <row r="127">
          <cell r="A127" t="str">
            <v>PI 39</v>
          </cell>
          <cell r="B127" t="str">
            <v>Fixação de haste de terra e conexão ao neutro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35</v>
          </cell>
        </row>
        <row r="128">
          <cell r="A128" t="str">
            <v>PI 40</v>
          </cell>
          <cell r="B128" t="str">
            <v>Montagem eletromecân.de iluminação a 17,5m de alt., formada p/2 pétalas, c/ fixação dos equip.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4</v>
          </cell>
          <cell r="G128">
            <v>550</v>
          </cell>
        </row>
        <row r="129">
          <cell r="A129" t="str">
            <v>PI 41</v>
          </cell>
          <cell r="B129" t="str">
            <v>Instalação de tubo de aço vara de 6m e curva de entrada de cabos na lateral do poste c/ fix. dutos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</v>
          </cell>
          <cell r="G129">
            <v>200</v>
          </cell>
        </row>
        <row r="130">
          <cell r="A130" t="str">
            <v>PI 42</v>
          </cell>
          <cell r="B130" t="str">
            <v>Instalação de poste de aço de 20m de altura engastado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</v>
          </cell>
          <cell r="G130">
            <v>250</v>
          </cell>
        </row>
        <row r="131">
          <cell r="A131" t="str">
            <v>PI 43</v>
          </cell>
          <cell r="B131" t="str">
            <v>Travessia de pista asfáltica p/ lançamento dutos aço tipo pesado 100mm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270</v>
          </cell>
          <cell r="G131">
            <v>70</v>
          </cell>
        </row>
        <row r="132">
          <cell r="A132" t="str">
            <v>PI 57</v>
          </cell>
          <cell r="B132" t="str">
            <v>Lançamento de cabos em eletroduto de PVC corrugado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270</v>
          </cell>
          <cell r="G132">
            <v>3</v>
          </cell>
        </row>
        <row r="133">
          <cell r="A133" t="str">
            <v>PI 69</v>
          </cell>
          <cell r="B133" t="str">
            <v>Instalação de poste concreto duplo T, 10m de altura, engastado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</v>
          </cell>
          <cell r="G133">
            <v>200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270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180</v>
          </cell>
          <cell r="G135">
            <v>6.2</v>
          </cell>
        </row>
        <row r="136">
          <cell r="A136" t="str">
            <v>R27</v>
          </cell>
          <cell r="B136" t="str">
            <v>Remanejamento de Poste de Madeira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4</v>
          </cell>
          <cell r="G136">
            <v>70</v>
          </cell>
        </row>
        <row r="137">
          <cell r="A137" t="str">
            <v>R20</v>
          </cell>
          <cell r="B137" t="str">
            <v>Remanejamento de Poste de Concreto 10/300 c/ 3 pétalas (400W) instalado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250</v>
          </cell>
        </row>
        <row r="138">
          <cell r="A138" t="str">
            <v>R30</v>
          </cell>
          <cell r="B138" t="str">
            <v>Remoção de rede subterrânea em baixa tensão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150</v>
          </cell>
          <cell r="G138">
            <v>6.7</v>
          </cell>
        </row>
      </sheetData>
      <sheetData sheetId="13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01.100.11</v>
          </cell>
          <cell r="B17" t="str">
            <v>Escavação,carga e transportes de material de 1a categoria DMT= 400 a 600m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1445</v>
          </cell>
          <cell r="G17">
            <v>2.12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2818</v>
          </cell>
          <cell r="G18">
            <v>3.26</v>
          </cell>
        </row>
        <row r="19">
          <cell r="A19" t="str">
            <v>DER50335</v>
          </cell>
          <cell r="B19" t="str">
            <v>Esc.  Carga e Transp. de mat. 1a cat. c/ CB 16000&lt;DMT&lt;18000m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9287</v>
          </cell>
          <cell r="G19">
            <v>10.08</v>
          </cell>
        </row>
        <row r="20">
          <cell r="A20" t="str">
            <v>01.101.11</v>
          </cell>
          <cell r="B20" t="str">
            <v>Escavação,carga e transportes de material de 2a categoria,c/CB,  DMT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6064</v>
          </cell>
          <cell r="G20">
            <v>3.15</v>
          </cell>
        </row>
        <row r="21">
          <cell r="A21" t="str">
            <v>DER52087</v>
          </cell>
          <cell r="B21" t="str">
            <v>Esc. Carga e Transp. de solos moles 400&lt;DMT&lt;=600m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7144</v>
          </cell>
          <cell r="G21">
            <v>4.5999999999999996</v>
          </cell>
        </row>
        <row r="22">
          <cell r="A22" t="str">
            <v>01.510.00</v>
          </cell>
          <cell r="B22" t="str">
            <v>Compactação de aterros a 95% Proctor Normal</v>
          </cell>
          <cell r="C22" t="str">
            <v>DNER-ES282/97</v>
          </cell>
          <cell r="D22" t="str">
            <v xml:space="preserve"> </v>
          </cell>
          <cell r="E22" t="str">
            <v>m3</v>
          </cell>
          <cell r="F22">
            <v>11975</v>
          </cell>
          <cell r="G22">
            <v>0.79</v>
          </cell>
        </row>
        <row r="23">
          <cell r="A23" t="str">
            <v>01.511.00</v>
          </cell>
          <cell r="B23" t="str">
            <v>Compactação de aterros a 100%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2348</v>
          </cell>
          <cell r="G23">
            <v>1.36</v>
          </cell>
        </row>
        <row r="24">
          <cell r="A24" t="str">
            <v>P 10.000.06</v>
          </cell>
          <cell r="B24" t="str">
            <v>Aterro reforçado c/ elementos Terramesh (0,50x1,00x4,00m)(malha 8x10) ou similar</v>
          </cell>
          <cell r="C24" t="str">
            <v xml:space="preserve"> </v>
          </cell>
          <cell r="D24" t="str">
            <v xml:space="preserve"> </v>
          </cell>
          <cell r="E24" t="str">
            <v>un</v>
          </cell>
          <cell r="F24">
            <v>1557</v>
          </cell>
          <cell r="G24">
            <v>321.67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815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Manta Geotextil 200g/m2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P 10.000.07</v>
          </cell>
          <cell r="B28" t="str">
            <v>Geogrelha Paralink 400m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1418</v>
          </cell>
          <cell r="G28">
            <v>52.09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18218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3392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2541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16640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42377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DER82200a</v>
          </cell>
          <cell r="B38" t="str">
            <v>Remoção de camada granular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370</v>
          </cell>
          <cell r="G38">
            <v>4.67</v>
          </cell>
        </row>
        <row r="39">
          <cell r="A39" t="str">
            <v>DER82200</v>
          </cell>
          <cell r="B39" t="str">
            <v>Remoção de revestimento de CBUQ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370</v>
          </cell>
          <cell r="G39">
            <v>5.73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61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1247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233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176</v>
          </cell>
          <cell r="G48">
            <v>13.85</v>
          </cell>
        </row>
        <row r="49">
          <cell r="A49" t="str">
            <v>04.910.05</v>
          </cell>
          <cell r="B49" t="str">
            <v>Meio-fio de concreto-MFC 05</v>
          </cell>
          <cell r="C49" t="str">
            <v>DNER-ES290/97</v>
          </cell>
          <cell r="D49" t="str">
            <v xml:space="preserve"> </v>
          </cell>
          <cell r="E49" t="str">
            <v>m</v>
          </cell>
          <cell r="F49">
            <v>886</v>
          </cell>
          <cell r="G49">
            <v>10.54</v>
          </cell>
        </row>
        <row r="50">
          <cell r="A50" t="str">
            <v>DER78150b</v>
          </cell>
          <cell r="B50" t="str">
            <v>Caixa coletora de sarjeta - CCS, D=40cm E H=1,00m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2</v>
          </cell>
          <cell r="G50">
            <v>382.07</v>
          </cell>
        </row>
        <row r="51">
          <cell r="A51" t="str">
            <v>04.960.01</v>
          </cell>
          <cell r="B51" t="str">
            <v>Boca de lobo simples c/ grelha de concreto-BLS 01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203.51</v>
          </cell>
        </row>
        <row r="52">
          <cell r="A52" t="str">
            <v>04.960.02</v>
          </cell>
          <cell r="B52" t="str">
            <v>Boca de lobo simples c/ grelha de concreto-BLS 02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7</v>
          </cell>
          <cell r="G52">
            <v>257.83999999999997</v>
          </cell>
        </row>
        <row r="53">
          <cell r="A53" t="str">
            <v>04.960.03</v>
          </cell>
          <cell r="B53" t="str">
            <v>Boca de lobo simples c/ grelha de concreto-BLS 03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312.23</v>
          </cell>
        </row>
        <row r="54">
          <cell r="A54" t="str">
            <v>04.960.04</v>
          </cell>
          <cell r="B54" t="str">
            <v>Boca de lobo simples c/ grelha de concreto-BLS 04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1</v>
          </cell>
          <cell r="G54">
            <v>366.56</v>
          </cell>
        </row>
        <row r="55">
          <cell r="A55" t="str">
            <v>P 04.100.07</v>
          </cell>
          <cell r="B55" t="str">
            <v>Execução de galerias D=0,40 c/ lastro de brita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122</v>
          </cell>
          <cell r="G55">
            <v>41.68</v>
          </cell>
        </row>
        <row r="56">
          <cell r="A56" t="str">
            <v>P 04.100.08</v>
          </cell>
          <cell r="B56" t="str">
            <v>Execução de galerias D=0,40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373</v>
          </cell>
          <cell r="G56">
            <v>58.65</v>
          </cell>
        </row>
        <row r="57">
          <cell r="A57" t="str">
            <v>P 04.100.10</v>
          </cell>
          <cell r="B57" t="str">
            <v>Execução de galerias D=0,60 c/ lastro de concreto</v>
          </cell>
          <cell r="C57" t="str">
            <v xml:space="preserve"> </v>
          </cell>
          <cell r="D57" t="str">
            <v xml:space="preserve"> </v>
          </cell>
          <cell r="E57" t="str">
            <v>m</v>
          </cell>
          <cell r="F57">
            <v>5</v>
          </cell>
          <cell r="G57">
            <v>131.66</v>
          </cell>
        </row>
        <row r="58">
          <cell r="A58" t="str">
            <v>DER72350b</v>
          </cell>
          <cell r="B58" t="str">
            <v>Boca para BSTC D=40cm - 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8</v>
          </cell>
          <cell r="G58">
            <v>147.57</v>
          </cell>
        </row>
        <row r="59">
          <cell r="A59" t="str">
            <v>P04.901.43</v>
          </cell>
          <cell r="B59" t="str">
            <v>Canaleta c/ grelha de concreto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121</v>
          </cell>
          <cell r="G59">
            <v>77.42</v>
          </cell>
        </row>
        <row r="60">
          <cell r="A60" t="str">
            <v>P.04.100.18</v>
          </cell>
          <cell r="B60" t="str">
            <v>Caixa coletora de canaleta c/ H=2,00m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F62" t="str">
            <v>SUB-TOTAL</v>
          </cell>
        </row>
        <row r="64">
          <cell r="B64" t="str">
            <v>OBRAS DE ARTE ESPECIAIS</v>
          </cell>
        </row>
        <row r="65">
          <cell r="A65" t="str">
            <v>03.371.01</v>
          </cell>
          <cell r="B65" t="str">
            <v>Formas de placa compensada resinada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85</v>
          </cell>
          <cell r="G65">
            <v>21.86</v>
          </cell>
        </row>
        <row r="66">
          <cell r="A66" t="str">
            <v>03.371.02</v>
          </cell>
          <cell r="B66" t="str">
            <v>Formas de placa compensada plastificada</v>
          </cell>
          <cell r="C66" t="str">
            <v xml:space="preserve"> </v>
          </cell>
          <cell r="D66" t="str">
            <v xml:space="preserve"> </v>
          </cell>
          <cell r="E66" t="str">
            <v>m2</v>
          </cell>
          <cell r="F66">
            <v>2387</v>
          </cell>
          <cell r="G66">
            <v>30.76</v>
          </cell>
        </row>
        <row r="67">
          <cell r="A67" t="str">
            <v>03.353.00</v>
          </cell>
          <cell r="B67" t="str">
            <v>Forn., preparo e colocação nas formas, de aço CA-50</v>
          </cell>
          <cell r="C67" t="str">
            <v xml:space="preserve"> </v>
          </cell>
          <cell r="D67" t="str">
            <v xml:space="preserve"> </v>
          </cell>
          <cell r="E67" t="str">
            <v>kg</v>
          </cell>
          <cell r="F67">
            <v>37870</v>
          </cell>
          <cell r="G67">
            <v>2.59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 t="str">
            <v xml:space="preserve"> </v>
          </cell>
          <cell r="D68" t="str">
            <v xml:space="preserve"> </v>
          </cell>
          <cell r="E68" t="str">
            <v>kg</v>
          </cell>
          <cell r="F68">
            <v>13643</v>
          </cell>
          <cell r="G68">
            <v>19.28</v>
          </cell>
        </row>
        <row r="69">
          <cell r="A69" t="str">
            <v>OAE17</v>
          </cell>
          <cell r="B69" t="str">
            <v>Transporte e lançamento de pré-lages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Transporte e lançamento de vigas pré-moldadas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Injeção de nata (cabos 12 varas 1/2")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03.330.00</v>
          </cell>
          <cell r="B72" t="str">
            <v>Concreto fck= 35 MPa-contr. raz. uso ger.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326</v>
          </cell>
          <cell r="G72">
            <v>166.78</v>
          </cell>
        </row>
        <row r="73">
          <cell r="A73" t="str">
            <v>P 03.327.01</v>
          </cell>
          <cell r="B73" t="str">
            <v xml:space="preserve">Concreto fck= 25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73</v>
          </cell>
          <cell r="G73">
            <v>163.22</v>
          </cell>
        </row>
        <row r="74">
          <cell r="A74" t="str">
            <v>03.510.00</v>
          </cell>
          <cell r="B74" t="str">
            <v>Aparelho de apoio em neoprene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104</v>
          </cell>
          <cell r="G74">
            <v>86.94</v>
          </cell>
        </row>
        <row r="75">
          <cell r="B75" t="str">
            <v>Barreiras de segurança (C.A.) Tipo New Jersey (129,2 m)</v>
          </cell>
        </row>
        <row r="76">
          <cell r="A76" t="str">
            <v>03.371.00</v>
          </cell>
          <cell r="B76" t="str">
            <v>Formas de madeira compensada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258.39999999999998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2080.12</v>
          </cell>
          <cell r="G77">
            <v>2.59</v>
          </cell>
        </row>
        <row r="78">
          <cell r="A78" t="str">
            <v>03.326.00</v>
          </cell>
          <cell r="B78" t="str">
            <v xml:space="preserve">Concreto fck= 20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30</v>
          </cell>
          <cell r="G78">
            <v>149.19999999999999</v>
          </cell>
        </row>
        <row r="79">
          <cell r="B79" t="str">
            <v>Placas de aproximação( 04 unidades)(dimensão 4,00m x 11,2m x 0,30m)</v>
          </cell>
        </row>
        <row r="80">
          <cell r="A80" t="str">
            <v>03.371.00</v>
          </cell>
          <cell r="B80" t="str">
            <v>Formas de madeira compensada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40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3720</v>
          </cell>
          <cell r="G81">
            <v>2.59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54</v>
          </cell>
          <cell r="G82">
            <v>149.19999999999999</v>
          </cell>
        </row>
        <row r="83">
          <cell r="B83" t="str">
            <v>Drenos</v>
          </cell>
        </row>
        <row r="84">
          <cell r="A84" t="str">
            <v>P 03.991.01d</v>
          </cell>
          <cell r="B84" t="str">
            <v>Dreno de FF D= 150 mm x 500mm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56</v>
          </cell>
          <cell r="G84">
            <v>24.91</v>
          </cell>
        </row>
        <row r="85">
          <cell r="A85" t="str">
            <v>P 03.991.01c</v>
          </cell>
          <cell r="B85" t="str">
            <v>Dreno de FF D= 100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F86" t="str">
            <v>SUB-TOTAL</v>
          </cell>
        </row>
        <row r="87">
          <cell r="B87" t="str">
            <v>OBRAS COMPLEMENTARES</v>
          </cell>
        </row>
        <row r="88">
          <cell r="A88" t="str">
            <v>05.100.00</v>
          </cell>
          <cell r="B88" t="str">
            <v>Enleivamento</v>
          </cell>
          <cell r="C88" t="str">
            <v>DNER-ES341/97</v>
          </cell>
          <cell r="D88" t="str">
            <v xml:space="preserve"> </v>
          </cell>
          <cell r="E88" t="str">
            <v>m2</v>
          </cell>
          <cell r="F88">
            <v>15972</v>
          </cell>
          <cell r="G88">
            <v>2.06</v>
          </cell>
        </row>
        <row r="89">
          <cell r="A89" t="str">
            <v>P 05.100.02</v>
          </cell>
          <cell r="B89" t="str">
            <v>Fornecimento e plantio de árvore selecionada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40</v>
          </cell>
          <cell r="G89">
            <v>6.02</v>
          </cell>
        </row>
        <row r="90">
          <cell r="A90" t="str">
            <v>P 06.030.00</v>
          </cell>
          <cell r="B90" t="str">
            <v>Barreira de segurança simples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PI 60</v>
          </cell>
          <cell r="B91" t="str">
            <v>Lâmpada a vapor de mercúrio 250W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20</v>
          </cell>
          <cell r="G91">
            <v>16.3</v>
          </cell>
        </row>
        <row r="92">
          <cell r="A92" t="str">
            <v>PI 52</v>
          </cell>
          <cell r="B92" t="str">
            <v>Luminária IMB C-300 ou similar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410</v>
          </cell>
        </row>
        <row r="93">
          <cell r="A93" t="str">
            <v>PI 13</v>
          </cell>
          <cell r="B93" t="str">
            <v>Eletroduto de aço 20mm, vara de 3m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8</v>
          </cell>
          <cell r="G93">
            <v>14.49</v>
          </cell>
        </row>
        <row r="94">
          <cell r="A94" t="str">
            <v>PI 62</v>
          </cell>
          <cell r="B94" t="str">
            <v>Caixa de passagem para instalação aparente D=20mm, tipo T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PI 15</v>
          </cell>
          <cell r="B95" t="str">
            <v>Caixa de passagem para instalação aparente D=20mm, tipo LB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3.62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20</v>
          </cell>
          <cell r="G96">
            <v>6.33</v>
          </cell>
        </row>
        <row r="97">
          <cell r="A97" t="str">
            <v>PI 22</v>
          </cell>
          <cell r="B97" t="str">
            <v>Base completa com fusível Diazed, 6A, retardado, incluíndo tampa, anel de proteção e ajuste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PI 23</v>
          </cell>
          <cell r="B98" t="str">
            <v>Contator tripolar a seco, p/ corrente alternada - 55 A, para uso em rede 380/220V - 60Hz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2</v>
          </cell>
          <cell r="G98">
            <v>234.6</v>
          </cell>
        </row>
        <row r="99">
          <cell r="A99" t="str">
            <v>PI 24</v>
          </cell>
          <cell r="B99" t="str">
            <v>Fita elétrica auto fusão a base de borracha EPR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4</v>
          </cell>
          <cell r="G99">
            <v>6.39</v>
          </cell>
        </row>
        <row r="100">
          <cell r="A100" t="str">
            <v>PI 25</v>
          </cell>
          <cell r="B100" t="str">
            <v>Fita adesiva plástica isolante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6</v>
          </cell>
          <cell r="G100">
            <v>3.84</v>
          </cell>
        </row>
        <row r="101">
          <cell r="A101" t="str">
            <v>PI 26</v>
          </cell>
          <cell r="B101" t="str">
            <v>Relé fotoelétrico c/ suporte para fixação galv. com furo 18mm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22</v>
          </cell>
          <cell r="G101">
            <v>11.5</v>
          </cell>
        </row>
        <row r="102">
          <cell r="A102" t="str">
            <v>PI 56</v>
          </cell>
          <cell r="B102" t="str">
            <v>Cabo isolado p/ 1000V, 4 mm² de alumínio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110</v>
          </cell>
          <cell r="G102">
            <v>0.37</v>
          </cell>
        </row>
        <row r="103">
          <cell r="A103" t="str">
            <v>PI 28</v>
          </cell>
          <cell r="B103" t="str">
            <v>Eletroduto de aço tipo pesado 100mm</v>
          </cell>
          <cell r="C103" t="str">
            <v xml:space="preserve"> </v>
          </cell>
          <cell r="D103" t="str">
            <v xml:space="preserve"> </v>
          </cell>
          <cell r="E103" t="str">
            <v>m</v>
          </cell>
          <cell r="F103">
            <v>140</v>
          </cell>
          <cell r="G103">
            <v>28.55</v>
          </cell>
        </row>
        <row r="104">
          <cell r="A104" t="str">
            <v>PI 29</v>
          </cell>
          <cell r="B104" t="str">
            <v>Curva em alumínio fundido de alta resistência, fixação por encaixe,50mm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18.75</v>
          </cell>
        </row>
        <row r="105">
          <cell r="A105" t="str">
            <v>PI 30</v>
          </cell>
          <cell r="B105" t="str">
            <v>Haste para aterramento aço-cobre D 13x2400mm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12</v>
          </cell>
          <cell r="G105">
            <v>6.04</v>
          </cell>
        </row>
        <row r="106">
          <cell r="A106" t="str">
            <v>PI 31</v>
          </cell>
          <cell r="B106" t="str">
            <v>Cabo de cobre nú meio duro, 7 fios 2AWG</v>
          </cell>
          <cell r="C106" t="str">
            <v xml:space="preserve"> </v>
          </cell>
          <cell r="D106" t="str">
            <v xml:space="preserve"> </v>
          </cell>
          <cell r="E106" t="str">
            <v>kg</v>
          </cell>
          <cell r="F106">
            <v>4</v>
          </cell>
          <cell r="G106">
            <v>7.02</v>
          </cell>
        </row>
        <row r="107">
          <cell r="A107" t="str">
            <v>PI 32</v>
          </cell>
          <cell r="B107" t="str">
            <v>Conetor paralelo, liga alumínio tronco 1/0-4 AWG e derivação 2-4AWG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5</v>
          </cell>
          <cell r="G107">
            <v>1.04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10</v>
          </cell>
          <cell r="G108">
            <v>200</v>
          </cell>
        </row>
        <row r="109">
          <cell r="A109" t="str">
            <v>PI 48</v>
          </cell>
          <cell r="B109" t="str">
            <v>Armação secundária p/ 2 estribo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20</v>
          </cell>
          <cell r="G109">
            <v>7.5</v>
          </cell>
        </row>
        <row r="110">
          <cell r="A110" t="str">
            <v>PI 49</v>
          </cell>
          <cell r="B110" t="str">
            <v>Armação secundária p/ 1 estribo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10</v>
          </cell>
          <cell r="G110">
            <v>3.5</v>
          </cell>
        </row>
        <row r="111">
          <cell r="A111" t="str">
            <v>PI 33</v>
          </cell>
          <cell r="B111" t="str">
            <v>Tubo de aço galvanizado, vara de 6m e 50mm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74.06</v>
          </cell>
        </row>
        <row r="112">
          <cell r="A112" t="str">
            <v>PI 34</v>
          </cell>
          <cell r="B112" t="str">
            <v>Construção de caixa tipo SP, ou pré-instalada com as mesmas características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6</v>
          </cell>
          <cell r="G112">
            <v>180</v>
          </cell>
        </row>
        <row r="113">
          <cell r="A113" t="str">
            <v>PI 36</v>
          </cell>
          <cell r="B113" t="str">
            <v>Construção de embasamento p/ poste tipo engastado, concreto duplo T, 10m de altura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10</v>
          </cell>
          <cell r="G113">
            <v>285</v>
          </cell>
        </row>
        <row r="114">
          <cell r="A114" t="str">
            <v>PI 37</v>
          </cell>
          <cell r="B114" t="str">
            <v>Lançamento de cabos em dutos de aço, classe 1000V, circuito trifásico mais neutro, e monofásico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70</v>
          </cell>
          <cell r="G114">
            <v>4</v>
          </cell>
        </row>
        <row r="115">
          <cell r="A115" t="str">
            <v>PI 38</v>
          </cell>
          <cell r="B115" t="str">
            <v>Confecção de emendas retas ou derivação em cabos classe 1000V, c/ conector à compressão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4.5</v>
          </cell>
        </row>
        <row r="116">
          <cell r="A116" t="str">
            <v>PI 39</v>
          </cell>
          <cell r="B116" t="str">
            <v>Fixação de haste de terra e conexão ao neutro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12</v>
          </cell>
          <cell r="G116">
            <v>35</v>
          </cell>
        </row>
        <row r="117">
          <cell r="A117" t="str">
            <v>PI 41</v>
          </cell>
          <cell r="B117" t="str">
            <v>Instalação de tubo de aço vara de 6m e curva de entrada de cabos na lateral do poste c/ fix. dutos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</v>
          </cell>
          <cell r="G117">
            <v>200</v>
          </cell>
        </row>
        <row r="118">
          <cell r="A118" t="str">
            <v>PI 43</v>
          </cell>
          <cell r="B118" t="str">
            <v>Travessia de pista asfáltica p/ lançamento dutos aço tipo pesado 100mm</v>
          </cell>
          <cell r="C118" t="str">
            <v xml:space="preserve"> </v>
          </cell>
          <cell r="D118" t="str">
            <v xml:space="preserve"> </v>
          </cell>
          <cell r="E118" t="str">
            <v>m</v>
          </cell>
          <cell r="F118">
            <v>70</v>
          </cell>
          <cell r="G118">
            <v>70</v>
          </cell>
        </row>
        <row r="119">
          <cell r="A119" t="str">
            <v>PI 44</v>
          </cell>
          <cell r="B119" t="str">
            <v>Montagem eletromecânica de luminária 10,0m de altura, c/ fixação dos equip.e conexões elétricos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10</v>
          </cell>
          <cell r="G119">
            <v>60</v>
          </cell>
        </row>
        <row r="120">
          <cell r="A120" t="str">
            <v>PI 58</v>
          </cell>
          <cell r="B120" t="str">
            <v>Fixação de caixas de passagem p/ instalação aparente D=20mm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4</v>
          </cell>
          <cell r="G120">
            <v>10</v>
          </cell>
        </row>
        <row r="121">
          <cell r="A121" t="str">
            <v>PI 59</v>
          </cell>
          <cell r="B121" t="str">
            <v>Instalação de luminária blindada para lâmpada a vapor de mercúrio 250W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20</v>
          </cell>
        </row>
        <row r="122">
          <cell r="A122" t="str">
            <v>PI 01</v>
          </cell>
          <cell r="B122" t="str">
            <v>Poste de aço galv. a fogo, c/ 20,0m de alt. p/ instal. tipo engastado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</v>
          </cell>
          <cell r="G122">
            <v>2662.25</v>
          </cell>
        </row>
        <row r="123">
          <cell r="A123" t="str">
            <v>PI 07</v>
          </cell>
          <cell r="B123" t="str">
            <v>Suporte p/ luminária tipo ZGP402 da Philips ou similar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1</v>
          </cell>
          <cell r="G123">
            <v>100</v>
          </cell>
        </row>
        <row r="124">
          <cell r="A124" t="str">
            <v>PI 04</v>
          </cell>
          <cell r="B124" t="str">
            <v xml:space="preserve">Luminária p/ iluminação pública ref.SRC-612 da Philips ou similar 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425.5</v>
          </cell>
        </row>
        <row r="125">
          <cell r="A125" t="str">
            <v>PI 03</v>
          </cell>
          <cell r="B125" t="str">
            <v xml:space="preserve">Luminária p/ iluminação pública ref.HRC-612 da Philips ou similar 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20</v>
          </cell>
          <cell r="G125">
            <v>400</v>
          </cell>
        </row>
        <row r="126">
          <cell r="A126" t="str">
            <v>PI 09</v>
          </cell>
          <cell r="B126" t="str">
            <v>Lâmpada a vapor de sódio 400W, alta pressão, base E40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2</v>
          </cell>
          <cell r="G126">
            <v>33.35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</v>
          </cell>
          <cell r="G127">
            <v>494</v>
          </cell>
        </row>
        <row r="128">
          <cell r="A128" t="str">
            <v>PI 42</v>
          </cell>
          <cell r="B128" t="str">
            <v>Instalação de poste de aço de 20m de altura engastado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</v>
          </cell>
          <cell r="G128">
            <v>250</v>
          </cell>
        </row>
        <row r="129">
          <cell r="A129" t="str">
            <v>PI 69</v>
          </cell>
          <cell r="B129" t="str">
            <v>Instalação de poste concreto duplo T, 10m de altura, engastado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10</v>
          </cell>
          <cell r="G129">
            <v>200</v>
          </cell>
        </row>
        <row r="130">
          <cell r="A130" t="str">
            <v>PI 27</v>
          </cell>
          <cell r="B130" t="str">
            <v>Cabo isolado p/ 1000V, bitola 35mm²</v>
          </cell>
          <cell r="C130" t="str">
            <v xml:space="preserve"> </v>
          </cell>
          <cell r="D130" t="str">
            <v xml:space="preserve"> </v>
          </cell>
          <cell r="E130" t="str">
            <v>m</v>
          </cell>
          <cell r="F130">
            <v>200</v>
          </cell>
          <cell r="G130">
            <v>1.55</v>
          </cell>
        </row>
        <row r="131">
          <cell r="A131" t="str">
            <v>PI 65</v>
          </cell>
          <cell r="B131" t="str">
            <v>Cabo de alumínio 1/0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2650</v>
          </cell>
          <cell r="G131">
            <v>1.7</v>
          </cell>
        </row>
        <row r="132">
          <cell r="A132" t="str">
            <v>PI 66</v>
          </cell>
          <cell r="B132" t="str">
            <v>Cabo isolado p/ 1000 V, 6 mm2 de alumínio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20</v>
          </cell>
          <cell r="G132">
            <v>1</v>
          </cell>
        </row>
        <row r="133">
          <cell r="A133" t="str">
            <v>PI 67</v>
          </cell>
          <cell r="B133" t="str">
            <v>Cabo isolado p/ 1000 V, 2,5 mm2 de alumínio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60</v>
          </cell>
          <cell r="G133">
            <v>0.6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200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400</v>
          </cell>
          <cell r="G135">
            <v>6.2</v>
          </cell>
        </row>
        <row r="136">
          <cell r="A136" t="str">
            <v>R10</v>
          </cell>
          <cell r="B136" t="str">
            <v>Remanejamento de Poste de Concreto 10/150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5</v>
          </cell>
          <cell r="G136">
            <v>75</v>
          </cell>
        </row>
        <row r="137">
          <cell r="A137" t="str">
            <v>R3</v>
          </cell>
          <cell r="B137" t="str">
            <v>Remanejamento de Rede de Telefonia</v>
          </cell>
          <cell r="C137" t="str">
            <v xml:space="preserve"> </v>
          </cell>
          <cell r="D137" t="str">
            <v xml:space="preserve"> </v>
          </cell>
          <cell r="E137" t="str">
            <v>m</v>
          </cell>
          <cell r="F137">
            <v>200</v>
          </cell>
          <cell r="G137">
            <v>2</v>
          </cell>
        </row>
      </sheetData>
      <sheetData sheetId="1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01.100.15</v>
          </cell>
          <cell r="B17" t="str">
            <v>Escavação,carga e transportes de material de 1a categoria DMT= 1200 a 1400m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5853</v>
          </cell>
          <cell r="G17">
            <v>2.62</v>
          </cell>
        </row>
        <row r="18">
          <cell r="A18" t="str">
            <v>01.101.15</v>
          </cell>
          <cell r="B18" t="str">
            <v>Escavação,carga e transportes de material de 2a categoria,c/CB,  DMT 1200 a 1400m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650</v>
          </cell>
          <cell r="G18">
            <v>3.73</v>
          </cell>
        </row>
        <row r="19">
          <cell r="A19" t="str">
            <v>01.510.00</v>
          </cell>
          <cell r="B19" t="str">
            <v>Compactação de aterros a 95% Proctor Normal</v>
          </cell>
          <cell r="C19" t="str">
            <v>DNER-ES282/97</v>
          </cell>
          <cell r="D19" t="str">
            <v xml:space="preserve"> </v>
          </cell>
          <cell r="E19" t="str">
            <v>m3</v>
          </cell>
          <cell r="F19">
            <v>1593</v>
          </cell>
          <cell r="G19">
            <v>0.79</v>
          </cell>
        </row>
        <row r="20">
          <cell r="A20" t="str">
            <v>01.511.00</v>
          </cell>
          <cell r="B20" t="str">
            <v>Compactação de aterros a 100% Proctor Normal</v>
          </cell>
          <cell r="C20" t="str">
            <v>DNER-ES282/97</v>
          </cell>
          <cell r="D20" t="str">
            <v xml:space="preserve"> </v>
          </cell>
          <cell r="E20" t="str">
            <v>m3</v>
          </cell>
          <cell r="F20">
            <v>3827</v>
          </cell>
          <cell r="G20">
            <v>1.36</v>
          </cell>
        </row>
        <row r="21">
          <cell r="A21" t="str">
            <v>P 10.000.06</v>
          </cell>
          <cell r="B21" t="str">
            <v>Aterro reforçado c/ elementos Terramesh (0,50x1,00x4,00m)(malha 8x10) ou similar</v>
          </cell>
          <cell r="C21" t="str">
            <v xml:space="preserve"> </v>
          </cell>
          <cell r="D21" t="str">
            <v xml:space="preserve"> </v>
          </cell>
          <cell r="E21" t="str">
            <v>un</v>
          </cell>
          <cell r="F21">
            <v>2638</v>
          </cell>
          <cell r="G21">
            <v>321.67</v>
          </cell>
        </row>
        <row r="22">
          <cell r="A22" t="str">
            <v>P 10.000.05</v>
          </cell>
          <cell r="B22" t="str">
            <v>Aterro reforçado c/ elementos Terramesh (1,00x1,00x4,00m)(malha 8x10) ou similar</v>
          </cell>
          <cell r="C22" t="str">
            <v xml:space="preserve"> </v>
          </cell>
          <cell r="D22" t="str">
            <v xml:space="preserve"> </v>
          </cell>
          <cell r="E22" t="str">
            <v>un</v>
          </cell>
          <cell r="F22">
            <v>1782</v>
          </cell>
          <cell r="G22">
            <v>414.83</v>
          </cell>
        </row>
        <row r="23">
          <cell r="A23" t="str">
            <v>DER82610</v>
          </cell>
          <cell r="B23" t="str">
            <v>Gabião caixa em PVC c/ h=50cm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313</v>
          </cell>
          <cell r="G23">
            <v>153.77000000000001</v>
          </cell>
        </row>
        <row r="24">
          <cell r="A24" t="str">
            <v>DER82660</v>
          </cell>
          <cell r="B24" t="str">
            <v>Gabião caixa em PVC c/ h=100cm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895</v>
          </cell>
          <cell r="G24">
            <v>122.97</v>
          </cell>
        </row>
        <row r="25">
          <cell r="A25" t="str">
            <v>09.517.04</v>
          </cell>
          <cell r="B25" t="str">
            <v>Pedra de mão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8521</v>
          </cell>
          <cell r="G25">
            <v>11.92</v>
          </cell>
        </row>
        <row r="26">
          <cell r="A26">
            <v>9000032</v>
          </cell>
          <cell r="B26" t="str">
            <v>Manta Geotextil 200g/m2</v>
          </cell>
          <cell r="C26">
            <v>0</v>
          </cell>
          <cell r="D26">
            <v>0</v>
          </cell>
          <cell r="E26" t="str">
            <v>m2</v>
          </cell>
          <cell r="F26">
            <v>12255</v>
          </cell>
          <cell r="G26">
            <v>5.83</v>
          </cell>
        </row>
        <row r="27">
          <cell r="A27" t="str">
            <v>P 10.000.07</v>
          </cell>
          <cell r="B27" t="str">
            <v>Geogrelha Paralink 400m ou similar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1475</v>
          </cell>
          <cell r="G27">
            <v>52.09</v>
          </cell>
        </row>
        <row r="28">
          <cell r="A28" t="str">
            <v>P 10.000.08</v>
          </cell>
          <cell r="B28" t="str">
            <v>Geogrelha Paralink 800m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900</v>
          </cell>
          <cell r="G28">
            <v>91.8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19615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3732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2736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17941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46266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5664</v>
          </cell>
          <cell r="G37">
            <v>67.64</v>
          </cell>
        </row>
        <row r="38">
          <cell r="A38" t="str">
            <v>DER82200</v>
          </cell>
          <cell r="B38" t="str">
            <v>Remoção de revestimento de CBUQ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380</v>
          </cell>
          <cell r="G38">
            <v>5.73</v>
          </cell>
        </row>
        <row r="39">
          <cell r="A39" t="str">
            <v>DER82200a</v>
          </cell>
          <cell r="B39" t="str">
            <v>Remoção de camada granular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380</v>
          </cell>
          <cell r="G39">
            <v>4.67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35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184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695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242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8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336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451</v>
          </cell>
          <cell r="G49">
            <v>19.170000000000002</v>
          </cell>
        </row>
        <row r="50">
          <cell r="A50" t="str">
            <v>04.900.03</v>
          </cell>
          <cell r="B50" t="str">
            <v>Sarjeta triangular de concreto-STC 03</v>
          </cell>
          <cell r="C50" t="str">
            <v>DNER-ES288/97</v>
          </cell>
          <cell r="D50" t="str">
            <v xml:space="preserve"> </v>
          </cell>
          <cell r="E50" t="str">
            <v>m</v>
          </cell>
          <cell r="F50">
            <v>55</v>
          </cell>
          <cell r="G50">
            <v>16.02</v>
          </cell>
        </row>
        <row r="51">
          <cell r="A51" t="str">
            <v>04.910.05</v>
          </cell>
          <cell r="B51" t="str">
            <v>Meio-fio de concreto-MFC 05</v>
          </cell>
          <cell r="C51" t="str">
            <v>DNER-ES290/97</v>
          </cell>
          <cell r="D51" t="str">
            <v xml:space="preserve"> </v>
          </cell>
          <cell r="E51" t="str">
            <v>m</v>
          </cell>
          <cell r="F51">
            <v>682</v>
          </cell>
          <cell r="G51">
            <v>10.54</v>
          </cell>
        </row>
        <row r="52">
          <cell r="A52" t="str">
            <v>04.960.01</v>
          </cell>
          <cell r="B52" t="str">
            <v>Boca de lobo simples c/ grelha de concreto-BLS 01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3</v>
          </cell>
          <cell r="G52">
            <v>203.51</v>
          </cell>
        </row>
        <row r="53">
          <cell r="A53" t="str">
            <v>04.960.02</v>
          </cell>
          <cell r="B53" t="str">
            <v>Boca de lobo simples c/ grelha de concreto-BLS 02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5</v>
          </cell>
          <cell r="G53">
            <v>257.83999999999997</v>
          </cell>
        </row>
        <row r="54">
          <cell r="A54" t="str">
            <v>P 04.100.07</v>
          </cell>
          <cell r="B54" t="str">
            <v>Execução de galerias D=0,40 c/ lastro de brita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281</v>
          </cell>
          <cell r="G54">
            <v>41.68</v>
          </cell>
        </row>
        <row r="55">
          <cell r="A55" t="str">
            <v>P 04.100.08</v>
          </cell>
          <cell r="B55" t="str">
            <v>Execução de galerias D=0,40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28</v>
          </cell>
          <cell r="G55">
            <v>58.65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147.57</v>
          </cell>
        </row>
        <row r="57">
          <cell r="F57" t="str">
            <v>SUB-TOTAL</v>
          </cell>
        </row>
        <row r="59">
          <cell r="B59" t="str">
            <v>OBRAS DE ARTE ESPECIAIS</v>
          </cell>
        </row>
        <row r="60">
          <cell r="A60" t="str">
            <v>03.371.01</v>
          </cell>
          <cell r="B60" t="str">
            <v>Formas de placa compensada resinada</v>
          </cell>
          <cell r="C60" t="str">
            <v xml:space="preserve"> </v>
          </cell>
          <cell r="D60" t="str">
            <v xml:space="preserve"> </v>
          </cell>
          <cell r="E60" t="str">
            <v>m2</v>
          </cell>
          <cell r="F60">
            <v>85</v>
          </cell>
          <cell r="G60">
            <v>21.86</v>
          </cell>
        </row>
        <row r="61">
          <cell r="A61" t="str">
            <v>03.371.02</v>
          </cell>
          <cell r="B61" t="str">
            <v>Formas de placa compensada plastificada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2387</v>
          </cell>
          <cell r="G61">
            <v>30.76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 t="str">
            <v xml:space="preserve"> </v>
          </cell>
          <cell r="D62" t="str">
            <v xml:space="preserve"> </v>
          </cell>
          <cell r="E62" t="str">
            <v>kg</v>
          </cell>
          <cell r="F62">
            <v>37870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 t="str">
            <v xml:space="preserve"> </v>
          </cell>
          <cell r="D63" t="str">
            <v xml:space="preserve"> 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Transporte e lançamento de pré-lages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OAE18</v>
          </cell>
          <cell r="B65" t="str">
            <v>Transporte e lançamento de vigas pré-moldadas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40</v>
          </cell>
          <cell r="G65">
            <v>1281.27</v>
          </cell>
        </row>
        <row r="66">
          <cell r="A66" t="str">
            <v>OAE19</v>
          </cell>
          <cell r="B66" t="str">
            <v>Injeção de nata (cabos 12 varas 1/2")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2388</v>
          </cell>
          <cell r="G66">
            <v>3.65</v>
          </cell>
        </row>
        <row r="67">
          <cell r="A67" t="str">
            <v>03.330.00</v>
          </cell>
          <cell r="B67" t="str">
            <v>Concreto fck= 35 MPa-contr. raz. uso ger.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326</v>
          </cell>
          <cell r="G67">
            <v>166.78</v>
          </cell>
        </row>
        <row r="68">
          <cell r="A68" t="str">
            <v>P 03.327.01</v>
          </cell>
          <cell r="B68" t="str">
            <v xml:space="preserve">Concreto fck= 25 MPa-contr. raz. uso ger. 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73</v>
          </cell>
          <cell r="G68">
            <v>163.22</v>
          </cell>
        </row>
        <row r="69">
          <cell r="A69" t="str">
            <v>03.510.00</v>
          </cell>
          <cell r="B69" t="str">
            <v>Aparelho de apoio em neoprene</v>
          </cell>
          <cell r="C69" t="str">
            <v xml:space="preserve"> </v>
          </cell>
          <cell r="D69" t="str">
            <v xml:space="preserve"> </v>
          </cell>
          <cell r="E69" t="str">
            <v>kg</v>
          </cell>
          <cell r="F69">
            <v>104</v>
          </cell>
          <cell r="G69">
            <v>86.94</v>
          </cell>
        </row>
        <row r="70">
          <cell r="B70" t="str">
            <v>Barreiras de segurança (C.A.) Tipo New Jersey (129,2 m)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258.39999999999998</v>
          </cell>
          <cell r="G71">
            <v>21.86</v>
          </cell>
        </row>
        <row r="72">
          <cell r="A72" t="str">
            <v>03.353.00</v>
          </cell>
          <cell r="B72" t="str">
            <v>Forn., preparo e colocação nas formas, de aço CA-50</v>
          </cell>
          <cell r="C72" t="str">
            <v xml:space="preserve"> </v>
          </cell>
          <cell r="D72" t="str">
            <v xml:space="preserve"> </v>
          </cell>
          <cell r="E72" t="str">
            <v>kg</v>
          </cell>
          <cell r="F72">
            <v>2080.12</v>
          </cell>
          <cell r="G72">
            <v>2.59</v>
          </cell>
        </row>
        <row r="73">
          <cell r="A73" t="str">
            <v>03.326.00</v>
          </cell>
          <cell r="B73" t="str">
            <v xml:space="preserve">Concreto fck= 20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30</v>
          </cell>
          <cell r="G73">
            <v>149.19999999999999</v>
          </cell>
        </row>
        <row r="74">
          <cell r="B74" t="str">
            <v>Placas de aproximação( 04 unidades)(dimensão 4,00m x 11,2m x 0,30m)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03.353.00</v>
          </cell>
          <cell r="B76" t="str">
            <v>Forn., preparo e colocação nas formas, de aço CA-50</v>
          </cell>
          <cell r="C76" t="str">
            <v xml:space="preserve"> </v>
          </cell>
          <cell r="D76" t="str">
            <v xml:space="preserve"> </v>
          </cell>
          <cell r="E76" t="str">
            <v>kg</v>
          </cell>
          <cell r="F76">
            <v>3720</v>
          </cell>
          <cell r="G76">
            <v>2.59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54</v>
          </cell>
          <cell r="G77">
            <v>149.19999999999999</v>
          </cell>
        </row>
        <row r="78">
          <cell r="B78" t="str">
            <v>Drenos</v>
          </cell>
        </row>
        <row r="79">
          <cell r="A79" t="str">
            <v>P 03.991.01d</v>
          </cell>
          <cell r="B79" t="str">
            <v>Dreno de FF D= 150 mm x 500mm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P 03.991.01c</v>
          </cell>
          <cell r="B80" t="str">
            <v>Dreno de FF D= 100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15.64</v>
          </cell>
        </row>
        <row r="81">
          <cell r="F81" t="str">
            <v>SUB-TOTAL</v>
          </cell>
        </row>
        <row r="82">
          <cell r="B82" t="str">
            <v>OBRAS COMPLEMENTARES</v>
          </cell>
        </row>
        <row r="83">
          <cell r="A83" t="str">
            <v>05.100.00</v>
          </cell>
          <cell r="B83" t="str">
            <v>Enleivamento</v>
          </cell>
          <cell r="C83" t="str">
            <v>DNER-ES341/97</v>
          </cell>
          <cell r="D83" t="str">
            <v xml:space="preserve"> 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06.030.00</v>
          </cell>
          <cell r="B84" t="str">
            <v>Barreira de segurança simples</v>
          </cell>
          <cell r="C84" t="str">
            <v xml:space="preserve"> </v>
          </cell>
          <cell r="D84" t="str">
            <v xml:space="preserve"> </v>
          </cell>
          <cell r="E84" t="str">
            <v>m</v>
          </cell>
          <cell r="F84">
            <v>1274</v>
          </cell>
          <cell r="G84">
            <v>52.16</v>
          </cell>
        </row>
        <row r="85">
          <cell r="A85" t="str">
            <v>PI 01</v>
          </cell>
          <cell r="B85" t="str">
            <v>Poste de aço galv. a fogo, c/ 20,0m de alt. p/ instal. tipo engastado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2662.25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83</v>
          </cell>
          <cell r="G86">
            <v>400</v>
          </cell>
        </row>
        <row r="87">
          <cell r="A87" t="str">
            <v>PI 04</v>
          </cell>
          <cell r="B87" t="str">
            <v xml:space="preserve">Luminária p/ iluminação pública ref.SRC-612 da Philips ou similar 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PI 07</v>
          </cell>
          <cell r="B88" t="str">
            <v>Suporte p/ luminária tipo ZGP402 da Philips ou similar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2</v>
          </cell>
          <cell r="G88">
            <v>100</v>
          </cell>
        </row>
        <row r="89">
          <cell r="A89" t="str">
            <v>PI 09</v>
          </cell>
          <cell r="B89" t="str">
            <v>Lâmpada a vapor de sódio 400W, alta pressão, base E40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33.35</v>
          </cell>
        </row>
        <row r="90">
          <cell r="A90" t="str">
            <v>PI 10</v>
          </cell>
          <cell r="B90" t="str">
            <v>Lâmpada a vapor de mercúrio 250W, alta pressão, base E40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83</v>
          </cell>
          <cell r="G90">
            <v>28.75</v>
          </cell>
        </row>
        <row r="91">
          <cell r="A91" t="str">
            <v>PI 14</v>
          </cell>
          <cell r="B91" t="str">
            <v>Caixa de passagem para instalação aparente D=50mm, tipo T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4.08</v>
          </cell>
        </row>
        <row r="92">
          <cell r="A92" t="str">
            <v>PI 15</v>
          </cell>
          <cell r="B92" t="str">
            <v>Caixa de passagem para instalação aparente D=20mm, tipo LB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3.62</v>
          </cell>
        </row>
        <row r="93">
          <cell r="A93" t="str">
            <v>PI 20</v>
          </cell>
          <cell r="B93" t="str">
            <v>Poste de concreto duplo T 10m, 150 daN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29</v>
          </cell>
          <cell r="G93">
            <v>200</v>
          </cell>
        </row>
        <row r="94">
          <cell r="A94" t="str">
            <v>PI 22</v>
          </cell>
          <cell r="B94" t="str">
            <v>Base completa com fusível Diazed, 6A, retardado, incluíndo tampa, anel de proteção e ajuste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87</v>
          </cell>
          <cell r="G94">
            <v>8.6300000000000008</v>
          </cell>
        </row>
        <row r="95">
          <cell r="A95" t="str">
            <v>PI 23</v>
          </cell>
          <cell r="B95" t="str">
            <v>Contator tripolar a seco, p/ corrente alternada - 55 A, para uso em rede 380/220V - 60Hz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6</v>
          </cell>
          <cell r="G95">
            <v>234.6</v>
          </cell>
        </row>
        <row r="96">
          <cell r="A96" t="str">
            <v>PI 24</v>
          </cell>
          <cell r="B96" t="str">
            <v>Fita elétrica auto fusão a base de borracha EPR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</v>
          </cell>
          <cell r="G96">
            <v>6.39</v>
          </cell>
        </row>
        <row r="97">
          <cell r="A97" t="str">
            <v>PI 25</v>
          </cell>
          <cell r="B97" t="str">
            <v>Fita adesiva plástica isolante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10</v>
          </cell>
          <cell r="G97">
            <v>3.84</v>
          </cell>
        </row>
        <row r="98">
          <cell r="A98" t="str">
            <v>PI 26</v>
          </cell>
          <cell r="B98" t="str">
            <v>Relé fotoelétrico c/ suporte para fixação galv. com furo 18mm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6</v>
          </cell>
          <cell r="G98">
            <v>11.5</v>
          </cell>
        </row>
        <row r="99">
          <cell r="A99" t="str">
            <v>PI 27</v>
          </cell>
          <cell r="B99" t="str">
            <v>Cabo isolado p/ 1000V, bitola 35mm²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1.55</v>
          </cell>
        </row>
        <row r="100">
          <cell r="A100" t="str">
            <v>PI 28</v>
          </cell>
          <cell r="B100" t="str">
            <v>Eletroduto de aço tipo pesado 100mm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40</v>
          </cell>
          <cell r="G100">
            <v>28.55</v>
          </cell>
        </row>
        <row r="101">
          <cell r="A101" t="str">
            <v>PI 30</v>
          </cell>
          <cell r="B101" t="str">
            <v>Haste para aterramento aço-cobre D 13x2400mm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29</v>
          </cell>
          <cell r="G101">
            <v>6.04</v>
          </cell>
        </row>
        <row r="102">
          <cell r="A102" t="str">
            <v>PI 31</v>
          </cell>
          <cell r="B102" t="str">
            <v>Cabo de cobre nú meio duro, 7 fios 2AWG</v>
          </cell>
          <cell r="C102" t="str">
            <v xml:space="preserve"> </v>
          </cell>
          <cell r="D102" t="str">
            <v xml:space="preserve"> </v>
          </cell>
          <cell r="E102" t="str">
            <v>kg</v>
          </cell>
          <cell r="F102">
            <v>15</v>
          </cell>
          <cell r="G102">
            <v>7.02</v>
          </cell>
        </row>
        <row r="103">
          <cell r="A103" t="str">
            <v>PI 34</v>
          </cell>
          <cell r="B103" t="str">
            <v>Construção de caixa tipo SP, ou pré-instalada com as mesmas características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6</v>
          </cell>
          <cell r="G103">
            <v>180</v>
          </cell>
        </row>
        <row r="104">
          <cell r="A104" t="str">
            <v>PI 35</v>
          </cell>
          <cell r="B104" t="str">
            <v>Construção de embasamento p/ poste tipo engastado, 20m de altura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494</v>
          </cell>
        </row>
        <row r="105">
          <cell r="A105" t="str">
            <v>PI 36</v>
          </cell>
          <cell r="B105" t="str">
            <v>Construção de embasamento p/ poste tipo engastado, concreto duplo T, 10m de altura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29</v>
          </cell>
          <cell r="G105">
            <v>285</v>
          </cell>
        </row>
        <row r="106">
          <cell r="A106" t="str">
            <v>PI 37</v>
          </cell>
          <cell r="B106" t="str">
            <v>Lançamento de cabos em dutos de aço, classe 1000V, circuito trifásico mais neutro, e monofásico</v>
          </cell>
          <cell r="C106" t="str">
            <v xml:space="preserve"> 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4</v>
          </cell>
          <cell r="G107">
            <v>4.5</v>
          </cell>
        </row>
        <row r="108">
          <cell r="A108" t="str">
            <v>PI 39</v>
          </cell>
          <cell r="B108" t="str">
            <v>Fixação de haste de terra e conexão ao neutro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29</v>
          </cell>
          <cell r="G108">
            <v>35</v>
          </cell>
        </row>
        <row r="109">
          <cell r="A109" t="str">
            <v>PI 40</v>
          </cell>
          <cell r="B109" t="str">
            <v>Montagem eletromecân.de iluminação a 17,5m de alt., formada p/2 pétalas, c/ fixação dos equip.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</v>
          </cell>
          <cell r="G109">
            <v>550</v>
          </cell>
        </row>
        <row r="110">
          <cell r="A110" t="str">
            <v>PI 41</v>
          </cell>
          <cell r="B110" t="str">
            <v>Instalação de tubo de aço vara de 6m e curva de entrada de cabos na lateral do poste c/ fix. dutos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3</v>
          </cell>
          <cell r="G110">
            <v>200</v>
          </cell>
        </row>
        <row r="111">
          <cell r="A111" t="str">
            <v>PI 42</v>
          </cell>
          <cell r="B111" t="str">
            <v>Instalação de poste de aço de 20m de altura engastado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250</v>
          </cell>
        </row>
        <row r="112">
          <cell r="A112" t="str">
            <v>PI 43</v>
          </cell>
          <cell r="B112" t="str">
            <v>Travessia de pista asfáltica p/ lançamento dutos aço tipo pesado 100mm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40</v>
          </cell>
          <cell r="G112">
            <v>70</v>
          </cell>
        </row>
        <row r="113">
          <cell r="A113" t="str">
            <v>PI 44</v>
          </cell>
          <cell r="B113" t="str">
            <v>Montagem eletromecânica de luminária 10,0m de altura, c/ fixação dos equip.e conexões elétricos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83</v>
          </cell>
          <cell r="G113">
            <v>60</v>
          </cell>
        </row>
        <row r="114">
          <cell r="A114" t="str">
            <v>PI 48</v>
          </cell>
          <cell r="B114" t="str">
            <v>Armação secundária p/ 2 estribo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58</v>
          </cell>
          <cell r="G114">
            <v>7.5</v>
          </cell>
        </row>
        <row r="115">
          <cell r="A115" t="str">
            <v>PI 49</v>
          </cell>
          <cell r="B115" t="str">
            <v>Armação secundária p/ 1 estribo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29</v>
          </cell>
          <cell r="G115">
            <v>3.5</v>
          </cell>
        </row>
        <row r="116">
          <cell r="A116" t="str">
            <v>PI 50</v>
          </cell>
          <cell r="B116" t="str">
            <v>Cabo isolado, de alumínio singelo, bitola 4 mm² - estimada</v>
          </cell>
          <cell r="C116" t="str">
            <v xml:space="preserve"> </v>
          </cell>
          <cell r="D116" t="str">
            <v xml:space="preserve"> </v>
          </cell>
          <cell r="E116" t="str">
            <v>m</v>
          </cell>
          <cell r="F116">
            <v>120</v>
          </cell>
          <cell r="G116">
            <v>0.35</v>
          </cell>
        </row>
        <row r="117">
          <cell r="A117" t="str">
            <v>PI 51</v>
          </cell>
          <cell r="B117" t="str">
            <v>Eletoduto de PVC corrugado tipo Kanalex ou similar, 50 mm</v>
          </cell>
          <cell r="C117" t="str">
            <v xml:space="preserve"> </v>
          </cell>
          <cell r="D117" t="str">
            <v xml:space="preserve"> </v>
          </cell>
          <cell r="E117" t="str">
            <v>m</v>
          </cell>
          <cell r="F117">
            <v>20</v>
          </cell>
          <cell r="G117">
            <v>3.02</v>
          </cell>
        </row>
        <row r="118">
          <cell r="A118" t="str">
            <v>PI 52</v>
          </cell>
          <cell r="B118" t="str">
            <v>Luminária IMB C-300 ou similar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4</v>
          </cell>
          <cell r="G118">
            <v>410</v>
          </cell>
        </row>
        <row r="119">
          <cell r="A119" t="str">
            <v>PI 67</v>
          </cell>
          <cell r="B119" t="str">
            <v>Cabo isolado p/ 1000 V, 2,5 mm2 de alumínio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170</v>
          </cell>
          <cell r="G119">
            <v>0.6</v>
          </cell>
        </row>
        <row r="120">
          <cell r="A120" t="str">
            <v>PI 66</v>
          </cell>
          <cell r="B120" t="str">
            <v>Cabo isolado p/ 1000 V, 6 mm2 de alumínio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40</v>
          </cell>
          <cell r="G120">
            <v>1</v>
          </cell>
        </row>
        <row r="121">
          <cell r="A121" t="str">
            <v>PI 57</v>
          </cell>
          <cell r="B121" t="str">
            <v>Lançamento de cabos em eletroduto de PVC corrugado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20</v>
          </cell>
          <cell r="G121">
            <v>3</v>
          </cell>
        </row>
        <row r="122">
          <cell r="A122" t="str">
            <v>PI 58</v>
          </cell>
          <cell r="B122" t="str">
            <v>Fixação de caixas de passagem p/ instalação aparente D=20mm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4</v>
          </cell>
          <cell r="G122">
            <v>10</v>
          </cell>
        </row>
        <row r="123">
          <cell r="A123" t="str">
            <v>PI 59</v>
          </cell>
          <cell r="B123" t="str">
            <v>Instalação de luminária blindada para lâmpada a vapor de mercúrio 250W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20</v>
          </cell>
        </row>
        <row r="124">
          <cell r="A124" t="str">
            <v>PI 61</v>
          </cell>
          <cell r="B124" t="str">
            <v>Isolador de roldana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145</v>
          </cell>
          <cell r="G124">
            <v>4.5</v>
          </cell>
        </row>
        <row r="125">
          <cell r="A125" t="str">
            <v>PI 65</v>
          </cell>
          <cell r="B125" t="str">
            <v>Cabo de alumínio 1/0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4625</v>
          </cell>
          <cell r="G125">
            <v>1.7</v>
          </cell>
        </row>
        <row r="126">
          <cell r="A126" t="str">
            <v>R1</v>
          </cell>
          <cell r="B126" t="str">
            <v>Remanejamento de Rede de Baixa Tensão (220/380V)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180</v>
          </cell>
          <cell r="G126">
            <v>4.7</v>
          </cell>
        </row>
        <row r="127">
          <cell r="A127" t="str">
            <v>R2</v>
          </cell>
          <cell r="B127" t="str">
            <v>Remanejamento de Rede de Alta Tensão (138kV)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450</v>
          </cell>
          <cell r="G127">
            <v>6.2</v>
          </cell>
        </row>
        <row r="128">
          <cell r="A128" t="str">
            <v>R10</v>
          </cell>
          <cell r="B128" t="str">
            <v>Remanejamento de Poste de Concreto 10/150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75</v>
          </cell>
        </row>
        <row r="129">
          <cell r="A129" t="str">
            <v>R14</v>
          </cell>
          <cell r="B129" t="str">
            <v>Remanejamento de Poste de Concreto 11/300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</v>
          </cell>
          <cell r="G129">
            <v>75</v>
          </cell>
        </row>
        <row r="130">
          <cell r="A130" t="str">
            <v>R15</v>
          </cell>
          <cell r="B130" t="str">
            <v>Remanejamento de Poste de Concreto 11/500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</v>
          </cell>
          <cell r="G130">
            <v>75</v>
          </cell>
        </row>
        <row r="131">
          <cell r="A131" t="str">
            <v>R17</v>
          </cell>
          <cell r="B131" t="str">
            <v>Remanejamento de Poste de Concreto 10/150 c/ 2 pétala (400W) instalado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3</v>
          </cell>
          <cell r="G131">
            <v>200</v>
          </cell>
        </row>
        <row r="132">
          <cell r="A132" t="str">
            <v>R20A</v>
          </cell>
          <cell r="B132" t="str">
            <v>Remanejamento de Poste de Concreto 11/300 c/ 3 pétalas (400W) instalado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250</v>
          </cell>
        </row>
        <row r="133">
          <cell r="A133" t="str">
            <v>R3</v>
          </cell>
          <cell r="B133" t="str">
            <v>Remanejamento de Rede de Telefonia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360</v>
          </cell>
          <cell r="G133">
            <v>2</v>
          </cell>
        </row>
      </sheetData>
      <sheetData sheetId="1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32976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01.100.09</v>
          </cell>
          <cell r="B17" t="str">
            <v>Escavação,carga e transportes de material de 1a categoria DMT= 50 a 200m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1549</v>
          </cell>
          <cell r="G17">
            <v>1.89</v>
          </cell>
        </row>
        <row r="18">
          <cell r="A18" t="str">
            <v>01.100.10</v>
          </cell>
          <cell r="B18" t="str">
            <v>Escavação,carga e transportes de material de 1a categoria DMT= 200 a 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1285</v>
          </cell>
          <cell r="G18">
            <v>1.98</v>
          </cell>
        </row>
        <row r="19">
          <cell r="A19" t="str">
            <v>01.100.11</v>
          </cell>
          <cell r="B19" t="str">
            <v>Escavação,carga e transportes de material de 1a categoria DMT= 400 a 600m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1718</v>
          </cell>
          <cell r="G19">
            <v>2.12</v>
          </cell>
        </row>
        <row r="20">
          <cell r="A20" t="str">
            <v>DER50290</v>
          </cell>
          <cell r="B20" t="str">
            <v>Esc.  Carga e Transp. de mat. 1a cat. c/ CB 8000&lt;DMT&lt;9000m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49008</v>
          </cell>
          <cell r="G20">
            <v>5.79</v>
          </cell>
        </row>
        <row r="21">
          <cell r="A21" t="str">
            <v>DER50300</v>
          </cell>
          <cell r="B21" t="str">
            <v>Esc.  Carga e Transp. de mat. 1a cat. c/ CB 9000&lt;DMT&lt;10000m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6244</v>
          </cell>
          <cell r="G21">
            <v>6.3</v>
          </cell>
        </row>
        <row r="22">
          <cell r="A22" t="str">
            <v>DER51280</v>
          </cell>
          <cell r="B22" t="str">
            <v>Escavação,carga e transportes de material de 2a categoria DMT 8000 a 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32672</v>
          </cell>
          <cell r="G22">
            <v>7.48</v>
          </cell>
        </row>
        <row r="23">
          <cell r="A23" t="str">
            <v>DER51290</v>
          </cell>
          <cell r="B23" t="str">
            <v>Escavação,carga e transportes de material de 2a categoria DMT 9000 a 10000m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4162</v>
          </cell>
          <cell r="G23">
            <v>8.11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71860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8672</v>
          </cell>
          <cell r="G25">
            <v>1.36</v>
          </cell>
        </row>
        <row r="26">
          <cell r="F26" t="str">
            <v>SUB-TOTAL</v>
          </cell>
        </row>
        <row r="28">
          <cell r="B28" t="str">
            <v>PAVIMENTAÇÃO</v>
          </cell>
        </row>
        <row r="29">
          <cell r="A29" t="str">
            <v>02.000.00</v>
          </cell>
          <cell r="B29" t="str">
            <v>Regularização do subleito</v>
          </cell>
          <cell r="C29" t="str">
            <v xml:space="preserve"> </v>
          </cell>
          <cell r="D29" t="str">
            <v xml:space="preserve"> </v>
          </cell>
          <cell r="E29" t="str">
            <v>m2</v>
          </cell>
          <cell r="F29">
            <v>40505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Base brita graduada</v>
          </cell>
          <cell r="C31" t="str">
            <v>DNER-ES303/97</v>
          </cell>
          <cell r="D31" t="str">
            <v xml:space="preserve"> 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02.300.00</v>
          </cell>
          <cell r="B32" t="str">
            <v>Imprimação - Fornecimento, transporte e execução</v>
          </cell>
          <cell r="C32" t="str">
            <v>DNER-ES306/97</v>
          </cell>
          <cell r="D32" t="str">
            <v xml:space="preserve"> </v>
          </cell>
          <cell r="E32" t="str">
            <v>m2</v>
          </cell>
          <cell r="F32">
            <v>36771</v>
          </cell>
          <cell r="G32">
            <v>1.1100000000000001</v>
          </cell>
        </row>
        <row r="33">
          <cell r="A33" t="str">
            <v>02.400.00</v>
          </cell>
          <cell r="B33" t="str">
            <v>Pintura de ligação - Fornec., transporte e execução</v>
          </cell>
          <cell r="C33" t="str">
            <v>DNER-ES307/97</v>
          </cell>
          <cell r="D33" t="str">
            <v xml:space="preserve"> </v>
          </cell>
          <cell r="E33" t="str">
            <v>m2</v>
          </cell>
          <cell r="F33">
            <v>95149</v>
          </cell>
          <cell r="G33">
            <v>0.41</v>
          </cell>
        </row>
        <row r="34">
          <cell r="A34" t="str">
            <v>02.540.01</v>
          </cell>
          <cell r="B34" t="str">
            <v>Concreto betuminoso usinado a quente - usina 100/140 t/h</v>
          </cell>
          <cell r="C34" t="str">
            <v>DNER-ES313/97</v>
          </cell>
          <cell r="D34" t="str">
            <v xml:space="preserve"> </v>
          </cell>
          <cell r="E34" t="str">
            <v>t</v>
          </cell>
          <cell r="F34">
            <v>11655</v>
          </cell>
          <cell r="G34">
            <v>67.64</v>
          </cell>
        </row>
        <row r="35">
          <cell r="A35" t="str">
            <v>DER82200a</v>
          </cell>
          <cell r="B35" t="str">
            <v>Remoção de camada granular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1540</v>
          </cell>
          <cell r="G35">
            <v>4.67</v>
          </cell>
        </row>
        <row r="36">
          <cell r="A36" t="str">
            <v>DER82200</v>
          </cell>
          <cell r="B36" t="str">
            <v>Remoção de revestimento de CBUQ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1540</v>
          </cell>
          <cell r="G36">
            <v>5.73</v>
          </cell>
        </row>
        <row r="37">
          <cell r="F37" t="str">
            <v>SUB-TOTAL</v>
          </cell>
        </row>
        <row r="39">
          <cell r="B39" t="str">
            <v>DRENAGEM</v>
          </cell>
        </row>
        <row r="40">
          <cell r="A40" t="str">
            <v>04.000.00</v>
          </cell>
          <cell r="B40" t="str">
            <v>Escavação manual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86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Escavação mecânica,reaterro e compactação (material de 1a categoria)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04.401.01</v>
          </cell>
          <cell r="B43" t="str">
            <v>Valeta de prot. de aterro c/ revest. vegetal VPA 01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1683</v>
          </cell>
          <cell r="G43">
            <v>31.98</v>
          </cell>
        </row>
        <row r="44">
          <cell r="A44" t="str">
            <v>04.510.03</v>
          </cell>
          <cell r="B44" t="str">
            <v>Dreno sub- superficial- DSS 03</v>
          </cell>
          <cell r="C44" t="str">
            <v>DNER-ES294/97</v>
          </cell>
          <cell r="D44" t="str">
            <v xml:space="preserve"> </v>
          </cell>
          <cell r="E44" t="str">
            <v>m</v>
          </cell>
          <cell r="F44">
            <v>115</v>
          </cell>
          <cell r="G44">
            <v>3.71</v>
          </cell>
        </row>
        <row r="45">
          <cell r="A45" t="str">
            <v>04.511.01</v>
          </cell>
          <cell r="B45" t="str">
            <v>Boca de saída p/ dreno sub-superficial-BSD 03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6</v>
          </cell>
          <cell r="G45">
            <v>20.86</v>
          </cell>
        </row>
        <row r="46">
          <cell r="A46" t="str">
            <v>04.900.21</v>
          </cell>
          <cell r="B46" t="str">
            <v>Sarjeta de cant. central de concreto-SCC 01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1694</v>
          </cell>
          <cell r="G46">
            <v>13.85</v>
          </cell>
        </row>
        <row r="47">
          <cell r="A47" t="str">
            <v>04.900.22</v>
          </cell>
          <cell r="B47" t="str">
            <v>Sarjeta de cant. central de concreto-SCC 02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616</v>
          </cell>
          <cell r="G47">
            <v>19.170000000000002</v>
          </cell>
        </row>
        <row r="48">
          <cell r="A48" t="str">
            <v>04.910.05</v>
          </cell>
          <cell r="B48" t="str">
            <v>Meio-fio de concreto-MFC 05</v>
          </cell>
          <cell r="C48" t="str">
            <v>DNER-ES290/97</v>
          </cell>
          <cell r="D48" t="str">
            <v xml:space="preserve"> </v>
          </cell>
          <cell r="E48" t="str">
            <v>m</v>
          </cell>
          <cell r="F48">
            <v>132</v>
          </cell>
          <cell r="G48">
            <v>10.54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3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503.68</v>
          </cell>
        </row>
        <row r="51">
          <cell r="A51" t="str">
            <v>DER78150</v>
          </cell>
          <cell r="B51" t="str">
            <v>Caixa coletora de sarjeta - CCS, D=60cm e H = 1,00m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313.7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04.930.02</v>
          </cell>
          <cell r="B53" t="str">
            <v>Caixa coletora de sarjeta-CCS 02</v>
          </cell>
          <cell r="C53" t="str">
            <v>DNER-ES287/97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555.63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70</v>
          </cell>
          <cell r="G55">
            <v>131.66</v>
          </cell>
        </row>
        <row r="56">
          <cell r="A56" t="str">
            <v>P 04.100.40</v>
          </cell>
          <cell r="B56" t="str">
            <v>Execução de galerias D=0,80m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12</v>
          </cell>
          <cell r="G56">
            <v>197.36</v>
          </cell>
        </row>
        <row r="57">
          <cell r="A57" t="str">
            <v>DER72350b</v>
          </cell>
          <cell r="B57" t="str">
            <v>Boca para BSTC D=40cm - Normal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Galeria D=0,40m envelopada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2170.4</v>
          </cell>
          <cell r="G63">
            <v>3.03</v>
          </cell>
        </row>
        <row r="64">
          <cell r="A64" t="str">
            <v>DER66050</v>
          </cell>
          <cell r="B64" t="str">
            <v>Corpo de BSTC D=50cm c/ lastro de brita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27</v>
          </cell>
          <cell r="G64">
            <v>54.42</v>
          </cell>
        </row>
        <row r="65">
          <cell r="A65" t="str">
            <v>04.100.02</v>
          </cell>
          <cell r="B65" t="str">
            <v>Corpo de BSTC D=0.80m</v>
          </cell>
          <cell r="C65" t="str">
            <v>DNER-ES284/97</v>
          </cell>
          <cell r="D65" t="str">
            <v xml:space="preserve"> </v>
          </cell>
          <cell r="E65" t="str">
            <v xml:space="preserve">m </v>
          </cell>
          <cell r="F65">
            <v>113</v>
          </cell>
          <cell r="G65">
            <v>201.98</v>
          </cell>
        </row>
        <row r="66">
          <cell r="A66" t="str">
            <v>DER72350a</v>
          </cell>
          <cell r="B66" t="str">
            <v>Boca para BSTC D=50cm - Normal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157.56</v>
          </cell>
        </row>
        <row r="67">
          <cell r="A67" t="str">
            <v>04.101.02</v>
          </cell>
          <cell r="B67" t="str">
            <v>Boca de BSTC D=0.80m-normal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4</v>
          </cell>
          <cell r="G67">
            <v>494.05</v>
          </cell>
        </row>
        <row r="68">
          <cell r="A68" t="str">
            <v>04.101.05</v>
          </cell>
          <cell r="B68" t="str">
            <v>Boca de BSTC D=1.50m-normal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1942.12</v>
          </cell>
        </row>
        <row r="69">
          <cell r="A69" t="str">
            <v>04.110.01</v>
          </cell>
          <cell r="B69" t="str">
            <v>Corpo de BDTC D=1.00m</v>
          </cell>
          <cell r="C69" t="str">
            <v>DNER-ES284/97</v>
          </cell>
          <cell r="D69" t="str">
            <v xml:space="preserve"> </v>
          </cell>
          <cell r="E69" t="str">
            <v>m</v>
          </cell>
          <cell r="F69">
            <v>118</v>
          </cell>
          <cell r="G69">
            <v>572.14</v>
          </cell>
        </row>
        <row r="70">
          <cell r="A70" t="str">
            <v>04.111.01</v>
          </cell>
          <cell r="B70" t="str">
            <v>Boca de BDTC D=1.00m-normal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DER67700</v>
          </cell>
          <cell r="B71" t="str">
            <v>Corpo de BTTC D=0.80m c/enrocamento e laje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51</v>
          </cell>
          <cell r="G71">
            <v>599.96</v>
          </cell>
        </row>
        <row r="72">
          <cell r="A72" t="str">
            <v>DER73550</v>
          </cell>
          <cell r="B72" t="str">
            <v>Boca de BTTC D=0,80m-normal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685.42</v>
          </cell>
        </row>
        <row r="73">
          <cell r="A73" t="str">
            <v>04.999.01</v>
          </cell>
          <cell r="B73" t="str">
            <v>Remoção de bueiros existentes</v>
          </cell>
          <cell r="C73" t="str">
            <v xml:space="preserve"> </v>
          </cell>
          <cell r="D73" t="str">
            <v xml:space="preserve"> </v>
          </cell>
          <cell r="E73" t="str">
            <v>m</v>
          </cell>
          <cell r="F73">
            <v>143</v>
          </cell>
          <cell r="G73">
            <v>13.06</v>
          </cell>
        </row>
        <row r="74">
          <cell r="A74" t="str">
            <v>04.999.02</v>
          </cell>
          <cell r="B74" t="str">
            <v>Demolição de dispositivos de concreto</v>
          </cell>
          <cell r="C74" t="str">
            <v>DNER-ES296/97</v>
          </cell>
          <cell r="D74" t="str">
            <v xml:space="preserve"> 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P 04.100.23</v>
          </cell>
          <cell r="B75" t="str">
            <v>Bueiro Met.Corrug.circular, T.Armco,  c/Epoxy-bonded, MP-100, D=1,50 m, E=2,0mm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60</v>
          </cell>
          <cell r="G75">
            <v>510.8</v>
          </cell>
        </row>
        <row r="76">
          <cell r="F76" t="str">
            <v>SUB-TOTAL</v>
          </cell>
        </row>
        <row r="78">
          <cell r="B78" t="str">
            <v>OBRAS DE ARTE ESPECIAIS</v>
          </cell>
        </row>
        <row r="79">
          <cell r="B79" t="str">
            <v>(Quatro tabuleiros)</v>
          </cell>
        </row>
        <row r="80">
          <cell r="B80" t="str">
            <v>Infra e Mesoestrutura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65</v>
          </cell>
          <cell r="G81">
            <v>19.760000000000002</v>
          </cell>
        </row>
        <row r="82">
          <cell r="A82" t="str">
            <v>OAE5</v>
          </cell>
          <cell r="B82" t="str">
            <v>Estaca metálica - tipo CS 300 x 130 - Fornecimento e cravação</v>
          </cell>
          <cell r="C82" t="str">
            <v xml:space="preserve"> </v>
          </cell>
          <cell r="D82" t="str">
            <v xml:space="preserve"> 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03.371.01</v>
          </cell>
          <cell r="B83" t="str">
            <v>Formas de placa compensada resinada</v>
          </cell>
          <cell r="C83" t="str">
            <v xml:space="preserve"> </v>
          </cell>
          <cell r="D83" t="str">
            <v xml:space="preserve"> </v>
          </cell>
          <cell r="E83" t="str">
            <v>m2</v>
          </cell>
          <cell r="F83">
            <v>284</v>
          </cell>
          <cell r="G83">
            <v>21.86</v>
          </cell>
        </row>
        <row r="84">
          <cell r="A84" t="str">
            <v>03.353.00</v>
          </cell>
          <cell r="B84" t="str">
            <v>Forn., preparo e colocação nas formas, de aço CA-50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7377</v>
          </cell>
          <cell r="G84">
            <v>2.59</v>
          </cell>
        </row>
        <row r="85">
          <cell r="A85" t="str">
            <v>P 03.327.01</v>
          </cell>
          <cell r="B85" t="str">
            <v xml:space="preserve">Concreto fck= 25 MPa-contr. raz. uso ger. 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99</v>
          </cell>
          <cell r="G85">
            <v>163.22</v>
          </cell>
        </row>
        <row r="86">
          <cell r="B86" t="str">
            <v>Superestrutura</v>
          </cell>
        </row>
        <row r="87">
          <cell r="A87" t="str">
            <v>03.371.02</v>
          </cell>
          <cell r="B87" t="str">
            <v>Formas de placa compensada plastificada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2564</v>
          </cell>
          <cell r="G87">
            <v>30.76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71840</v>
          </cell>
          <cell r="G88">
            <v>2.59</v>
          </cell>
        </row>
        <row r="89">
          <cell r="A89" t="str">
            <v>OAE17</v>
          </cell>
          <cell r="B89" t="str">
            <v>Transporte e lançamento de pré-lages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684</v>
          </cell>
          <cell r="G89">
            <v>23.47</v>
          </cell>
        </row>
        <row r="90">
          <cell r="A90" t="str">
            <v>OAE18</v>
          </cell>
          <cell r="B90" t="str">
            <v>Transporte e lançamento de vigas pré-moldadas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40</v>
          </cell>
          <cell r="G90">
            <v>1281.27</v>
          </cell>
        </row>
        <row r="91">
          <cell r="A91" t="str">
            <v>03.330.00</v>
          </cell>
          <cell r="B91" t="str">
            <v>Concreto fck= 35 MPa-contr. raz. uso ger.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378</v>
          </cell>
          <cell r="G91">
            <v>166.78</v>
          </cell>
        </row>
        <row r="92">
          <cell r="B92" t="str">
            <v>Diversos</v>
          </cell>
        </row>
        <row r="93">
          <cell r="B93" t="str">
            <v>Barreiras de segurança (C.A.) Tipo New Jersey (156 m)</v>
          </cell>
        </row>
        <row r="94">
          <cell r="A94" t="str">
            <v>03.371.00</v>
          </cell>
          <cell r="B94" t="str">
            <v>Formas de madeira compensada</v>
          </cell>
          <cell r="C94" t="str">
            <v xml:space="preserve"> </v>
          </cell>
          <cell r="D94" t="str">
            <v xml:space="preserve"> </v>
          </cell>
          <cell r="E94" t="str">
            <v>m2</v>
          </cell>
          <cell r="F94">
            <v>280</v>
          </cell>
          <cell r="G94">
            <v>21.86</v>
          </cell>
        </row>
        <row r="95">
          <cell r="A95" t="str">
            <v>03.353.00</v>
          </cell>
          <cell r="B95" t="str">
            <v>Forn., preparo e colocação nas formas, de aço CA-50</v>
          </cell>
          <cell r="C95" t="str">
            <v xml:space="preserve"> </v>
          </cell>
          <cell r="D95" t="str">
            <v xml:space="preserve"> </v>
          </cell>
          <cell r="E95" t="str">
            <v>kg</v>
          </cell>
          <cell r="F95">
            <v>2328</v>
          </cell>
          <cell r="G95">
            <v>2.59</v>
          </cell>
        </row>
        <row r="96">
          <cell r="A96" t="str">
            <v>P 03.327.01</v>
          </cell>
          <cell r="B96" t="str">
            <v xml:space="preserve">Concreto fck= 25 MPa-contr. raz. uso ger. 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36</v>
          </cell>
          <cell r="G96">
            <v>163.22</v>
          </cell>
        </row>
        <row r="97">
          <cell r="B97" t="str">
            <v>Placas de aproximação( 04 unidades) (dimensão 4,0m x 11,2m x 0,3m)</v>
          </cell>
        </row>
        <row r="98">
          <cell r="A98" t="str">
            <v>03.371.00</v>
          </cell>
          <cell r="B98" t="str">
            <v>Formas de madeira compensada</v>
          </cell>
          <cell r="C98" t="str">
            <v xml:space="preserve"> </v>
          </cell>
          <cell r="D98" t="str">
            <v xml:space="preserve"> </v>
          </cell>
          <cell r="E98" t="str">
            <v>m2</v>
          </cell>
          <cell r="F98">
            <v>37</v>
          </cell>
          <cell r="G98">
            <v>21.86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3716</v>
          </cell>
          <cell r="G99">
            <v>2.59</v>
          </cell>
        </row>
        <row r="100">
          <cell r="A100" t="str">
            <v>P 03.327.01</v>
          </cell>
          <cell r="B100" t="str">
            <v xml:space="preserve">Concreto fck= 25 MPa-contr. raz. uso ger. 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54</v>
          </cell>
          <cell r="G100">
            <v>163.22</v>
          </cell>
        </row>
        <row r="101">
          <cell r="B101" t="str">
            <v>Drenos</v>
          </cell>
        </row>
        <row r="102">
          <cell r="A102" t="str">
            <v>P 03.991.01f</v>
          </cell>
          <cell r="B102" t="str">
            <v>Dreno de FF D= 150 mm x 400mm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18</v>
          </cell>
          <cell r="G102">
            <v>20.37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37800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544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404</v>
          </cell>
          <cell r="G109">
            <v>6.02</v>
          </cell>
        </row>
        <row r="110">
          <cell r="A110" t="str">
            <v>05.102.00</v>
          </cell>
          <cell r="B110" t="str">
            <v>Hidrossemeadura</v>
          </cell>
          <cell r="C110" t="str">
            <v>DNER-ES341/97</v>
          </cell>
          <cell r="D110" t="str">
            <v xml:space="preserve"> </v>
          </cell>
          <cell r="E110" t="str">
            <v>m2</v>
          </cell>
          <cell r="F110">
            <v>3618</v>
          </cell>
          <cell r="G110">
            <v>0.49</v>
          </cell>
        </row>
        <row r="111">
          <cell r="A111" t="str">
            <v>PI 60</v>
          </cell>
          <cell r="B111" t="str">
            <v>Lâmpada a vapor de mercúrio 250W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20</v>
          </cell>
          <cell r="G111">
            <v>16.3</v>
          </cell>
        </row>
        <row r="112">
          <cell r="A112" t="str">
            <v>PI 52</v>
          </cell>
          <cell r="B112" t="str">
            <v>Luminária IMB C-300 ou similar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4</v>
          </cell>
          <cell r="G112">
            <v>410</v>
          </cell>
        </row>
        <row r="113">
          <cell r="A113" t="str">
            <v>PI 13</v>
          </cell>
          <cell r="B113" t="str">
            <v>Eletroduto de aço 20mm, vara de 3m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14.49</v>
          </cell>
        </row>
        <row r="114">
          <cell r="A114" t="str">
            <v>PI 62</v>
          </cell>
          <cell r="B114" t="str">
            <v>Caixa de passagem para instalação aparente D=20mm, tipo T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4</v>
          </cell>
          <cell r="G114">
            <v>20</v>
          </cell>
        </row>
        <row r="115">
          <cell r="A115" t="str">
            <v>PI 15</v>
          </cell>
          <cell r="B115" t="str">
            <v>Caixa de passagem para instalação aparente D=20mm, tipo LB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3.62</v>
          </cell>
        </row>
        <row r="116">
          <cell r="A116" t="str">
            <v>PI 18</v>
          </cell>
          <cell r="B116" t="str">
            <v>Braço curvo p/ iluminação pública padrão CELESC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20</v>
          </cell>
          <cell r="G116">
            <v>6.33</v>
          </cell>
        </row>
        <row r="117">
          <cell r="A117" t="str">
            <v>PI 22</v>
          </cell>
          <cell r="B117" t="str">
            <v>Base completa com fusível Diazed, 6A, retardado, incluíndo tampa, anel de proteção e ajuste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22</v>
          </cell>
          <cell r="G117">
            <v>8.6300000000000008</v>
          </cell>
        </row>
        <row r="118">
          <cell r="A118" t="str">
            <v>PI 23</v>
          </cell>
          <cell r="B118" t="str">
            <v>Contator tripolar a seco, p/ corrente alternada - 55 A, para uso em rede 380/220V - 60Hz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</v>
          </cell>
          <cell r="G118">
            <v>234.6</v>
          </cell>
        </row>
        <row r="119">
          <cell r="A119" t="str">
            <v>PI 24</v>
          </cell>
          <cell r="B119" t="str">
            <v>Fita elétrica auto fusão a base de borracha EPR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4</v>
          </cell>
          <cell r="G119">
            <v>6.39</v>
          </cell>
        </row>
        <row r="120">
          <cell r="A120" t="str">
            <v>PI 25</v>
          </cell>
          <cell r="B120" t="str">
            <v>Fita adesiva plástica isolante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6</v>
          </cell>
          <cell r="G120">
            <v>3.84</v>
          </cell>
        </row>
        <row r="121">
          <cell r="A121" t="str">
            <v>PI 26</v>
          </cell>
          <cell r="B121" t="str">
            <v>Relé fotoelétrico c/ suporte para fixação galv. com furo 18mm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22</v>
          </cell>
          <cell r="G121">
            <v>11.5</v>
          </cell>
        </row>
        <row r="122">
          <cell r="A122" t="str">
            <v>PI 56</v>
          </cell>
          <cell r="B122" t="str">
            <v>Cabo isolado p/ 1000V, 4 mm² de alumínio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110</v>
          </cell>
          <cell r="G122">
            <v>0.37</v>
          </cell>
        </row>
        <row r="123">
          <cell r="A123" t="str">
            <v>PI 28</v>
          </cell>
          <cell r="B123" t="str">
            <v>Eletroduto de aço tipo pesado 100mm</v>
          </cell>
          <cell r="C123" t="str">
            <v xml:space="preserve"> </v>
          </cell>
          <cell r="D123" t="str">
            <v xml:space="preserve"> </v>
          </cell>
          <cell r="E123" t="str">
            <v>m</v>
          </cell>
          <cell r="F123">
            <v>140</v>
          </cell>
          <cell r="G123">
            <v>28.55</v>
          </cell>
        </row>
        <row r="124">
          <cell r="A124" t="str">
            <v>PI 29</v>
          </cell>
          <cell r="B124" t="str">
            <v>Curva em alumínio fundido de alta resistência, fixação por encaixe,50mm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18.75</v>
          </cell>
        </row>
        <row r="125">
          <cell r="A125" t="str">
            <v>PI 30</v>
          </cell>
          <cell r="B125" t="str">
            <v>Haste para aterramento aço-cobre D 13x2400mm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12</v>
          </cell>
          <cell r="G125">
            <v>6.04</v>
          </cell>
        </row>
        <row r="126">
          <cell r="A126" t="str">
            <v>PI 31</v>
          </cell>
          <cell r="B126" t="str">
            <v>Cabo de cobre nú meio duro, 7 fios 2AWG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4</v>
          </cell>
          <cell r="G126">
            <v>7.02</v>
          </cell>
        </row>
        <row r="127">
          <cell r="A127" t="str">
            <v>PI 32</v>
          </cell>
          <cell r="B127" t="str">
            <v>Conetor paralelo, liga alumínio tronco 1/0-4 AWG e derivação 2-4AWG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1.04</v>
          </cell>
        </row>
        <row r="128">
          <cell r="A128" t="str">
            <v>PI 20</v>
          </cell>
          <cell r="B128" t="str">
            <v>Poste de concreto duplo T 10m, 150 daN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10</v>
          </cell>
          <cell r="G128">
            <v>200</v>
          </cell>
        </row>
        <row r="129">
          <cell r="A129" t="str">
            <v>PI 48</v>
          </cell>
          <cell r="B129" t="str">
            <v>Armação secundária p/ 2 estribo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20</v>
          </cell>
          <cell r="G129">
            <v>7.5</v>
          </cell>
        </row>
        <row r="130">
          <cell r="A130" t="str">
            <v>PI 49</v>
          </cell>
          <cell r="B130" t="str">
            <v>Armação secundária p/ 1 estribo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10</v>
          </cell>
          <cell r="G130">
            <v>3.5</v>
          </cell>
        </row>
        <row r="131">
          <cell r="A131" t="str">
            <v>PI 33</v>
          </cell>
          <cell r="B131" t="str">
            <v>Tubo de aço galvanizado, vara de 6m e 50mm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</v>
          </cell>
          <cell r="G131">
            <v>74.06</v>
          </cell>
        </row>
        <row r="132">
          <cell r="A132" t="str">
            <v>PI 34</v>
          </cell>
          <cell r="B132" t="str">
            <v>Construção de caixa tipo SP, ou pré-instalada com as mesmas características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6</v>
          </cell>
          <cell r="G132">
            <v>180</v>
          </cell>
        </row>
        <row r="133">
          <cell r="A133" t="str">
            <v>PI 36</v>
          </cell>
          <cell r="B133" t="str">
            <v>Construção de embasamento p/ poste tipo engastado, concreto duplo T, 10m de altura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10</v>
          </cell>
          <cell r="G133">
            <v>285</v>
          </cell>
        </row>
        <row r="134">
          <cell r="A134" t="str">
            <v>PI 37</v>
          </cell>
          <cell r="B134" t="str">
            <v>Lançamento de cabos em dutos de aço, classe 1000V, circuito trifásico mais neutro, e monofásico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70</v>
          </cell>
          <cell r="G134">
            <v>4</v>
          </cell>
        </row>
        <row r="135">
          <cell r="A135" t="str">
            <v>PI 38</v>
          </cell>
          <cell r="B135" t="str">
            <v>Confecção de emendas retas ou derivação em cabos classe 1000V, c/ conector à compressão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2</v>
          </cell>
          <cell r="G135">
            <v>4.5</v>
          </cell>
        </row>
        <row r="136">
          <cell r="A136" t="str">
            <v>PI 39</v>
          </cell>
          <cell r="B136" t="str">
            <v>Fixação de haste de terra e conexão ao neutro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12</v>
          </cell>
          <cell r="G136">
            <v>35</v>
          </cell>
        </row>
        <row r="137">
          <cell r="A137" t="str">
            <v>PI 41</v>
          </cell>
          <cell r="B137" t="str">
            <v>Instalação de tubo de aço vara de 6m e curva de entrada de cabos na lateral do poste c/ fix. dutos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2</v>
          </cell>
          <cell r="G137">
            <v>200</v>
          </cell>
        </row>
        <row r="138">
          <cell r="A138" t="str">
            <v>PI 43</v>
          </cell>
          <cell r="B138" t="str">
            <v>Travessia de pista asfáltica p/ lançamento dutos aço tipo pesado 100mm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70</v>
          </cell>
          <cell r="G138">
            <v>70</v>
          </cell>
        </row>
        <row r="139">
          <cell r="A139" t="str">
            <v>PI 44</v>
          </cell>
          <cell r="B139" t="str">
            <v>Montagem eletromecânica de luminária 10,0m de altura, c/ fixação dos equip.e conexões elétricos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10</v>
          </cell>
          <cell r="G139">
            <v>60</v>
          </cell>
        </row>
        <row r="140">
          <cell r="A140" t="str">
            <v>PI 58</v>
          </cell>
          <cell r="B140" t="str">
            <v>Fixação de caixas de passagem p/ instalação aparente D=20mm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10</v>
          </cell>
        </row>
        <row r="141">
          <cell r="A141" t="str">
            <v>PI 59</v>
          </cell>
          <cell r="B141" t="str">
            <v>Instalação de luminária blindada para lâmpada a vapor de mercúrio 250W</v>
          </cell>
          <cell r="C141" t="str">
            <v xml:space="preserve"> </v>
          </cell>
          <cell r="D141" t="str">
            <v xml:space="preserve"> </v>
          </cell>
          <cell r="E141" t="str">
            <v>un</v>
          </cell>
          <cell r="F141">
            <v>4</v>
          </cell>
          <cell r="G141">
            <v>20</v>
          </cell>
        </row>
        <row r="142">
          <cell r="A142" t="str">
            <v>PI 01</v>
          </cell>
          <cell r="B142" t="str">
            <v>Poste de aço galv. a fogo, c/ 20,0m de alt. p/ instal. tipo engastado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1</v>
          </cell>
          <cell r="G142">
            <v>2662.25</v>
          </cell>
        </row>
        <row r="143">
          <cell r="A143" t="str">
            <v>PI 07</v>
          </cell>
          <cell r="B143" t="str">
            <v>Suporte p/ luminária tipo ZGP402 da Philips ou similar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</v>
          </cell>
          <cell r="G143">
            <v>100</v>
          </cell>
        </row>
        <row r="144">
          <cell r="A144" t="str">
            <v>PI 04</v>
          </cell>
          <cell r="B144" t="str">
            <v xml:space="preserve">Luminária p/ iluminação pública ref.SRC-612 da Philips ou similar 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2</v>
          </cell>
          <cell r="G144">
            <v>425.5</v>
          </cell>
        </row>
        <row r="145">
          <cell r="A145" t="str">
            <v>PI 03</v>
          </cell>
          <cell r="B145" t="str">
            <v xml:space="preserve">Luminária p/ iluminação pública ref.HRC-612 da Philips ou similar 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20</v>
          </cell>
          <cell r="G145">
            <v>400</v>
          </cell>
        </row>
        <row r="146">
          <cell r="A146" t="str">
            <v>PI 09</v>
          </cell>
          <cell r="B146" t="str">
            <v>Lâmpada a vapor de sódio 400W, alta pressão, base E40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2</v>
          </cell>
          <cell r="G146">
            <v>33.35</v>
          </cell>
        </row>
        <row r="147">
          <cell r="A147" t="str">
            <v>PI 35</v>
          </cell>
          <cell r="B147" t="str">
            <v>Construção de embasamento p/ poste tipo engastado, 20m de altura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</v>
          </cell>
          <cell r="G147">
            <v>494</v>
          </cell>
        </row>
        <row r="148">
          <cell r="A148" t="str">
            <v>PI 42</v>
          </cell>
          <cell r="B148" t="str">
            <v>Instalação de poste de aço de 20m de altura engastado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1</v>
          </cell>
          <cell r="G148">
            <v>250</v>
          </cell>
        </row>
        <row r="149">
          <cell r="A149" t="str">
            <v>PI 69</v>
          </cell>
          <cell r="B149" t="str">
            <v>Instalação de poste concreto duplo T, 10m de altura, engastado</v>
          </cell>
          <cell r="C149" t="str">
            <v xml:space="preserve"> </v>
          </cell>
          <cell r="D149" t="str">
            <v xml:space="preserve"> </v>
          </cell>
          <cell r="E149" t="str">
            <v>un</v>
          </cell>
          <cell r="F149">
            <v>10</v>
          </cell>
          <cell r="G149">
            <v>200</v>
          </cell>
        </row>
        <row r="150">
          <cell r="A150" t="str">
            <v>PI 27</v>
          </cell>
          <cell r="B150" t="str">
            <v>Cabo isolado p/ 1000V, bitola 35mm²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200</v>
          </cell>
          <cell r="G150">
            <v>1.55</v>
          </cell>
        </row>
        <row r="151">
          <cell r="A151" t="str">
            <v>PI 65</v>
          </cell>
          <cell r="B151" t="str">
            <v>Cabo de alumínio 1/0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2650</v>
          </cell>
          <cell r="G151">
            <v>1.7</v>
          </cell>
        </row>
        <row r="152">
          <cell r="A152" t="str">
            <v>PI 66</v>
          </cell>
          <cell r="B152" t="str">
            <v>Cabo isolado p/ 1000 V, 6 mm2 de alumínio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20</v>
          </cell>
          <cell r="G152">
            <v>1</v>
          </cell>
        </row>
        <row r="153">
          <cell r="A153" t="str">
            <v>PI 67</v>
          </cell>
          <cell r="B153" t="str">
            <v>Cabo isolado p/ 1000 V, 2,5 mm2 de alumínio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60</v>
          </cell>
          <cell r="G153">
            <v>0.6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100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120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2</v>
          </cell>
          <cell r="G157">
            <v>75</v>
          </cell>
        </row>
      </sheetData>
      <sheetData sheetId="16"/>
      <sheetData sheetId="17"/>
      <sheetData sheetId="18">
        <row r="16">
          <cell r="A16" t="str">
            <v>DER90150</v>
          </cell>
          <cell r="B16" t="str">
            <v>Escavação em tubulão a céu aberto em material de 1ªcateg.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22</v>
          </cell>
          <cell r="G16">
            <v>184.89</v>
          </cell>
        </row>
        <row r="17">
          <cell r="A17" t="str">
            <v>DER90160</v>
          </cell>
          <cell r="B17" t="str">
            <v>Escavação em tubulão a céu aberto em material de 3ªcateg.</v>
          </cell>
          <cell r="C17" t="str">
            <v xml:space="preserve"> </v>
          </cell>
          <cell r="D17" t="str">
            <v xml:space="preserve"> </v>
          </cell>
          <cell r="E17" t="str">
            <v>m3</v>
          </cell>
          <cell r="F17">
            <v>1</v>
          </cell>
          <cell r="G17">
            <v>640.85</v>
          </cell>
        </row>
        <row r="18">
          <cell r="A18" t="str">
            <v>DER90170</v>
          </cell>
          <cell r="B18" t="str">
            <v>Escavação em tubulão sob ar comprimido em material de 1ªcateg.</v>
          </cell>
          <cell r="C18" t="str">
            <v xml:space="preserve"> </v>
          </cell>
          <cell r="D18" t="str">
            <v xml:space="preserve"> </v>
          </cell>
          <cell r="E18" t="str">
            <v>m3</v>
          </cell>
          <cell r="F18">
            <v>1</v>
          </cell>
          <cell r="G18">
            <v>742.04</v>
          </cell>
        </row>
        <row r="19">
          <cell r="A19" t="str">
            <v>DER90180</v>
          </cell>
          <cell r="B19" t="str">
            <v>Escavação em tubulão sob ar comprimido em material de 3ªcateg.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33</v>
          </cell>
          <cell r="G19">
            <v>1154.25</v>
          </cell>
        </row>
        <row r="20">
          <cell r="A20" t="str">
            <v>03.010.01</v>
          </cell>
          <cell r="B20" t="str">
            <v>Escavação em cavas de fundação com esgotamento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173</v>
          </cell>
          <cell r="G20">
            <v>22.39</v>
          </cell>
        </row>
        <row r="21">
          <cell r="A21" t="str">
            <v>03.119.01</v>
          </cell>
          <cell r="B21" t="str">
            <v>Escoramento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204</v>
          </cell>
          <cell r="G21">
            <v>19.190000000000001</v>
          </cell>
        </row>
        <row r="22">
          <cell r="A22" t="str">
            <v>03.371.00</v>
          </cell>
          <cell r="B22" t="str">
            <v>Formas de madeira compensada</v>
          </cell>
          <cell r="C22" t="str">
            <v xml:space="preserve"> </v>
          </cell>
          <cell r="D22" t="str">
            <v xml:space="preserve"> </v>
          </cell>
          <cell r="E22" t="str">
            <v>m2</v>
          </cell>
          <cell r="F22">
            <v>223</v>
          </cell>
          <cell r="G22">
            <v>21.86</v>
          </cell>
        </row>
        <row r="23">
          <cell r="A23" t="str">
            <v>03.371.02</v>
          </cell>
          <cell r="B23" t="str">
            <v>Formas de placa compensada plastificada</v>
          </cell>
          <cell r="C23" t="str">
            <v xml:space="preserve"> </v>
          </cell>
          <cell r="D23" t="str">
            <v xml:space="preserve"> </v>
          </cell>
          <cell r="E23" t="str">
            <v>m2</v>
          </cell>
          <cell r="F23">
            <v>261</v>
          </cell>
          <cell r="G23">
            <v>30.76</v>
          </cell>
        </row>
        <row r="24">
          <cell r="A24" t="str">
            <v>03.353.00</v>
          </cell>
          <cell r="B24" t="str">
            <v>Forn., preparo e colocação nas formas, de aço CA-50</v>
          </cell>
          <cell r="C24" t="str">
            <v xml:space="preserve"> </v>
          </cell>
          <cell r="D24" t="str">
            <v xml:space="preserve"> </v>
          </cell>
          <cell r="E24" t="str">
            <v>kg</v>
          </cell>
          <cell r="F24">
            <v>5462</v>
          </cell>
          <cell r="G24">
            <v>2.59</v>
          </cell>
        </row>
        <row r="25">
          <cell r="A25" t="str">
            <v>03.326.00</v>
          </cell>
          <cell r="B25" t="str">
            <v xml:space="preserve">Concreto fck= 20 MPa-contr. raz. uso ger. 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117</v>
          </cell>
          <cell r="G25">
            <v>149.19999999999999</v>
          </cell>
        </row>
        <row r="26">
          <cell r="B26" t="str">
            <v>Superestrutura</v>
          </cell>
        </row>
        <row r="27">
          <cell r="A27" t="str">
            <v>03.371.02</v>
          </cell>
          <cell r="B27" t="str">
            <v>Formas de placa compensada plastificada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1745</v>
          </cell>
          <cell r="G27">
            <v>30.76</v>
          </cell>
        </row>
        <row r="28">
          <cell r="A28" t="str">
            <v>OAE6</v>
          </cell>
          <cell r="B28" t="str">
            <v>Escoramento metálico comum (cimbramento)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1725</v>
          </cell>
          <cell r="G28">
            <v>27.58</v>
          </cell>
        </row>
        <row r="29">
          <cell r="A29" t="str">
            <v>03.353.00</v>
          </cell>
          <cell r="B29" t="str">
            <v>Forn., preparo e colocação nas formas, de aço CA-50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20346</v>
          </cell>
          <cell r="G29">
            <v>2.59</v>
          </cell>
        </row>
        <row r="30">
          <cell r="A30" t="str">
            <v>03.354.00</v>
          </cell>
          <cell r="B30" t="str">
            <v>Forn., preparo e colocação nas formas, de aço CA-60</v>
          </cell>
          <cell r="C30" t="str">
            <v xml:space="preserve"> </v>
          </cell>
          <cell r="D30" t="str">
            <v xml:space="preserve"> </v>
          </cell>
          <cell r="E30" t="str">
            <v>kg</v>
          </cell>
          <cell r="F30">
            <v>2058</v>
          </cell>
          <cell r="G30">
            <v>2.85</v>
          </cell>
        </row>
        <row r="31">
          <cell r="A31" t="str">
            <v>03.359.01</v>
          </cell>
          <cell r="B31" t="str">
            <v>Forn., preparo e colocação nas formas, de aço CA-25</v>
          </cell>
          <cell r="C31" t="str">
            <v xml:space="preserve"> </v>
          </cell>
          <cell r="D31" t="str">
            <v xml:space="preserve"> </v>
          </cell>
          <cell r="E31" t="str">
            <v>kg</v>
          </cell>
          <cell r="F31">
            <v>114</v>
          </cell>
          <cell r="G31">
            <v>2.4300000000000002</v>
          </cell>
        </row>
        <row r="32">
          <cell r="A32" t="str">
            <v>03.330.00</v>
          </cell>
          <cell r="B32" t="str">
            <v>Concreto fck= 35 MPa-contr. raz. uso ger.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130</v>
          </cell>
          <cell r="G32">
            <v>166.78</v>
          </cell>
        </row>
        <row r="33">
          <cell r="A33" t="str">
            <v>03.326.00</v>
          </cell>
          <cell r="B33" t="str">
            <v xml:space="preserve">Concreto fck= 20 MPa-contr. raz. uso ger. 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</v>
          </cell>
          <cell r="G33">
            <v>149.19999999999999</v>
          </cell>
        </row>
        <row r="34">
          <cell r="B34" t="str">
            <v>Diversos</v>
          </cell>
        </row>
        <row r="35">
          <cell r="A35" t="str">
            <v>03.510.00</v>
          </cell>
          <cell r="B35" t="str">
            <v>Aparelho de apoio em neoprene</v>
          </cell>
          <cell r="C35" t="str">
            <v xml:space="preserve"> </v>
          </cell>
          <cell r="D35" t="str">
            <v xml:space="preserve"> </v>
          </cell>
          <cell r="E35" t="str">
            <v>kg</v>
          </cell>
          <cell r="F35">
            <v>50</v>
          </cell>
          <cell r="G35">
            <v>86.94</v>
          </cell>
        </row>
        <row r="36">
          <cell r="A36" t="str">
            <v>P 03.991.01b</v>
          </cell>
          <cell r="B36" t="str">
            <v>Dreno de FF D= 50 mm x 500mm</v>
          </cell>
          <cell r="C36" t="str">
            <v xml:space="preserve"> </v>
          </cell>
          <cell r="D36" t="str">
            <v xml:space="preserve"> </v>
          </cell>
          <cell r="E36" t="str">
            <v>un</v>
          </cell>
          <cell r="F36">
            <v>42</v>
          </cell>
          <cell r="G36">
            <v>6.63</v>
          </cell>
        </row>
        <row r="37">
          <cell r="F37" t="str">
            <v>SUB-TOTAL OAE</v>
          </cell>
        </row>
        <row r="38">
          <cell r="B38" t="str">
            <v>OBRAS COMPLEMENTARES</v>
          </cell>
        </row>
        <row r="39">
          <cell r="B39" t="str">
            <v>Iluminação das passarelas</v>
          </cell>
        </row>
        <row r="40">
          <cell r="A40" t="str">
            <v>PI 02a</v>
          </cell>
          <cell r="B40" t="str">
            <v>Poste de aço galvanizado a fogo, c/ 5,0m de alt. p/instal.na lat. das passarelas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300</v>
          </cell>
        </row>
        <row r="41">
          <cell r="A41" t="str">
            <v>PI 03</v>
          </cell>
          <cell r="B41" t="str">
            <v xml:space="preserve">Luminária p/ iluminação pública ref.HRC-612 da Philips ou similar 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400</v>
          </cell>
        </row>
        <row r="42">
          <cell r="A42" t="str">
            <v>PI 08</v>
          </cell>
          <cell r="B42" t="str">
            <v>Suporte p/ luminária tipo ZGP401 da Philips ou similar</v>
          </cell>
          <cell r="C42" t="str">
            <v xml:space="preserve"> </v>
          </cell>
          <cell r="D42" t="str">
            <v xml:space="preserve"> </v>
          </cell>
          <cell r="E42" t="str">
            <v>un</v>
          </cell>
          <cell r="F42">
            <v>4</v>
          </cell>
          <cell r="G42">
            <v>81.650000000000006</v>
          </cell>
        </row>
        <row r="43">
          <cell r="A43" t="str">
            <v>PI 10</v>
          </cell>
          <cell r="B43" t="str">
            <v>Lâmpada a vapor de mercúrio 250W, alta pressão, base E40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28.75</v>
          </cell>
        </row>
        <row r="44">
          <cell r="A44" t="str">
            <v>PI 71</v>
          </cell>
          <cell r="B44" t="str">
            <v>Cabo isolado p/ 1000V, de alumínio, singelo, cor preto, bitola 25 mm² (XLPE) est.</v>
          </cell>
          <cell r="C44" t="str">
            <v xml:space="preserve"> </v>
          </cell>
          <cell r="D44" t="str">
            <v xml:space="preserve"> </v>
          </cell>
          <cell r="E44" t="str">
            <v>m</v>
          </cell>
          <cell r="F44">
            <v>100</v>
          </cell>
          <cell r="G44">
            <v>4.62</v>
          </cell>
        </row>
        <row r="45">
          <cell r="A45" t="str">
            <v>PI 67</v>
          </cell>
          <cell r="B45" t="str">
            <v>Cabo isolado p/ 1000 V, 2,5 mm2 de alumínio</v>
          </cell>
          <cell r="C45" t="str">
            <v xml:space="preserve"> </v>
          </cell>
          <cell r="D45" t="str">
            <v xml:space="preserve"> </v>
          </cell>
          <cell r="E45" t="str">
            <v>m</v>
          </cell>
          <cell r="F45">
            <v>40</v>
          </cell>
          <cell r="G45">
            <v>0.6</v>
          </cell>
        </row>
        <row r="46">
          <cell r="A46" t="str">
            <v>PI 72</v>
          </cell>
          <cell r="B46" t="str">
            <v>Eletroduto de aço 1.1/4" (vara de 3m), na passarela, conforme projeto</v>
          </cell>
          <cell r="C46">
            <v>0</v>
          </cell>
          <cell r="D46">
            <v>0</v>
          </cell>
          <cell r="E46" t="str">
            <v>m</v>
          </cell>
          <cell r="F46">
            <v>50</v>
          </cell>
          <cell r="G46">
            <v>18</v>
          </cell>
        </row>
        <row r="47">
          <cell r="A47" t="str">
            <v>PI 30</v>
          </cell>
          <cell r="B47" t="str">
            <v>Haste para aterramento aço-cobre D 13x2400mm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1</v>
          </cell>
          <cell r="G47">
            <v>6.04</v>
          </cell>
        </row>
        <row r="48">
          <cell r="A48" t="str">
            <v>PI 31</v>
          </cell>
          <cell r="B48" t="str">
            <v>Cabo de cobre nú meio duro, 7 fios 2AWG</v>
          </cell>
          <cell r="C48" t="str">
            <v xml:space="preserve"> </v>
          </cell>
          <cell r="D48" t="str">
            <v xml:space="preserve"> </v>
          </cell>
          <cell r="E48" t="str">
            <v>kg</v>
          </cell>
          <cell r="F48">
            <v>4</v>
          </cell>
          <cell r="G48">
            <v>7.02</v>
          </cell>
        </row>
        <row r="49">
          <cell r="A49" t="str">
            <v>PI 39</v>
          </cell>
          <cell r="B49" t="str">
            <v>Fixação de haste de terra e conexão ao neutro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4</v>
          </cell>
          <cell r="G49">
            <v>35</v>
          </cell>
        </row>
        <row r="50">
          <cell r="A50" t="str">
            <v>PI 37</v>
          </cell>
          <cell r="B50" t="str">
            <v>Lançamento de cabos em dutos de aço, classe 1000V, circuito trifásico mais neutro, e monofásico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100</v>
          </cell>
          <cell r="G50">
            <v>4</v>
          </cell>
        </row>
        <row r="51">
          <cell r="A51" t="str">
            <v>PI 73</v>
          </cell>
          <cell r="B51" t="str">
            <v>Reator de alto fator externo c/ignitor p/ lâmpada a vapor de mercúrio,  da Entral ou similar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37</v>
          </cell>
        </row>
        <row r="52">
          <cell r="A52" t="str">
            <v>PI 74</v>
          </cell>
          <cell r="B52" t="str">
            <v>Chave de iluminação pública</v>
          </cell>
          <cell r="C52">
            <v>0</v>
          </cell>
          <cell r="D52">
            <v>0</v>
          </cell>
          <cell r="E52" t="str">
            <v>un</v>
          </cell>
          <cell r="F52">
            <v>1</v>
          </cell>
          <cell r="G52">
            <v>95</v>
          </cell>
        </row>
        <row r="53">
          <cell r="A53" t="str">
            <v>PI 75</v>
          </cell>
          <cell r="B53" t="str">
            <v>Montagem eletromecânica de luminária 5m de altura, c/fixação dos equipam.e conexões elét.</v>
          </cell>
          <cell r="C53">
            <v>0</v>
          </cell>
          <cell r="D53">
            <v>0</v>
          </cell>
          <cell r="E53" t="str">
            <v>un</v>
          </cell>
          <cell r="F53">
            <v>4</v>
          </cell>
          <cell r="G53">
            <v>67.08</v>
          </cell>
        </row>
        <row r="54">
          <cell r="A54" t="str">
            <v>PI 22</v>
          </cell>
          <cell r="B54" t="str">
            <v>Base completa com fusível Diazed, 6A, retardado, incluíndo tampa, anel de proteção e ajuste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4</v>
          </cell>
          <cell r="G54">
            <v>8.6300000000000008</v>
          </cell>
        </row>
        <row r="55">
          <cell r="A55" t="str">
            <v>PI 26</v>
          </cell>
          <cell r="B55" t="str">
            <v>Relé fotoelétrico c/ suporte para fixação galv. com furo 18mm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11.5</v>
          </cell>
        </row>
        <row r="56">
          <cell r="A56" t="str">
            <v>PI 24</v>
          </cell>
          <cell r="B56" t="str">
            <v>Fita elétrica auto fusão a base de borracha EPR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6.39</v>
          </cell>
        </row>
        <row r="57">
          <cell r="A57" t="str">
            <v>PI 25</v>
          </cell>
          <cell r="B57" t="str">
            <v>Fita adesiva plástica isolante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3.84</v>
          </cell>
        </row>
        <row r="58">
          <cell r="A58" t="str">
            <v>PI 38</v>
          </cell>
          <cell r="B58" t="str">
            <v>Confecção de emendas retas ou derivação em cabos classe 1000V, c/ conector à compressão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12</v>
          </cell>
          <cell r="G58">
            <v>4.5</v>
          </cell>
        </row>
        <row r="59">
          <cell r="F59" t="str">
            <v>SUB-TOTAL - OBRAS COMPLEMENTARES</v>
          </cell>
        </row>
        <row r="61">
          <cell r="F61" t="str">
            <v>SUB-TOTAL - Passarela do Km 4+700/391+700</v>
          </cell>
        </row>
        <row r="63">
          <cell r="B63" t="str">
            <v>Passarela do Km 9+680/396+680</v>
          </cell>
        </row>
        <row r="64">
          <cell r="B64" t="str">
            <v>OBRAS DE ARTE ESPECIAIS</v>
          </cell>
        </row>
        <row r="65">
          <cell r="B65" t="str">
            <v>Infra e Mesoestrutura</v>
          </cell>
        </row>
        <row r="66">
          <cell r="A66" t="str">
            <v>DER90150</v>
          </cell>
          <cell r="B66" t="str">
            <v>Escavação em tubulão a céu aberto em material de 1ªcateg.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31</v>
          </cell>
          <cell r="G66">
            <v>184.89</v>
          </cell>
        </row>
        <row r="67">
          <cell r="A67" t="str">
            <v>DER90160</v>
          </cell>
          <cell r="B67" t="str">
            <v>Escavação em tubulão a céu aberto em material de 3ªcateg.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1</v>
          </cell>
          <cell r="G67">
            <v>640.85</v>
          </cell>
        </row>
        <row r="68">
          <cell r="A68" t="str">
            <v>DER90170</v>
          </cell>
          <cell r="B68" t="str">
            <v>Escavação em tubulão sob ar comprimido em material de 1ªcateg.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1</v>
          </cell>
          <cell r="G68">
            <v>742.04</v>
          </cell>
        </row>
        <row r="69">
          <cell r="A69" t="str">
            <v>DER90180</v>
          </cell>
          <cell r="B69" t="str">
            <v>Escavação em tubulão sob ar comprimido em material de 3ªcateg.</v>
          </cell>
          <cell r="C69" t="str">
            <v xml:space="preserve"> </v>
          </cell>
          <cell r="D69" t="str">
            <v xml:space="preserve"> </v>
          </cell>
          <cell r="E69" t="str">
            <v>m3</v>
          </cell>
          <cell r="F69">
            <v>46</v>
          </cell>
          <cell r="G69">
            <v>1154.25</v>
          </cell>
        </row>
        <row r="70">
          <cell r="A70" t="str">
            <v>03.010.01</v>
          </cell>
          <cell r="B70" t="str">
            <v>Escavação em cavas de fundação com esgotamento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17</v>
          </cell>
          <cell r="G70">
            <v>22.39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263</v>
          </cell>
          <cell r="G71">
            <v>21.86</v>
          </cell>
        </row>
        <row r="72">
          <cell r="A72" t="str">
            <v>03.371.02</v>
          </cell>
          <cell r="B72" t="str">
            <v>Formas de placa compensada plastificada</v>
          </cell>
          <cell r="C72" t="str">
            <v xml:space="preserve"> </v>
          </cell>
          <cell r="D72" t="str">
            <v xml:space="preserve"> </v>
          </cell>
          <cell r="E72" t="str">
            <v>m2</v>
          </cell>
          <cell r="F72">
            <v>203</v>
          </cell>
          <cell r="G72">
            <v>30.76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5616</v>
          </cell>
          <cell r="G73">
            <v>2.59</v>
          </cell>
        </row>
        <row r="74">
          <cell r="A74" t="str">
            <v>03.326.00</v>
          </cell>
          <cell r="B74" t="str">
            <v xml:space="preserve">Concreto fck= 20 MPa-contr. raz. uso ger. 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124</v>
          </cell>
          <cell r="G74">
            <v>149.19999999999999</v>
          </cell>
        </row>
        <row r="75">
          <cell r="B75" t="str">
            <v>Superestrutura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1450</v>
          </cell>
          <cell r="G76">
            <v>30.76</v>
          </cell>
        </row>
        <row r="77">
          <cell r="A77" t="str">
            <v>OAE6</v>
          </cell>
          <cell r="B77" t="str">
            <v>Escoramento metálico comum (cimbramento)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1124</v>
          </cell>
          <cell r="G77">
            <v>27.58</v>
          </cell>
        </row>
        <row r="78">
          <cell r="A78" t="str">
            <v>03.353.00</v>
          </cell>
          <cell r="B78" t="str">
            <v>Forn., preparo e colocação nas formas, de aço CA-50</v>
          </cell>
          <cell r="C78" t="str">
            <v xml:space="preserve"> </v>
          </cell>
          <cell r="D78" t="str">
            <v xml:space="preserve"> </v>
          </cell>
          <cell r="E78" t="str">
            <v>kg</v>
          </cell>
          <cell r="F78">
            <v>13768</v>
          </cell>
          <cell r="G78">
            <v>2.59</v>
          </cell>
        </row>
        <row r="79">
          <cell r="A79" t="str">
            <v>03.354.00</v>
          </cell>
          <cell r="B79" t="str">
            <v>Forn., preparo e colocação nas formas, de aço CA-60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1517</v>
          </cell>
          <cell r="G79">
            <v>2.85</v>
          </cell>
        </row>
        <row r="80">
          <cell r="A80" t="str">
            <v>03.359.01</v>
          </cell>
          <cell r="B80" t="str">
            <v>Forn., preparo e colocação nas formas, de aço CA-25</v>
          </cell>
          <cell r="C80" t="str">
            <v xml:space="preserve"> </v>
          </cell>
          <cell r="D80" t="str">
            <v xml:space="preserve"> </v>
          </cell>
          <cell r="E80" t="str">
            <v>kg</v>
          </cell>
          <cell r="F80">
            <v>99</v>
          </cell>
          <cell r="G80">
            <v>2.4300000000000002</v>
          </cell>
        </row>
        <row r="81">
          <cell r="A81" t="str">
            <v>03.330.00</v>
          </cell>
          <cell r="B81" t="str">
            <v>Concreto fck= 35 MPa-contr. raz. uso ger.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102</v>
          </cell>
          <cell r="G81">
            <v>166.78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27</v>
          </cell>
          <cell r="G82">
            <v>149.19999999999999</v>
          </cell>
        </row>
        <row r="83">
          <cell r="B83" t="str">
            <v>Diversos</v>
          </cell>
        </row>
        <row r="84">
          <cell r="A84" t="str">
            <v>03.510.00</v>
          </cell>
          <cell r="B84" t="str">
            <v>Aparelho de apoio em neoprene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33</v>
          </cell>
          <cell r="G84">
            <v>86.94</v>
          </cell>
        </row>
        <row r="85">
          <cell r="A85" t="str">
            <v>P 03.991.01b</v>
          </cell>
          <cell r="B85" t="str">
            <v>Dreno de FF D= 50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6.63</v>
          </cell>
        </row>
        <row r="86">
          <cell r="F86" t="str">
            <v>SUB-TOTAL OAE</v>
          </cell>
        </row>
        <row r="87">
          <cell r="B87" t="str">
            <v>OBRAS COMPLEMENTARES</v>
          </cell>
        </row>
        <row r="88">
          <cell r="B88" t="str">
            <v>Iluminação das passarelas</v>
          </cell>
        </row>
        <row r="89">
          <cell r="A89" t="str">
            <v>PI 02a</v>
          </cell>
          <cell r="B89" t="str">
            <v>Poste de aço galvanizado a fogo, c/ 5,0m de alt. p/instal.na lat. das passarelas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300</v>
          </cell>
        </row>
        <row r="90">
          <cell r="A90" t="str">
            <v>PI 03</v>
          </cell>
          <cell r="B90" t="str">
            <v xml:space="preserve">Luminária p/ iluminação pública ref.HRC-612 da Philips ou similar 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400</v>
          </cell>
        </row>
        <row r="91">
          <cell r="A91" t="str">
            <v>PI 08</v>
          </cell>
          <cell r="B91" t="str">
            <v>Suporte p/ luminária tipo ZGP401 da Philips ou similar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81.650000000000006</v>
          </cell>
        </row>
        <row r="92">
          <cell r="A92" t="str">
            <v>PI 10</v>
          </cell>
          <cell r="B92" t="str">
            <v>Lâmpada a vapor de mercúrio 250W, alta pressão, base E40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28.75</v>
          </cell>
        </row>
        <row r="93">
          <cell r="A93" t="str">
            <v>PI 71</v>
          </cell>
          <cell r="B93" t="str">
            <v>Cabo isolado p/ 1000V, de alumínio, singelo, cor preto, bitola 25 mm² (XLPE) est.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100</v>
          </cell>
          <cell r="G93">
            <v>4.62</v>
          </cell>
        </row>
        <row r="94">
          <cell r="A94" t="str">
            <v>PI 67</v>
          </cell>
          <cell r="B94" t="str">
            <v>Cabo isolado p/ 1000 V, 2,5 mm2 de alumínio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40</v>
          </cell>
          <cell r="G94">
            <v>0.6</v>
          </cell>
        </row>
        <row r="95">
          <cell r="A95" t="str">
            <v>PI 72</v>
          </cell>
          <cell r="B95" t="str">
            <v>Eletroduto de aço 1.1/4" (vara de 3m), na passarela, conforme projeto</v>
          </cell>
          <cell r="C95">
            <v>0</v>
          </cell>
          <cell r="D95">
            <v>0</v>
          </cell>
          <cell r="E95" t="str">
            <v>m</v>
          </cell>
          <cell r="F95">
            <v>50</v>
          </cell>
          <cell r="G95">
            <v>18</v>
          </cell>
        </row>
        <row r="96">
          <cell r="A96" t="str">
            <v>PI 30</v>
          </cell>
          <cell r="B96" t="str">
            <v>Haste para aterramento aço-cobre D 13x2400mm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</v>
          </cell>
          <cell r="G96">
            <v>6.04</v>
          </cell>
        </row>
        <row r="97">
          <cell r="A97" t="str">
            <v>PI 31</v>
          </cell>
          <cell r="B97" t="str">
            <v>Cabo de cobre nú meio duro, 7 fios 2AWG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4</v>
          </cell>
          <cell r="G97">
            <v>7.02</v>
          </cell>
        </row>
        <row r="98">
          <cell r="A98" t="str">
            <v>PI 39</v>
          </cell>
          <cell r="B98" t="str">
            <v>Fixação de haste de terra e conexão ao neutro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4</v>
          </cell>
          <cell r="G98">
            <v>35</v>
          </cell>
        </row>
        <row r="99">
          <cell r="A99" t="str">
            <v>PI 37</v>
          </cell>
          <cell r="B99" t="str">
            <v>Lançamento de cabos em dutos de aço, classe 1000V, circuito trifásico mais neutro, e monofásico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4</v>
          </cell>
        </row>
        <row r="100">
          <cell r="A100" t="str">
            <v>PI 73</v>
          </cell>
          <cell r="B100" t="str">
            <v>Reator de alto fator externo c/ignitor p/ lâmpada a vapor de mercúrio,  da Entral ou similar</v>
          </cell>
          <cell r="C100">
            <v>0</v>
          </cell>
          <cell r="D100">
            <v>0</v>
          </cell>
          <cell r="E100" t="str">
            <v>un</v>
          </cell>
          <cell r="F100">
            <v>4</v>
          </cell>
          <cell r="G100">
            <v>37</v>
          </cell>
        </row>
        <row r="101">
          <cell r="A101" t="str">
            <v>PI 74</v>
          </cell>
          <cell r="B101" t="str">
            <v>Chave de iluminação pública</v>
          </cell>
          <cell r="C101">
            <v>0</v>
          </cell>
          <cell r="D101">
            <v>0</v>
          </cell>
          <cell r="E101" t="str">
            <v>un</v>
          </cell>
          <cell r="F101">
            <v>1</v>
          </cell>
          <cell r="G101">
            <v>95</v>
          </cell>
        </row>
        <row r="102">
          <cell r="A102" t="str">
            <v>PI 75</v>
          </cell>
          <cell r="B102" t="str">
            <v>Montagem eletromecânica de luminária 5m de altura, c/fixação dos equipam.e conexões elét.</v>
          </cell>
          <cell r="C102">
            <v>0</v>
          </cell>
          <cell r="D102">
            <v>0</v>
          </cell>
          <cell r="E102" t="str">
            <v>un</v>
          </cell>
          <cell r="F102">
            <v>4</v>
          </cell>
          <cell r="G102">
            <v>67.08</v>
          </cell>
        </row>
        <row r="103">
          <cell r="A103" t="str">
            <v>PI 22</v>
          </cell>
          <cell r="B103" t="str">
            <v>Base completa com fusível Diazed, 6A, retardado, incluíndo tampa, anel de proteção e ajuste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4</v>
          </cell>
          <cell r="G103">
            <v>8.6300000000000008</v>
          </cell>
        </row>
        <row r="104">
          <cell r="A104" t="str">
            <v>PI 26</v>
          </cell>
          <cell r="B104" t="str">
            <v>Relé fotoelétrico c/ suporte para fixação galv. com furo 18mm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11.5</v>
          </cell>
        </row>
        <row r="105">
          <cell r="A105" t="str">
            <v>PI 24</v>
          </cell>
          <cell r="B105" t="str">
            <v>Fita elétrica auto fusão a base de borracha EPR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6.39</v>
          </cell>
        </row>
        <row r="106">
          <cell r="A106" t="str">
            <v>PI 25</v>
          </cell>
          <cell r="B106" t="str">
            <v>Fita adesiva plástica isolante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2</v>
          </cell>
          <cell r="G106">
            <v>3.84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12</v>
          </cell>
          <cell r="G107">
            <v>4.5</v>
          </cell>
        </row>
        <row r="108">
          <cell r="F108" t="str">
            <v>SUB-TOTAL - OBRAS COMPLEMENTARES</v>
          </cell>
        </row>
        <row r="110">
          <cell r="F110" t="str">
            <v>SUB-TOTAL - Passarela do Km 9+680/396+680</v>
          </cell>
        </row>
        <row r="112">
          <cell r="B112" t="str">
            <v>Passarela do Km 14+733/401+733</v>
          </cell>
        </row>
        <row r="113">
          <cell r="B113" t="str">
            <v>OBRAS DE ARTE ESPECIAIS</v>
          </cell>
        </row>
        <row r="114">
          <cell r="B114" t="str">
            <v>Infra e Mesoestrutura</v>
          </cell>
        </row>
        <row r="115">
          <cell r="A115" t="str">
            <v>03.010.01</v>
          </cell>
          <cell r="B115" t="str">
            <v>Escavação em cavas de fundação com esgotamento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62</v>
          </cell>
          <cell r="G115">
            <v>22.39</v>
          </cell>
        </row>
        <row r="116">
          <cell r="A116" t="str">
            <v>03.371.00</v>
          </cell>
          <cell r="B116" t="str">
            <v>Formas de madeira compensada</v>
          </cell>
          <cell r="C116" t="str">
            <v xml:space="preserve"> </v>
          </cell>
          <cell r="D116" t="str">
            <v xml:space="preserve"> </v>
          </cell>
          <cell r="E116" t="str">
            <v>m2</v>
          </cell>
          <cell r="F116">
            <v>57</v>
          </cell>
          <cell r="G116">
            <v>21.86</v>
          </cell>
        </row>
        <row r="117">
          <cell r="A117" t="str">
            <v>03.371.02</v>
          </cell>
          <cell r="B117" t="str">
            <v>Formas de placa compensada plastificada</v>
          </cell>
          <cell r="C117" t="str">
            <v xml:space="preserve"> </v>
          </cell>
          <cell r="D117" t="str">
            <v xml:space="preserve"> </v>
          </cell>
          <cell r="E117" t="str">
            <v>m2</v>
          </cell>
          <cell r="F117">
            <v>209</v>
          </cell>
          <cell r="G117">
            <v>30.76</v>
          </cell>
        </row>
        <row r="118">
          <cell r="A118" t="str">
            <v>03.353.00</v>
          </cell>
          <cell r="B118" t="str">
            <v>Forn., preparo e colocação nas formas, de aço CA-50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2992</v>
          </cell>
          <cell r="G118">
            <v>2.59</v>
          </cell>
        </row>
        <row r="119">
          <cell r="A119" t="str">
            <v>03.326.00</v>
          </cell>
          <cell r="B119" t="str">
            <v xml:space="preserve">Concreto fck= 20 MPa-contr. raz. uso ger. 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41</v>
          </cell>
          <cell r="G119">
            <v>149.19999999999999</v>
          </cell>
        </row>
        <row r="120">
          <cell r="A120" t="str">
            <v>OAE5a</v>
          </cell>
          <cell r="B120" t="str">
            <v>Estaca metálica - tipo CS 250 X 52 - Fornecimento e cravação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152</v>
          </cell>
          <cell r="G120">
            <v>97.23</v>
          </cell>
        </row>
        <row r="121">
          <cell r="A121" t="str">
            <v>OAE5b</v>
          </cell>
          <cell r="B121" t="str">
            <v>Estaca metálica - tipo CS 300 x 77 - Fornecimento e cravação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152</v>
          </cell>
          <cell r="G121">
            <v>122.7</v>
          </cell>
        </row>
        <row r="122">
          <cell r="A122" t="str">
            <v>OAE5c</v>
          </cell>
          <cell r="B122" t="str">
            <v>Estaca metálica - tipo CS 300 x 116 - Fornecimento e cravação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76</v>
          </cell>
          <cell r="G122">
            <v>162.41999999999999</v>
          </cell>
        </row>
        <row r="123">
          <cell r="B123" t="str">
            <v>Superestrutura</v>
          </cell>
        </row>
        <row r="124">
          <cell r="A124" t="str">
            <v>03.371.02</v>
          </cell>
          <cell r="B124" t="str">
            <v>Formas de placa compensada plastificada</v>
          </cell>
          <cell r="C124" t="str">
            <v xml:space="preserve"> </v>
          </cell>
          <cell r="D124" t="str">
            <v xml:space="preserve"> </v>
          </cell>
          <cell r="E124" t="str">
            <v>m2</v>
          </cell>
          <cell r="F124">
            <v>1939</v>
          </cell>
          <cell r="G124">
            <v>30.76</v>
          </cell>
        </row>
        <row r="125">
          <cell r="A125" t="str">
            <v>OAE6</v>
          </cell>
          <cell r="B125" t="str">
            <v>Escoramento metálico comum (cimbramento)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1503</v>
          </cell>
          <cell r="G125">
            <v>27.58</v>
          </cell>
        </row>
        <row r="126">
          <cell r="A126" t="str">
            <v>03.353.00</v>
          </cell>
          <cell r="B126" t="str">
            <v>Forn., preparo e colocação nas formas, de aço CA-50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17581</v>
          </cell>
          <cell r="G126">
            <v>2.59</v>
          </cell>
        </row>
        <row r="127">
          <cell r="A127" t="str">
            <v>03.354.00</v>
          </cell>
          <cell r="B127" t="str">
            <v>Forn., preparo e colocação nas formas, de aço CA-60</v>
          </cell>
          <cell r="C127" t="str">
            <v xml:space="preserve"> </v>
          </cell>
          <cell r="D127" t="str">
            <v xml:space="preserve"> </v>
          </cell>
          <cell r="E127" t="str">
            <v>kg</v>
          </cell>
          <cell r="F127">
            <v>1877</v>
          </cell>
          <cell r="G127">
            <v>2.85</v>
          </cell>
        </row>
        <row r="128">
          <cell r="A128" t="str">
            <v>03.359.01</v>
          </cell>
          <cell r="B128" t="str">
            <v>Forn., preparo e colocação nas formas, de aço CA-25</v>
          </cell>
          <cell r="C128" t="str">
            <v xml:space="preserve"> </v>
          </cell>
          <cell r="D128" t="str">
            <v xml:space="preserve"> </v>
          </cell>
          <cell r="E128" t="str">
            <v>kg</v>
          </cell>
          <cell r="F128">
            <v>104</v>
          </cell>
          <cell r="G128">
            <v>2.4300000000000002</v>
          </cell>
        </row>
        <row r="129">
          <cell r="A129" t="str">
            <v>03.330.00</v>
          </cell>
          <cell r="B129" t="str">
            <v>Concreto fck= 35 MPa-contr. raz. uso ger.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161</v>
          </cell>
          <cell r="G129">
            <v>166.78</v>
          </cell>
        </row>
        <row r="130">
          <cell r="A130" t="str">
            <v>03.326.00</v>
          </cell>
          <cell r="B130" t="str">
            <v xml:space="preserve">Concreto fck= 20 MPa-contr. raz. uso ger. </v>
          </cell>
          <cell r="C130" t="str">
            <v xml:space="preserve"> </v>
          </cell>
          <cell r="D130" t="str">
            <v xml:space="preserve"> </v>
          </cell>
          <cell r="E130" t="str">
            <v>m3</v>
          </cell>
          <cell r="F130">
            <v>29</v>
          </cell>
          <cell r="G130">
            <v>149.19999999999999</v>
          </cell>
        </row>
        <row r="131">
          <cell r="B131" t="str">
            <v>Diversos</v>
          </cell>
        </row>
        <row r="132">
          <cell r="A132" t="str">
            <v>03.510.00</v>
          </cell>
          <cell r="B132" t="str">
            <v>Aparelho de apoio em neoprene</v>
          </cell>
          <cell r="C132" t="str">
            <v xml:space="preserve"> </v>
          </cell>
          <cell r="D132" t="str">
            <v xml:space="preserve"> </v>
          </cell>
          <cell r="E132" t="str">
            <v>kg</v>
          </cell>
          <cell r="F132">
            <v>51</v>
          </cell>
          <cell r="G132">
            <v>86.94</v>
          </cell>
        </row>
        <row r="133">
          <cell r="A133" t="str">
            <v>P 03.991.01b</v>
          </cell>
          <cell r="B133" t="str">
            <v>Dreno de FF D= 50 mm x 500mm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34</v>
          </cell>
          <cell r="G133">
            <v>6.63</v>
          </cell>
        </row>
        <row r="134">
          <cell r="F134" t="str">
            <v>SUB-TOTAL OAE</v>
          </cell>
        </row>
        <row r="135">
          <cell r="B135" t="str">
            <v>OBRAS COMPLEMENTARES</v>
          </cell>
        </row>
        <row r="136">
          <cell r="B136" t="str">
            <v>Iluminação das passarelas</v>
          </cell>
        </row>
        <row r="137">
          <cell r="A137" t="str">
            <v>PI 02a</v>
          </cell>
          <cell r="B137" t="str">
            <v>Poste de aço galvanizado a fogo, c/ 5,0m de alt. p/instal.na lat. das passarelas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300</v>
          </cell>
        </row>
        <row r="138">
          <cell r="A138" t="str">
            <v>PI 03</v>
          </cell>
          <cell r="B138" t="str">
            <v xml:space="preserve">Luminária p/ iluminação pública ref.HRC-612 da Philips ou similar 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4</v>
          </cell>
          <cell r="G138">
            <v>400</v>
          </cell>
        </row>
        <row r="139">
          <cell r="A139" t="str">
            <v>PI 08</v>
          </cell>
          <cell r="B139" t="str">
            <v>Suporte p/ luminária tipo ZGP401 da Philips ou similar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4</v>
          </cell>
          <cell r="G139">
            <v>81.650000000000006</v>
          </cell>
        </row>
        <row r="140">
          <cell r="A140" t="str">
            <v>PI 10</v>
          </cell>
          <cell r="B140" t="str">
            <v>Lâmpada a vapor de mercúrio 250W, alta pressão, base E40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28.75</v>
          </cell>
        </row>
        <row r="141">
          <cell r="A141" t="str">
            <v>PI 71</v>
          </cell>
          <cell r="B141" t="str">
            <v>Cabo isolado p/ 1000V, de alumínio, singelo, cor preto, bitola 25 mm² (XLPE) est.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100</v>
          </cell>
          <cell r="G141">
            <v>4.62</v>
          </cell>
        </row>
        <row r="142">
          <cell r="A142" t="str">
            <v>PI 67</v>
          </cell>
          <cell r="B142" t="str">
            <v>Cabo isolado p/ 1000 V, 2,5 mm2 de alumínio</v>
          </cell>
          <cell r="C142" t="str">
            <v xml:space="preserve"> </v>
          </cell>
          <cell r="D142" t="str">
            <v xml:space="preserve"> </v>
          </cell>
          <cell r="E142" t="str">
            <v>m</v>
          </cell>
          <cell r="F142">
            <v>40</v>
          </cell>
          <cell r="G142">
            <v>0.6</v>
          </cell>
        </row>
        <row r="143">
          <cell r="A143" t="str">
            <v>PI 72</v>
          </cell>
          <cell r="B143" t="str">
            <v>Eletroduto de aço 1.1/4" (vara de 3m), na passarela, conforme projeto</v>
          </cell>
          <cell r="C143">
            <v>0</v>
          </cell>
          <cell r="D143">
            <v>0</v>
          </cell>
          <cell r="E143" t="str">
            <v>m</v>
          </cell>
          <cell r="F143">
            <v>50</v>
          </cell>
          <cell r="G143">
            <v>18</v>
          </cell>
        </row>
        <row r="144">
          <cell r="A144" t="str">
            <v>PI 30</v>
          </cell>
          <cell r="B144" t="str">
            <v>Haste para aterramento aço-cobre D 13x2400mm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6.04</v>
          </cell>
        </row>
        <row r="145">
          <cell r="A145" t="str">
            <v>PI 31</v>
          </cell>
          <cell r="B145" t="str">
            <v>Cabo de cobre nú meio duro, 7 fios 2AWG</v>
          </cell>
          <cell r="C145" t="str">
            <v xml:space="preserve"> </v>
          </cell>
          <cell r="D145" t="str">
            <v xml:space="preserve"> </v>
          </cell>
          <cell r="E145" t="str">
            <v>kg</v>
          </cell>
          <cell r="F145">
            <v>4</v>
          </cell>
          <cell r="G145">
            <v>7.02</v>
          </cell>
        </row>
        <row r="146">
          <cell r="A146" t="str">
            <v>PI 39</v>
          </cell>
          <cell r="B146" t="str">
            <v>Fixação de haste de terra e conexão ao neutro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4</v>
          </cell>
          <cell r="G146">
            <v>35</v>
          </cell>
        </row>
        <row r="147">
          <cell r="A147" t="str">
            <v>PI 37</v>
          </cell>
          <cell r="B147" t="str">
            <v>Lançamento de cabos em dutos de aço, classe 1000V, circuito trifásico mais neutro, e monofásico</v>
          </cell>
          <cell r="C147" t="str">
            <v xml:space="preserve"> </v>
          </cell>
          <cell r="D147" t="str">
            <v xml:space="preserve"> </v>
          </cell>
          <cell r="E147" t="str">
            <v>m</v>
          </cell>
          <cell r="F147">
            <v>100</v>
          </cell>
          <cell r="G147">
            <v>4</v>
          </cell>
        </row>
        <row r="148">
          <cell r="A148" t="str">
            <v>PI 73</v>
          </cell>
          <cell r="B148" t="str">
            <v>Reator de alto fator externo c/ignitor p/ lâmpada a vapor de mercúrio,  da Entral ou similar</v>
          </cell>
          <cell r="C148">
            <v>0</v>
          </cell>
          <cell r="D148">
            <v>0</v>
          </cell>
          <cell r="E148" t="str">
            <v>un</v>
          </cell>
          <cell r="F148">
            <v>4</v>
          </cell>
          <cell r="G148">
            <v>37</v>
          </cell>
        </row>
        <row r="149">
          <cell r="A149" t="str">
            <v>PI 74</v>
          </cell>
          <cell r="B149" t="str">
            <v>Chave de iluminação pública</v>
          </cell>
          <cell r="C149">
            <v>0</v>
          </cell>
          <cell r="D149">
            <v>0</v>
          </cell>
          <cell r="E149" t="str">
            <v>un</v>
          </cell>
          <cell r="F149">
            <v>1</v>
          </cell>
          <cell r="G149">
            <v>95</v>
          </cell>
        </row>
        <row r="150">
          <cell r="A150" t="str">
            <v>PI 75</v>
          </cell>
          <cell r="B150" t="str">
            <v>Montagem eletromecânica de luminária 5m de altura, c/fixação dos equipam.e conexões elét.</v>
          </cell>
          <cell r="C150">
            <v>0</v>
          </cell>
          <cell r="D150">
            <v>0</v>
          </cell>
          <cell r="E150" t="str">
            <v>un</v>
          </cell>
          <cell r="F150">
            <v>4</v>
          </cell>
          <cell r="G150">
            <v>67.08</v>
          </cell>
        </row>
        <row r="151">
          <cell r="A151" t="str">
            <v>PI 22</v>
          </cell>
          <cell r="B151" t="str">
            <v>Base completa com fusível Diazed, 6A, retardado, incluíndo tampa, anel de proteção e ajuste</v>
          </cell>
          <cell r="C151" t="str">
            <v xml:space="preserve"> </v>
          </cell>
          <cell r="D151" t="str">
            <v xml:space="preserve"> </v>
          </cell>
          <cell r="E151" t="str">
            <v>un</v>
          </cell>
          <cell r="F151">
            <v>4</v>
          </cell>
          <cell r="G151">
            <v>8.6300000000000008</v>
          </cell>
        </row>
        <row r="152">
          <cell r="A152" t="str">
            <v>PI 26</v>
          </cell>
          <cell r="B152" t="str">
            <v>Relé fotoelétrico c/ suporte para fixação galv. com furo 18mm</v>
          </cell>
          <cell r="C152" t="str">
            <v xml:space="preserve"> </v>
          </cell>
          <cell r="D152" t="str">
            <v xml:space="preserve"> </v>
          </cell>
          <cell r="E152" t="str">
            <v>un</v>
          </cell>
          <cell r="F152">
            <v>1</v>
          </cell>
          <cell r="G152">
            <v>11.5</v>
          </cell>
        </row>
        <row r="153">
          <cell r="A153" t="str">
            <v>PI 24</v>
          </cell>
          <cell r="B153" t="str">
            <v>Fita elétrica auto fusão a base de borracha EPR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2</v>
          </cell>
          <cell r="G153">
            <v>6.39</v>
          </cell>
        </row>
        <row r="154">
          <cell r="A154" t="str">
            <v>PI 25</v>
          </cell>
          <cell r="B154" t="str">
            <v>Fita adesiva plástica isolante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2</v>
          </cell>
          <cell r="G154">
            <v>3.84</v>
          </cell>
        </row>
        <row r="155">
          <cell r="A155" t="str">
            <v>PI 38</v>
          </cell>
          <cell r="B155" t="str">
            <v>Confecção de emendas retas ou derivação em cabos classe 1000V, c/ conector à compressão</v>
          </cell>
          <cell r="C155" t="str">
            <v xml:space="preserve"> </v>
          </cell>
          <cell r="D155" t="str">
            <v xml:space="preserve"> </v>
          </cell>
          <cell r="E155" t="str">
            <v>un</v>
          </cell>
          <cell r="F155">
            <v>12</v>
          </cell>
          <cell r="G155">
            <v>4.5</v>
          </cell>
        </row>
        <row r="156">
          <cell r="F156" t="str">
            <v>SUB-TOTAL - OBRAS COMPLEMENTARES</v>
          </cell>
        </row>
        <row r="158">
          <cell r="F158" t="str">
            <v>SUB-TOTAL - Passarela do Km 14+733/401+733</v>
          </cell>
        </row>
        <row r="160">
          <cell r="B160" t="str">
            <v>Passarela do Km 16+401/Km 403+410</v>
          </cell>
        </row>
        <row r="161">
          <cell r="B161" t="str">
            <v>OBRAS DE ARTE ESPECIAIS</v>
          </cell>
        </row>
        <row r="162">
          <cell r="B162" t="str">
            <v>Infra e Mesoestrutura</v>
          </cell>
        </row>
        <row r="163">
          <cell r="A163" t="str">
            <v>03.010.01</v>
          </cell>
          <cell r="B163" t="str">
            <v>Escavação em cavas de fundação com esgotamento</v>
          </cell>
          <cell r="C163" t="str">
            <v xml:space="preserve"> </v>
          </cell>
          <cell r="D163" t="str">
            <v xml:space="preserve"> </v>
          </cell>
          <cell r="E163" t="str">
            <v>m3</v>
          </cell>
          <cell r="F163">
            <v>62</v>
          </cell>
          <cell r="G163">
            <v>22.39</v>
          </cell>
        </row>
        <row r="164">
          <cell r="A164" t="str">
            <v>03.371.01</v>
          </cell>
          <cell r="B164" t="str">
            <v>Formas de placa compensada resinada</v>
          </cell>
          <cell r="C164" t="str">
            <v xml:space="preserve"> </v>
          </cell>
          <cell r="D164" t="str">
            <v xml:space="preserve"> </v>
          </cell>
          <cell r="E164" t="str">
            <v>m2</v>
          </cell>
          <cell r="F164">
            <v>57</v>
          </cell>
          <cell r="G164">
            <v>21.86</v>
          </cell>
        </row>
        <row r="165">
          <cell r="A165" t="str">
            <v>03.371.02</v>
          </cell>
          <cell r="B165" t="str">
            <v>Formas de placa compensada plastificada</v>
          </cell>
          <cell r="C165" t="str">
            <v xml:space="preserve"> </v>
          </cell>
          <cell r="D165" t="str">
            <v xml:space="preserve"> </v>
          </cell>
          <cell r="E165" t="str">
            <v>m2</v>
          </cell>
          <cell r="F165">
            <v>180</v>
          </cell>
          <cell r="G165">
            <v>30.76</v>
          </cell>
        </row>
        <row r="166">
          <cell r="A166" t="str">
            <v>03.353.00</v>
          </cell>
          <cell r="B166" t="str">
            <v>Forn., preparo e colocação nas formas, de aço CA-50</v>
          </cell>
          <cell r="C166" t="str">
            <v xml:space="preserve"> </v>
          </cell>
          <cell r="D166" t="str">
            <v xml:space="preserve"> </v>
          </cell>
          <cell r="E166" t="str">
            <v>kg</v>
          </cell>
          <cell r="F166">
            <v>2456</v>
          </cell>
          <cell r="G166">
            <v>2.59</v>
          </cell>
        </row>
        <row r="167">
          <cell r="A167" t="str">
            <v>03.326.00</v>
          </cell>
          <cell r="B167" t="str">
            <v xml:space="preserve">Concreto fck= 20 MPa-contr. raz. uso ger. </v>
          </cell>
          <cell r="C167" t="str">
            <v xml:space="preserve"> </v>
          </cell>
          <cell r="D167" t="str">
            <v xml:space="preserve"> </v>
          </cell>
          <cell r="E167" t="str">
            <v>m3</v>
          </cell>
          <cell r="F167">
            <v>37</v>
          </cell>
          <cell r="G167">
            <v>149.19999999999999</v>
          </cell>
        </row>
        <row r="168">
          <cell r="A168" t="str">
            <v>OAE5a</v>
          </cell>
          <cell r="B168" t="str">
            <v>Estaca metálica - tipo CS 250 X 52 - Fornecimento e cravação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136</v>
          </cell>
          <cell r="G168">
            <v>97.23</v>
          </cell>
        </row>
        <row r="169">
          <cell r="A169" t="str">
            <v>OAE5b</v>
          </cell>
          <cell r="B169" t="str">
            <v>Estaca metálica - tipo CS 300 x 77 - Fornecimento e cravação</v>
          </cell>
          <cell r="C169" t="str">
            <v xml:space="preserve"> </v>
          </cell>
          <cell r="D169" t="str">
            <v xml:space="preserve"> </v>
          </cell>
          <cell r="E169" t="str">
            <v>m</v>
          </cell>
          <cell r="F169">
            <v>136</v>
          </cell>
          <cell r="G169">
            <v>122.7</v>
          </cell>
        </row>
        <row r="170">
          <cell r="A170" t="str">
            <v>OAE5c</v>
          </cell>
          <cell r="B170" t="str">
            <v>Estaca metálica - tipo CS 300 x 116 - Fornecimento e cravação</v>
          </cell>
          <cell r="C170" t="str">
            <v xml:space="preserve"> </v>
          </cell>
          <cell r="D170" t="str">
            <v xml:space="preserve"> </v>
          </cell>
          <cell r="E170" t="str">
            <v>m</v>
          </cell>
          <cell r="F170">
            <v>68</v>
          </cell>
          <cell r="G170">
            <v>162.41999999999999</v>
          </cell>
        </row>
        <row r="171">
          <cell r="B171" t="str">
            <v>Superestrutura</v>
          </cell>
        </row>
        <row r="172">
          <cell r="A172" t="str">
            <v>03.371.02</v>
          </cell>
          <cell r="B172" t="str">
            <v>Formas de placa compensada plastificada</v>
          </cell>
          <cell r="C172" t="str">
            <v xml:space="preserve"> </v>
          </cell>
          <cell r="D172" t="str">
            <v xml:space="preserve"> </v>
          </cell>
          <cell r="E172" t="str">
            <v>m2</v>
          </cell>
          <cell r="F172">
            <v>1734</v>
          </cell>
          <cell r="G172">
            <v>30.76</v>
          </cell>
        </row>
        <row r="173">
          <cell r="A173" t="str">
            <v>OAE6</v>
          </cell>
          <cell r="B173" t="str">
            <v>Escoramento metálico comum (cimbramento)</v>
          </cell>
          <cell r="C173" t="str">
            <v xml:space="preserve"> </v>
          </cell>
          <cell r="D173" t="str">
            <v xml:space="preserve"> </v>
          </cell>
          <cell r="E173" t="str">
            <v>m3</v>
          </cell>
          <cell r="F173">
            <v>1118</v>
          </cell>
          <cell r="G173">
            <v>27.58</v>
          </cell>
        </row>
        <row r="174">
          <cell r="A174" t="str">
            <v>03.353.00</v>
          </cell>
          <cell r="B174" t="str">
            <v>Forn., preparo e colocação nas formas, de aço CA-50</v>
          </cell>
          <cell r="C174" t="str">
            <v xml:space="preserve"> </v>
          </cell>
          <cell r="D174" t="str">
            <v xml:space="preserve"> </v>
          </cell>
          <cell r="E174" t="str">
            <v>kg</v>
          </cell>
          <cell r="F174">
            <v>15155</v>
          </cell>
          <cell r="G174">
            <v>2.59</v>
          </cell>
        </row>
        <row r="175">
          <cell r="A175" t="str">
            <v>03.354.00</v>
          </cell>
          <cell r="B175" t="str">
            <v>Forn., preparo e colocação nas formas, de aço CA-60</v>
          </cell>
          <cell r="C175" t="str">
            <v xml:space="preserve"> </v>
          </cell>
          <cell r="D175" t="str">
            <v xml:space="preserve"> </v>
          </cell>
          <cell r="E175" t="str">
            <v>kg</v>
          </cell>
          <cell r="F175">
            <v>1086</v>
          </cell>
          <cell r="G175">
            <v>2.85</v>
          </cell>
        </row>
        <row r="176">
          <cell r="A176" t="str">
            <v>03.359.01</v>
          </cell>
          <cell r="B176" t="str">
            <v>Forn., preparo e colocação nas formas, de aço CA-25</v>
          </cell>
          <cell r="C176" t="str">
            <v xml:space="preserve"> </v>
          </cell>
          <cell r="D176" t="str">
            <v xml:space="preserve"> </v>
          </cell>
          <cell r="E176" t="str">
            <v>kg</v>
          </cell>
          <cell r="F176">
            <v>89</v>
          </cell>
          <cell r="G176">
            <v>2.4300000000000002</v>
          </cell>
        </row>
        <row r="177">
          <cell r="A177" t="str">
            <v>03.330.00</v>
          </cell>
          <cell r="B177" t="str">
            <v>Concreto fck= 35 MPa-contr. raz. uso ger.</v>
          </cell>
          <cell r="C177" t="str">
            <v xml:space="preserve"> </v>
          </cell>
          <cell r="D177" t="str">
            <v xml:space="preserve"> </v>
          </cell>
          <cell r="E177" t="str">
            <v>m3</v>
          </cell>
          <cell r="F177">
            <v>145</v>
          </cell>
          <cell r="G177">
            <v>166.78</v>
          </cell>
        </row>
        <row r="178">
          <cell r="A178" t="str">
            <v>03.326.00</v>
          </cell>
          <cell r="B178" t="str">
            <v xml:space="preserve">Concreto fck= 20 MPa-contr. raz. uso ger. </v>
          </cell>
          <cell r="C178" t="str">
            <v xml:space="preserve"> </v>
          </cell>
          <cell r="D178" t="str">
            <v xml:space="preserve"> </v>
          </cell>
          <cell r="E178" t="str">
            <v>m3</v>
          </cell>
          <cell r="F178">
            <v>26</v>
          </cell>
          <cell r="G178">
            <v>149.19999999999999</v>
          </cell>
        </row>
        <row r="179">
          <cell r="B179" t="str">
            <v>Diversos</v>
          </cell>
        </row>
        <row r="180">
          <cell r="A180" t="str">
            <v>03.510.00</v>
          </cell>
          <cell r="B180" t="str">
            <v>Aparelho de apoio em neoprene</v>
          </cell>
          <cell r="C180" t="str">
            <v xml:space="preserve"> </v>
          </cell>
          <cell r="D180" t="str">
            <v xml:space="preserve"> </v>
          </cell>
          <cell r="E180" t="str">
            <v>kg</v>
          </cell>
          <cell r="F180">
            <v>51</v>
          </cell>
          <cell r="G180">
            <v>86.94</v>
          </cell>
        </row>
        <row r="181">
          <cell r="A181" t="str">
            <v>P 03.991.01b</v>
          </cell>
          <cell r="B181" t="str">
            <v>Dreno de FF D= 50 mm x 500mm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34</v>
          </cell>
          <cell r="G181">
            <v>6.63</v>
          </cell>
        </row>
      </sheetData>
      <sheetData sheetId="19">
        <row r="13">
          <cell r="A13" t="str">
            <v>06.100.21</v>
          </cell>
          <cell r="B13" t="str">
            <v>Pintura de faixa - tinta acrílica - 2 anos</v>
          </cell>
          <cell r="C13" t="str">
            <v>DNER-EM371-372-373/97</v>
          </cell>
          <cell r="D13" t="str">
            <v xml:space="preserve"> </v>
          </cell>
          <cell r="E13" t="str">
            <v>m2</v>
          </cell>
          <cell r="F13">
            <v>33650</v>
          </cell>
          <cell r="G13">
            <v>7.08</v>
          </cell>
        </row>
        <row r="14">
          <cell r="A14" t="str">
            <v>06.110.02</v>
          </cell>
          <cell r="B14" t="str">
            <v>Pint. setas e zebrados - termopl. - 3 anos</v>
          </cell>
          <cell r="C14" t="str">
            <v>DNER-EM371-372-373/97</v>
          </cell>
          <cell r="D14" t="str">
            <v xml:space="preserve"> </v>
          </cell>
          <cell r="E14" t="str">
            <v>m2</v>
          </cell>
          <cell r="F14">
            <v>1700</v>
          </cell>
          <cell r="G14">
            <v>31.52</v>
          </cell>
        </row>
        <row r="15">
          <cell r="A15" t="str">
            <v>06.200.02</v>
          </cell>
          <cell r="B15" t="str">
            <v>Placa de sinalização tot. refletiva (forn/impl)</v>
          </cell>
          <cell r="C15" t="str">
            <v>DNER-EM371-372-373/97</v>
          </cell>
          <cell r="D15" t="str">
            <v xml:space="preserve"> </v>
          </cell>
          <cell r="E15" t="str">
            <v>m2</v>
          </cell>
          <cell r="F15">
            <v>540</v>
          </cell>
          <cell r="G15">
            <v>211.92</v>
          </cell>
        </row>
        <row r="16">
          <cell r="A16" t="str">
            <v>06.210.01</v>
          </cell>
          <cell r="B16" t="str">
            <v>Pórtico metálico</v>
          </cell>
          <cell r="C16" t="str">
            <v xml:space="preserve"> </v>
          </cell>
          <cell r="D16" t="str">
            <v xml:space="preserve"> </v>
          </cell>
          <cell r="E16" t="str">
            <v>un</v>
          </cell>
          <cell r="F16">
            <v>19</v>
          </cell>
          <cell r="G16">
            <v>27044.98</v>
          </cell>
        </row>
        <row r="17">
          <cell r="A17" t="str">
            <v>P06.210.02</v>
          </cell>
          <cell r="B17" t="str">
            <v>Bandeira simples 5,10 x 6,50m</v>
          </cell>
          <cell r="C17" t="str">
            <v xml:space="preserve"> </v>
          </cell>
          <cell r="D17" t="str">
            <v xml:space="preserve"> </v>
          </cell>
          <cell r="E17" t="str">
            <v>un</v>
          </cell>
          <cell r="F17">
            <v>33</v>
          </cell>
          <cell r="G17">
            <v>7876.4</v>
          </cell>
        </row>
        <row r="18">
          <cell r="A18" t="str">
            <v>06.120.01</v>
          </cell>
          <cell r="B18" t="str">
            <v>Tacha refletiva monodirecional (forn/coloc)</v>
          </cell>
          <cell r="C18" t="str">
            <v>DNER-EM371-372-373/97</v>
          </cell>
          <cell r="D18" t="str">
            <v xml:space="preserve"> </v>
          </cell>
          <cell r="E18" t="str">
            <v>und</v>
          </cell>
          <cell r="F18">
            <v>9050</v>
          </cell>
          <cell r="G18">
            <v>9.3699999999999992</v>
          </cell>
        </row>
        <row r="19">
          <cell r="A19" t="str">
            <v>06.010.01</v>
          </cell>
          <cell r="B19" t="str">
            <v>Defensa semi-maleável simples (forn / impl)</v>
          </cell>
          <cell r="C19" t="str">
            <v xml:space="preserve"> </v>
          </cell>
          <cell r="D19" t="str">
            <v xml:space="preserve"> </v>
          </cell>
          <cell r="E19" t="str">
            <v>m</v>
          </cell>
          <cell r="F19">
            <v>40841</v>
          </cell>
          <cell r="G19">
            <v>74.150000000000006</v>
          </cell>
        </row>
        <row r="20">
          <cell r="A20" t="str">
            <v>06.010.11</v>
          </cell>
          <cell r="B20" t="str">
            <v>Defensa semi-maleável dupla (forn / impl)</v>
          </cell>
          <cell r="C20" t="str">
            <v xml:space="preserve"> </v>
          </cell>
          <cell r="D20" t="str">
            <v xml:space="preserve"> </v>
          </cell>
          <cell r="E20" t="str">
            <v>m</v>
          </cell>
          <cell r="F20">
            <v>10435</v>
          </cell>
          <cell r="G20">
            <v>125.57</v>
          </cell>
        </row>
        <row r="21">
          <cell r="A21" t="str">
            <v>06.030.01</v>
          </cell>
          <cell r="B21" t="str">
            <v>Barreira de segurança dupla - DNER PRO 176/86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5759</v>
          </cell>
          <cell r="G21">
            <v>79.48</v>
          </cell>
        </row>
        <row r="22">
          <cell r="F22" t="str">
            <v>SUB-TOTAL</v>
          </cell>
        </row>
        <row r="23">
          <cell r="B23" t="str">
            <v>SINALIZAÇÃO PROVISÓRIA</v>
          </cell>
        </row>
        <row r="24">
          <cell r="A24" t="str">
            <v>06.200.01</v>
          </cell>
          <cell r="B24" t="str">
            <v>Placa de sinalização semi-refletiva (forn/impl)</v>
          </cell>
          <cell r="C24" t="str">
            <v>DNER-EM371-372-373/97</v>
          </cell>
          <cell r="D24" t="str">
            <v xml:space="preserve"> </v>
          </cell>
          <cell r="E24" t="str">
            <v>m2</v>
          </cell>
          <cell r="F24">
            <v>992</v>
          </cell>
          <cell r="G24">
            <v>133.07</v>
          </cell>
        </row>
        <row r="25">
          <cell r="A25" t="str">
            <v>P06.200.01j</v>
          </cell>
          <cell r="B25" t="str">
            <v>Sinalizador intermitente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16</v>
          </cell>
          <cell r="G25">
            <v>16.3</v>
          </cell>
        </row>
        <row r="26">
          <cell r="A26" t="str">
            <v>P06.200.01k</v>
          </cell>
          <cell r="B26" t="str">
            <v>Sinalizador (balde)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1550</v>
          </cell>
          <cell r="G26">
            <v>9.51</v>
          </cell>
        </row>
        <row r="27">
          <cell r="A27" t="str">
            <v>P 06.030.02</v>
          </cell>
          <cell r="B27" t="str">
            <v>Barreira Classe II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212</v>
          </cell>
          <cell r="G27">
            <v>52.27</v>
          </cell>
        </row>
        <row r="28">
          <cell r="A28" t="str">
            <v>P 06.030.03</v>
          </cell>
          <cell r="B28" t="str">
            <v>Barreira Classe III</v>
          </cell>
          <cell r="C28" t="str">
            <v xml:space="preserve"> </v>
          </cell>
          <cell r="D28" t="str">
            <v xml:space="preserve"> </v>
          </cell>
          <cell r="E28" t="str">
            <v>un</v>
          </cell>
          <cell r="F28">
            <v>19</v>
          </cell>
          <cell r="G28">
            <v>70.48</v>
          </cell>
        </row>
        <row r="29">
          <cell r="A29" t="str">
            <v>P06.200.01l</v>
          </cell>
          <cell r="B29" t="str">
            <v>Sinalizador com bandeira</v>
          </cell>
          <cell r="C29" t="str">
            <v xml:space="preserve"> </v>
          </cell>
          <cell r="D29" t="str">
            <v xml:space="preserve"> </v>
          </cell>
          <cell r="E29" t="str">
            <v>homxh</v>
          </cell>
          <cell r="F29">
            <v>25000</v>
          </cell>
          <cell r="G29">
            <v>5.01</v>
          </cell>
        </row>
        <row r="30">
          <cell r="A30" t="str">
            <v>06.100.12</v>
          </cell>
          <cell r="B30" t="str">
            <v>Pintura setas e zebrado - tinta alquidica - 1 ano</v>
          </cell>
          <cell r="C30" t="str">
            <v>DNER-EM371-372-373/97</v>
          </cell>
          <cell r="D30" t="str">
            <v xml:space="preserve"> </v>
          </cell>
          <cell r="E30" t="str">
            <v>m2</v>
          </cell>
          <cell r="F30">
            <v>220</v>
          </cell>
          <cell r="G30">
            <v>6.55</v>
          </cell>
        </row>
        <row r="31">
          <cell r="A31" t="str">
            <v>06.100.11</v>
          </cell>
          <cell r="B31" t="str">
            <v>Pintura de faixa - tinta alquidica - 1 ano</v>
          </cell>
          <cell r="C31" t="str">
            <v>DNER-EM371-372-373/97</v>
          </cell>
          <cell r="D31" t="str">
            <v xml:space="preserve"> </v>
          </cell>
          <cell r="E31" t="str">
            <v>m2</v>
          </cell>
          <cell r="F31">
            <v>10600</v>
          </cell>
          <cell r="G31">
            <v>4.03</v>
          </cell>
        </row>
        <row r="32">
          <cell r="A32" t="str">
            <v>06.121.11</v>
          </cell>
          <cell r="B32" t="str">
            <v>Tachão refletivo bidirecional (forn/coloc)</v>
          </cell>
          <cell r="C32" t="str">
            <v>DNER-EM371-372-373/97</v>
          </cell>
          <cell r="D32" t="str">
            <v xml:space="preserve"> </v>
          </cell>
          <cell r="E32" t="str">
            <v>und</v>
          </cell>
          <cell r="F32">
            <v>3000</v>
          </cell>
          <cell r="G32">
            <v>31.13</v>
          </cell>
        </row>
        <row r="33">
          <cell r="A33" t="str">
            <v>06.120.11</v>
          </cell>
          <cell r="B33" t="str">
            <v>Tachão refletivo monodirecional (forn/coloc)</v>
          </cell>
          <cell r="C33" t="str">
            <v>DNER-EM371-372-373/97</v>
          </cell>
          <cell r="D33" t="str">
            <v xml:space="preserve"> </v>
          </cell>
          <cell r="E33" t="str">
            <v>und</v>
          </cell>
          <cell r="F33">
            <v>3000</v>
          </cell>
          <cell r="G33">
            <v>25.9</v>
          </cell>
        </row>
        <row r="34">
          <cell r="A34" t="str">
            <v>06.121.01</v>
          </cell>
          <cell r="B34" t="str">
            <v>Tacha refletiva bidirecional (forn/coloc)</v>
          </cell>
          <cell r="C34" t="str">
            <v>DNER-EM371-372-373/97</v>
          </cell>
          <cell r="D34" t="str">
            <v xml:space="preserve"> </v>
          </cell>
          <cell r="E34" t="str">
            <v>und</v>
          </cell>
          <cell r="F34">
            <v>1560</v>
          </cell>
          <cell r="G34">
            <v>10.47</v>
          </cell>
        </row>
      </sheetData>
      <sheetData sheetId="20">
        <row r="14">
          <cell r="A14" t="str">
            <v>P02.999.10</v>
          </cell>
          <cell r="B14" t="str">
            <v>Frezagem de revestimento em CAUQ e&lt;= 8 cm c/transporte até 2km</v>
          </cell>
          <cell r="C14" t="str">
            <v xml:space="preserve"> </v>
          </cell>
          <cell r="D14" t="str">
            <v xml:space="preserve"> </v>
          </cell>
          <cell r="E14" t="str">
            <v>m3</v>
          </cell>
          <cell r="F14">
            <v>4008</v>
          </cell>
          <cell r="G14">
            <v>24.96</v>
          </cell>
        </row>
        <row r="15">
          <cell r="A15" t="str">
            <v>02.400.00</v>
          </cell>
          <cell r="B15" t="str">
            <v>Pintura de ligação - Fornec., transporte e execução</v>
          </cell>
          <cell r="C15" t="str">
            <v>DNER-ES307/97</v>
          </cell>
          <cell r="D15" t="str">
            <v xml:space="preserve"> </v>
          </cell>
          <cell r="E15" t="str">
            <v>m2</v>
          </cell>
          <cell r="F15">
            <v>267192</v>
          </cell>
          <cell r="G15">
            <v>0.41</v>
          </cell>
        </row>
        <row r="16">
          <cell r="A16" t="str">
            <v>02.540.01</v>
          </cell>
          <cell r="B16" t="str">
            <v>Concreto betuminoso usinado a quente - usina 100/140 t/h</v>
          </cell>
          <cell r="C16" t="str">
            <v>DNER-ES313/97</v>
          </cell>
          <cell r="D16" t="str">
            <v xml:space="preserve"> </v>
          </cell>
          <cell r="E16" t="str">
            <v>t</v>
          </cell>
          <cell r="F16">
            <v>32063</v>
          </cell>
          <cell r="G16">
            <v>67.64</v>
          </cell>
        </row>
      </sheetData>
      <sheetData sheetId="2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221400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2214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4428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2624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1478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1002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4665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1693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292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2861</v>
          </cell>
          <cell r="G24">
            <v>2.62</v>
          </cell>
        </row>
        <row r="25">
          <cell r="A25" t="str">
            <v>01.100.18</v>
          </cell>
          <cell r="B25" t="str">
            <v>Escavação,carga e transportes de material de 1a categoria DMT= 1800 a 2000m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1131</v>
          </cell>
          <cell r="G25">
            <v>2.92</v>
          </cell>
        </row>
        <row r="26">
          <cell r="A26" t="str">
            <v>01.100.19</v>
          </cell>
          <cell r="B26" t="str">
            <v>Escavação,carga e transportes de material de 1a categoria DMT= 2000 a 3000m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99</v>
          </cell>
          <cell r="G26">
            <v>3.26</v>
          </cell>
        </row>
        <row r="27">
          <cell r="A27" t="str">
            <v>DER50265</v>
          </cell>
          <cell r="B27" t="str">
            <v>Esc.  Carga e Transp. de mat. 1a cat. c/ CB 4000&lt;DMT&lt;5000m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14245</v>
          </cell>
          <cell r="G27">
            <v>3.76</v>
          </cell>
        </row>
        <row r="28">
          <cell r="A28" t="str">
            <v>DER50260</v>
          </cell>
          <cell r="B28" t="str">
            <v>Esc.  Carga e Transp. de mat. 1a cat. c/ CB 5000&lt;DMT&lt;6000m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6163</v>
          </cell>
          <cell r="G28">
            <v>4.29</v>
          </cell>
        </row>
        <row r="29">
          <cell r="A29" t="str">
            <v>DER50270</v>
          </cell>
          <cell r="B29" t="str">
            <v>Esc.  Carga e Transp. de mat. 1a cat. c/ CB 6000&lt;DMT&lt;7000m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8063</v>
          </cell>
          <cell r="G29">
            <v>4.79</v>
          </cell>
        </row>
        <row r="30">
          <cell r="A30" t="str">
            <v>DER50325</v>
          </cell>
          <cell r="B30" t="str">
            <v>Esc.  Carga e Transp. de mat. 1a cat. c/ CB 14000&lt;DMT&lt;16000m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23987</v>
          </cell>
          <cell r="G30">
            <v>9</v>
          </cell>
        </row>
        <row r="31">
          <cell r="A31" t="str">
            <v>DER50335</v>
          </cell>
          <cell r="B31" t="str">
            <v>Esc.  Carga e Transp. de mat. 1a cat. c/ CB 16000&lt;DMT&lt;18000m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2816</v>
          </cell>
          <cell r="G31">
            <v>10.08</v>
          </cell>
        </row>
        <row r="32">
          <cell r="A32" t="str">
            <v>DER50365</v>
          </cell>
          <cell r="B32" t="str">
            <v>Esc.  Carga e Transp. de mat. 1a cat. c/ CB 22000&lt;DMT&lt;24000m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12280</v>
          </cell>
          <cell r="G32">
            <v>13.06</v>
          </cell>
        </row>
        <row r="33">
          <cell r="A33" t="str">
            <v>DER50375</v>
          </cell>
          <cell r="B33" t="str">
            <v>Esc.  Carga e Transp. de mat. 1a cat. c/ CB 24000&lt;DMT&lt;26000m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8549</v>
          </cell>
          <cell r="G33">
            <v>14.08</v>
          </cell>
        </row>
        <row r="34">
          <cell r="A34" t="str">
            <v>01.101.10</v>
          </cell>
          <cell r="B34" t="str">
            <v>Escavação,carga e transportes de material de 2a categoria,c/CB,  DMT 200 a 400m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904</v>
          </cell>
          <cell r="G34">
            <v>2.97</v>
          </cell>
        </row>
        <row r="35">
          <cell r="A35" t="str">
            <v>01.101.13</v>
          </cell>
          <cell r="B35" t="str">
            <v>Escavação,carga e transportes de material de 2a categoria,c/CB,  DMT 800 a 1 000m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837</v>
          </cell>
          <cell r="G35">
            <v>3.42</v>
          </cell>
        </row>
        <row r="36">
          <cell r="A36" t="str">
            <v>01.101.14</v>
          </cell>
          <cell r="B36" t="str">
            <v>Escavação,carga e transportes de material de 2a categoria,c/CB,  DMT 1000 a 1200m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479</v>
          </cell>
          <cell r="G36">
            <v>3.49</v>
          </cell>
        </row>
        <row r="37">
          <cell r="A37" t="str">
            <v>01.101.19</v>
          </cell>
          <cell r="B37" t="str">
            <v>Escavação,carga e transportes de material de 2a categoria,c/CB,  DMT 2000 a 3000m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231</v>
          </cell>
          <cell r="G37">
            <v>4.51</v>
          </cell>
        </row>
        <row r="38">
          <cell r="A38" t="str">
            <v>DER51235</v>
          </cell>
          <cell r="B38" t="str">
            <v>Escavação,carga e transportes de material de 2a categoria DMT 4000 a 5000m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5988</v>
          </cell>
          <cell r="G38">
            <v>5.15</v>
          </cell>
        </row>
        <row r="39">
          <cell r="A39" t="str">
            <v>DER52087</v>
          </cell>
          <cell r="B39" t="str">
            <v>Esc. Carga e Transp. de solos moles 400&lt;DMT&lt;=600m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1558</v>
          </cell>
          <cell r="G39">
            <v>4.5999999999999996</v>
          </cell>
        </row>
        <row r="40">
          <cell r="A40" t="str">
            <v>DER52090</v>
          </cell>
          <cell r="B40" t="str">
            <v>Esc. Carga e Transp. de solos moles 600&lt;DMT&lt;=800m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12066</v>
          </cell>
          <cell r="G40">
            <v>4.6399999999999997</v>
          </cell>
        </row>
        <row r="41">
          <cell r="A41" t="str">
            <v>DER52095</v>
          </cell>
          <cell r="B41" t="str">
            <v>Esc. Carga e Transp. de solos moles 800&lt;DMT&lt;=1000m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9412</v>
          </cell>
          <cell r="G41">
            <v>4.7</v>
          </cell>
        </row>
        <row r="42">
          <cell r="A42" t="str">
            <v>DER52100</v>
          </cell>
          <cell r="B42" t="str">
            <v>Esc. Carga e Transp. de solos moles 1000&lt;DMT&lt;=1200m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960</v>
          </cell>
          <cell r="G42">
            <v>4.71</v>
          </cell>
        </row>
        <row r="43">
          <cell r="A43" t="str">
            <v>DER52101</v>
          </cell>
          <cell r="B43" t="str">
            <v>Esc. Carga e Transp. de solos moles 1200&lt;DMT&lt;=1400m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2575</v>
          </cell>
          <cell r="G43">
            <v>4.74</v>
          </cell>
        </row>
        <row r="44">
          <cell r="A44" t="str">
            <v>DER52102</v>
          </cell>
          <cell r="B44" t="str">
            <v>Esc. Carga e Transp. de solos moles 1400&lt;DMT&lt;=1600m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2321</v>
          </cell>
          <cell r="G44">
            <v>4.8099999999999996</v>
          </cell>
        </row>
        <row r="45">
          <cell r="A45" t="str">
            <v>01.510.00</v>
          </cell>
          <cell r="B45" t="str">
            <v>Compactação de aterros a 95% Proctor Normal</v>
          </cell>
          <cell r="C45" t="str">
            <v>DNER-ES282/97</v>
          </cell>
          <cell r="D45" t="str">
            <v xml:space="preserve"> </v>
          </cell>
          <cell r="E45" t="str">
            <v>m3</v>
          </cell>
          <cell r="F45">
            <v>45560</v>
          </cell>
          <cell r="G45">
            <v>0.79</v>
          </cell>
        </row>
        <row r="46">
          <cell r="A46" t="str">
            <v>01.511.00</v>
          </cell>
          <cell r="B46" t="str">
            <v>Compactação de aterros a 100% Proctor Normal</v>
          </cell>
          <cell r="C46" t="str">
            <v>DNER-ES282/97</v>
          </cell>
          <cell r="D46" t="str">
            <v xml:space="preserve"> </v>
          </cell>
          <cell r="E46" t="str">
            <v>m3</v>
          </cell>
          <cell r="F46">
            <v>13303</v>
          </cell>
          <cell r="G46">
            <v>1.36</v>
          </cell>
        </row>
        <row r="47">
          <cell r="F47" t="str">
            <v>SUB-TOTAL</v>
          </cell>
        </row>
        <row r="49">
          <cell r="B49" t="str">
            <v>PAVIMENTAÇÃO</v>
          </cell>
        </row>
        <row r="50">
          <cell r="A50" t="str">
            <v>02.000.00</v>
          </cell>
          <cell r="B50" t="str">
            <v>Regularização do subleito</v>
          </cell>
          <cell r="C50" t="str">
            <v xml:space="preserve"> </v>
          </cell>
          <cell r="D50" t="str">
            <v xml:space="preserve"> </v>
          </cell>
          <cell r="E50" t="str">
            <v>m2</v>
          </cell>
          <cell r="F50">
            <v>62658</v>
          </cell>
          <cell r="G50">
            <v>0.3</v>
          </cell>
        </row>
        <row r="51">
          <cell r="A51" t="str">
            <v>DER53110</v>
          </cell>
          <cell r="B51" t="str">
            <v>Camada de seixo classificado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12034</v>
          </cell>
          <cell r="G51">
            <v>16.09</v>
          </cell>
        </row>
        <row r="52">
          <cell r="F52" t="str">
            <v>SUB-TOTAL</v>
          </cell>
        </row>
        <row r="54">
          <cell r="B54" t="str">
            <v>DRENAGEM</v>
          </cell>
        </row>
        <row r="55">
          <cell r="A55" t="str">
            <v>04.000.00</v>
          </cell>
          <cell r="B55" t="str">
            <v>Escavação manual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146</v>
          </cell>
          <cell r="G55">
            <v>17.57</v>
          </cell>
        </row>
        <row r="56">
          <cell r="A56" t="str">
            <v>04.001.00</v>
          </cell>
          <cell r="B56" t="str">
            <v>Escavação mecânica em material de 1a categoria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332</v>
          </cell>
          <cell r="G56">
            <v>2.09</v>
          </cell>
        </row>
        <row r="57">
          <cell r="A57" t="str">
            <v>04.001.01</v>
          </cell>
          <cell r="B57" t="str">
            <v>Escavação mecânica,reaterro e compactação (material de 1a categoria)</v>
          </cell>
          <cell r="C57" t="str">
            <v xml:space="preserve"> </v>
          </cell>
          <cell r="D57" t="str">
            <v xml:space="preserve"> </v>
          </cell>
          <cell r="E57" t="str">
            <v>m3</v>
          </cell>
          <cell r="F57">
            <v>524</v>
          </cell>
          <cell r="G57">
            <v>3.03</v>
          </cell>
        </row>
        <row r="58">
          <cell r="A58" t="str">
            <v>04.011.00</v>
          </cell>
          <cell r="B58" t="str">
            <v>Escavação mecânica em material de 2a categoria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291</v>
          </cell>
          <cell r="G58">
            <v>0.9</v>
          </cell>
        </row>
        <row r="59">
          <cell r="A59" t="str">
            <v>04.401.02</v>
          </cell>
          <cell r="B59" t="str">
            <v>Valeta de prot. de aterro c/ revest. vegetal VPA 02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7590</v>
          </cell>
          <cell r="G59">
            <v>24.32</v>
          </cell>
        </row>
        <row r="60">
          <cell r="A60" t="str">
            <v>04.900.21</v>
          </cell>
          <cell r="B60" t="str">
            <v>Sarjeta de cant. central de concreto-SCC 01</v>
          </cell>
          <cell r="C60" t="str">
            <v>DNER-ES288/97</v>
          </cell>
          <cell r="D60" t="str">
            <v xml:space="preserve"> </v>
          </cell>
          <cell r="E60" t="str">
            <v>m</v>
          </cell>
          <cell r="F60">
            <v>3531</v>
          </cell>
          <cell r="G60">
            <v>13.85</v>
          </cell>
        </row>
        <row r="61">
          <cell r="A61" t="str">
            <v>04.900.22</v>
          </cell>
          <cell r="B61" t="str">
            <v>Sarjeta de cant. central de concreto-SCC 02</v>
          </cell>
          <cell r="C61" t="str">
            <v>DNER-ES288/97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19.170000000000002</v>
          </cell>
        </row>
        <row r="62">
          <cell r="A62" t="str">
            <v>04.900.33</v>
          </cell>
          <cell r="B62" t="str">
            <v>Sarjeta triangular de grama-STG 03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66</v>
          </cell>
          <cell r="G62">
            <v>10.61</v>
          </cell>
        </row>
        <row r="63">
          <cell r="A63" t="str">
            <v>04.900.34</v>
          </cell>
          <cell r="B63" t="str">
            <v>Sarjeta triangular de grama-STG 04</v>
          </cell>
          <cell r="C63" t="str">
            <v xml:space="preserve"> </v>
          </cell>
          <cell r="D63" t="str">
            <v xml:space="preserve"> </v>
          </cell>
          <cell r="E63" t="str">
            <v>m</v>
          </cell>
          <cell r="F63">
            <v>2326</v>
          </cell>
          <cell r="G63">
            <v>8.4700000000000006</v>
          </cell>
        </row>
        <row r="64">
          <cell r="A64" t="str">
            <v>DER78150a</v>
          </cell>
          <cell r="B64" t="str">
            <v>Caixa coletora de sarjeta - CCS, D=60cm E H=1,5m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7</v>
          </cell>
          <cell r="G64">
            <v>500.45</v>
          </cell>
        </row>
        <row r="65">
          <cell r="A65" t="str">
            <v>04.930.01</v>
          </cell>
          <cell r="B65" t="str">
            <v>Caixa coletora de sarjeta-CCS 01</v>
          </cell>
          <cell r="C65" t="str">
            <v>DNER-ES287/97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568.85</v>
          </cell>
        </row>
        <row r="66">
          <cell r="A66" t="str">
            <v>P 04.100.08</v>
          </cell>
          <cell r="B66" t="str">
            <v>Execução de galerias D=0,40 c/ lastro de concreto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48</v>
          </cell>
          <cell r="G66">
            <v>58.65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146</v>
          </cell>
          <cell r="G67">
            <v>131.66</v>
          </cell>
        </row>
        <row r="68">
          <cell r="A68" t="str">
            <v>P 04.100.40</v>
          </cell>
          <cell r="B68" t="str">
            <v>Execução de galerias D=0,80m c/ lastro de concreto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10</v>
          </cell>
          <cell r="G68">
            <v>197.36</v>
          </cell>
        </row>
        <row r="69">
          <cell r="A69" t="str">
            <v>DER72350b</v>
          </cell>
          <cell r="B69" t="str">
            <v>Boca para BSTC D=40cm - Normal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2</v>
          </cell>
          <cell r="G69">
            <v>147.57</v>
          </cell>
        </row>
        <row r="70">
          <cell r="A70" t="str">
            <v>04.101.01</v>
          </cell>
          <cell r="B70" t="str">
            <v>Boca de BSTC D=0.60m-normal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299.62</v>
          </cell>
        </row>
        <row r="71">
          <cell r="F71" t="str">
            <v>SUB-TOTAL</v>
          </cell>
        </row>
        <row r="73">
          <cell r="B73" t="str">
            <v>OBRAS DE ARTE CORRENTES</v>
          </cell>
        </row>
        <row r="74">
          <cell r="A74" t="str">
            <v>04.001.01</v>
          </cell>
          <cell r="B74" t="str">
            <v>Escavação mecânica,reaterro e compactação (material de 1a categoria)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2095</v>
          </cell>
          <cell r="G74">
            <v>3.03</v>
          </cell>
        </row>
        <row r="75">
          <cell r="A75" t="str">
            <v>04.100.01</v>
          </cell>
          <cell r="B75" t="str">
            <v>Corpo de BSTC D=0.60m</v>
          </cell>
          <cell r="C75" t="str">
            <v>DNER-ES284/97</v>
          </cell>
          <cell r="D75" t="str">
            <v xml:space="preserve"> </v>
          </cell>
          <cell r="E75" t="str">
            <v xml:space="preserve">m </v>
          </cell>
          <cell r="F75">
            <v>20</v>
          </cell>
          <cell r="G75">
            <v>139.21</v>
          </cell>
        </row>
        <row r="76">
          <cell r="A76" t="str">
            <v>04.100.02</v>
          </cell>
          <cell r="B76" t="str">
            <v>Corpo de BSTC D=0.80m</v>
          </cell>
          <cell r="C76" t="str">
            <v>DNER-ES284/97</v>
          </cell>
          <cell r="D76" t="str">
            <v xml:space="preserve"> </v>
          </cell>
          <cell r="E76" t="str">
            <v xml:space="preserve">m </v>
          </cell>
          <cell r="F76">
            <v>44</v>
          </cell>
          <cell r="G76">
            <v>201.98</v>
          </cell>
        </row>
        <row r="77">
          <cell r="A77" t="str">
            <v>04.100.03</v>
          </cell>
          <cell r="B77" t="str">
            <v>Corpo de BSTC D=1.00m</v>
          </cell>
          <cell r="C77" t="str">
            <v>DNER-ES284/97</v>
          </cell>
          <cell r="D77" t="str">
            <v xml:space="preserve"> </v>
          </cell>
          <cell r="E77" t="str">
            <v xml:space="preserve">m </v>
          </cell>
          <cell r="F77">
            <v>63</v>
          </cell>
          <cell r="G77">
            <v>280.33</v>
          </cell>
        </row>
        <row r="78">
          <cell r="A78" t="str">
            <v>04.101.01</v>
          </cell>
          <cell r="B78" t="str">
            <v>Boca de BSTC D=0.60m-normal</v>
          </cell>
          <cell r="C78" t="str">
            <v>DNER-ES284/97</v>
          </cell>
          <cell r="D78" t="str">
            <v xml:space="preserve"> </v>
          </cell>
          <cell r="E78" t="str">
            <v>un</v>
          </cell>
          <cell r="F78">
            <v>2</v>
          </cell>
          <cell r="G78">
            <v>299.62</v>
          </cell>
        </row>
        <row r="79">
          <cell r="A79" t="str">
            <v>04.101.02</v>
          </cell>
          <cell r="B79" t="str">
            <v>Boca de BSTC D=0.80m-normal</v>
          </cell>
          <cell r="C79" t="str">
            <v>DNER-ES284/97</v>
          </cell>
          <cell r="D79" t="str">
            <v xml:space="preserve"> </v>
          </cell>
          <cell r="E79" t="str">
            <v>un</v>
          </cell>
          <cell r="F79">
            <v>7</v>
          </cell>
          <cell r="G79">
            <v>494.05</v>
          </cell>
        </row>
        <row r="80">
          <cell r="A80" t="str">
            <v>04.101.03</v>
          </cell>
          <cell r="B80" t="str">
            <v>Boca de BSTC D=1.00m-normal</v>
          </cell>
          <cell r="C80" t="str">
            <v>DNER-ES284/97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757.56</v>
          </cell>
        </row>
        <row r="81">
          <cell r="A81" t="str">
            <v>04.110.01</v>
          </cell>
          <cell r="B81" t="str">
            <v>Corpo de BDTC D=1.00m</v>
          </cell>
          <cell r="C81" t="str">
            <v>DNER-ES284/97</v>
          </cell>
          <cell r="D81" t="str">
            <v xml:space="preserve"> </v>
          </cell>
          <cell r="E81" t="str">
            <v>m</v>
          </cell>
          <cell r="F81">
            <v>40</v>
          </cell>
          <cell r="G81">
            <v>572.14</v>
          </cell>
        </row>
        <row r="82">
          <cell r="A82" t="str">
            <v>04.111.01</v>
          </cell>
          <cell r="B82" t="str">
            <v>Boca de BDTC D=1.00m-normal</v>
          </cell>
          <cell r="C82" t="str">
            <v>DNER-ES284/97</v>
          </cell>
          <cell r="D82" t="str">
            <v xml:space="preserve"> </v>
          </cell>
          <cell r="E82" t="str">
            <v>un</v>
          </cell>
          <cell r="F82">
            <v>5</v>
          </cell>
          <cell r="G82">
            <v>1056.6199999999999</v>
          </cell>
        </row>
        <row r="83">
          <cell r="A83" t="str">
            <v>04.200.01</v>
          </cell>
          <cell r="B83" t="str">
            <v>Corpo de BSCC 1.50x1.50m-H=0 a 1.00m</v>
          </cell>
          <cell r="C83" t="str">
            <v>DNER-ES286/97</v>
          </cell>
          <cell r="D83" t="str">
            <v xml:space="preserve"> </v>
          </cell>
          <cell r="E83" t="str">
            <v>m</v>
          </cell>
          <cell r="F83">
            <v>11</v>
          </cell>
          <cell r="G83">
            <v>528.09</v>
          </cell>
        </row>
        <row r="84">
          <cell r="A84" t="str">
            <v>04.200.02</v>
          </cell>
          <cell r="B84" t="str">
            <v>Corpo de BSCC 2.00x2.00m-H=0 a 1.00m</v>
          </cell>
          <cell r="C84" t="str">
            <v>DNER-ES286/97</v>
          </cell>
          <cell r="D84" t="str">
            <v xml:space="preserve"> </v>
          </cell>
          <cell r="E84" t="str">
            <v>m</v>
          </cell>
          <cell r="F84">
            <v>12</v>
          </cell>
          <cell r="G84">
            <v>737.8</v>
          </cell>
        </row>
        <row r="85">
          <cell r="A85" t="str">
            <v>04.200.06</v>
          </cell>
          <cell r="B85" t="str">
            <v>Corpo de BSCC 2.00x2.00m-H=1.00 a 2.50m</v>
          </cell>
          <cell r="C85" t="str">
            <v>DNER-ES286/97</v>
          </cell>
          <cell r="D85" t="str">
            <v xml:space="preserve"> </v>
          </cell>
          <cell r="E85" t="str">
            <v>m</v>
          </cell>
          <cell r="F85">
            <v>13</v>
          </cell>
          <cell r="G85">
            <v>661.97</v>
          </cell>
        </row>
        <row r="86">
          <cell r="A86" t="str">
            <v>04.200.07</v>
          </cell>
          <cell r="B86" t="str">
            <v>Corpo de BSCC 2.50x2.50m-H=1.00 a 2.50m</v>
          </cell>
          <cell r="C86" t="str">
            <v>DNER-ES286/97</v>
          </cell>
          <cell r="D86" t="str">
            <v xml:space="preserve"> </v>
          </cell>
          <cell r="E86" t="str">
            <v>m</v>
          </cell>
          <cell r="F86">
            <v>48</v>
          </cell>
          <cell r="G86">
            <v>975.93</v>
          </cell>
        </row>
        <row r="87">
          <cell r="A87" t="str">
            <v>04.201.01</v>
          </cell>
          <cell r="B87" t="str">
            <v>Boca de BSCC 1.50x1.50m - normal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2</v>
          </cell>
          <cell r="G87">
            <v>3149.41</v>
          </cell>
        </row>
        <row r="88">
          <cell r="A88" t="str">
            <v>04.201.02</v>
          </cell>
          <cell r="B88" t="str">
            <v>Boca de BSCC 2.00x2.00m - normal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4</v>
          </cell>
          <cell r="G88">
            <v>4874.24</v>
          </cell>
        </row>
        <row r="89">
          <cell r="A89" t="str">
            <v>04.201.03</v>
          </cell>
          <cell r="B89" t="str">
            <v>Boca de BSCC 2.50x2.50m - normal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8</v>
          </cell>
          <cell r="G89">
            <v>6579.56</v>
          </cell>
        </row>
        <row r="90">
          <cell r="A90" t="str">
            <v>04.210.01</v>
          </cell>
          <cell r="B90" t="str">
            <v>Corpo de BDCC 1.50x1.50m-H=0 a 1.00m</v>
          </cell>
          <cell r="C90" t="str">
            <v>DNER-ES286/97</v>
          </cell>
          <cell r="D90" t="str">
            <v xml:space="preserve"> </v>
          </cell>
          <cell r="E90" t="str">
            <v>m</v>
          </cell>
          <cell r="F90">
            <v>22</v>
          </cell>
          <cell r="G90">
            <v>864.14</v>
          </cell>
        </row>
        <row r="91">
          <cell r="A91" t="str">
            <v>04.211.01</v>
          </cell>
          <cell r="B91" t="str">
            <v>Boca de BDCC 1.50x1.50m - normal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3</v>
          </cell>
          <cell r="G91">
            <v>3642.66</v>
          </cell>
        </row>
        <row r="92">
          <cell r="A92" t="str">
            <v>04.999.01</v>
          </cell>
          <cell r="B92" t="str">
            <v>Remoção de bueiros existentes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57</v>
          </cell>
          <cell r="G92">
            <v>13.06</v>
          </cell>
        </row>
        <row r="93">
          <cell r="A93" t="str">
            <v>04.999.02</v>
          </cell>
          <cell r="B93" t="str">
            <v>Demolição de dispositivos de concreto</v>
          </cell>
          <cell r="C93" t="str">
            <v>DNER-ES296/97</v>
          </cell>
          <cell r="D93" t="str">
            <v xml:space="preserve"> </v>
          </cell>
          <cell r="E93" t="str">
            <v>m3</v>
          </cell>
          <cell r="F93">
            <v>38</v>
          </cell>
          <cell r="G93">
            <v>12.58</v>
          </cell>
        </row>
        <row r="94">
          <cell r="A94" t="str">
            <v>P 04.100.22</v>
          </cell>
          <cell r="B94" t="str">
            <v>Bueiro Met.Corrug.circular, T.Armco,  c/Epoxy-bonded, MP-100, D=1,40 m, E=2,0mm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12</v>
          </cell>
          <cell r="G94">
            <v>486.03</v>
          </cell>
        </row>
        <row r="95">
          <cell r="A95" t="str">
            <v>DER72450a</v>
          </cell>
          <cell r="B95" t="str">
            <v>Boca para BSTM D=140cm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690.23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30953</v>
          </cell>
          <cell r="G98">
            <v>2.06</v>
          </cell>
        </row>
        <row r="99">
          <cell r="A99" t="str">
            <v>05.102.00</v>
          </cell>
          <cell r="B99" t="str">
            <v>Hidrossemeadura</v>
          </cell>
          <cell r="C99" t="str">
            <v>DNER-ES341/97</v>
          </cell>
          <cell r="D99" t="str">
            <v xml:space="preserve"> </v>
          </cell>
          <cell r="E99" t="str">
            <v>m2</v>
          </cell>
          <cell r="F99">
            <v>10630</v>
          </cell>
          <cell r="G99">
            <v>0.49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329</v>
          </cell>
          <cell r="G100">
            <v>6.02</v>
          </cell>
        </row>
        <row r="101">
          <cell r="A101" t="str">
            <v>R1</v>
          </cell>
          <cell r="B101" t="str">
            <v>Remanejamento de Rede de Baixa Tensão (220/380V)</v>
          </cell>
          <cell r="C101" t="str">
            <v xml:space="preserve"> </v>
          </cell>
          <cell r="D101" t="str">
            <v xml:space="preserve"> </v>
          </cell>
          <cell r="E101" t="str">
            <v>m</v>
          </cell>
          <cell r="F101">
            <v>480</v>
          </cell>
          <cell r="G101">
            <v>4.7</v>
          </cell>
        </row>
        <row r="102">
          <cell r="A102" t="str">
            <v>R2</v>
          </cell>
          <cell r="B102" t="str">
            <v>Remanejamento de Rede de Alta Tensão (138kV)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480</v>
          </cell>
          <cell r="G102">
            <v>6.2</v>
          </cell>
        </row>
        <row r="103">
          <cell r="A103" t="str">
            <v>R10</v>
          </cell>
          <cell r="B103" t="str">
            <v>Remanejamento de Poste de Concreto 10/150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5</v>
          </cell>
          <cell r="G103">
            <v>75</v>
          </cell>
        </row>
        <row r="104">
          <cell r="A104" t="str">
            <v>R27</v>
          </cell>
          <cell r="B104" t="str">
            <v>Remanejamento de Poste de Madeira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70</v>
          </cell>
        </row>
      </sheetData>
      <sheetData sheetId="22">
        <row r="14">
          <cell r="A14" t="str">
            <v>02.000.00</v>
          </cell>
          <cell r="B14" t="str">
            <v>Regularização do subleito</v>
          </cell>
          <cell r="C14" t="str">
            <v xml:space="preserve"> </v>
          </cell>
          <cell r="D14" t="str">
            <v xml:space="preserve"> </v>
          </cell>
          <cell r="E14" t="str">
            <v>m2</v>
          </cell>
          <cell r="F14">
            <v>1137</v>
          </cell>
          <cell r="G14">
            <v>0.3</v>
          </cell>
        </row>
        <row r="15">
          <cell r="A15" t="str">
            <v>DER53130</v>
          </cell>
          <cell r="B15" t="str">
            <v>Camada de macadame seco</v>
          </cell>
          <cell r="C15" t="str">
            <v xml:space="preserve"> </v>
          </cell>
          <cell r="D15" t="str">
            <v xml:space="preserve"> </v>
          </cell>
          <cell r="E15" t="str">
            <v>m3</v>
          </cell>
          <cell r="F15">
            <v>177</v>
          </cell>
          <cell r="G15">
            <v>21.86</v>
          </cell>
        </row>
        <row r="16">
          <cell r="A16" t="str">
            <v>02.230.00</v>
          </cell>
          <cell r="B16" t="str">
            <v>Base brita graduada</v>
          </cell>
          <cell r="C16" t="str">
            <v>DNER-ES303/97</v>
          </cell>
          <cell r="D16" t="str">
            <v xml:space="preserve"> </v>
          </cell>
          <cell r="E16" t="str">
            <v>m3</v>
          </cell>
          <cell r="F16">
            <v>149</v>
          </cell>
          <cell r="G16">
            <v>28.06</v>
          </cell>
        </row>
        <row r="17">
          <cell r="A17" t="str">
            <v>02.300.00</v>
          </cell>
          <cell r="B17" t="str">
            <v>Imprimação - Fornecimento, transporte e execução</v>
          </cell>
          <cell r="C17" t="str">
            <v>DNER-ES306/97</v>
          </cell>
          <cell r="D17" t="str">
            <v xml:space="preserve"> </v>
          </cell>
          <cell r="E17" t="str">
            <v>m2</v>
          </cell>
          <cell r="F17">
            <v>993</v>
          </cell>
          <cell r="G17">
            <v>1.1100000000000001</v>
          </cell>
        </row>
        <row r="18">
          <cell r="A18" t="str">
            <v>02.400.00</v>
          </cell>
          <cell r="B18" t="str">
            <v>Pintura de ligação - Fornec., transporte e execução</v>
          </cell>
          <cell r="C18" t="str">
            <v>DNER-ES307/97</v>
          </cell>
          <cell r="D18" t="str">
            <v xml:space="preserve"> </v>
          </cell>
          <cell r="E18" t="str">
            <v>m2</v>
          </cell>
          <cell r="F18">
            <v>1784</v>
          </cell>
          <cell r="G18">
            <v>0.41</v>
          </cell>
        </row>
        <row r="19">
          <cell r="A19" t="str">
            <v>02.540.01</v>
          </cell>
          <cell r="B19" t="str">
            <v>Concreto betuminoso usinado a quente - usina 100/140 t/h</v>
          </cell>
          <cell r="C19" t="str">
            <v>DNER-ES313/97</v>
          </cell>
          <cell r="D19" t="str">
            <v xml:space="preserve"> </v>
          </cell>
          <cell r="E19" t="str">
            <v>t</v>
          </cell>
          <cell r="F19">
            <v>198</v>
          </cell>
          <cell r="G19">
            <v>67.64</v>
          </cell>
        </row>
        <row r="20">
          <cell r="F20" t="str">
            <v>SUB-TOTAL</v>
          </cell>
        </row>
        <row r="22">
          <cell r="B22" t="str">
            <v>DRENAGEM</v>
          </cell>
        </row>
        <row r="23">
          <cell r="A23" t="str">
            <v>04.000.00</v>
          </cell>
          <cell r="B23" t="str">
            <v>Escavação manual em material de 1a categoria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10</v>
          </cell>
          <cell r="G23">
            <v>17.57</v>
          </cell>
        </row>
        <row r="24">
          <cell r="A24" t="str">
            <v>04.001.00</v>
          </cell>
          <cell r="B24" t="str">
            <v>Escavação mecânica em material de 1a categoria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20</v>
          </cell>
          <cell r="G24">
            <v>2.09</v>
          </cell>
        </row>
        <row r="25">
          <cell r="A25" t="str">
            <v>04.001.01</v>
          </cell>
          <cell r="B25" t="str">
            <v>Escavação mecânica,reaterro e compactação (material de 1a categoria)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107</v>
          </cell>
          <cell r="G25">
            <v>3.03</v>
          </cell>
        </row>
        <row r="26">
          <cell r="A26" t="str">
            <v>04.401.02</v>
          </cell>
          <cell r="B26" t="str">
            <v>Valeta de prot. de aterro c/ revest. vegetal VPA 02</v>
          </cell>
          <cell r="C26" t="str">
            <v xml:space="preserve"> </v>
          </cell>
          <cell r="D26" t="str">
            <v xml:space="preserve"> </v>
          </cell>
          <cell r="E26" t="str">
            <v>m</v>
          </cell>
          <cell r="F26">
            <v>165</v>
          </cell>
          <cell r="G26">
            <v>24.32</v>
          </cell>
        </row>
        <row r="27">
          <cell r="A27" t="str">
            <v>04.900.21</v>
          </cell>
          <cell r="B27" t="str">
            <v>Sarjeta de cant. central de concreto-SCC 01</v>
          </cell>
          <cell r="C27" t="str">
            <v>DNER-ES288/97</v>
          </cell>
          <cell r="D27" t="str">
            <v xml:space="preserve"> </v>
          </cell>
          <cell r="E27" t="str">
            <v>m</v>
          </cell>
          <cell r="F27">
            <v>132</v>
          </cell>
          <cell r="G27">
            <v>13.85</v>
          </cell>
        </row>
        <row r="28">
          <cell r="A28" t="str">
            <v>04.910.05</v>
          </cell>
          <cell r="B28" t="str">
            <v>Meio-fio de concreto-MFC 05</v>
          </cell>
          <cell r="C28" t="str">
            <v>DNER-ES290/97</v>
          </cell>
          <cell r="D28" t="str">
            <v xml:space="preserve"> </v>
          </cell>
          <cell r="E28" t="str">
            <v>m</v>
          </cell>
          <cell r="F28">
            <v>35</v>
          </cell>
          <cell r="G28">
            <v>10.54</v>
          </cell>
        </row>
        <row r="29">
          <cell r="A29" t="str">
            <v>DER78150a</v>
          </cell>
          <cell r="B29" t="str">
            <v>Caixa coletora de sarjeta - CCS, D=60cm E H=1,5m</v>
          </cell>
          <cell r="C29" t="str">
            <v xml:space="preserve"> </v>
          </cell>
          <cell r="D29" t="str">
            <v xml:space="preserve"> </v>
          </cell>
          <cell r="E29" t="str">
            <v>un</v>
          </cell>
          <cell r="F29">
            <v>1</v>
          </cell>
          <cell r="G29">
            <v>500.45</v>
          </cell>
        </row>
        <row r="30">
          <cell r="A30" t="str">
            <v>P 04.100.08</v>
          </cell>
          <cell r="B30" t="str">
            <v>Execução de galerias D=0,40 c/ lastro de concreto</v>
          </cell>
          <cell r="C30" t="str">
            <v xml:space="preserve"> </v>
          </cell>
          <cell r="D30" t="str">
            <v xml:space="preserve"> </v>
          </cell>
          <cell r="E30" t="str">
            <v>m</v>
          </cell>
          <cell r="F30">
            <v>13</v>
          </cell>
          <cell r="G30">
            <v>58.65</v>
          </cell>
        </row>
        <row r="31">
          <cell r="A31" t="str">
            <v>P 04.100.10</v>
          </cell>
          <cell r="B31" t="str">
            <v>Execução de galerias D=0,60 c/ lastro de concreto</v>
          </cell>
          <cell r="C31" t="str">
            <v xml:space="preserve"> </v>
          </cell>
          <cell r="D31" t="str">
            <v xml:space="preserve"> </v>
          </cell>
          <cell r="E31" t="str">
            <v>m</v>
          </cell>
          <cell r="F31">
            <v>17</v>
          </cell>
          <cell r="G31">
            <v>131.66</v>
          </cell>
        </row>
        <row r="32">
          <cell r="A32" t="str">
            <v>DER72350b</v>
          </cell>
          <cell r="B32" t="str">
            <v>Boca para BSTC D=40cm - Normal</v>
          </cell>
          <cell r="C32" t="str">
            <v xml:space="preserve"> </v>
          </cell>
          <cell r="D32" t="str">
            <v xml:space="preserve"> </v>
          </cell>
          <cell r="E32" t="str">
            <v>un</v>
          </cell>
          <cell r="F32">
            <v>1</v>
          </cell>
          <cell r="G32">
            <v>147.57</v>
          </cell>
        </row>
        <row r="33">
          <cell r="A33" t="str">
            <v>04.101.01</v>
          </cell>
          <cell r="B33" t="str">
            <v>Boca de BSTC D=0.60m-normal</v>
          </cell>
          <cell r="C33" t="str">
            <v>DNER-ES284/97</v>
          </cell>
          <cell r="D33" t="str">
            <v xml:space="preserve"> </v>
          </cell>
          <cell r="E33" t="str">
            <v>un</v>
          </cell>
          <cell r="F33">
            <v>1</v>
          </cell>
          <cell r="G33">
            <v>299.62</v>
          </cell>
        </row>
      </sheetData>
      <sheetData sheetId="23">
        <row r="16">
          <cell r="A16" t="str">
            <v>03.010.01</v>
          </cell>
          <cell r="B16" t="str">
            <v>Escavação em cavas de fundação com esgotamento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62</v>
          </cell>
          <cell r="G16">
            <v>22.39</v>
          </cell>
        </row>
        <row r="17">
          <cell r="A17" t="str">
            <v>03.371.01</v>
          </cell>
          <cell r="B17" t="str">
            <v>Formas de placa compensada resinada</v>
          </cell>
          <cell r="C17" t="str">
            <v xml:space="preserve"> </v>
          </cell>
          <cell r="D17" t="str">
            <v xml:space="preserve"> </v>
          </cell>
          <cell r="E17" t="str">
            <v>m2</v>
          </cell>
          <cell r="F17">
            <v>57</v>
          </cell>
          <cell r="G17">
            <v>21.86</v>
          </cell>
        </row>
        <row r="18">
          <cell r="A18" t="str">
            <v>03.371.02</v>
          </cell>
          <cell r="B18" t="str">
            <v>Formas de placa compensada plastificada</v>
          </cell>
          <cell r="C18" t="str">
            <v xml:space="preserve"> </v>
          </cell>
          <cell r="D18" t="str">
            <v xml:space="preserve"> </v>
          </cell>
          <cell r="E18" t="str">
            <v>m2</v>
          </cell>
          <cell r="F18">
            <v>194</v>
          </cell>
          <cell r="G18">
            <v>30.76</v>
          </cell>
        </row>
        <row r="19">
          <cell r="A19" t="str">
            <v>03.353.00</v>
          </cell>
          <cell r="B19" t="str">
            <v>Forn., preparo e colocação nas formas, de aço CA-50</v>
          </cell>
          <cell r="C19" t="str">
            <v xml:space="preserve"> </v>
          </cell>
          <cell r="D19" t="str">
            <v xml:space="preserve"> </v>
          </cell>
          <cell r="E19" t="str">
            <v>kg</v>
          </cell>
          <cell r="F19">
            <v>2950</v>
          </cell>
          <cell r="G19">
            <v>2.59</v>
          </cell>
        </row>
        <row r="20">
          <cell r="A20" t="str">
            <v>03.326.00</v>
          </cell>
          <cell r="B20" t="str">
            <v xml:space="preserve">Concreto fck= 20 MPa-contr. raz. uso ger. 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39</v>
          </cell>
          <cell r="G20">
            <v>149.19999999999999</v>
          </cell>
        </row>
        <row r="21">
          <cell r="A21" t="str">
            <v>OAE5a</v>
          </cell>
          <cell r="B21" t="str">
            <v>Estaca metálica - tipo CS 250 X 52 - Fornecimento e cravação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64</v>
          </cell>
          <cell r="G21">
            <v>97.23</v>
          </cell>
        </row>
        <row r="22">
          <cell r="A22" t="str">
            <v>OAE5b</v>
          </cell>
          <cell r="B22" t="str">
            <v>Estaca metálica - tipo CS 300 x 77 - Fornecimento e cravação</v>
          </cell>
          <cell r="C22" t="str">
            <v xml:space="preserve"> </v>
          </cell>
          <cell r="D22" t="str">
            <v xml:space="preserve"> </v>
          </cell>
          <cell r="E22" t="str">
            <v>m</v>
          </cell>
          <cell r="F22">
            <v>192</v>
          </cell>
          <cell r="G22">
            <v>122.7</v>
          </cell>
        </row>
        <row r="23">
          <cell r="A23" t="str">
            <v>OAE5c</v>
          </cell>
          <cell r="B23" t="str">
            <v>Estaca metálica - tipo CS 300 x 116 - Fornecimento e cravação</v>
          </cell>
          <cell r="C23" t="str">
            <v xml:space="preserve"> </v>
          </cell>
          <cell r="D23" t="str">
            <v xml:space="preserve"> </v>
          </cell>
          <cell r="E23" t="str">
            <v>m</v>
          </cell>
          <cell r="F23">
            <v>64</v>
          </cell>
          <cell r="G23">
            <v>162.41999999999999</v>
          </cell>
        </row>
        <row r="24">
          <cell r="B24" t="str">
            <v>Superestrutura</v>
          </cell>
        </row>
        <row r="25">
          <cell r="A25" t="str">
            <v>03.371.02</v>
          </cell>
          <cell r="B25" t="str">
            <v>Formas de placa compensada plastificada</v>
          </cell>
          <cell r="C25" t="str">
            <v xml:space="preserve"> </v>
          </cell>
          <cell r="D25" t="str">
            <v xml:space="preserve"> </v>
          </cell>
          <cell r="E25" t="str">
            <v>m2</v>
          </cell>
          <cell r="F25">
            <v>2100</v>
          </cell>
          <cell r="G25">
            <v>30.76</v>
          </cell>
        </row>
        <row r="26">
          <cell r="A26" t="str">
            <v>OAE6</v>
          </cell>
          <cell r="B26" t="str">
            <v>Escoramento metálico comum (cimbramento)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1630</v>
          </cell>
          <cell r="G26">
            <v>27.58</v>
          </cell>
        </row>
        <row r="27">
          <cell r="A27" t="str">
            <v>03.353.00</v>
          </cell>
          <cell r="B27" t="str">
            <v>Forn., preparo e colocação nas formas, de aço CA-50</v>
          </cell>
          <cell r="C27" t="str">
            <v xml:space="preserve"> </v>
          </cell>
          <cell r="D27" t="str">
            <v xml:space="preserve"> </v>
          </cell>
          <cell r="E27" t="str">
            <v>kg</v>
          </cell>
          <cell r="F27">
            <v>19390</v>
          </cell>
          <cell r="G27">
            <v>2.59</v>
          </cell>
        </row>
        <row r="28">
          <cell r="A28" t="str">
            <v>03.354.00</v>
          </cell>
          <cell r="B28" t="str">
            <v>Forn., preparo e colocação nas formas, de aço CA-60</v>
          </cell>
          <cell r="C28" t="str">
            <v xml:space="preserve"> </v>
          </cell>
          <cell r="D28" t="str">
            <v xml:space="preserve"> </v>
          </cell>
          <cell r="E28" t="str">
            <v>kg</v>
          </cell>
          <cell r="F28">
            <v>2200</v>
          </cell>
          <cell r="G28">
            <v>2.85</v>
          </cell>
        </row>
        <row r="29">
          <cell r="A29" t="str">
            <v>03.359.01</v>
          </cell>
          <cell r="B29" t="str">
            <v>Forn., preparo e colocação nas formas, de aço CA-25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115</v>
          </cell>
          <cell r="G29">
            <v>2.4300000000000002</v>
          </cell>
        </row>
        <row r="30">
          <cell r="A30" t="str">
            <v>03.330.00</v>
          </cell>
          <cell r="B30" t="str">
            <v>Concreto fck= 35 MPa-contr. raz. uso ger.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173</v>
          </cell>
          <cell r="G30">
            <v>166.78</v>
          </cell>
        </row>
        <row r="31">
          <cell r="A31" t="str">
            <v>03.326.00</v>
          </cell>
          <cell r="B31" t="str">
            <v xml:space="preserve">Concreto fck= 20 MPa-contr. raz. uso ger. 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32</v>
          </cell>
          <cell r="G31">
            <v>149.19999999999999</v>
          </cell>
        </row>
        <row r="32">
          <cell r="B32" t="str">
            <v>Diversos</v>
          </cell>
        </row>
        <row r="33">
          <cell r="A33" t="str">
            <v>03.510.00</v>
          </cell>
          <cell r="B33" t="str">
            <v>Aparelho de apoio em neoprene</v>
          </cell>
          <cell r="C33" t="str">
            <v xml:space="preserve"> </v>
          </cell>
          <cell r="D33" t="str">
            <v xml:space="preserve"> </v>
          </cell>
          <cell r="E33" t="str">
            <v>kg</v>
          </cell>
          <cell r="F33">
            <v>47</v>
          </cell>
          <cell r="G33">
            <v>86.94</v>
          </cell>
        </row>
        <row r="34">
          <cell r="A34" t="str">
            <v>P 03.991.01b</v>
          </cell>
          <cell r="B34" t="str">
            <v>Dreno de FF D= 50 mm x 500mm</v>
          </cell>
          <cell r="C34" t="str">
            <v xml:space="preserve"> </v>
          </cell>
          <cell r="D34" t="str">
            <v xml:space="preserve"> </v>
          </cell>
          <cell r="E34" t="str">
            <v>un</v>
          </cell>
          <cell r="F34">
            <v>36</v>
          </cell>
          <cell r="G34">
            <v>6.63</v>
          </cell>
        </row>
        <row r="35">
          <cell r="F35" t="str">
            <v>SUB-TOTAL OAE</v>
          </cell>
        </row>
        <row r="36">
          <cell r="B36" t="str">
            <v>OBRAS COMPLEMENTARES</v>
          </cell>
        </row>
        <row r="37">
          <cell r="B37" t="str">
            <v>Iluminação das passarelas</v>
          </cell>
        </row>
        <row r="38">
          <cell r="A38" t="str">
            <v>PI 02a</v>
          </cell>
          <cell r="B38" t="str">
            <v>Poste de aço galvanizado a fogo, c/ 5,0m de alt. p/instal.na lat. das passarelas</v>
          </cell>
          <cell r="C38" t="str">
            <v xml:space="preserve"> </v>
          </cell>
          <cell r="D38" t="str">
            <v xml:space="preserve"> </v>
          </cell>
          <cell r="E38" t="str">
            <v>un</v>
          </cell>
          <cell r="F38">
            <v>4</v>
          </cell>
          <cell r="G38">
            <v>300</v>
          </cell>
        </row>
        <row r="39">
          <cell r="A39" t="str">
            <v>PI 03</v>
          </cell>
          <cell r="B39" t="str">
            <v xml:space="preserve">Luminária p/ iluminação pública ref.HRC-612 da Philips ou similar </v>
          </cell>
          <cell r="C39" t="str">
            <v xml:space="preserve"> </v>
          </cell>
          <cell r="D39" t="str">
            <v xml:space="preserve"> </v>
          </cell>
          <cell r="E39" t="str">
            <v>un</v>
          </cell>
          <cell r="F39">
            <v>4</v>
          </cell>
          <cell r="G39">
            <v>400</v>
          </cell>
        </row>
        <row r="40">
          <cell r="A40" t="str">
            <v>PI 08</v>
          </cell>
          <cell r="B40" t="str">
            <v>Suporte p/ luminária tipo ZGP401 da Philips ou similar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81.650000000000006</v>
          </cell>
        </row>
        <row r="41">
          <cell r="A41" t="str">
            <v>PI 10</v>
          </cell>
          <cell r="B41" t="str">
            <v>Lâmpada a vapor de mercúrio 250W, alta pressão, base E40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28.75</v>
          </cell>
        </row>
        <row r="42">
          <cell r="A42" t="str">
            <v>PI 71</v>
          </cell>
          <cell r="B42" t="str">
            <v>Cabo isolado p/ 1000V, de alumínio, singelo, cor preto, bitola 25 mm² (XLPE) est.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100</v>
          </cell>
          <cell r="G42">
            <v>4.62</v>
          </cell>
        </row>
        <row r="43">
          <cell r="A43" t="str">
            <v>PI 67</v>
          </cell>
          <cell r="B43" t="str">
            <v>Cabo isolado p/ 1000 V, 2,5 mm2 de alumínio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40</v>
          </cell>
          <cell r="G43">
            <v>0.6</v>
          </cell>
        </row>
        <row r="44">
          <cell r="A44" t="str">
            <v>PI 72</v>
          </cell>
          <cell r="B44" t="str">
            <v>Eletroduto de aço 1.1/4" (vara de 3m), na passarela, conforme projeto</v>
          </cell>
          <cell r="C44">
            <v>0</v>
          </cell>
          <cell r="D44">
            <v>0</v>
          </cell>
          <cell r="E44" t="str">
            <v>m</v>
          </cell>
          <cell r="F44">
            <v>50</v>
          </cell>
          <cell r="G44">
            <v>18</v>
          </cell>
        </row>
        <row r="45">
          <cell r="A45" t="str">
            <v>PI 30</v>
          </cell>
          <cell r="B45" t="str">
            <v>Haste para aterramento aço-cobre D 13x2400mm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1</v>
          </cell>
          <cell r="G45">
            <v>6.04</v>
          </cell>
        </row>
        <row r="46">
          <cell r="A46" t="str">
            <v>PI 31</v>
          </cell>
          <cell r="B46" t="str">
            <v>Cabo de cobre nú meio duro, 7 fios 2AWG</v>
          </cell>
          <cell r="C46" t="str">
            <v xml:space="preserve"> </v>
          </cell>
          <cell r="D46" t="str">
            <v xml:space="preserve"> </v>
          </cell>
          <cell r="E46" t="str">
            <v>kg</v>
          </cell>
          <cell r="F46">
            <v>4</v>
          </cell>
          <cell r="G46">
            <v>7.02</v>
          </cell>
        </row>
        <row r="47">
          <cell r="A47" t="str">
            <v>PI 39</v>
          </cell>
          <cell r="B47" t="str">
            <v>Fixação de haste de terra e conexão ao neutro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35</v>
          </cell>
        </row>
        <row r="48">
          <cell r="A48" t="str">
            <v>PI 37</v>
          </cell>
          <cell r="B48" t="str">
            <v>Lançamento de cabos em dutos de aço, classe 1000V, circuito trifásico mais neutro, e monofásico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100</v>
          </cell>
          <cell r="G48">
            <v>4</v>
          </cell>
        </row>
        <row r="49">
          <cell r="A49" t="str">
            <v>PI 73</v>
          </cell>
          <cell r="B49" t="str">
            <v>Reator de alto fator externo c/ignitor p/ lâmpada a vapor de mercúrio,  da Entral ou similar</v>
          </cell>
          <cell r="C49">
            <v>0</v>
          </cell>
          <cell r="D49">
            <v>0</v>
          </cell>
          <cell r="E49" t="str">
            <v>un</v>
          </cell>
          <cell r="F49">
            <v>4</v>
          </cell>
          <cell r="G49">
            <v>37</v>
          </cell>
        </row>
        <row r="50">
          <cell r="A50" t="str">
            <v>PI 74</v>
          </cell>
          <cell r="B50" t="str">
            <v>Chave de iluminação pública</v>
          </cell>
          <cell r="C50">
            <v>0</v>
          </cell>
          <cell r="D50">
            <v>0</v>
          </cell>
          <cell r="E50" t="str">
            <v>un</v>
          </cell>
          <cell r="F50">
            <v>1</v>
          </cell>
          <cell r="G50">
            <v>95</v>
          </cell>
        </row>
        <row r="51">
          <cell r="A51" t="str">
            <v>PI 75</v>
          </cell>
          <cell r="B51" t="str">
            <v>Montagem eletromecânica de luminária 5m de altura, c/fixação dos equipam.e conexões elét.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67.08</v>
          </cell>
        </row>
        <row r="52">
          <cell r="A52" t="str">
            <v>PI 22</v>
          </cell>
          <cell r="B52" t="str">
            <v>Base completa com fusível Diazed, 6A, retardado, incluíndo tampa, anel de proteção e ajuste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4</v>
          </cell>
          <cell r="G52">
            <v>8.6300000000000008</v>
          </cell>
        </row>
        <row r="53">
          <cell r="A53" t="str">
            <v>PI 26</v>
          </cell>
          <cell r="B53" t="str">
            <v>Relé fotoelétrico c/ suporte para fixação galv. com furo 18mm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11.5</v>
          </cell>
        </row>
        <row r="54">
          <cell r="A54" t="str">
            <v>PI 24</v>
          </cell>
          <cell r="B54" t="str">
            <v>Fita elétrica auto fusão a base de borracha EPR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2</v>
          </cell>
          <cell r="G54">
            <v>6.39</v>
          </cell>
        </row>
        <row r="55">
          <cell r="A55" t="str">
            <v>PI 25</v>
          </cell>
          <cell r="B55" t="str">
            <v>Fita adesiva plástica isolante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2</v>
          </cell>
          <cell r="G55">
            <v>3.84</v>
          </cell>
        </row>
        <row r="56">
          <cell r="A56" t="str">
            <v>PI 38</v>
          </cell>
          <cell r="B56" t="str">
            <v>Confecção de emendas retas ou derivação em cabos classe 1000V, c/ conector à compressão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12</v>
          </cell>
          <cell r="G56">
            <v>4.5</v>
          </cell>
        </row>
        <row r="57">
          <cell r="F57" t="str">
            <v>SUB-TOTAL - OBRAS COMPLEMENTARES</v>
          </cell>
        </row>
        <row r="58">
          <cell r="F58" t="str">
            <v>SUB-TOTAL - Passarela do Km 14+000/Km 401+000</v>
          </cell>
        </row>
        <row r="60">
          <cell r="B60" t="str">
            <v>Passarela do Km 15+527/Km 402+527</v>
          </cell>
        </row>
        <row r="61">
          <cell r="B61" t="str">
            <v>OBRAS DE ARTE ESPECIAIS</v>
          </cell>
        </row>
        <row r="62">
          <cell r="B62" t="str">
            <v>Infra e Mesoestrutura</v>
          </cell>
        </row>
        <row r="63">
          <cell r="A63" t="str">
            <v>03.010.01</v>
          </cell>
          <cell r="B63" t="str">
            <v>Escavação em cavas de fundação com esgotamento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40</v>
          </cell>
          <cell r="G63">
            <v>22.39</v>
          </cell>
        </row>
        <row r="64">
          <cell r="A64" t="str">
            <v>03.371.01</v>
          </cell>
          <cell r="B64" t="str">
            <v>Formas de placa compensada resinada</v>
          </cell>
          <cell r="C64" t="str">
            <v xml:space="preserve"> </v>
          </cell>
          <cell r="D64" t="str">
            <v xml:space="preserve"> </v>
          </cell>
          <cell r="E64" t="str">
            <v>m2</v>
          </cell>
          <cell r="F64">
            <v>36</v>
          </cell>
          <cell r="G64">
            <v>21.86</v>
          </cell>
        </row>
        <row r="65">
          <cell r="A65" t="str">
            <v>03.371.02</v>
          </cell>
          <cell r="B65" t="str">
            <v>Formas de placa compensada plastificada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94</v>
          </cell>
          <cell r="G65">
            <v>30.76</v>
          </cell>
        </row>
        <row r="66">
          <cell r="A66" t="str">
            <v>03.353.00</v>
          </cell>
          <cell r="B66" t="str">
            <v>Forn., preparo e colocação nas formas, de aço CA-50</v>
          </cell>
          <cell r="C66" t="str">
            <v xml:space="preserve"> </v>
          </cell>
          <cell r="D66" t="str">
            <v xml:space="preserve"> </v>
          </cell>
          <cell r="E66" t="str">
            <v>kg</v>
          </cell>
          <cell r="F66">
            <v>1694</v>
          </cell>
          <cell r="G66">
            <v>2.59</v>
          </cell>
        </row>
        <row r="67">
          <cell r="A67" t="str">
            <v>03.326.00</v>
          </cell>
          <cell r="B67" t="str">
            <v xml:space="preserve">Concreto fck= 20 MPa-contr. raz. uso ger. 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</v>
          </cell>
          <cell r="G67">
            <v>149.19999999999999</v>
          </cell>
        </row>
        <row r="68">
          <cell r="A68" t="str">
            <v>OAE5a</v>
          </cell>
          <cell r="B68" t="str">
            <v>Estaca metálica - tipo CS 250 X 52 - Fornecimento e cravação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60</v>
          </cell>
          <cell r="G68">
            <v>97.23</v>
          </cell>
        </row>
        <row r="69">
          <cell r="A69" t="str">
            <v>OAE5</v>
          </cell>
          <cell r="B69" t="str">
            <v>Estaca metálica - tipo CS 300 x 130 - Fornecimento e cravação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120</v>
          </cell>
          <cell r="G69">
            <v>176.68</v>
          </cell>
        </row>
        <row r="70">
          <cell r="B70" t="str">
            <v>Superestrutura</v>
          </cell>
        </row>
        <row r="71">
          <cell r="A71" t="str">
            <v>03.371.02</v>
          </cell>
          <cell r="B71" t="str">
            <v>Formas de placa compensada plastificada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1674</v>
          </cell>
          <cell r="G71">
            <v>30.76</v>
          </cell>
        </row>
        <row r="72">
          <cell r="A72" t="str">
            <v>OAE6</v>
          </cell>
          <cell r="B72" t="str">
            <v>Escoramento metálico comum (cimbramento)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1160</v>
          </cell>
          <cell r="G72">
            <v>27.58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18873</v>
          </cell>
          <cell r="G73">
            <v>2.59</v>
          </cell>
        </row>
        <row r="74">
          <cell r="A74" t="str">
            <v>03.354.00</v>
          </cell>
          <cell r="B74" t="str">
            <v>Forn., preparo e colocação nas formas, de aço CA-60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1654</v>
          </cell>
          <cell r="G74">
            <v>2.85</v>
          </cell>
        </row>
        <row r="75">
          <cell r="A75" t="str">
            <v>03.359.01</v>
          </cell>
          <cell r="B75" t="str">
            <v>Forn., preparo e colocação nas formas, de aço CA-25</v>
          </cell>
          <cell r="C75" t="str">
            <v xml:space="preserve"> </v>
          </cell>
          <cell r="D75" t="str">
            <v xml:space="preserve"> </v>
          </cell>
          <cell r="E75" t="str">
            <v>kg</v>
          </cell>
          <cell r="F75">
            <v>95</v>
          </cell>
          <cell r="G75">
            <v>2.4300000000000002</v>
          </cell>
        </row>
        <row r="76">
          <cell r="A76" t="str">
            <v>03.330.00</v>
          </cell>
          <cell r="B76" t="str">
            <v>Concreto fck= 35 MPa-contr. raz. uso ger.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138</v>
          </cell>
          <cell r="G76">
            <v>166.78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25</v>
          </cell>
          <cell r="G77">
            <v>149.19999999999999</v>
          </cell>
        </row>
        <row r="78">
          <cell r="B78" t="str">
            <v>Diversos</v>
          </cell>
        </row>
        <row r="79">
          <cell r="A79" t="str">
            <v>03.510.00</v>
          </cell>
          <cell r="B79" t="str">
            <v>Aparelho de apoio em neoprene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30</v>
          </cell>
          <cell r="G79">
            <v>86.94</v>
          </cell>
        </row>
        <row r="80">
          <cell r="A80" t="str">
            <v>P 03.991.01b</v>
          </cell>
          <cell r="B80" t="str">
            <v>Dreno de FF D= 50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52</v>
          </cell>
          <cell r="G80">
            <v>6.63</v>
          </cell>
        </row>
      </sheetData>
      <sheetData sheetId="2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348300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3483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1741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1484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1250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3925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1512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1019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8380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4445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10739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1768</v>
          </cell>
          <cell r="G26">
            <v>2.84</v>
          </cell>
        </row>
        <row r="27">
          <cell r="A27" t="str">
            <v>01.100.19</v>
          </cell>
          <cell r="B27" t="str">
            <v>Escavação,carga e transportes de material de 1a categoria DMT= 2000 a 3000m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11011</v>
          </cell>
          <cell r="G27">
            <v>3.26</v>
          </cell>
        </row>
        <row r="28">
          <cell r="A28" t="str">
            <v>DER50255</v>
          </cell>
          <cell r="B28" t="str">
            <v>Esc.  Carga e Transp. de mat. 1a cat. c/ CB 3000&lt;DMT&lt;4000m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8863</v>
          </cell>
          <cell r="G28">
            <v>3.3</v>
          </cell>
        </row>
        <row r="29">
          <cell r="A29" t="str">
            <v>DER50265</v>
          </cell>
          <cell r="B29" t="str">
            <v>Esc.  Carga e Transp. de mat. 1a cat. c/ CB 4000&lt;DMT&lt;5000m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5413</v>
          </cell>
          <cell r="G29">
            <v>3.76</v>
          </cell>
        </row>
        <row r="30">
          <cell r="A30" t="str">
            <v>DER50260</v>
          </cell>
          <cell r="B30" t="str">
            <v>Esc.  Carga e Transp. de mat. 1a cat. c/ CB 5000&lt;DMT&lt;6000m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2698</v>
          </cell>
          <cell r="G30">
            <v>4.29</v>
          </cell>
        </row>
        <row r="31">
          <cell r="A31" t="str">
            <v>DER50270</v>
          </cell>
          <cell r="B31" t="str">
            <v>Esc.  Carga e Transp. de mat. 1a cat. c/ CB 6000&lt;DMT&lt;7000m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2091</v>
          </cell>
          <cell r="G31">
            <v>4.79</v>
          </cell>
        </row>
        <row r="32">
          <cell r="A32" t="str">
            <v>DER50280</v>
          </cell>
          <cell r="B32" t="str">
            <v>Esc.  Carga e Transp. de mat. 1a cat. c/ CB 7000&lt;DMT&lt;8000m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13314</v>
          </cell>
          <cell r="G32">
            <v>5.27</v>
          </cell>
        </row>
        <row r="33">
          <cell r="A33" t="str">
            <v>DER50300</v>
          </cell>
          <cell r="B33" t="str">
            <v>Esc.  Carga e Transp. de mat. 1a cat. c/ CB 9000&lt;DMT&lt;10000m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10102</v>
          </cell>
          <cell r="G33">
            <v>6.3</v>
          </cell>
        </row>
        <row r="34">
          <cell r="A34" t="str">
            <v>DER50305</v>
          </cell>
          <cell r="B34" t="str">
            <v>Esc.  Carga e Transp. de mat. 1a cat. c/ CB 10000&lt;DMT&lt;12000m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14258</v>
          </cell>
          <cell r="G34">
            <v>7.05</v>
          </cell>
        </row>
        <row r="35">
          <cell r="A35" t="str">
            <v>01.101.11</v>
          </cell>
          <cell r="B35" t="str">
            <v>Escavação,carga e transportes de material de 2a categoria,c/CB,  DMT 400 a 600m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1631</v>
          </cell>
          <cell r="G35">
            <v>3.15</v>
          </cell>
        </row>
        <row r="36">
          <cell r="A36" t="str">
            <v>01.101.12</v>
          </cell>
          <cell r="B36" t="str">
            <v>Escavação,carga e transportes de material de 2a categoria,c/CB,  DMT 600 a 800m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3757</v>
          </cell>
          <cell r="G36">
            <v>3.23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1333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1404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2888</v>
          </cell>
          <cell r="G39">
            <v>3.87</v>
          </cell>
        </row>
        <row r="40">
          <cell r="A40" t="str">
            <v>01.101.19</v>
          </cell>
          <cell r="B40" t="str">
            <v>Escavação,carga e transportes de material de 2a categoria,c/CB,  DMT 2000 a 3000m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6541</v>
          </cell>
          <cell r="G40">
            <v>4.51</v>
          </cell>
        </row>
        <row r="41">
          <cell r="A41" t="str">
            <v>DER51225</v>
          </cell>
          <cell r="B41" t="str">
            <v>Escavação,carga e transportes de material de 2a categoria DMT 3000 a 4000m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2216</v>
          </cell>
          <cell r="G41">
            <v>4.5599999999999996</v>
          </cell>
        </row>
        <row r="42">
          <cell r="A42" t="str">
            <v>DER51235</v>
          </cell>
          <cell r="B42" t="str">
            <v>Escavação,carga e transportes de material de 2a categoria DMT 4000 a 5000m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1163</v>
          </cell>
          <cell r="G42">
            <v>5.15</v>
          </cell>
        </row>
        <row r="43">
          <cell r="A43" t="str">
            <v>DER51270</v>
          </cell>
          <cell r="B43" t="str">
            <v>Escavação,carga e transportes de material de 2a categoria DMT 7000 a 8000m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1969</v>
          </cell>
          <cell r="G43">
            <v>6.93</v>
          </cell>
        </row>
        <row r="44">
          <cell r="A44" t="str">
            <v>DER51330</v>
          </cell>
          <cell r="B44" t="str">
            <v>Escavação,carga e transportes de material de 2a categoria DMT 16000 a 18000m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5909</v>
          </cell>
          <cell r="G44">
            <v>12.53</v>
          </cell>
        </row>
        <row r="45">
          <cell r="A45" t="str">
            <v>DER51340</v>
          </cell>
          <cell r="B45" t="str">
            <v>Escavação,carga e transportes de material de 2a categoria DMT 18000 a 20000m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6828</v>
          </cell>
          <cell r="G45">
            <v>13.65</v>
          </cell>
        </row>
        <row r="46">
          <cell r="A46" t="str">
            <v>DER52070</v>
          </cell>
          <cell r="B46" t="str">
            <v>Esc. Carga e Transp. de solos moles 100&lt;DMT&lt;=200m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592</v>
          </cell>
          <cell r="G46">
            <v>3.95</v>
          </cell>
        </row>
        <row r="47">
          <cell r="A47" t="str">
            <v>DER52082</v>
          </cell>
          <cell r="B47" t="str">
            <v>Esc. Carga e Transp. de solos moles 200&lt;DMT&lt;=400m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1203</v>
          </cell>
          <cell r="G47">
            <v>4.03</v>
          </cell>
        </row>
        <row r="48">
          <cell r="A48" t="str">
            <v>DER52087</v>
          </cell>
          <cell r="B48" t="str">
            <v>Esc. Carga e Transp. de solos moles 400&lt;DMT&lt;=600m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8307</v>
          </cell>
          <cell r="G48">
            <v>4.5999999999999996</v>
          </cell>
        </row>
        <row r="49">
          <cell r="A49" t="str">
            <v>DER52090</v>
          </cell>
          <cell r="B49" t="str">
            <v>Esc. Carga e Transp. de solos moles 600&lt;DMT&lt;=800m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1430</v>
          </cell>
          <cell r="G49">
            <v>4.6399999999999997</v>
          </cell>
        </row>
        <row r="50">
          <cell r="A50" t="str">
            <v>DER52095</v>
          </cell>
          <cell r="B50" t="str">
            <v>Esc. Carga e Transp. de solos moles 800&lt;DMT&lt;=1000m</v>
          </cell>
          <cell r="C50" t="str">
            <v xml:space="preserve"> </v>
          </cell>
          <cell r="D50" t="str">
            <v xml:space="preserve"> </v>
          </cell>
          <cell r="E50" t="str">
            <v>m3</v>
          </cell>
          <cell r="F50">
            <v>2650</v>
          </cell>
          <cell r="G50">
            <v>4.7</v>
          </cell>
        </row>
        <row r="51">
          <cell r="A51" t="str">
            <v>DER52100</v>
          </cell>
          <cell r="B51" t="str">
            <v>Esc. Carga e Transp. de solos moles 1000&lt;DMT&lt;=1200m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3238</v>
          </cell>
          <cell r="G51">
            <v>4.71</v>
          </cell>
        </row>
        <row r="52">
          <cell r="A52" t="str">
            <v>DER52101</v>
          </cell>
          <cell r="B52" t="str">
            <v>Esc. Carga e Transp. de solos moles 1200&lt;DMT&lt;=1400m</v>
          </cell>
          <cell r="C52" t="str">
            <v xml:space="preserve"> </v>
          </cell>
          <cell r="D52" t="str">
            <v xml:space="preserve"> </v>
          </cell>
          <cell r="E52" t="str">
            <v>m3</v>
          </cell>
          <cell r="F52">
            <v>762</v>
          </cell>
          <cell r="G52">
            <v>4.74</v>
          </cell>
        </row>
        <row r="53">
          <cell r="A53" t="str">
            <v>DER52102</v>
          </cell>
          <cell r="B53" t="str">
            <v>Esc. Carga e Transp. de solos moles 1400&lt;DMT&lt;=1600m</v>
          </cell>
          <cell r="C53" t="str">
            <v xml:space="preserve"> </v>
          </cell>
          <cell r="D53" t="str">
            <v xml:space="preserve"> </v>
          </cell>
          <cell r="E53" t="str">
            <v>m3</v>
          </cell>
          <cell r="F53">
            <v>1375</v>
          </cell>
          <cell r="G53">
            <v>4.8099999999999996</v>
          </cell>
        </row>
        <row r="54">
          <cell r="A54" t="str">
            <v>DER52103</v>
          </cell>
          <cell r="B54" t="str">
            <v>Esc. Carga e Transp. de solos moles 1600&lt;DMT&lt;=1800m</v>
          </cell>
          <cell r="C54" t="str">
            <v xml:space="preserve"> </v>
          </cell>
          <cell r="D54" t="str">
            <v xml:space="preserve"> </v>
          </cell>
          <cell r="E54" t="str">
            <v>m3</v>
          </cell>
          <cell r="F54">
            <v>1388</v>
          </cell>
          <cell r="G54">
            <v>4.8600000000000003</v>
          </cell>
        </row>
        <row r="55">
          <cell r="A55" t="str">
            <v>DER52105</v>
          </cell>
          <cell r="B55" t="str">
            <v>Esc. Carga e Transp. de solos moles 2000&lt;DMT&lt;=3000m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15176</v>
          </cell>
          <cell r="G55">
            <v>5.77</v>
          </cell>
        </row>
        <row r="56">
          <cell r="A56" t="str">
            <v>01.510.00</v>
          </cell>
          <cell r="B56" t="str">
            <v>Compactação de aterros a 95% Proctor Normal</v>
          </cell>
          <cell r="C56" t="str">
            <v>DNER-ES282/97</v>
          </cell>
          <cell r="D56" t="str">
            <v xml:space="preserve"> </v>
          </cell>
          <cell r="E56" t="str">
            <v>m3</v>
          </cell>
          <cell r="F56">
            <v>62802</v>
          </cell>
          <cell r="G56">
            <v>0.79</v>
          </cell>
        </row>
        <row r="57">
          <cell r="A57" t="str">
            <v>01.511.00</v>
          </cell>
          <cell r="B57" t="str">
            <v>Compactação de aterros a 100% Proctor Normal</v>
          </cell>
          <cell r="C57" t="str">
            <v>DNER-ES282/97</v>
          </cell>
          <cell r="D57" t="str">
            <v xml:space="preserve"> </v>
          </cell>
          <cell r="E57" t="str">
            <v>m3</v>
          </cell>
          <cell r="F57">
            <v>42418</v>
          </cell>
          <cell r="G57">
            <v>1.36</v>
          </cell>
        </row>
        <row r="58">
          <cell r="F58" t="str">
            <v>SUB-TOTAL</v>
          </cell>
        </row>
        <row r="60">
          <cell r="B60" t="str">
            <v>PAVIMENTAÇÃO</v>
          </cell>
        </row>
        <row r="61">
          <cell r="A61" t="str">
            <v>02.000.00</v>
          </cell>
          <cell r="B61" t="str">
            <v>Regularização do subleito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95629</v>
          </cell>
          <cell r="G61">
            <v>0.3</v>
          </cell>
        </row>
        <row r="62">
          <cell r="A62" t="str">
            <v>DER53110</v>
          </cell>
          <cell r="B62" t="str">
            <v>Camada de seixo classificado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18370</v>
          </cell>
          <cell r="G62">
            <v>16.09</v>
          </cell>
        </row>
        <row r="63">
          <cell r="F63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161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824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658.80000000000007</v>
          </cell>
          <cell r="G68">
            <v>3.03</v>
          </cell>
        </row>
        <row r="69">
          <cell r="A69" t="str">
            <v>04.400.02</v>
          </cell>
          <cell r="B69" t="str">
            <v>Valeta de prot. de cortes c/ revest. vegetal VPC 02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3333</v>
          </cell>
          <cell r="G69">
            <v>23.24</v>
          </cell>
        </row>
        <row r="70">
          <cell r="A70" t="str">
            <v>04.401.01</v>
          </cell>
          <cell r="B70" t="str">
            <v>Valeta de prot. de aterro c/ revest. vegetal VPA 01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2294</v>
          </cell>
          <cell r="G70">
            <v>31.98</v>
          </cell>
        </row>
        <row r="71">
          <cell r="A71" t="str">
            <v>04.401.02</v>
          </cell>
          <cell r="B71" t="str">
            <v>Valeta de prot. de aterro c/ revest. vegetal VPA 02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5351</v>
          </cell>
          <cell r="G71">
            <v>24.32</v>
          </cell>
        </row>
        <row r="72">
          <cell r="A72" t="str">
            <v>04.900.21</v>
          </cell>
          <cell r="B72" t="str">
            <v>Sarjeta de cant. central de concreto-SCC 01</v>
          </cell>
          <cell r="C72" t="str">
            <v>DNER-ES288/97</v>
          </cell>
          <cell r="D72" t="str">
            <v xml:space="preserve"> </v>
          </cell>
          <cell r="E72" t="str">
            <v>m</v>
          </cell>
          <cell r="F72">
            <v>5269</v>
          </cell>
          <cell r="G72">
            <v>13.85</v>
          </cell>
        </row>
        <row r="73">
          <cell r="A73" t="str">
            <v>04.900.22</v>
          </cell>
          <cell r="B73" t="str">
            <v>Sarjeta de cant. central de concreto-SCC 02</v>
          </cell>
          <cell r="C73" t="str">
            <v>DNER-ES288/97</v>
          </cell>
          <cell r="D73" t="str">
            <v xml:space="preserve"> </v>
          </cell>
          <cell r="E73" t="str">
            <v>m</v>
          </cell>
          <cell r="F73">
            <v>484</v>
          </cell>
          <cell r="G73">
            <v>19.170000000000002</v>
          </cell>
        </row>
        <row r="74">
          <cell r="A74" t="str">
            <v>04.900.32</v>
          </cell>
          <cell r="B74" t="str">
            <v>Sarjeta triangular de grama-STG 02</v>
          </cell>
          <cell r="C74" t="str">
            <v xml:space="preserve"> </v>
          </cell>
          <cell r="D74" t="str">
            <v xml:space="preserve"> </v>
          </cell>
          <cell r="E74" t="str">
            <v>m</v>
          </cell>
          <cell r="F74">
            <v>319</v>
          </cell>
          <cell r="G74">
            <v>12.14</v>
          </cell>
        </row>
        <row r="75">
          <cell r="A75" t="str">
            <v>04.900.33</v>
          </cell>
          <cell r="B75" t="str">
            <v>Sarjeta triangular de grama-STG 03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341</v>
          </cell>
          <cell r="G75">
            <v>10.61</v>
          </cell>
        </row>
        <row r="76">
          <cell r="A76" t="str">
            <v>04.900.34</v>
          </cell>
          <cell r="B76" t="str">
            <v>Sarjeta triangular de grama-STG 04</v>
          </cell>
          <cell r="C76" t="str">
            <v xml:space="preserve"> </v>
          </cell>
          <cell r="D76" t="str">
            <v xml:space="preserve"> </v>
          </cell>
          <cell r="E76" t="str">
            <v>m</v>
          </cell>
          <cell r="F76">
            <v>3872</v>
          </cell>
          <cell r="G76">
            <v>8.4700000000000006</v>
          </cell>
        </row>
        <row r="77">
          <cell r="A77" t="str">
            <v>DER78150b</v>
          </cell>
          <cell r="B77" t="str">
            <v>Caixa coletora de sarjeta - CCS, D=40cm E H=1,00m</v>
          </cell>
          <cell r="C77" t="str">
            <v xml:space="preserve"> </v>
          </cell>
          <cell r="D77" t="str">
            <v xml:space="preserve"> </v>
          </cell>
          <cell r="E77" t="str">
            <v>un</v>
          </cell>
          <cell r="F77">
            <v>5</v>
          </cell>
          <cell r="G77">
            <v>382.07</v>
          </cell>
        </row>
        <row r="78">
          <cell r="A78" t="str">
            <v>DER78150a</v>
          </cell>
          <cell r="B78" t="str">
            <v>Caixa coletora de sarjeta - CCS, D=60cm E H=1,5m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6</v>
          </cell>
          <cell r="G78">
            <v>500.45</v>
          </cell>
        </row>
        <row r="79">
          <cell r="A79" t="str">
            <v>DER78250</v>
          </cell>
          <cell r="B79" t="str">
            <v>Caixa coletora de sarjeta - CCS, D=80cm E H=1,50m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2</v>
          </cell>
          <cell r="G79">
            <v>436.66</v>
          </cell>
        </row>
        <row r="80">
          <cell r="A80" t="str">
            <v>DER78300</v>
          </cell>
          <cell r="B80" t="str">
            <v>Caixa coletora de sarjeta - CCS, D=100cm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449.54</v>
          </cell>
        </row>
        <row r="81">
          <cell r="A81" t="str">
            <v>04.930.01</v>
          </cell>
          <cell r="B81" t="str">
            <v>Caixa coletora de sarjeta-CCS 01</v>
          </cell>
          <cell r="C81" t="str">
            <v>DNER-ES287/97</v>
          </cell>
          <cell r="D81" t="str">
            <v xml:space="preserve"> </v>
          </cell>
          <cell r="E81" t="str">
            <v>un</v>
          </cell>
          <cell r="F81">
            <v>3</v>
          </cell>
          <cell r="G81">
            <v>568.85</v>
          </cell>
        </row>
        <row r="82">
          <cell r="A82" t="str">
            <v>04.930.02</v>
          </cell>
          <cell r="B82" t="str">
            <v>Caixa coletora de sarjeta-CCS 02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3</v>
          </cell>
          <cell r="G82">
            <v>555.63</v>
          </cell>
        </row>
        <row r="83">
          <cell r="A83" t="str">
            <v>04.930.03</v>
          </cell>
          <cell r="B83" t="str">
            <v>Caixa coletora de sarjeta-CCS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1</v>
          </cell>
          <cell r="G83">
            <v>542.39</v>
          </cell>
        </row>
        <row r="84">
          <cell r="A84" t="str">
            <v>DER77100</v>
          </cell>
          <cell r="B84" t="str">
            <v>Caixa coletora de talvegue - CCT, D=80cm E H=1,50m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4</v>
          </cell>
          <cell r="G84">
            <v>419.95</v>
          </cell>
        </row>
        <row r="85">
          <cell r="A85" t="str">
            <v>DER77150</v>
          </cell>
          <cell r="B85" t="str">
            <v>Caixa coletora de talvegue - CCT, D=100cm E H=1,50m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</v>
          </cell>
          <cell r="G85">
            <v>410.6</v>
          </cell>
        </row>
        <row r="86">
          <cell r="A86" t="str">
            <v>DER77150d</v>
          </cell>
          <cell r="B86" t="str">
            <v>Caixa coletora de talvegue, para BDTC, D=1,20m E H=1,50m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</v>
          </cell>
          <cell r="G86">
            <v>581.30999999999995</v>
          </cell>
        </row>
        <row r="87">
          <cell r="A87" t="str">
            <v>P 04.100.07</v>
          </cell>
          <cell r="B87" t="str">
            <v>Execução de galerias D=0,40 c/ lastro de brita</v>
          </cell>
          <cell r="C87" t="str">
            <v xml:space="preserve"> </v>
          </cell>
          <cell r="D87" t="str">
            <v xml:space="preserve"> </v>
          </cell>
          <cell r="E87" t="str">
            <v>m</v>
          </cell>
          <cell r="F87">
            <v>81</v>
          </cell>
          <cell r="G87">
            <v>41.68</v>
          </cell>
        </row>
        <row r="88">
          <cell r="A88" t="str">
            <v>P 04.100.09</v>
          </cell>
          <cell r="B88" t="str">
            <v>Execução de galerias D=0,60 c/ lastro de brita</v>
          </cell>
          <cell r="C88" t="str">
            <v xml:space="preserve"> </v>
          </cell>
          <cell r="D88" t="str">
            <v xml:space="preserve"> </v>
          </cell>
          <cell r="E88" t="str">
            <v>m</v>
          </cell>
          <cell r="F88">
            <v>139</v>
          </cell>
          <cell r="G88">
            <v>100.67</v>
          </cell>
        </row>
        <row r="89">
          <cell r="A89" t="str">
            <v>P 04.100.08</v>
          </cell>
          <cell r="B89" t="str">
            <v>Execução de galerias D=0,40 c/ lastro de concreto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35</v>
          </cell>
          <cell r="G89">
            <v>58.65</v>
          </cell>
        </row>
        <row r="90">
          <cell r="A90" t="str">
            <v>DER72350b</v>
          </cell>
          <cell r="B90" t="str">
            <v>Boca para BSTC D=40cm - Normal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147.57</v>
          </cell>
        </row>
        <row r="91">
          <cell r="A91" t="str">
            <v>04.101.01</v>
          </cell>
          <cell r="B91" t="str">
            <v>Boca de BSTC D=0.60m-normal</v>
          </cell>
          <cell r="C91" t="str">
            <v>DNER-ES284/97</v>
          </cell>
          <cell r="D91" t="str">
            <v xml:space="preserve"> </v>
          </cell>
          <cell r="E91" t="str">
            <v>un</v>
          </cell>
          <cell r="F91">
            <v>7</v>
          </cell>
          <cell r="G91">
            <v>299.62</v>
          </cell>
        </row>
        <row r="92">
          <cell r="A92" t="str">
            <v>04.940.02</v>
          </cell>
          <cell r="B92" t="str">
            <v>Descida d’água tipo rápido- canal retangular-DAR 02</v>
          </cell>
          <cell r="C92" t="str">
            <v>DNER-ES291/97</v>
          </cell>
          <cell r="D92" t="str">
            <v xml:space="preserve"> </v>
          </cell>
          <cell r="E92" t="str">
            <v>m</v>
          </cell>
          <cell r="F92">
            <v>5</v>
          </cell>
          <cell r="G92">
            <v>57.28</v>
          </cell>
        </row>
        <row r="93">
          <cell r="F93" t="str">
            <v>SUB-TOTAL</v>
          </cell>
        </row>
        <row r="94">
          <cell r="B94" t="str">
            <v>OBRAS DE ARTE CORRENTES</v>
          </cell>
        </row>
        <row r="95">
          <cell r="A95" t="str">
            <v>04.000.01</v>
          </cell>
          <cell r="B95" t="str">
            <v>Escavação manual,reaterro e compactação (material de 1a categoria)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2635.2000000000003</v>
          </cell>
          <cell r="G95">
            <v>22.33</v>
          </cell>
        </row>
        <row r="96">
          <cell r="A96" t="str">
            <v>04.100.02</v>
          </cell>
          <cell r="B96" t="str">
            <v>Corpo de BSTC D=0.80m</v>
          </cell>
          <cell r="C96" t="str">
            <v>DNER-ES284/97</v>
          </cell>
          <cell r="D96" t="str">
            <v xml:space="preserve"> </v>
          </cell>
          <cell r="E96" t="str">
            <v xml:space="preserve">m </v>
          </cell>
          <cell r="F96">
            <v>158</v>
          </cell>
          <cell r="G96">
            <v>201.98</v>
          </cell>
        </row>
        <row r="97">
          <cell r="A97" t="str">
            <v>04.100.03</v>
          </cell>
          <cell r="B97" t="str">
            <v>Corpo de BSTC D=1.00m</v>
          </cell>
          <cell r="C97" t="str">
            <v>DNER-ES284/97</v>
          </cell>
          <cell r="D97" t="str">
            <v xml:space="preserve"> </v>
          </cell>
          <cell r="E97" t="str">
            <v xml:space="preserve">m </v>
          </cell>
          <cell r="F97">
            <v>99</v>
          </cell>
          <cell r="G97">
            <v>280.33</v>
          </cell>
        </row>
        <row r="98">
          <cell r="A98" t="str">
            <v>04.101.02</v>
          </cell>
          <cell r="B98" t="str">
            <v>Boca de BSTC D=0.80m-normal</v>
          </cell>
          <cell r="C98" t="str">
            <v>DNER-ES284/97</v>
          </cell>
          <cell r="D98" t="str">
            <v xml:space="preserve"> </v>
          </cell>
          <cell r="E98" t="str">
            <v>un</v>
          </cell>
          <cell r="F98">
            <v>16</v>
          </cell>
          <cell r="G98">
            <v>494.05</v>
          </cell>
        </row>
        <row r="99">
          <cell r="A99" t="str">
            <v>04.101.03</v>
          </cell>
          <cell r="B99" t="str">
            <v>Boca de BSTC D=1.00m-normal</v>
          </cell>
          <cell r="C99" t="str">
            <v>DNER-ES284/97</v>
          </cell>
          <cell r="D99" t="str">
            <v xml:space="preserve"> </v>
          </cell>
          <cell r="E99" t="str">
            <v>un</v>
          </cell>
          <cell r="F99">
            <v>6</v>
          </cell>
          <cell r="G99">
            <v>757.56</v>
          </cell>
        </row>
        <row r="100">
          <cell r="A100" t="str">
            <v>P04.110.00</v>
          </cell>
          <cell r="B100" t="str">
            <v>Corpo de BDTC D=0.80m c/ laje de concreto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33</v>
          </cell>
          <cell r="G100">
            <v>335.3</v>
          </cell>
        </row>
        <row r="101">
          <cell r="A101" t="str">
            <v>04.110.01</v>
          </cell>
          <cell r="B101" t="str">
            <v>Corpo de BDTC D=1.00m</v>
          </cell>
          <cell r="C101" t="str">
            <v>DNER-ES284/97</v>
          </cell>
          <cell r="D101" t="str">
            <v xml:space="preserve"> </v>
          </cell>
          <cell r="E101" t="str">
            <v>m</v>
          </cell>
          <cell r="F101">
            <v>69</v>
          </cell>
          <cell r="G101">
            <v>572.14</v>
          </cell>
        </row>
        <row r="102">
          <cell r="A102" t="str">
            <v>04.110.02</v>
          </cell>
          <cell r="B102" t="str">
            <v>Corpo de BDTC D=1.20m</v>
          </cell>
          <cell r="C102" t="str">
            <v>DNER-ES284/97</v>
          </cell>
          <cell r="D102" t="str">
            <v xml:space="preserve"> </v>
          </cell>
          <cell r="E102" t="str">
            <v>m</v>
          </cell>
          <cell r="F102">
            <v>21</v>
          </cell>
          <cell r="G102">
            <v>745.38</v>
          </cell>
        </row>
        <row r="103">
          <cell r="A103" t="str">
            <v>P04.111.01</v>
          </cell>
          <cell r="B103" t="str">
            <v>Boca de BDTC D=0.80m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2</v>
          </cell>
          <cell r="G103">
            <v>560.76</v>
          </cell>
        </row>
        <row r="104">
          <cell r="A104" t="str">
            <v>04.111.01</v>
          </cell>
          <cell r="B104" t="str">
            <v>Boca de BDTC D=1.00m-normal</v>
          </cell>
          <cell r="C104" t="str">
            <v>DNER-ES284/97</v>
          </cell>
          <cell r="D104" t="str">
            <v xml:space="preserve"> </v>
          </cell>
          <cell r="E104" t="str">
            <v>un</v>
          </cell>
          <cell r="F104">
            <v>11</v>
          </cell>
          <cell r="G104">
            <v>1056.6199999999999</v>
          </cell>
        </row>
        <row r="105">
          <cell r="A105" t="str">
            <v>04.111.02</v>
          </cell>
          <cell r="B105" t="str">
            <v>Boca de BDTC D=1.20m-normal</v>
          </cell>
          <cell r="C105" t="str">
            <v>DNER-ES284/97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1521.54</v>
          </cell>
        </row>
        <row r="106">
          <cell r="A106" t="str">
            <v>04.120.02</v>
          </cell>
          <cell r="B106" t="str">
            <v>Corpo de BTTC D=1.20m</v>
          </cell>
          <cell r="C106" t="str">
            <v>DNER-ES284/97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1110.23</v>
          </cell>
        </row>
        <row r="107">
          <cell r="A107" t="str">
            <v>04.121.02</v>
          </cell>
          <cell r="B107" t="str">
            <v>Boca de BTTC D=1.20m-normal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3</v>
          </cell>
          <cell r="G107">
            <v>1955.59</v>
          </cell>
        </row>
        <row r="108">
          <cell r="A108" t="str">
            <v>04.200.02</v>
          </cell>
          <cell r="B108" t="str">
            <v>Corpo de BSCC 2.00x2.00m-H=0 a 1.00m</v>
          </cell>
          <cell r="C108" t="str">
            <v>DNER-ES286/97</v>
          </cell>
          <cell r="D108" t="str">
            <v xml:space="preserve"> </v>
          </cell>
          <cell r="E108" t="str">
            <v>m</v>
          </cell>
          <cell r="F108">
            <v>21</v>
          </cell>
          <cell r="G108">
            <v>737.8</v>
          </cell>
        </row>
        <row r="109">
          <cell r="A109" t="str">
            <v>04.200.05</v>
          </cell>
          <cell r="B109" t="str">
            <v>Corpo de BSCC 1.50x1.50m-H=1.00 a 2.50m</v>
          </cell>
          <cell r="C109" t="str">
            <v>DNER-ES286/97</v>
          </cell>
          <cell r="D109" t="str">
            <v xml:space="preserve"> </v>
          </cell>
          <cell r="E109" t="str">
            <v>m</v>
          </cell>
          <cell r="F109">
            <v>23</v>
          </cell>
          <cell r="G109">
            <v>468.54</v>
          </cell>
        </row>
        <row r="110">
          <cell r="A110" t="str">
            <v>04.201.01</v>
          </cell>
          <cell r="B110" t="str">
            <v>Boca de BSCC 1.50x1.50m - normal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4</v>
          </cell>
          <cell r="G110">
            <v>3149.41</v>
          </cell>
        </row>
        <row r="111">
          <cell r="A111" t="str">
            <v>04.201.02</v>
          </cell>
          <cell r="B111" t="str">
            <v>Boca de BSCC 2.00x2.00m - normal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3</v>
          </cell>
          <cell r="G111">
            <v>4874.24</v>
          </cell>
        </row>
        <row r="112">
          <cell r="A112" t="str">
            <v>04.999.01</v>
          </cell>
          <cell r="B112" t="str">
            <v>Remoção de bueiros existentes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147</v>
          </cell>
          <cell r="G112">
            <v>13.06</v>
          </cell>
        </row>
        <row r="113">
          <cell r="A113" t="str">
            <v>04.999.02</v>
          </cell>
          <cell r="B113" t="str">
            <v>Demolição de dispositivos de concreto</v>
          </cell>
          <cell r="C113" t="str">
            <v>DNER-ES296/97</v>
          </cell>
          <cell r="D113" t="str">
            <v xml:space="preserve"> </v>
          </cell>
          <cell r="E113" t="str">
            <v>m3</v>
          </cell>
          <cell r="F113">
            <v>88</v>
          </cell>
          <cell r="G113">
            <v>12.58</v>
          </cell>
        </row>
        <row r="114">
          <cell r="A114" t="str">
            <v>P 04.610.01</v>
          </cell>
          <cell r="B114" t="str">
            <v>Demolição e remoção de pontilhão de madeira</v>
          </cell>
          <cell r="C114" t="str">
            <v xml:space="preserve"> </v>
          </cell>
          <cell r="D114" t="str">
            <v xml:space="preserve"> </v>
          </cell>
          <cell r="E114" t="str">
            <v>m2</v>
          </cell>
          <cell r="F114">
            <v>12</v>
          </cell>
          <cell r="G114">
            <v>40.74</v>
          </cell>
        </row>
        <row r="115">
          <cell r="F115" t="str">
            <v>SUB-TOTAL</v>
          </cell>
        </row>
        <row r="116">
          <cell r="B116" t="str">
            <v>OBRAS COMPLEMENTARES</v>
          </cell>
        </row>
        <row r="117">
          <cell r="A117" t="str">
            <v>05.100.00</v>
          </cell>
          <cell r="B117" t="str">
            <v>Enleivamento</v>
          </cell>
          <cell r="C117" t="str">
            <v>DNER-ES341/97</v>
          </cell>
          <cell r="D117" t="str">
            <v xml:space="preserve"> </v>
          </cell>
          <cell r="E117" t="str">
            <v>m2</v>
          </cell>
          <cell r="F117">
            <v>45657</v>
          </cell>
          <cell r="G117">
            <v>2.06</v>
          </cell>
        </row>
        <row r="118">
          <cell r="A118" t="str">
            <v>05.102.00</v>
          </cell>
          <cell r="B118" t="str">
            <v>Hidrossemeadura</v>
          </cell>
          <cell r="C118" t="str">
            <v>DNER-ES341/97</v>
          </cell>
          <cell r="D118" t="str">
            <v xml:space="preserve"> </v>
          </cell>
          <cell r="E118" t="str">
            <v>m2</v>
          </cell>
          <cell r="F118">
            <v>25854</v>
          </cell>
          <cell r="G118">
            <v>0.49</v>
          </cell>
        </row>
        <row r="119">
          <cell r="A119" t="str">
            <v>P 05.100.02</v>
          </cell>
          <cell r="B119" t="str">
            <v>Fornecimento e plantio de árvore selecionada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355</v>
          </cell>
          <cell r="G119">
            <v>6.02</v>
          </cell>
        </row>
        <row r="120">
          <cell r="A120" t="str">
            <v>R2</v>
          </cell>
          <cell r="B120" t="str">
            <v>Remanejamento de Rede de Alta Tensão (138kV)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180</v>
          </cell>
          <cell r="G120">
            <v>6.2</v>
          </cell>
        </row>
        <row r="121">
          <cell r="A121" t="str">
            <v>R14</v>
          </cell>
          <cell r="B121" t="str">
            <v>Remanejamento de Poste de Concreto 11/300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75</v>
          </cell>
        </row>
        <row r="122">
          <cell r="A122" t="str">
            <v>R31</v>
          </cell>
          <cell r="B122" t="str">
            <v>Remoção de poste metálico c/iluminação - 1pétala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3</v>
          </cell>
          <cell r="G122">
            <v>75</v>
          </cell>
        </row>
        <row r="123">
          <cell r="A123" t="str">
            <v>R32</v>
          </cell>
          <cell r="B123" t="str">
            <v>Remoção de poste metálico c/iluminação - 2pétalas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3</v>
          </cell>
          <cell r="G123">
            <v>75</v>
          </cell>
        </row>
      </sheetData>
      <sheetData sheetId="2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78000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390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1281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2898</v>
          </cell>
          <cell r="G19">
            <v>1.98</v>
          </cell>
        </row>
        <row r="20">
          <cell r="A20" t="str">
            <v>01.100.12</v>
          </cell>
          <cell r="B20" t="str">
            <v>Escavação,carga e transportes de material de 1a categoria DMT=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10522</v>
          </cell>
          <cell r="G20">
            <v>2.19</v>
          </cell>
        </row>
        <row r="21">
          <cell r="A21" t="str">
            <v>01.100.14</v>
          </cell>
          <cell r="B21" t="str">
            <v>Escavação,carga e transportes de material de 1a categoria DMT=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1455</v>
          </cell>
          <cell r="G21">
            <v>2.4</v>
          </cell>
        </row>
        <row r="22">
          <cell r="A22" t="str">
            <v>01.100.19</v>
          </cell>
          <cell r="B22" t="str">
            <v>Escavação,carga e transportes de material de 1a categoria DMT= 2000 a 3000m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7388</v>
          </cell>
          <cell r="G22">
            <v>3.26</v>
          </cell>
        </row>
        <row r="23">
          <cell r="A23" t="str">
            <v>01.101.14</v>
          </cell>
          <cell r="B23" t="str">
            <v>Escavação,carga e transportes de material de 2a categoria,c/CB,  DMT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970</v>
          </cell>
          <cell r="G23">
            <v>3.49</v>
          </cell>
        </row>
        <row r="24">
          <cell r="A24" t="str">
            <v>01.101.19</v>
          </cell>
          <cell r="B24" t="str">
            <v>Escavação,carga e transportes de material de 2a categoria,c/CB,  DMT 2000 a 3000m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4925</v>
          </cell>
          <cell r="G24">
            <v>4.51</v>
          </cell>
        </row>
        <row r="25">
          <cell r="A25" t="str">
            <v>01.510.00</v>
          </cell>
          <cell r="B25" t="str">
            <v>Compactação de aterros a 95%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11953</v>
          </cell>
          <cell r="G25">
            <v>0.79</v>
          </cell>
        </row>
        <row r="26">
          <cell r="A26" t="str">
            <v>01.511.00</v>
          </cell>
          <cell r="B26" t="str">
            <v>Compactação de aterros a 100% Proctor Normal</v>
          </cell>
          <cell r="C26" t="str">
            <v>DNER-ES282/97</v>
          </cell>
          <cell r="D26" t="str">
            <v xml:space="preserve"> </v>
          </cell>
          <cell r="E26" t="str">
            <v>m3</v>
          </cell>
          <cell r="F26">
            <v>12582</v>
          </cell>
          <cell r="G26">
            <v>1.36</v>
          </cell>
        </row>
        <row r="27">
          <cell r="F27" t="str">
            <v>SUB-TOTAL</v>
          </cell>
        </row>
        <row r="29">
          <cell r="B29" t="str">
            <v>PAVIMENTAÇÃO</v>
          </cell>
        </row>
        <row r="30">
          <cell r="A30" t="str">
            <v>02.000.00</v>
          </cell>
          <cell r="B30" t="str">
            <v>Regularização do subleito</v>
          </cell>
          <cell r="C30" t="str">
            <v xml:space="preserve"> </v>
          </cell>
          <cell r="D30" t="str">
            <v xml:space="preserve"> </v>
          </cell>
          <cell r="E30" t="str">
            <v>m2</v>
          </cell>
          <cell r="F30">
            <v>33079</v>
          </cell>
          <cell r="G30">
            <v>0.3</v>
          </cell>
        </row>
        <row r="31">
          <cell r="A31" t="str">
            <v>DER53130</v>
          </cell>
          <cell r="B31" t="str">
            <v>Camada de macadame seco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7328</v>
          </cell>
          <cell r="G31">
            <v>21.86</v>
          </cell>
        </row>
        <row r="32">
          <cell r="A32" t="str">
            <v>02.230.00</v>
          </cell>
          <cell r="B32" t="str">
            <v>Base brita graduada</v>
          </cell>
          <cell r="C32" t="str">
            <v>DNER-ES303/97</v>
          </cell>
          <cell r="D32" t="str">
            <v xml:space="preserve"> </v>
          </cell>
          <cell r="E32" t="str">
            <v>m3</v>
          </cell>
          <cell r="F32">
            <v>4583</v>
          </cell>
          <cell r="G32">
            <v>28.06</v>
          </cell>
        </row>
        <row r="33">
          <cell r="A33" t="str">
            <v>02.300.00</v>
          </cell>
          <cell r="B33" t="str">
            <v>Imprimação - Fornecimento, transporte e execução</v>
          </cell>
          <cell r="C33" t="str">
            <v>DNER-ES306/97</v>
          </cell>
          <cell r="D33" t="str">
            <v xml:space="preserve"> </v>
          </cell>
          <cell r="E33" t="str">
            <v>m2</v>
          </cell>
          <cell r="F33">
            <v>30503</v>
          </cell>
          <cell r="G33">
            <v>1.1100000000000001</v>
          </cell>
        </row>
        <row r="34">
          <cell r="A34" t="str">
            <v>02.400.00</v>
          </cell>
          <cell r="B34" t="str">
            <v>Pintura de ligação - Fornec., transporte e execução</v>
          </cell>
          <cell r="C34" t="str">
            <v>DNER-ES307/97</v>
          </cell>
          <cell r="D34" t="str">
            <v xml:space="preserve"> </v>
          </cell>
          <cell r="E34" t="str">
            <v>m2</v>
          </cell>
          <cell r="F34">
            <v>55033</v>
          </cell>
          <cell r="G34">
            <v>0.41</v>
          </cell>
        </row>
        <row r="35">
          <cell r="A35" t="str">
            <v>02.540.01</v>
          </cell>
          <cell r="B35" t="str">
            <v>Concreto betuminoso usinado a quente - usina 100/140 t/h</v>
          </cell>
          <cell r="C35" t="str">
            <v>DNER-ES313/97</v>
          </cell>
          <cell r="D35" t="str">
            <v xml:space="preserve"> </v>
          </cell>
          <cell r="E35" t="str">
            <v>t</v>
          </cell>
          <cell r="F35">
            <v>6110</v>
          </cell>
          <cell r="G35">
            <v>67.64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238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1515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953.6</v>
          </cell>
          <cell r="G40">
            <v>3.03</v>
          </cell>
        </row>
        <row r="41">
          <cell r="A41" t="str">
            <v>04.400.02</v>
          </cell>
          <cell r="B41" t="str">
            <v>Valeta de prot. de cortes c/ revest. vegetal VPC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154</v>
          </cell>
          <cell r="G41">
            <v>23.24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776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1837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6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1133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3</v>
          </cell>
          <cell r="G46">
            <v>20.86</v>
          </cell>
        </row>
        <row r="47">
          <cell r="A47" t="str">
            <v>04.900.21</v>
          </cell>
          <cell r="B47" t="str">
            <v>Sarjeta de cant. central de concreto-SCC 01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66</v>
          </cell>
          <cell r="G47">
            <v>13.85</v>
          </cell>
        </row>
        <row r="48">
          <cell r="A48" t="str">
            <v>04.900.04</v>
          </cell>
          <cell r="B48" t="str">
            <v>Sarjeta triangular de concreto-STC 04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473</v>
          </cell>
          <cell r="G48">
            <v>12.93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3</v>
          </cell>
          <cell r="G50">
            <v>503.68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04.960.01</v>
          </cell>
          <cell r="B53" t="str">
            <v>Boca de lobo simples c/ grelha de concreto-BLS 01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203.51</v>
          </cell>
        </row>
        <row r="54">
          <cell r="A54" t="str">
            <v>04.960.02</v>
          </cell>
          <cell r="B54" t="str">
            <v>Boca de lobo simples c/ grelha de concreto-BLS 02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9</v>
          </cell>
          <cell r="G54">
            <v>257.83999999999997</v>
          </cell>
        </row>
        <row r="55">
          <cell r="A55" t="str">
            <v>04.960.03</v>
          </cell>
          <cell r="B55" t="str">
            <v>Boca de lobo simples c/ grelha de concreto-BLS 03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5</v>
          </cell>
          <cell r="G55">
            <v>312.23</v>
          </cell>
        </row>
        <row r="56">
          <cell r="A56" t="str">
            <v>P.04.100.15</v>
          </cell>
          <cell r="B56" t="str">
            <v>Caixa de ligação e passagem BSTC,  D=1,00m, H=1,50m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741.5</v>
          </cell>
        </row>
        <row r="57">
          <cell r="A57" t="str">
            <v>04.962.02</v>
          </cell>
          <cell r="B57" t="str">
            <v>Caixa de ligação e passagem- CLP 02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359.92</v>
          </cell>
        </row>
        <row r="58">
          <cell r="A58" t="str">
            <v>04.999.02</v>
          </cell>
          <cell r="B58" t="str">
            <v>Demolição de dispositivos de concreto</v>
          </cell>
          <cell r="C58" t="str">
            <v>DNER-ES296/97</v>
          </cell>
          <cell r="D58" t="str">
            <v xml:space="preserve"> </v>
          </cell>
          <cell r="E58" t="str">
            <v>m3</v>
          </cell>
          <cell r="F58">
            <v>15</v>
          </cell>
          <cell r="G58">
            <v>12.58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773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426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82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6</v>
          </cell>
          <cell r="G64">
            <v>299.62</v>
          </cell>
        </row>
        <row r="65">
          <cell r="A65" t="str">
            <v>04.910.05</v>
          </cell>
          <cell r="B65" t="str">
            <v>Meio-fio de concreto-MFC 05</v>
          </cell>
          <cell r="C65" t="str">
            <v>DNER-ES290/97</v>
          </cell>
          <cell r="D65" t="str">
            <v xml:space="preserve"> </v>
          </cell>
          <cell r="E65" t="str">
            <v>m</v>
          </cell>
          <cell r="F65">
            <v>8514</v>
          </cell>
          <cell r="G65">
            <v>10.54</v>
          </cell>
        </row>
        <row r="66">
          <cell r="F66" t="str">
            <v>SUB-TOTAL</v>
          </cell>
        </row>
        <row r="68">
          <cell r="B68" t="str">
            <v>OBRAS DE ARTE CORRENTES</v>
          </cell>
        </row>
        <row r="69">
          <cell r="A69" t="str">
            <v>04.100.02</v>
          </cell>
          <cell r="B69" t="str">
            <v>Corpo de BSTC D=0.80m</v>
          </cell>
          <cell r="C69" t="str">
            <v>DNER-ES284/97</v>
          </cell>
          <cell r="D69" t="str">
            <v xml:space="preserve"> </v>
          </cell>
          <cell r="E69" t="str">
            <v xml:space="preserve">m </v>
          </cell>
          <cell r="F69">
            <v>44</v>
          </cell>
          <cell r="G69">
            <v>201.98</v>
          </cell>
        </row>
        <row r="70">
          <cell r="A70" t="str">
            <v>04.100.03</v>
          </cell>
          <cell r="B70" t="str">
            <v>Corpo de BSTC D=1.00m</v>
          </cell>
          <cell r="C70" t="str">
            <v>DNER-ES284/97</v>
          </cell>
          <cell r="D70" t="str">
            <v xml:space="preserve"> </v>
          </cell>
          <cell r="E70" t="str">
            <v xml:space="preserve">m </v>
          </cell>
          <cell r="F70">
            <v>40</v>
          </cell>
          <cell r="G70">
            <v>280.33</v>
          </cell>
        </row>
        <row r="71">
          <cell r="A71" t="str">
            <v>04.101.02</v>
          </cell>
          <cell r="B71" t="str">
            <v>Boca de BSTC D=0.80m-normal</v>
          </cell>
          <cell r="C71" t="str">
            <v>DNER-ES284/97</v>
          </cell>
          <cell r="D71" t="str">
            <v xml:space="preserve"> </v>
          </cell>
          <cell r="E71" t="str">
            <v>un</v>
          </cell>
          <cell r="F71">
            <v>3</v>
          </cell>
          <cell r="G71">
            <v>494.05</v>
          </cell>
        </row>
        <row r="72">
          <cell r="A72" t="str">
            <v>04.101.03</v>
          </cell>
          <cell r="B72" t="str">
            <v>Boca de BSTC D=1.00m-normal</v>
          </cell>
          <cell r="C72" t="str">
            <v>DNER-ES284/97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757.56</v>
          </cell>
        </row>
        <row r="73">
          <cell r="A73" t="str">
            <v>04.110.01</v>
          </cell>
          <cell r="B73" t="str">
            <v>Corpo de BDTC D=1.00m</v>
          </cell>
          <cell r="C73" t="str">
            <v>DNER-ES284/97</v>
          </cell>
          <cell r="D73" t="str">
            <v xml:space="preserve"> </v>
          </cell>
          <cell r="E73" t="str">
            <v>m</v>
          </cell>
          <cell r="F73">
            <v>27</v>
          </cell>
          <cell r="G73">
            <v>572.14</v>
          </cell>
        </row>
        <row r="74">
          <cell r="A74" t="str">
            <v>04.111.01</v>
          </cell>
          <cell r="B74" t="str">
            <v>Boca de BDTC D=1.00m-normal</v>
          </cell>
          <cell r="C74" t="str">
            <v>DNER-ES284/97</v>
          </cell>
          <cell r="D74" t="str">
            <v xml:space="preserve"> </v>
          </cell>
          <cell r="E74" t="str">
            <v>un</v>
          </cell>
          <cell r="F74">
            <v>4</v>
          </cell>
          <cell r="G74">
            <v>1056.6199999999999</v>
          </cell>
        </row>
        <row r="75">
          <cell r="F75" t="str">
            <v>SUB-TOTAL</v>
          </cell>
        </row>
        <row r="76">
          <cell r="B76" t="str">
            <v>OBRAS COMPLEMENTARES</v>
          </cell>
        </row>
        <row r="77">
          <cell r="A77" t="str">
            <v>05.100.00</v>
          </cell>
          <cell r="B77" t="str">
            <v>Enleivamento</v>
          </cell>
          <cell r="C77" t="str">
            <v>DNER-ES341/97</v>
          </cell>
          <cell r="D77" t="str">
            <v xml:space="preserve"> </v>
          </cell>
          <cell r="E77" t="str">
            <v>m2</v>
          </cell>
          <cell r="F77">
            <v>14884</v>
          </cell>
          <cell r="G77">
            <v>2.06</v>
          </cell>
        </row>
        <row r="78">
          <cell r="A78" t="str">
            <v>P 05.100.02</v>
          </cell>
          <cell r="B78" t="str">
            <v>Fornecimento e plantio de árvore selecionada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275</v>
          </cell>
          <cell r="G78">
            <v>6.02</v>
          </cell>
        </row>
        <row r="79">
          <cell r="A79" t="str">
            <v>DER81950</v>
          </cell>
          <cell r="B79" t="str">
            <v>Calçada em lastro de brita c/revestimento em concreto</v>
          </cell>
          <cell r="C79" t="str">
            <v xml:space="preserve"> </v>
          </cell>
          <cell r="D79" t="str">
            <v xml:space="preserve"> </v>
          </cell>
          <cell r="E79" t="str">
            <v>m2</v>
          </cell>
          <cell r="F79">
            <v>5840</v>
          </cell>
          <cell r="G79">
            <v>8.94</v>
          </cell>
        </row>
        <row r="80">
          <cell r="A80" t="str">
            <v>PI 04</v>
          </cell>
          <cell r="B80" t="str">
            <v xml:space="preserve">Luminária p/ iluminação pública ref.SRC-612 da Philips ou similar 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87</v>
          </cell>
          <cell r="G80">
            <v>425.5</v>
          </cell>
        </row>
        <row r="81">
          <cell r="A81" t="str">
            <v>PI 10</v>
          </cell>
          <cell r="B81" t="str">
            <v>Lâmpada a vapor de mercúrio 250W, alta pressão, base E40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69</v>
          </cell>
          <cell r="G81">
            <v>28.75</v>
          </cell>
        </row>
        <row r="82">
          <cell r="A82" t="str">
            <v>PI 18</v>
          </cell>
          <cell r="B82" t="str">
            <v>Braço curvo p/ iluminação pública padrão CELESC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87</v>
          </cell>
          <cell r="G82">
            <v>6.33</v>
          </cell>
        </row>
        <row r="83">
          <cell r="A83" t="str">
            <v>PI 20</v>
          </cell>
          <cell r="B83" t="str">
            <v>Poste de concreto duplo T 10m, 150 daN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30</v>
          </cell>
          <cell r="G83">
            <v>200</v>
          </cell>
        </row>
        <row r="84">
          <cell r="A84" t="str">
            <v>PI 24</v>
          </cell>
          <cell r="B84" t="str">
            <v>Fita elétrica auto fusão a base de borracha EPR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</v>
          </cell>
          <cell r="G84">
            <v>6.39</v>
          </cell>
        </row>
        <row r="85">
          <cell r="A85" t="str">
            <v>PI 25</v>
          </cell>
          <cell r="B85" t="str">
            <v>Fita adesiva plástica isolante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3.84</v>
          </cell>
        </row>
        <row r="86">
          <cell r="A86" t="str">
            <v>PI 30</v>
          </cell>
          <cell r="B86" t="str">
            <v>Haste para aterramento aço-cobre D 13x2400mm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30</v>
          </cell>
          <cell r="G86">
            <v>6.04</v>
          </cell>
        </row>
        <row r="87">
          <cell r="A87" t="str">
            <v>PI 31</v>
          </cell>
          <cell r="B87" t="str">
            <v>Cabo de cobre nú meio duro, 7 fios 2AWG</v>
          </cell>
          <cell r="C87" t="str">
            <v xml:space="preserve"> </v>
          </cell>
          <cell r="D87" t="str">
            <v xml:space="preserve"> </v>
          </cell>
          <cell r="E87" t="str">
            <v>kg</v>
          </cell>
          <cell r="F87">
            <v>18</v>
          </cell>
          <cell r="G87">
            <v>7.02</v>
          </cell>
        </row>
        <row r="88">
          <cell r="A88" t="str">
            <v>PI 36</v>
          </cell>
          <cell r="B88" t="str">
            <v>Construção de embasamento p/ poste tipo engastado, concreto duplo T, 10m de altura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30</v>
          </cell>
          <cell r="G88">
            <v>285</v>
          </cell>
        </row>
        <row r="89">
          <cell r="A89" t="str">
            <v>PI 39</v>
          </cell>
          <cell r="B89" t="str">
            <v>Fixação de haste de terra e conexão ao neutro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30</v>
          </cell>
          <cell r="G89">
            <v>35</v>
          </cell>
        </row>
        <row r="90">
          <cell r="A90" t="str">
            <v>PI 45</v>
          </cell>
          <cell r="B90" t="str">
            <v>Montagem eletromecânica de luminária padrão CELESC em poste de 11m de altura, duplo T,c/ fixação dos equip.e conexões elétricos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87</v>
          </cell>
          <cell r="G90">
            <v>35</v>
          </cell>
        </row>
        <row r="91">
          <cell r="A91" t="str">
            <v>PI 48</v>
          </cell>
          <cell r="B91" t="str">
            <v>Armação secundária p/ 2 estribo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60</v>
          </cell>
          <cell r="G91">
            <v>7.5</v>
          </cell>
        </row>
        <row r="92">
          <cell r="A92" t="str">
            <v>PI 49</v>
          </cell>
          <cell r="B92" t="str">
            <v>Armação secundária p/ 1 estribo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30</v>
          </cell>
          <cell r="G92">
            <v>3.5</v>
          </cell>
        </row>
        <row r="93">
          <cell r="A93" t="str">
            <v>PI 61</v>
          </cell>
          <cell r="B93" t="str">
            <v>Isolador de roldana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150</v>
          </cell>
          <cell r="G93">
            <v>4.5</v>
          </cell>
        </row>
        <row r="94">
          <cell r="A94" t="str">
            <v>PI 65</v>
          </cell>
          <cell r="B94" t="str">
            <v>Cabo de alumínio 1/0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2880</v>
          </cell>
          <cell r="G94">
            <v>1.7</v>
          </cell>
        </row>
        <row r="95">
          <cell r="A95" t="str">
            <v>PI 69</v>
          </cell>
          <cell r="B95" t="str">
            <v>Instalação de poste concreto duplo T, 10m de altura, engastado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200</v>
          </cell>
        </row>
        <row r="96">
          <cell r="A96" t="str">
            <v>R16</v>
          </cell>
          <cell r="B96" t="str">
            <v>Remanejamento de Poste de Concreto 10/150 c/ 1 pétala (400W) instalado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12</v>
          </cell>
          <cell r="G96">
            <v>150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v int SS2"/>
      <sheetName val="rev int SS1"/>
      <sheetName val="rev int ter"/>
      <sheetName val="rev int mez"/>
      <sheetName val="rev int TP ímpar"/>
      <sheetName val="rev int TP par"/>
      <sheetName val="rev int pav 21_"/>
      <sheetName val="rev int pav 22_"/>
      <sheetName val="rev int pav 23_"/>
      <sheetName val="rev int bar"/>
      <sheetName val="Rev Ext"/>
      <sheetName val="Esq"/>
      <sheetName val="Alv SS2"/>
      <sheetName val="Alv SS1"/>
      <sheetName val="Alv tér"/>
      <sheetName val="Alv mez"/>
      <sheetName val="Alv tipo ímpar"/>
      <sheetName val="Alv tipo par"/>
      <sheetName val="Alv 21_"/>
      <sheetName val="Alv 22_"/>
      <sheetName val="Alv 23_"/>
      <sheetName val="Alv barrilete"/>
      <sheetName val="Diversos"/>
      <sheetName val="banca"/>
      <sheetName val="Cobertura"/>
    </sheetNames>
    <sheetDataSet>
      <sheetData sheetId="0"/>
      <sheetData sheetId="1"/>
      <sheetData sheetId="2" refreshError="1"/>
      <sheetData sheetId="3" refreshError="1"/>
      <sheetData sheetId="4" refreshError="1">
        <row r="1">
          <cell r="C1" t="str">
            <v xml:space="preserve">REVESTIMENTO INTERNO </v>
          </cell>
          <cell r="G1" t="str">
            <v xml:space="preserve">  OBRA:  Residencial Alameda das Rosas</v>
          </cell>
          <cell r="J1" t="str">
            <v>FOLHA:</v>
          </cell>
          <cell r="K1" t="str">
            <v xml:space="preserve">REVESTIMENTO INTERNO </v>
          </cell>
          <cell r="O1" t="str">
            <v xml:space="preserve">  OBRA:  Residencial Alameda das Rosas</v>
          </cell>
          <cell r="P1" t="str">
            <v xml:space="preserve">  OBRA:Residencial Alameda das Rosas</v>
          </cell>
          <cell r="R1" t="str">
            <v>FOLHA:</v>
          </cell>
          <cell r="S1" t="str">
            <v>FOLHA:</v>
          </cell>
          <cell r="T1" t="str">
            <v xml:space="preserve">REVESTIMENTO INTERNO </v>
          </cell>
          <cell r="V1" t="str">
            <v>FOLHA:</v>
          </cell>
          <cell r="X1" t="str">
            <v xml:space="preserve">  OBRA:  Residencial Alameda das Rosas</v>
          </cell>
          <cell r="AA1" t="str">
            <v>FOLHA:</v>
          </cell>
          <cell r="AB1" t="str">
            <v xml:space="preserve">REVESTIMENTO INTERNO </v>
          </cell>
          <cell r="AD1" t="str">
            <v>FOLHA:</v>
          </cell>
          <cell r="AE1" t="str">
            <v xml:space="preserve">REVESTIMENTO INTERNO </v>
          </cell>
          <cell r="AG1" t="str">
            <v xml:space="preserve">  OBRA:  Residencial Alameda das Rosas</v>
          </cell>
          <cell r="AI1" t="str">
            <v xml:space="preserve">  OBRA:  Residencial Alameda das Rosas</v>
          </cell>
          <cell r="AJ1" t="str">
            <v>FOLHA:</v>
          </cell>
          <cell r="AK1" t="str">
            <v xml:space="preserve">REVESTIMENTO INTERNO </v>
          </cell>
          <cell r="AL1" t="str">
            <v>FOLHA:</v>
          </cell>
          <cell r="AP1" t="str">
            <v xml:space="preserve">  OBRA:  Residencial Alameda das Rosas</v>
          </cell>
          <cell r="AQ1" t="str">
            <v xml:space="preserve">  OBRA:Residencial Alameda </v>
          </cell>
          <cell r="AS1" t="str">
            <v>FOLHA:</v>
          </cell>
          <cell r="AT1" t="str">
            <v xml:space="preserve">REVESTIMENTO INTERNO </v>
          </cell>
          <cell r="AU1" t="str">
            <v xml:space="preserve">REVESTIMENTO INTERNO </v>
          </cell>
          <cell r="AZ1" t="str">
            <v xml:space="preserve">  OBRA:  Residencial Alameda das Rosas</v>
          </cell>
          <cell r="BC1" t="str">
            <v>FOLHA:</v>
          </cell>
          <cell r="BF1" t="str">
            <v>FOLHA:</v>
          </cell>
        </row>
        <row r="2">
          <cell r="J2" t="str">
            <v>01/06</v>
          </cell>
          <cell r="R2" t="str">
            <v>02/03</v>
          </cell>
          <cell r="S2" t="str">
            <v>02/06</v>
          </cell>
          <cell r="V2" t="str">
            <v>03/03</v>
          </cell>
          <cell r="AA2" t="str">
            <v>03/06</v>
          </cell>
          <cell r="AD2" t="str">
            <v>03/04</v>
          </cell>
          <cell r="AJ2" t="str">
            <v>04/06</v>
          </cell>
          <cell r="AL2" t="str">
            <v>04/04</v>
          </cell>
          <cell r="AS2" t="str">
            <v>05/06</v>
          </cell>
          <cell r="AT2" t="str">
            <v>05/06</v>
          </cell>
          <cell r="BC2" t="str">
            <v>06/06</v>
          </cell>
          <cell r="BF2" t="str">
            <v>06/06</v>
          </cell>
        </row>
        <row r="3">
          <cell r="G3" t="str">
            <v xml:space="preserve">  DATA:  OUTUBRO / 07</v>
          </cell>
          <cell r="O3" t="str">
            <v xml:space="preserve">  DATA:  OUTUBRO / 07</v>
          </cell>
          <cell r="P3" t="str">
            <v xml:space="preserve">  DATA:  OUTUBRO / 07</v>
          </cell>
          <cell r="S3" t="str">
            <v xml:space="preserve">  DATA:  OUTUBRO / 07</v>
          </cell>
          <cell r="X3" t="str">
            <v xml:space="preserve">  DATA:  OUTUBRO / 07</v>
          </cell>
          <cell r="AA3" t="str">
            <v xml:space="preserve">  DATA:  OUTUBRO/07</v>
          </cell>
          <cell r="AG3" t="str">
            <v xml:space="preserve">  DATA:  OUTUBRO / 07</v>
          </cell>
          <cell r="AI3" t="str">
            <v xml:space="preserve">  DATA:  OUTUBRO / 07</v>
          </cell>
          <cell r="AP3" t="str">
            <v xml:space="preserve">  DATA:  OUTUBRO / 07</v>
          </cell>
          <cell r="AQ3" t="str">
            <v xml:space="preserve">  DATA:  OUTUBRO / 07</v>
          </cell>
          <cell r="AZ3" t="str">
            <v xml:space="preserve">  DATA:  OUTUBRO / 07</v>
          </cell>
          <cell r="BC3" t="str">
            <v xml:space="preserve">  DATA:  OUTUBRO / 07</v>
          </cell>
        </row>
        <row r="4">
          <cell r="B4" t="str">
            <v>TIPO ÍMPAR (X10)</v>
          </cell>
          <cell r="C4" t="str">
            <v>APARTAMENTO 1</v>
          </cell>
          <cell r="K4" t="str">
            <v>APARTAMENTO 1</v>
          </cell>
          <cell r="S4" t="str">
            <v>ÁREA COMUM</v>
          </cell>
          <cell r="T4" t="str">
            <v>APARTAMENTO 2</v>
          </cell>
          <cell r="AB4" t="str">
            <v>APARTAMENTO 2</v>
          </cell>
          <cell r="AE4" t="str">
            <v>TRIPLEX SUPERIOR</v>
          </cell>
          <cell r="AK4" t="str">
            <v>ÁREA COMUM</v>
          </cell>
          <cell r="AT4" t="str">
            <v>DUPLEX INFERIOR</v>
          </cell>
          <cell r="AU4" t="str">
            <v>TRIPLEX INFERIOR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suite 1</v>
          </cell>
          <cell r="F5" t="str">
            <v>suite 2</v>
          </cell>
          <cell r="G5" t="str">
            <v>suite 3</v>
          </cell>
          <cell r="H5" t="str">
            <v>suite casal</v>
          </cell>
          <cell r="I5" t="str">
            <v>qt serviço</v>
          </cell>
          <cell r="J5" t="str">
            <v>cozinha</v>
          </cell>
          <cell r="K5" t="str">
            <v>área de serviço</v>
          </cell>
          <cell r="L5" t="str">
            <v>sacada</v>
          </cell>
          <cell r="M5" t="str">
            <v>lavabo</v>
          </cell>
          <cell r="N5" t="str">
            <v>banho suite 1</v>
          </cell>
          <cell r="O5" t="str">
            <v>banho suite 2</v>
          </cell>
          <cell r="P5" t="str">
            <v>banho suite 3</v>
          </cell>
          <cell r="Q5" t="str">
            <v>banho suite casal</v>
          </cell>
          <cell r="R5" t="str">
            <v>banho serviço</v>
          </cell>
          <cell r="S5" t="str">
            <v>TOTAL DO  APTO 1</v>
          </cell>
          <cell r="T5" t="str">
            <v>sala</v>
          </cell>
          <cell r="U5" t="str">
            <v>circulação</v>
          </cell>
          <cell r="V5" t="str">
            <v>suite 1</v>
          </cell>
          <cell r="W5" t="str">
            <v>suite 2</v>
          </cell>
          <cell r="X5" t="str">
            <v>suite 3</v>
          </cell>
          <cell r="Y5" t="str">
            <v>suite casal</v>
          </cell>
          <cell r="Z5" t="str">
            <v>qt serviço</v>
          </cell>
          <cell r="AA5" t="str">
            <v>cozinha</v>
          </cell>
          <cell r="AB5" t="str">
            <v>área de serviço</v>
          </cell>
          <cell r="AC5" t="str">
            <v>sacada</v>
          </cell>
          <cell r="AD5" t="str">
            <v>lavabo</v>
          </cell>
          <cell r="AE5" t="str">
            <v>banho suite 1</v>
          </cell>
          <cell r="AF5" t="str">
            <v>banho suite 2</v>
          </cell>
          <cell r="AG5" t="str">
            <v>banho suite 3</v>
          </cell>
          <cell r="AH5" t="str">
            <v>banho suite casal</v>
          </cell>
          <cell r="AI5" t="str">
            <v>banho serviço</v>
          </cell>
          <cell r="AJ5" t="str">
            <v>TOTAL DO  APTO 2</v>
          </cell>
          <cell r="AK5" t="str">
            <v>hall apto 1</v>
          </cell>
          <cell r="AL5" t="str">
            <v>hall apto 2</v>
          </cell>
          <cell r="AM5" t="str">
            <v>hall serviço</v>
          </cell>
          <cell r="AN5" t="str">
            <v>ante-camara</v>
          </cell>
          <cell r="AO5" t="str">
            <v>escada</v>
          </cell>
          <cell r="AP5" t="str">
            <v xml:space="preserve">poço elevador </v>
          </cell>
          <cell r="AQ5" t="str">
            <v xml:space="preserve">poço elevador </v>
          </cell>
          <cell r="AR5" t="str">
            <v xml:space="preserve">poço elevador </v>
          </cell>
          <cell r="AS5" t="str">
            <v>TOTAL ÁREA COMUM</v>
          </cell>
          <cell r="AT5" t="str">
            <v>sala</v>
          </cell>
          <cell r="AU5" t="str">
            <v>qt serviço</v>
          </cell>
          <cell r="AV5" t="str">
            <v>cozinha</v>
          </cell>
          <cell r="AW5" t="str">
            <v>área de serviço</v>
          </cell>
          <cell r="AX5" t="str">
            <v>sacada</v>
          </cell>
          <cell r="AY5" t="str">
            <v>lavabo</v>
          </cell>
          <cell r="AZ5" t="str">
            <v>banho serviço</v>
          </cell>
          <cell r="BA5" t="str">
            <v>escada</v>
          </cell>
          <cell r="BB5" t="str">
            <v>TOTAL DUPLEX INFERIOR</v>
          </cell>
          <cell r="BC5" t="str">
            <v>TOTAL TIPO ÍMPAR   (X10)</v>
          </cell>
          <cell r="BD5" t="str">
            <v>banho suite casal</v>
          </cell>
          <cell r="BE5" t="str">
            <v>TOTAL TRIPLEX INFERIOR</v>
          </cell>
          <cell r="BF5" t="str">
            <v>TOTAL 21° PAV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1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X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  <cell r="BD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Granito Branco Siena polido 55x55cm</v>
          </cell>
        </row>
        <row r="17">
          <cell r="B17" t="str">
            <v>Mármore Travertino romano bruto</v>
          </cell>
        </row>
        <row r="18">
          <cell r="B18" t="str">
            <v>Porcelanato Loft White retificado 45x45cm acetinado Portinari</v>
          </cell>
        </row>
        <row r="19">
          <cell r="B19" t="str">
            <v>Porcelanato 45x45cm Pérola polido</v>
          </cell>
        </row>
        <row r="20">
          <cell r="B20" t="str">
            <v xml:space="preserve">Porcelanato Loft Be retificado lapado 45x45cm </v>
          </cell>
        </row>
        <row r="21">
          <cell r="B21" t="str">
            <v xml:space="preserve">Porcelanato Bianco Ami polido 45x90cm </v>
          </cell>
        </row>
        <row r="22">
          <cell r="B22" t="str">
            <v xml:space="preserve">Porcelanato Loft Bold SGR 45x45cm </v>
          </cell>
        </row>
        <row r="23">
          <cell r="B23" t="str">
            <v>Cerâmica Medano Ar 45x45cm</v>
          </cell>
        </row>
        <row r="24">
          <cell r="B24" t="str">
            <v>Porcelanato Perlino Be  45x45cm Portinari</v>
          </cell>
        </row>
        <row r="25">
          <cell r="A25" t="str">
            <v>T E T O S</v>
          </cell>
          <cell r="B25" t="str">
            <v>Área Total</v>
          </cell>
        </row>
        <row r="26">
          <cell r="B26" t="str">
            <v xml:space="preserve">Massa de gesso </v>
          </cell>
        </row>
        <row r="27">
          <cell r="B27" t="str">
            <v>Forro placa de gesso liso</v>
          </cell>
        </row>
        <row r="28">
          <cell r="A28" t="str">
            <v>T E T O S</v>
          </cell>
          <cell r="B28" t="str">
            <v>Pintura acrílica sobre massa PVA</v>
          </cell>
        </row>
        <row r="29">
          <cell r="B29" t="str">
            <v>Pintura acrílica sobre massa acrílica</v>
          </cell>
        </row>
        <row r="30">
          <cell r="B30" t="str">
            <v>Textura a base de cal e cola</v>
          </cell>
        </row>
        <row r="31">
          <cell r="B31" t="str">
            <v xml:space="preserve">Tabica de gesso liso </v>
          </cell>
        </row>
        <row r="32">
          <cell r="B32" t="str">
            <v>Moldura reta 15x22cm</v>
          </cell>
        </row>
        <row r="33">
          <cell r="A33" t="str">
            <v>P A R E D E S</v>
          </cell>
          <cell r="B33" t="str">
            <v>Perímetro</v>
          </cell>
        </row>
        <row r="34">
          <cell r="B34" t="str">
            <v>Pé Direito</v>
          </cell>
        </row>
        <row r="35">
          <cell r="B35" t="str">
            <v>Área Bruta</v>
          </cell>
        </row>
        <row r="36">
          <cell r="B36" t="str">
            <v>Desconto</v>
          </cell>
        </row>
        <row r="37">
          <cell r="B37" t="str">
            <v>Área Unitária</v>
          </cell>
        </row>
        <row r="38">
          <cell r="A38" t="str">
            <v>P A R E D E S</v>
          </cell>
          <cell r="B38" t="str">
            <v>Área Total</v>
          </cell>
        </row>
        <row r="39">
          <cell r="B39" t="str">
            <v>Reboco Paulista</v>
          </cell>
        </row>
        <row r="40">
          <cell r="B40" t="str">
            <v>Pintura Acrílica semi-brilho  (F-106 Suvinil) sobre massa PVA</v>
          </cell>
        </row>
        <row r="41">
          <cell r="B41" t="str">
            <v>Pintura perolada na cor E188-Suvinil</v>
          </cell>
        </row>
        <row r="42">
          <cell r="B42" t="str">
            <v>Textura a base de cal e cola</v>
          </cell>
        </row>
        <row r="43">
          <cell r="B43" t="str">
            <v>Caiação</v>
          </cell>
        </row>
        <row r="44">
          <cell r="A44" t="str">
            <v>P A R E D E S</v>
          </cell>
          <cell r="B44" t="str">
            <v>Pintura acrilica acetinada (F156 Suvinil) com massa PVA</v>
          </cell>
        </row>
        <row r="45">
          <cell r="B45" t="str">
            <v>Cerâmica White Plain matte retificada 33x45cm</v>
          </cell>
        </row>
        <row r="46">
          <cell r="A46" t="str">
            <v>P A R E D E S</v>
          </cell>
          <cell r="B46" t="str">
            <v>Moisaco de mármore branco especial anticato ref. 8921A Camon Pavimenti</v>
          </cell>
        </row>
        <row r="47">
          <cell r="A47" t="str">
            <v>R  O  D  A  P  É</v>
          </cell>
          <cell r="B47" t="str">
            <v>Pintura Acrílica perolada na cor B-187-Suvinil sobre massa PVA</v>
          </cell>
        </row>
        <row r="48">
          <cell r="B48" t="str">
            <v xml:space="preserve">Porcelanato Loft Be retificado lapado 45x45cm </v>
          </cell>
        </row>
        <row r="49">
          <cell r="B49" t="str">
            <v>Filete em alumínio polido  (ml)</v>
          </cell>
        </row>
        <row r="50">
          <cell r="B50" t="str">
            <v>Cantoneira da alumínio  (ml)</v>
          </cell>
        </row>
        <row r="51">
          <cell r="B51" t="str">
            <v>Granito lavado Fultec 564</v>
          </cell>
        </row>
        <row r="52">
          <cell r="B52" t="str">
            <v>Pastilha brancolux 20x20cm</v>
          </cell>
        </row>
        <row r="53">
          <cell r="B53" t="str">
            <v>Cerâmica Cecrisa branca 20x20cm</v>
          </cell>
        </row>
        <row r="54">
          <cell r="A54" t="str">
            <v>R  O  D  A  P  É</v>
          </cell>
          <cell r="B54" t="str">
            <v>Perímetro Unit.</v>
          </cell>
        </row>
        <row r="55">
          <cell r="B55" t="str">
            <v>Perímetro Total</v>
          </cell>
        </row>
        <row r="56">
          <cell r="A56" t="str">
            <v>soleira / filetes</v>
          </cell>
          <cell r="B56" t="str">
            <v>Pintura acrílica para cimentado 7cm</v>
          </cell>
        </row>
        <row r="57">
          <cell r="B57" t="str">
            <v>Porcelanato Loft White retificado 45x45cm acetinado Portinari (h=10cm)</v>
          </cell>
        </row>
        <row r="58">
          <cell r="B58" t="str">
            <v>Porcelanato 45x45cm Pérola polido Portinari (h=22,5cm)</v>
          </cell>
        </row>
        <row r="59">
          <cell r="A59" t="str">
            <v>Rodamão</v>
          </cell>
          <cell r="B59" t="str">
            <v>Porcelanato Loft Be retificado lapado 45x45cm  (h=45cm)</v>
          </cell>
        </row>
        <row r="60">
          <cell r="B60" t="str">
            <v>Porcelanato Bianco Ami polido 45x90cm  h = 10cm</v>
          </cell>
        </row>
        <row r="61">
          <cell r="B61" t="str">
            <v xml:space="preserve">Porcelanato Loft Bold SGR 45x45cm </v>
          </cell>
        </row>
        <row r="62">
          <cell r="A62" t="str">
            <v>R  O  D  A  P  É</v>
          </cell>
          <cell r="B62" t="str">
            <v>Mármore Travertino romano bruto (h=10cm)</v>
          </cell>
        </row>
        <row r="63">
          <cell r="B63" t="str">
            <v>Mármore branco Piguês (h=20cm)</v>
          </cell>
        </row>
        <row r="64">
          <cell r="B64" t="str">
            <v>Granito Branco Siena polido 55x55cm h=15cm</v>
          </cell>
        </row>
        <row r="65">
          <cell r="B65" t="str">
            <v>Cerâmica Medano Ar 45x45cm (h=10cm)</v>
          </cell>
        </row>
        <row r="66">
          <cell r="A66" t="str">
            <v>soleira / filetes</v>
          </cell>
          <cell r="B66" t="str">
            <v>peça (metros)</v>
          </cell>
        </row>
        <row r="67">
          <cell r="A67" t="str">
            <v>soleira / filetes</v>
          </cell>
          <cell r="B67" t="str">
            <v>Mármore branco Piguês</v>
          </cell>
        </row>
        <row r="68">
          <cell r="B68" t="str">
            <v>Granito Branco Siena polido</v>
          </cell>
        </row>
        <row r="69">
          <cell r="A69" t="str">
            <v>soleira / filetes</v>
          </cell>
          <cell r="B69" t="str">
            <v>Filete de granito Branco Piguês 3cm</v>
          </cell>
        </row>
        <row r="70">
          <cell r="B70" t="str">
            <v>Filete de granito Branco Siena 3cm</v>
          </cell>
        </row>
        <row r="71">
          <cell r="A71" t="str">
            <v xml:space="preserve">rodamão </v>
          </cell>
          <cell r="B71" t="str">
            <v>peça (metros)</v>
          </cell>
        </row>
        <row r="72">
          <cell r="A72" t="str">
            <v>Rodamão</v>
          </cell>
          <cell r="B72" t="str">
            <v>Mármore branco Piguês (h=28cm)</v>
          </cell>
        </row>
        <row r="73">
          <cell r="B73" t="str">
            <v>Testeira Mármore Crema marfil  L=10cm</v>
          </cell>
        </row>
        <row r="74">
          <cell r="B74" t="str">
            <v xml:space="preserve">Testeira Mármore Crema </v>
          </cell>
        </row>
      </sheetData>
      <sheetData sheetId="5" refreshError="1">
        <row r="1">
          <cell r="C1" t="str">
            <v xml:space="preserve">REVESTIMENTO INTERNO </v>
          </cell>
          <cell r="G1" t="str">
            <v xml:space="preserve">  OBRA:  Residencial Alameda das Rosas</v>
          </cell>
          <cell r="J1" t="str">
            <v>FOLHA:</v>
          </cell>
          <cell r="K1" t="str">
            <v xml:space="preserve">REVESTIMENTO INTERNO </v>
          </cell>
          <cell r="N1" t="str">
            <v xml:space="preserve">  OBRA:  Residencial Alameda das Rosas</v>
          </cell>
          <cell r="O1" t="str">
            <v xml:space="preserve">  OBRA:  Residencial Alameda das Rosas</v>
          </cell>
          <cell r="P1" t="str">
            <v xml:space="preserve">  OBRA:  Residencial Alameda das Rosas</v>
          </cell>
          <cell r="Q1" t="str">
            <v>FOLHA:</v>
          </cell>
          <cell r="R1" t="str">
            <v>FOLHA:</v>
          </cell>
          <cell r="S1" t="str">
            <v>FOLHA:</v>
          </cell>
          <cell r="T1" t="str">
            <v xml:space="preserve">REVESTIMENTO INTERNO </v>
          </cell>
          <cell r="V1" t="str">
            <v>OBRA: Residencial Alameda</v>
          </cell>
          <cell r="W1" t="str">
            <v xml:space="preserve">  OBRA:  Residencial Alameda das Rosas</v>
          </cell>
          <cell r="X1" t="str">
            <v xml:space="preserve">  OBRA:  Residencial Alameda das Rosas</v>
          </cell>
          <cell r="Y1" t="str">
            <v>FOLHA:</v>
          </cell>
          <cell r="Z1" t="str">
            <v>FOLHA:</v>
          </cell>
          <cell r="AA1" t="str">
            <v>FOLHA:</v>
          </cell>
          <cell r="AB1" t="str">
            <v xml:space="preserve">REVESTIMENTO INTERNO </v>
          </cell>
          <cell r="AC1" t="str">
            <v xml:space="preserve">  OBRA:  Residencial Alameda das Rosas</v>
          </cell>
          <cell r="AE1" t="str">
            <v xml:space="preserve">  OBRA:  Residencial Alameda das Rosas </v>
          </cell>
          <cell r="AF1" t="str">
            <v>FOLHA:</v>
          </cell>
          <cell r="AG1" t="str">
            <v xml:space="preserve">  OBRA:  Residencial Alameda das Rosas</v>
          </cell>
          <cell r="AI1" t="str">
            <v>FOLHA:</v>
          </cell>
          <cell r="AJ1" t="str">
            <v>FOLHA:</v>
          </cell>
          <cell r="AK1" t="str">
            <v xml:space="preserve">REVESTIMENTO INTERNO </v>
          </cell>
          <cell r="AL1" t="str">
            <v>OBRA: Residencial Alameda</v>
          </cell>
          <cell r="AO1" t="str">
            <v>FOLHA:</v>
          </cell>
          <cell r="AP1" t="str">
            <v xml:space="preserve">REVESTIMENTO INTERNO </v>
          </cell>
          <cell r="AQ1" t="str">
            <v xml:space="preserve">  OBRA:  Residencial Alameda das Rosas</v>
          </cell>
          <cell r="AT1" t="str">
            <v>FOLHA:</v>
          </cell>
          <cell r="AU1" t="str">
            <v xml:space="preserve">REVESTIMENTO INTERNO </v>
          </cell>
          <cell r="AW1" t="str">
            <v>OBRA: Residencial Alameda</v>
          </cell>
          <cell r="AZ1" t="str">
            <v>FOLHA:</v>
          </cell>
          <cell r="BB1" t="str">
            <v xml:space="preserve">  OBRA:  Residencial Alameda das Rosas</v>
          </cell>
          <cell r="BE1" t="str">
            <v>FOLHA:</v>
          </cell>
        </row>
        <row r="2">
          <cell r="J2" t="str">
            <v>01/06</v>
          </cell>
          <cell r="Q2" t="str">
            <v>02/06</v>
          </cell>
          <cell r="R2" t="str">
            <v>02/04</v>
          </cell>
          <cell r="S2" t="str">
            <v>02/06</v>
          </cell>
          <cell r="Y2" t="str">
            <v>03/06</v>
          </cell>
          <cell r="Z2" t="str">
            <v>03/04</v>
          </cell>
          <cell r="AA2" t="str">
            <v>03/06</v>
          </cell>
          <cell r="AE2" t="str">
            <v xml:space="preserve"> DATA:  OUTUBRO / 07</v>
          </cell>
          <cell r="AF2" t="str">
            <v>04/06</v>
          </cell>
          <cell r="AI2" t="str">
            <v>04/04</v>
          </cell>
          <cell r="AJ2" t="str">
            <v>04/06</v>
          </cell>
          <cell r="AO2" t="str">
            <v>05/06</v>
          </cell>
          <cell r="AT2" t="str">
            <v>05/06</v>
          </cell>
          <cell r="AZ2" t="str">
            <v>06/06</v>
          </cell>
          <cell r="BE2" t="str">
            <v>06/06</v>
          </cell>
        </row>
        <row r="3">
          <cell r="G3" t="str">
            <v xml:space="preserve">  DATA:  OUTUBRO / 07</v>
          </cell>
          <cell r="N3" t="str">
            <v xml:space="preserve">  DATA:  OUTUBRO / 07</v>
          </cell>
          <cell r="O3" t="str">
            <v xml:space="preserve">  DATA:  OUTUBRO / 07</v>
          </cell>
          <cell r="P3" t="str">
            <v xml:space="preserve">  DATA:  OUTUBRO / 07</v>
          </cell>
          <cell r="V3" t="str">
            <v xml:space="preserve">  DATA:  OUTUBRO / 07</v>
          </cell>
          <cell r="W3" t="str">
            <v xml:space="preserve">  DATA:  OUTUBRO / 07</v>
          </cell>
          <cell r="X3" t="str">
            <v xml:space="preserve">  DATA:  OUTUBRO / 07</v>
          </cell>
          <cell r="AC3" t="str">
            <v xml:space="preserve">  DATA:  OUTUBRO / 07</v>
          </cell>
          <cell r="AG3" t="str">
            <v xml:space="preserve">  DATA:  OUTUBRO / 07</v>
          </cell>
          <cell r="AL3" t="str">
            <v xml:space="preserve">  DATA:  OUTUBRO / 07</v>
          </cell>
          <cell r="AQ3" t="str">
            <v xml:space="preserve">  DATA:  OUTUBRO / 07</v>
          </cell>
          <cell r="AW3" t="str">
            <v xml:space="preserve">  DATA:  OUTUBRO / 07</v>
          </cell>
          <cell r="BB3" t="str">
            <v xml:space="preserve">  DATA:  OUTUBRO / 07</v>
          </cell>
        </row>
        <row r="4">
          <cell r="B4" t="str">
            <v>TIPO PAR (X10)</v>
          </cell>
          <cell r="C4" t="str">
            <v>APARTAMENTO 1</v>
          </cell>
          <cell r="K4" t="str">
            <v>APARTAMENTO 1</v>
          </cell>
          <cell r="R4" t="str">
            <v>DUPLEX INFERIOR (APTO 2)</v>
          </cell>
          <cell r="T4" t="str">
            <v>APARTAMENTO 2</v>
          </cell>
          <cell r="Z4" t="str">
            <v>DUPLEX INFERIOR (APTO 2)</v>
          </cell>
          <cell r="AB4" t="str">
            <v>APARTAMENTO 2</v>
          </cell>
          <cell r="AG4" t="str">
            <v>ÁREA COMUM</v>
          </cell>
          <cell r="AK4" t="str">
            <v>ÁREA COMUM</v>
          </cell>
          <cell r="AP4" t="str">
            <v>TRIPLEX INTERMEDIÁRIO</v>
          </cell>
          <cell r="AU4" t="str">
            <v>DUPLEX SUPERIOR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suite 1</v>
          </cell>
          <cell r="F5" t="str">
            <v>suite 2</v>
          </cell>
          <cell r="G5" t="str">
            <v>suite 3</v>
          </cell>
          <cell r="H5" t="str">
            <v>suite casal</v>
          </cell>
          <cell r="I5" t="str">
            <v>qt serviço</v>
          </cell>
          <cell r="J5" t="str">
            <v>cozinha</v>
          </cell>
          <cell r="K5" t="str">
            <v>área de serviço</v>
          </cell>
          <cell r="L5" t="str">
            <v>sacada</v>
          </cell>
          <cell r="M5" t="str">
            <v>lavabo</v>
          </cell>
          <cell r="N5" t="str">
            <v>banho suite 1</v>
          </cell>
          <cell r="O5" t="str">
            <v>banho suite 2</v>
          </cell>
          <cell r="P5" t="str">
            <v>banho suite 3</v>
          </cell>
          <cell r="Q5" t="str">
            <v>banho suite casal</v>
          </cell>
          <cell r="R5" t="str">
            <v>banho serviço</v>
          </cell>
          <cell r="S5" t="str">
            <v>TOTAL DO  APTO 1</v>
          </cell>
          <cell r="T5" t="str">
            <v>sala</v>
          </cell>
          <cell r="U5" t="str">
            <v>circulação</v>
          </cell>
          <cell r="V5" t="str">
            <v>suite 1</v>
          </cell>
          <cell r="W5" t="str">
            <v>suite 2</v>
          </cell>
          <cell r="X5" t="str">
            <v>suite 3</v>
          </cell>
          <cell r="Y5" t="str">
            <v>suite casal</v>
          </cell>
          <cell r="Z5" t="str">
            <v>qt serviço</v>
          </cell>
          <cell r="AA5" t="str">
            <v>cozinha</v>
          </cell>
          <cell r="AB5" t="str">
            <v>área de serviço</v>
          </cell>
          <cell r="AC5" t="str">
            <v>sacada</v>
          </cell>
          <cell r="AD5" t="str">
            <v>lavabo</v>
          </cell>
          <cell r="AE5" t="str">
            <v>banho suite 1</v>
          </cell>
          <cell r="AF5" t="str">
            <v>banho suite 2</v>
          </cell>
          <cell r="AG5" t="str">
            <v>banho suite 3</v>
          </cell>
          <cell r="AH5" t="str">
            <v>banho suite casal</v>
          </cell>
          <cell r="AI5" t="str">
            <v>banho serviço</v>
          </cell>
          <cell r="AJ5" t="str">
            <v>TOTAL DO  APTO 2</v>
          </cell>
          <cell r="AK5" t="str">
            <v>hall apto 1</v>
          </cell>
          <cell r="AL5" t="str">
            <v>hall apto 2</v>
          </cell>
          <cell r="AM5" t="str">
            <v>hall serviço</v>
          </cell>
          <cell r="AN5" t="str">
            <v>ante-camara</v>
          </cell>
          <cell r="AO5" t="str">
            <v>escada</v>
          </cell>
          <cell r="AP5" t="str">
            <v xml:space="preserve">poço elevador </v>
          </cell>
          <cell r="AQ5" t="str">
            <v xml:space="preserve">poço elevador </v>
          </cell>
          <cell r="AR5" t="str">
            <v xml:space="preserve">poço elevador </v>
          </cell>
          <cell r="AS5" t="str">
            <v>escaninho</v>
          </cell>
          <cell r="AT5" t="str">
            <v>TOTAL ÁREA COMUM</v>
          </cell>
          <cell r="AU5" t="str">
            <v>circulação</v>
          </cell>
          <cell r="AV5" t="str">
            <v>suite 1</v>
          </cell>
          <cell r="AW5" t="str">
            <v>suite 2</v>
          </cell>
          <cell r="AX5" t="str">
            <v>suite 3</v>
          </cell>
          <cell r="AY5" t="str">
            <v>suite casal</v>
          </cell>
          <cell r="AZ5" t="str">
            <v>banho suite 1</v>
          </cell>
          <cell r="BA5" t="str">
            <v>banho suite 2</v>
          </cell>
          <cell r="BB5" t="str">
            <v>banho suite 3</v>
          </cell>
          <cell r="BC5" t="str">
            <v>banho suite casal</v>
          </cell>
          <cell r="BD5" t="str">
            <v>TOTAL DUPLEX SUPERIOR</v>
          </cell>
          <cell r="BE5" t="str">
            <v>TOTAL TIPO PAR   (X10)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1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X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Granito Branco Siena polido 55x55cm</v>
          </cell>
        </row>
        <row r="17">
          <cell r="B17" t="str">
            <v>Porcelanato Loft White retificado 45x45cm acetinado Portinari</v>
          </cell>
        </row>
        <row r="18">
          <cell r="B18" t="str">
            <v>Porcelanato 45x45cm Pérola polido</v>
          </cell>
        </row>
        <row r="19">
          <cell r="B19" t="str">
            <v xml:space="preserve">Porcelanato Loft Be retificado lapado 45x45cm </v>
          </cell>
        </row>
        <row r="20">
          <cell r="B20" t="str">
            <v xml:space="preserve">Porcelanato Bianco Ami polido 45x90cm </v>
          </cell>
        </row>
        <row r="21">
          <cell r="B21" t="str">
            <v xml:space="preserve">Porcelanato Loft Bold SGR 45x45cm </v>
          </cell>
        </row>
        <row r="22">
          <cell r="B22" t="str">
            <v>Cerâmica Medano Ar 45x45cm</v>
          </cell>
        </row>
        <row r="23">
          <cell r="B23" t="str">
            <v>Cerâmica Cecrisa White Basic Matte 30x30cm</v>
          </cell>
        </row>
        <row r="24">
          <cell r="A24" t="str">
            <v>T E T O S</v>
          </cell>
          <cell r="B24" t="str">
            <v>Área Total</v>
          </cell>
        </row>
        <row r="25">
          <cell r="B25" t="str">
            <v>Massa de gesso</v>
          </cell>
        </row>
        <row r="26">
          <cell r="A26" t="str">
            <v>T E T O S</v>
          </cell>
          <cell r="B26" t="str">
            <v>Forro placa de gesso liso</v>
          </cell>
        </row>
        <row r="27">
          <cell r="B27" t="str">
            <v>Pintura acrílica sobre massa PVA</v>
          </cell>
        </row>
        <row r="28">
          <cell r="B28" t="str">
            <v>Pintura acrílica sobre massa acrílica</v>
          </cell>
        </row>
        <row r="29">
          <cell r="A29" t="str">
            <v>T E T O S</v>
          </cell>
          <cell r="B29" t="str">
            <v>Textura a base de cal e cola</v>
          </cell>
        </row>
        <row r="30">
          <cell r="B30" t="str">
            <v xml:space="preserve">Tabica de gesso liso </v>
          </cell>
        </row>
        <row r="31">
          <cell r="B31" t="str">
            <v>Moldura reta 15x22cm</v>
          </cell>
        </row>
        <row r="32">
          <cell r="A32" t="str">
            <v>P A R E D E S</v>
          </cell>
          <cell r="B32" t="str">
            <v>Perímetro</v>
          </cell>
        </row>
        <row r="33">
          <cell r="B33" t="str">
            <v>Pé Direito</v>
          </cell>
        </row>
        <row r="34">
          <cell r="A34" t="str">
            <v>P A R E D E S</v>
          </cell>
          <cell r="B34" t="str">
            <v>Área Bruta</v>
          </cell>
        </row>
        <row r="35">
          <cell r="B35" t="str">
            <v>Desconto</v>
          </cell>
        </row>
        <row r="36">
          <cell r="B36" t="str">
            <v>Área Unitária</v>
          </cell>
        </row>
        <row r="37">
          <cell r="B37" t="str">
            <v>Área Total</v>
          </cell>
        </row>
        <row r="38">
          <cell r="B38" t="str">
            <v>Reboco Paulista</v>
          </cell>
        </row>
        <row r="39">
          <cell r="A39" t="str">
            <v>P A R E D E S</v>
          </cell>
          <cell r="B39" t="str">
            <v>Pintura Acrílica semi-brilho  (F-106 Suvinil) sobre massa PVA</v>
          </cell>
        </row>
        <row r="40">
          <cell r="B40" t="str">
            <v>Pintura Acrílica perolada na cor B-187-Suvinil sobre massa PVA</v>
          </cell>
        </row>
        <row r="41">
          <cell r="B41" t="str">
            <v>Textura a base de cal e cola</v>
          </cell>
        </row>
        <row r="42">
          <cell r="B42" t="str">
            <v>Caiação</v>
          </cell>
        </row>
        <row r="43">
          <cell r="B43" t="str">
            <v>Pintura acrilica acetinada (F156 Suvinil) com massa PVA</v>
          </cell>
        </row>
        <row r="44">
          <cell r="A44" t="str">
            <v>P A R E D E S</v>
          </cell>
          <cell r="B44" t="str">
            <v>Cerâmica White Plain matte retificada 33x45cm</v>
          </cell>
        </row>
        <row r="45">
          <cell r="B45" t="str">
            <v>Pintura perolada na cor E188-Suvinil</v>
          </cell>
        </row>
        <row r="46">
          <cell r="A46" t="str">
            <v>P A R E D E S</v>
          </cell>
          <cell r="B46" t="str">
            <v>Moisaco de mármore branco especial anticato ref. 8921A Camon Pavimenti</v>
          </cell>
        </row>
        <row r="47">
          <cell r="B47" t="str">
            <v xml:space="preserve">Porcelanato Loft Be retificado lapado 45x45cm </v>
          </cell>
        </row>
        <row r="48">
          <cell r="B48" t="str">
            <v>Filete em alumínio polido  (ml)</v>
          </cell>
        </row>
        <row r="49">
          <cell r="B49" t="str">
            <v>Cantoneira de alumínio (ml)</v>
          </cell>
        </row>
        <row r="50">
          <cell r="B50" t="str">
            <v>Granito lavado Fultec 564</v>
          </cell>
        </row>
        <row r="51">
          <cell r="B51" t="str">
            <v>Pastilha brancolux 20x20cm</v>
          </cell>
        </row>
        <row r="52">
          <cell r="B52" t="str">
            <v>Cerâmica Cecrisa branca 20x20cm</v>
          </cell>
        </row>
        <row r="53">
          <cell r="A53" t="str">
            <v>R  O  D  A  P  É</v>
          </cell>
          <cell r="B53" t="str">
            <v>Perímetro Unit.</v>
          </cell>
        </row>
        <row r="54">
          <cell r="B54" t="str">
            <v>Perímetro Total</v>
          </cell>
        </row>
        <row r="55">
          <cell r="A55" t="str">
            <v>R  O  D  A  P  É</v>
          </cell>
          <cell r="B55" t="str">
            <v>Pintura acrílica para cimentado 7cm</v>
          </cell>
        </row>
        <row r="56">
          <cell r="B56" t="str">
            <v>Porcelanato Loft White retificado 45x45cm acetinado Portinari (h=10cm)</v>
          </cell>
        </row>
        <row r="57">
          <cell r="B57" t="str">
            <v>Porcelanato 45x45cm Pérola polido  h = 22,5 cm</v>
          </cell>
        </row>
        <row r="58">
          <cell r="B58" t="str">
            <v>Porcelanato Loft Be retificado lapado 45x45cm  (h=45cm)</v>
          </cell>
        </row>
        <row r="59">
          <cell r="B59" t="str">
            <v xml:space="preserve">Porcelanato Bianco Ami polido 45x90cm </v>
          </cell>
        </row>
        <row r="60">
          <cell r="B60" t="str">
            <v xml:space="preserve">Porcelanato Loft Bold SGR 45x45cm </v>
          </cell>
        </row>
        <row r="61">
          <cell r="B61" t="str">
            <v>Mármore branco Piguês (h=20cm)</v>
          </cell>
        </row>
        <row r="62">
          <cell r="B62" t="str">
            <v>Cerâmica Cecrisa White Basic Matte 30x30cm</v>
          </cell>
        </row>
        <row r="63">
          <cell r="B63" t="str">
            <v>Granito Branco Siena   h = 15cm</v>
          </cell>
        </row>
        <row r="64">
          <cell r="B64" t="str">
            <v>Cerâmica Medano Ar 45x45cm (h=10cm)</v>
          </cell>
        </row>
        <row r="65">
          <cell r="A65" t="str">
            <v>soleira / filetes</v>
          </cell>
          <cell r="B65" t="str">
            <v>peça (metros)</v>
          </cell>
        </row>
        <row r="66">
          <cell r="A66" t="str">
            <v>R  O  D  A  P  É</v>
          </cell>
          <cell r="B66" t="str">
            <v>Mármore branco Piguês</v>
          </cell>
        </row>
        <row r="67">
          <cell r="B67" t="str">
            <v>Granito Branco Siena polido</v>
          </cell>
        </row>
        <row r="68">
          <cell r="A68" t="str">
            <v>soleira / filetes</v>
          </cell>
          <cell r="B68" t="str">
            <v>Filete de granito Branco Piguês 3cm</v>
          </cell>
        </row>
        <row r="69">
          <cell r="B69" t="str">
            <v>Filete de granito Branco Siema 3cm</v>
          </cell>
        </row>
        <row r="70">
          <cell r="A70" t="str">
            <v xml:space="preserve">Rodamão </v>
          </cell>
          <cell r="B70" t="str">
            <v>peça (área)</v>
          </cell>
        </row>
        <row r="71">
          <cell r="A71" t="str">
            <v>Soleira</v>
          </cell>
          <cell r="B71" t="str">
            <v>Mármore branco Piguês</v>
          </cell>
        </row>
        <row r="72">
          <cell r="B72" t="str">
            <v>Testeira Mármore Crema marfil</v>
          </cell>
        </row>
        <row r="73">
          <cell r="A73" t="str">
            <v>rodamão / testeira</v>
          </cell>
          <cell r="B73" t="str">
            <v>peça (metros)</v>
          </cell>
        </row>
        <row r="74">
          <cell r="B74" t="str">
            <v>Mármore branco Piguês</v>
          </cell>
        </row>
        <row r="75">
          <cell r="B75" t="str">
            <v>Testeira Mármore Crema marfil</v>
          </cell>
        </row>
      </sheetData>
      <sheetData sheetId="6" refreshError="1">
        <row r="1">
          <cell r="C1" t="str">
            <v xml:space="preserve">REVESTIMENTO INTERNO </v>
          </cell>
          <cell r="G1" t="str">
            <v xml:space="preserve">  OBRA:  Residencial Alameda das Rosas</v>
          </cell>
          <cell r="J1" t="str">
            <v>FOLHA:</v>
          </cell>
          <cell r="K1" t="str">
            <v xml:space="preserve">REVESTIMENTO INTERNO </v>
          </cell>
          <cell r="O1" t="str">
            <v xml:space="preserve">  OBRA:  Residencial Alameda das Rosas</v>
          </cell>
          <cell r="P1" t="str">
            <v xml:space="preserve">  OBRA:Residencial Alameda </v>
          </cell>
          <cell r="R1" t="str">
            <v>FOLHA:</v>
          </cell>
          <cell r="S1" t="str">
            <v>FOLHA:</v>
          </cell>
          <cell r="T1" t="str">
            <v xml:space="preserve">REVESTIMENTO INTERNO </v>
          </cell>
          <cell r="V1" t="str">
            <v>FOLHA:</v>
          </cell>
          <cell r="X1" t="str">
            <v xml:space="preserve">  OBRA:Residencial Alameda </v>
          </cell>
          <cell r="AA1" t="str">
            <v>FOLHA:</v>
          </cell>
          <cell r="AB1" t="str">
            <v xml:space="preserve">REVESTIMENTO INTERNO </v>
          </cell>
          <cell r="AD1" t="str">
            <v>FOLHA:</v>
          </cell>
          <cell r="AE1" t="str">
            <v xml:space="preserve">REVESTIMENTO INTERNO </v>
          </cell>
          <cell r="AG1" t="str">
            <v xml:space="preserve">  OBRA:Residencial Alameda </v>
          </cell>
          <cell r="AI1" t="str">
            <v xml:space="preserve">  OBRA:  Residencial Alameda das Rosas</v>
          </cell>
          <cell r="AJ1" t="str">
            <v>FOLHA:</v>
          </cell>
          <cell r="AK1" t="str">
            <v xml:space="preserve">REVESTIMENTO INTERNO </v>
          </cell>
          <cell r="AL1" t="str">
            <v>FOLHA:</v>
          </cell>
          <cell r="AP1" t="str">
            <v xml:space="preserve">  OBRA:  Residencial Alameda das Rosas</v>
          </cell>
          <cell r="AQ1" t="str">
            <v xml:space="preserve">  OBRA:Residencial Alameda </v>
          </cell>
          <cell r="AS1" t="str">
            <v>FOLHA:</v>
          </cell>
          <cell r="AT1" t="str">
            <v>FOLHA:</v>
          </cell>
          <cell r="AU1" t="str">
            <v xml:space="preserve">REVESTIMENTO INTERNO </v>
          </cell>
          <cell r="AZ1" t="str">
            <v xml:space="preserve">  OBRA:  Residencial Alameda das Rosas</v>
          </cell>
          <cell r="BC1" t="str">
            <v xml:space="preserve">  OBRA:Residencial Alameda </v>
          </cell>
          <cell r="BF1" t="str">
            <v>FOLHA:</v>
          </cell>
        </row>
        <row r="2">
          <cell r="J2" t="str">
            <v>01/06</v>
          </cell>
          <cell r="R2" t="str">
            <v>02/04</v>
          </cell>
          <cell r="S2" t="str">
            <v>02/06</v>
          </cell>
          <cell r="V2" t="str">
            <v>03/03</v>
          </cell>
          <cell r="AA2" t="str">
            <v>01/06</v>
          </cell>
          <cell r="AD2" t="str">
            <v>03/04</v>
          </cell>
          <cell r="AJ2" t="str">
            <v>02/06</v>
          </cell>
          <cell r="AL2" t="str">
            <v>04/04</v>
          </cell>
          <cell r="AS2" t="str">
            <v>05/06</v>
          </cell>
          <cell r="AT2" t="str">
            <v>05/06</v>
          </cell>
          <cell r="BC2" t="str">
            <v>06/06</v>
          </cell>
          <cell r="BF2" t="str">
            <v>06/06</v>
          </cell>
        </row>
        <row r="3">
          <cell r="G3" t="str">
            <v xml:space="preserve">  DATA:  OUTUBRO / 07</v>
          </cell>
          <cell r="O3" t="str">
            <v xml:space="preserve">  DATA:  OUTUBRO / 07</v>
          </cell>
          <cell r="P3" t="str">
            <v xml:space="preserve">  DATA:  OUTUBRO / 07</v>
          </cell>
          <cell r="S3" t="str">
            <v xml:space="preserve">  DATA:  OUTUBRO / 07</v>
          </cell>
          <cell r="X3" t="str">
            <v xml:space="preserve">  DATA:  OUTUBRO / 07</v>
          </cell>
          <cell r="AA3" t="str">
            <v xml:space="preserve">  DATA:  OUTUBRO/07</v>
          </cell>
          <cell r="AG3" t="str">
            <v xml:space="preserve">  DATA:  OUTUBRO / 07</v>
          </cell>
          <cell r="AI3" t="str">
            <v xml:space="preserve">  DATA:  OUTUBRO / 07</v>
          </cell>
          <cell r="AP3" t="str">
            <v xml:space="preserve">  DATA:  OUTUBRO / 07</v>
          </cell>
          <cell r="AQ3" t="str">
            <v xml:space="preserve">  DATA:  OUTUBRO / 07</v>
          </cell>
          <cell r="AZ3" t="str">
            <v xml:space="preserve">  DATA:  OUTUBRO / 07</v>
          </cell>
          <cell r="BC3" t="str">
            <v xml:space="preserve">  DATA:  OUTUBRO / 07</v>
          </cell>
        </row>
        <row r="4">
          <cell r="B4" t="str">
            <v>PAVIMENTO 21°</v>
          </cell>
          <cell r="C4" t="str">
            <v>APARTAMENTO 1</v>
          </cell>
          <cell r="K4" t="str">
            <v>APARTAMENTO 1</v>
          </cell>
          <cell r="S4" t="str">
            <v>ÁREA COMUM</v>
          </cell>
          <cell r="T4" t="str">
            <v>APARTAMENTO 2</v>
          </cell>
          <cell r="AB4" t="str">
            <v>APARTAMENTO 2</v>
          </cell>
          <cell r="AE4" t="str">
            <v>TRIPLEX SUPERIOR</v>
          </cell>
          <cell r="AK4" t="str">
            <v>ÁREA COMUM</v>
          </cell>
          <cell r="AT4" t="str">
            <v>DUPLEX INFERIOR</v>
          </cell>
          <cell r="AU4" t="str">
            <v>TRIPLEX INFERIOR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suite 1</v>
          </cell>
          <cell r="F5" t="str">
            <v>suite 2</v>
          </cell>
          <cell r="G5" t="str">
            <v>suite 3</v>
          </cell>
          <cell r="H5" t="str">
            <v>suite casal</v>
          </cell>
          <cell r="I5" t="str">
            <v>qt serviço</v>
          </cell>
          <cell r="J5" t="str">
            <v>cozinha</v>
          </cell>
          <cell r="K5" t="str">
            <v>área de serviço</v>
          </cell>
          <cell r="L5" t="str">
            <v>sacada</v>
          </cell>
          <cell r="M5" t="str">
            <v>lavabo</v>
          </cell>
          <cell r="N5" t="str">
            <v>banho suite 1</v>
          </cell>
          <cell r="O5" t="str">
            <v>banho suite 2</v>
          </cell>
          <cell r="P5" t="str">
            <v>banho suite 3</v>
          </cell>
          <cell r="Q5" t="str">
            <v>banho suite casal</v>
          </cell>
          <cell r="R5" t="str">
            <v>banho serviço</v>
          </cell>
          <cell r="S5" t="str">
            <v>TOTAL DO  APTO 1</v>
          </cell>
          <cell r="T5" t="str">
            <v>sala</v>
          </cell>
          <cell r="U5" t="str">
            <v>circulação</v>
          </cell>
          <cell r="V5" t="str">
            <v>suite 1</v>
          </cell>
          <cell r="W5" t="str">
            <v>suite 2</v>
          </cell>
          <cell r="X5" t="str">
            <v>suite 3</v>
          </cell>
          <cell r="Y5" t="str">
            <v>suite casal</v>
          </cell>
          <cell r="Z5" t="str">
            <v>qt serviço</v>
          </cell>
          <cell r="AA5" t="str">
            <v>cozinha</v>
          </cell>
          <cell r="AB5" t="str">
            <v>área de serviço</v>
          </cell>
          <cell r="AC5" t="str">
            <v>sacada</v>
          </cell>
          <cell r="AD5" t="str">
            <v>lavabo</v>
          </cell>
          <cell r="AE5" t="str">
            <v>banho suite 1</v>
          </cell>
          <cell r="AF5" t="str">
            <v>banho suite 2</v>
          </cell>
          <cell r="AG5" t="str">
            <v>banho suite 3</v>
          </cell>
          <cell r="AH5" t="str">
            <v>banho suite casal</v>
          </cell>
          <cell r="AI5" t="str">
            <v>banho serviço</v>
          </cell>
          <cell r="AJ5" t="str">
            <v>TOTAL DO  APTO 2</v>
          </cell>
          <cell r="AK5" t="str">
            <v>hall apto 1</v>
          </cell>
          <cell r="AL5" t="str">
            <v>hall apto 2</v>
          </cell>
          <cell r="AM5" t="str">
            <v>hall serviço</v>
          </cell>
          <cell r="AN5" t="str">
            <v>ante-camara</v>
          </cell>
          <cell r="AO5" t="str">
            <v>escada</v>
          </cell>
          <cell r="AP5" t="str">
            <v xml:space="preserve">poço elevador </v>
          </cell>
          <cell r="AQ5" t="str">
            <v xml:space="preserve">poço elevador </v>
          </cell>
          <cell r="AR5" t="str">
            <v xml:space="preserve">poço elevador </v>
          </cell>
          <cell r="AS5" t="str">
            <v>escaninho</v>
          </cell>
          <cell r="AT5" t="str">
            <v>TOTAL ÁREA COMUM</v>
          </cell>
          <cell r="AU5" t="str">
            <v>circulação</v>
          </cell>
          <cell r="AV5" t="str">
            <v>suite 1</v>
          </cell>
          <cell r="AW5" t="str">
            <v>suite 2</v>
          </cell>
          <cell r="AX5" t="str">
            <v>suite 3</v>
          </cell>
          <cell r="AY5" t="str">
            <v>suite casal</v>
          </cell>
          <cell r="AZ5" t="str">
            <v>escada</v>
          </cell>
          <cell r="BA5" t="str">
            <v>banho suite 1</v>
          </cell>
          <cell r="BB5" t="str">
            <v>banho suite 2</v>
          </cell>
          <cell r="BC5" t="str">
            <v>banho suite 3</v>
          </cell>
          <cell r="BD5" t="str">
            <v>banho suite casal</v>
          </cell>
          <cell r="BE5" t="str">
            <v>TOTAL TRIPLEX INFERIOR</v>
          </cell>
          <cell r="BF5" t="str">
            <v>TOTAL 21° PAV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1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X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  <cell r="BD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Granito Branco Siena polido 55x55cm</v>
          </cell>
        </row>
        <row r="17">
          <cell r="B17" t="str">
            <v>Mármore Travertino romano bruto</v>
          </cell>
        </row>
        <row r="18">
          <cell r="B18" t="str">
            <v>Porcelanato Loft White retificado 45x45cm acetinado Portinari</v>
          </cell>
        </row>
        <row r="19">
          <cell r="B19" t="str">
            <v>Porcelanato 45x45cm Pérola polido Portinari</v>
          </cell>
        </row>
        <row r="20">
          <cell r="B20" t="str">
            <v xml:space="preserve">Porcelanato Loft Be retificado lapado 45x45cm </v>
          </cell>
        </row>
        <row r="21">
          <cell r="B21" t="str">
            <v xml:space="preserve">Porcelanato Bianco Ami polido 45x90cm </v>
          </cell>
        </row>
        <row r="22">
          <cell r="B22" t="str">
            <v xml:space="preserve">Porcelanato Loft Bold SGR 45x45cm </v>
          </cell>
        </row>
        <row r="23">
          <cell r="B23" t="str">
            <v>Cerâmica Medano Ar 45x45cm</v>
          </cell>
        </row>
        <row r="24">
          <cell r="B24" t="str">
            <v>Cerâmica Cecrisa White Basic Matte 30x30cm</v>
          </cell>
        </row>
        <row r="25">
          <cell r="A25" t="str">
            <v>T E T O S</v>
          </cell>
          <cell r="B25" t="str">
            <v>Área Total</v>
          </cell>
        </row>
        <row r="26">
          <cell r="B26" t="str">
            <v>Massa de gesso</v>
          </cell>
        </row>
        <row r="27">
          <cell r="B27" t="str">
            <v>Forro placa de gesso liso</v>
          </cell>
        </row>
        <row r="28">
          <cell r="A28" t="str">
            <v>T E T O S</v>
          </cell>
          <cell r="B28" t="str">
            <v>Pintura acrílica sobre massa PVA</v>
          </cell>
        </row>
        <row r="29">
          <cell r="B29" t="str">
            <v>Pintura acrílica sobre massa acrílica</v>
          </cell>
        </row>
        <row r="30">
          <cell r="B30" t="str">
            <v>Textura a base de cal e cola</v>
          </cell>
        </row>
        <row r="31">
          <cell r="B31" t="str">
            <v xml:space="preserve">Tabica de gesso liso </v>
          </cell>
        </row>
        <row r="32">
          <cell r="B32" t="str">
            <v>Moldura reta 15x22cm</v>
          </cell>
        </row>
        <row r="33">
          <cell r="A33" t="str">
            <v>P A R E D E S</v>
          </cell>
          <cell r="B33" t="str">
            <v>Perímetro</v>
          </cell>
        </row>
        <row r="34">
          <cell r="B34" t="str">
            <v>Pé Direito</v>
          </cell>
        </row>
        <row r="35">
          <cell r="B35" t="str">
            <v>Área Bruta</v>
          </cell>
        </row>
        <row r="36">
          <cell r="B36" t="str">
            <v>Desconto</v>
          </cell>
        </row>
        <row r="37">
          <cell r="B37" t="str">
            <v>Área Unitária</v>
          </cell>
        </row>
        <row r="38">
          <cell r="A38" t="str">
            <v>P A R E D E S</v>
          </cell>
          <cell r="B38" t="str">
            <v>Área Total</v>
          </cell>
        </row>
        <row r="39">
          <cell r="B39" t="str">
            <v>Reboco Paulista</v>
          </cell>
        </row>
        <row r="40">
          <cell r="B40" t="str">
            <v>Pintura Acrílica semi-brilho  (F-106 Suvinil) sobre massa PVA</v>
          </cell>
        </row>
        <row r="41">
          <cell r="B41" t="str">
            <v>Pintura perolada na cor E188-Suvinil</v>
          </cell>
        </row>
        <row r="42">
          <cell r="B42" t="str">
            <v>Pintura Acrílica perolada na cor B-187-Suvinil sobre massa PVA</v>
          </cell>
        </row>
        <row r="43">
          <cell r="B43" t="str">
            <v>Caiação</v>
          </cell>
        </row>
        <row r="44">
          <cell r="A44" t="str">
            <v>P A R E D E S</v>
          </cell>
          <cell r="B44" t="str">
            <v>Pintura acrilica acetinada (F156 Suvinil) com massa PVA</v>
          </cell>
        </row>
        <row r="45">
          <cell r="B45" t="str">
            <v>Textura a base de cal e cola</v>
          </cell>
        </row>
        <row r="46">
          <cell r="A46" t="str">
            <v>P A R E D E S</v>
          </cell>
          <cell r="B46" t="str">
            <v>Cerâmica White Plain matte retificada 33x45cm</v>
          </cell>
        </row>
        <row r="47">
          <cell r="A47" t="str">
            <v>R  O  D  A  P  É</v>
          </cell>
          <cell r="B47" t="str">
            <v>Moisaco de mármore branco especial anticato ref. 8921A Camon Pavimenti</v>
          </cell>
        </row>
        <row r="48">
          <cell r="B48" t="str">
            <v xml:space="preserve">Porcelanato Loft Be retificado lapado 45x45cm </v>
          </cell>
        </row>
        <row r="49">
          <cell r="B49" t="str">
            <v>Filete em alumínio polido  (ml)</v>
          </cell>
        </row>
        <row r="50">
          <cell r="B50" t="str">
            <v>Cantoneira de alumínio (ml)</v>
          </cell>
        </row>
        <row r="51">
          <cell r="B51" t="str">
            <v>Granito lavado Fultec 564</v>
          </cell>
        </row>
        <row r="52">
          <cell r="B52" t="str">
            <v>Pastilha brancolux 20x20cm</v>
          </cell>
        </row>
        <row r="53">
          <cell r="B53" t="str">
            <v>Cerâmica Cecrisa branca 20x20cm</v>
          </cell>
        </row>
        <row r="54">
          <cell r="A54" t="str">
            <v>R  O  D  A  P  É</v>
          </cell>
          <cell r="B54" t="str">
            <v>Perímetro Unit.</v>
          </cell>
        </row>
        <row r="55">
          <cell r="B55" t="str">
            <v>Perímetro Total</v>
          </cell>
        </row>
        <row r="56">
          <cell r="A56" t="str">
            <v>soleira / filetes</v>
          </cell>
          <cell r="B56" t="str">
            <v>Pintura acrílica para cimentado 7cm</v>
          </cell>
        </row>
        <row r="57">
          <cell r="B57" t="str">
            <v>Porcelanato Loft White retificado 45x45cm acetinado Portinari (h=10cm)</v>
          </cell>
        </row>
        <row r="58">
          <cell r="B58" t="str">
            <v>Porcelanato 45x45 cm Pérola polido Portinari h = 22,5cm</v>
          </cell>
        </row>
        <row r="59">
          <cell r="A59" t="str">
            <v>Rodamão</v>
          </cell>
          <cell r="B59" t="str">
            <v>Porcelanato Loft Be retificado lapado 45x45cm  (h=45cm)</v>
          </cell>
        </row>
        <row r="60">
          <cell r="B60" t="str">
            <v xml:space="preserve">Porcelanato Bianco Ami polido 45x90cm </v>
          </cell>
        </row>
        <row r="61">
          <cell r="B61" t="str">
            <v xml:space="preserve">Porcelanato Loft Bold SGR 45x45cm </v>
          </cell>
        </row>
        <row r="62">
          <cell r="A62" t="str">
            <v>R  O  D  A  P  É</v>
          </cell>
          <cell r="B62" t="str">
            <v>Mármore Travertino romano bruto (h=10cm)</v>
          </cell>
        </row>
        <row r="63">
          <cell r="B63" t="str">
            <v>Mármore branco Piguês (h=20cm)</v>
          </cell>
        </row>
        <row r="64">
          <cell r="B64" t="str">
            <v>Granito Branco Siena   h = 15cm</v>
          </cell>
        </row>
        <row r="65">
          <cell r="B65" t="str">
            <v>Cerâmica Cecrisa White Basic Matte 30x30cm</v>
          </cell>
        </row>
        <row r="66">
          <cell r="A66" t="str">
            <v>soleira / filetes</v>
          </cell>
          <cell r="B66" t="str">
            <v>Cerâmica Medano Ar 45x45cm (h=10cm)</v>
          </cell>
        </row>
        <row r="67">
          <cell r="A67" t="str">
            <v>soleira / filetes</v>
          </cell>
          <cell r="B67" t="str">
            <v>peça (metros)</v>
          </cell>
        </row>
        <row r="68">
          <cell r="B68" t="str">
            <v>Mármore branco Piguês</v>
          </cell>
        </row>
        <row r="69">
          <cell r="A69" t="str">
            <v>soleira / filetes</v>
          </cell>
          <cell r="B69" t="str">
            <v>Granito Branco Siena polido</v>
          </cell>
        </row>
        <row r="70">
          <cell r="B70" t="str">
            <v>Filete de granito Branco Piguês 3cm</v>
          </cell>
        </row>
        <row r="71">
          <cell r="A71" t="str">
            <v xml:space="preserve">rodamão </v>
          </cell>
          <cell r="B71" t="str">
            <v>Filete de granito Branco Siena 3cm</v>
          </cell>
        </row>
        <row r="72">
          <cell r="A72" t="str">
            <v>Rodamão</v>
          </cell>
          <cell r="B72" t="str">
            <v>peça (área)</v>
          </cell>
        </row>
        <row r="73">
          <cell r="B73" t="str">
            <v>Mármore branco Piguês</v>
          </cell>
        </row>
        <row r="74">
          <cell r="B74" t="str">
            <v xml:space="preserve">Testeira Mármore Crema </v>
          </cell>
        </row>
      </sheetData>
      <sheetData sheetId="7" refreshError="1">
        <row r="1">
          <cell r="C1" t="str">
            <v xml:space="preserve">REVESTIMENTO INTERNO </v>
          </cell>
          <cell r="G1" t="str">
            <v xml:space="preserve">  OBRA:  Residencial Alameda das Rosas</v>
          </cell>
          <cell r="J1" t="str">
            <v>FOLHA:</v>
          </cell>
          <cell r="K1" t="str">
            <v xml:space="preserve">REVESTIMENTO INTERNO </v>
          </cell>
          <cell r="N1" t="str">
            <v xml:space="preserve">  OBRA:  Residencial Alameda das Rosas</v>
          </cell>
          <cell r="O1" t="str">
            <v xml:space="preserve">  OBRA:  Residencial Alameda das Rosas</v>
          </cell>
          <cell r="P1" t="str">
            <v xml:space="preserve">  OBRA:  Residencial Alameda das Rosas</v>
          </cell>
          <cell r="Q1" t="str">
            <v>FOLHA:</v>
          </cell>
          <cell r="R1" t="str">
            <v xml:space="preserve">REVESTIMENTO INTERNO </v>
          </cell>
          <cell r="S1" t="str">
            <v>FOLHA:</v>
          </cell>
          <cell r="T1" t="str">
            <v xml:space="preserve">REVESTIMENTO INTERNO </v>
          </cell>
          <cell r="V1" t="str">
            <v>OBRA: Residencial Alameda</v>
          </cell>
          <cell r="W1" t="str">
            <v xml:space="preserve">  OBRA:  Residencial Alameda das Rosas</v>
          </cell>
          <cell r="X1" t="str">
            <v xml:space="preserve">  OBRA:  Residencial Alameda das Rosas</v>
          </cell>
          <cell r="Y1" t="str">
            <v>FOLHA:</v>
          </cell>
          <cell r="Z1" t="str">
            <v xml:space="preserve">REVESTIMENTO INTERNO </v>
          </cell>
          <cell r="AA1" t="str">
            <v>FOLHA:</v>
          </cell>
          <cell r="AB1" t="str">
            <v xml:space="preserve">REVESTIMENTO INTERNO </v>
          </cell>
          <cell r="AC1" t="str">
            <v xml:space="preserve">  OBRA:  Residencial Alameda das Rosas</v>
          </cell>
          <cell r="AE1" t="str">
            <v xml:space="preserve">  OBRA:  Residencial Alameda das Rosas </v>
          </cell>
          <cell r="AF1" t="str">
            <v>FOLHA:</v>
          </cell>
          <cell r="AG1" t="str">
            <v xml:space="preserve">REVESTIMENTO INTERNO </v>
          </cell>
          <cell r="AI1" t="str">
            <v>FOLHA:</v>
          </cell>
          <cell r="AJ1" t="str">
            <v>FOLHA:</v>
          </cell>
          <cell r="AK1" t="str">
            <v xml:space="preserve">REVESTIMENTO INTERNO </v>
          </cell>
          <cell r="AL1" t="str">
            <v>OBRA: Residencial Alameda</v>
          </cell>
          <cell r="AO1" t="str">
            <v>FOLHA:</v>
          </cell>
          <cell r="AP1" t="str">
            <v xml:space="preserve">REVESTIMENTO INTERNO </v>
          </cell>
          <cell r="AQ1" t="str">
            <v xml:space="preserve">  OBRA:  Residencial Alameda das Rosas</v>
          </cell>
          <cell r="AT1" t="str">
            <v>FOLHA:</v>
          </cell>
          <cell r="AU1" t="str">
            <v xml:space="preserve">REVESTIMENTO INTERNO </v>
          </cell>
          <cell r="AW1" t="str">
            <v>OBRA: Residencial Alameda</v>
          </cell>
          <cell r="AZ1" t="str">
            <v>FOLHA:</v>
          </cell>
          <cell r="BB1" t="str">
            <v xml:space="preserve">  OBRA:  Residencial Alameda das Rosas</v>
          </cell>
          <cell r="BE1" t="str">
            <v>FOLHA:</v>
          </cell>
        </row>
        <row r="2">
          <cell r="J2" t="str">
            <v>01/06</v>
          </cell>
          <cell r="Q2" t="str">
            <v>02/06</v>
          </cell>
          <cell r="R2" t="str">
            <v>02/04</v>
          </cell>
          <cell r="S2" t="str">
            <v>02/06</v>
          </cell>
          <cell r="Y2" t="str">
            <v>03/06</v>
          </cell>
          <cell r="Z2" t="str">
            <v>03/04</v>
          </cell>
          <cell r="AA2" t="str">
            <v>03/06</v>
          </cell>
          <cell r="AE2" t="str">
            <v xml:space="preserve"> DATA:  OUTUBRO / 07</v>
          </cell>
          <cell r="AF2" t="str">
            <v>04/06</v>
          </cell>
          <cell r="AI2" t="str">
            <v>04/04</v>
          </cell>
          <cell r="AJ2" t="str">
            <v>04/06</v>
          </cell>
          <cell r="AO2" t="str">
            <v>05/06</v>
          </cell>
          <cell r="AT2" t="str">
            <v>05/06</v>
          </cell>
          <cell r="AZ2" t="str">
            <v>06/06</v>
          </cell>
          <cell r="BE2" t="str">
            <v>06/06</v>
          </cell>
        </row>
        <row r="3">
          <cell r="G3" t="str">
            <v xml:space="preserve">  DATA:  OUTUBRO / 07</v>
          </cell>
          <cell r="N3" t="str">
            <v xml:space="preserve">  DATA:  OUTUBRO / 07</v>
          </cell>
          <cell r="O3" t="str">
            <v xml:space="preserve">  DATA:  OUTUBRO / 07</v>
          </cell>
          <cell r="P3" t="str">
            <v xml:space="preserve">  DATA:  OUTUBRO / 07</v>
          </cell>
          <cell r="V3" t="str">
            <v xml:space="preserve">  DATA:  OUTUBRO / 07</v>
          </cell>
          <cell r="W3" t="str">
            <v xml:space="preserve">  DATA:  OUTUBRO / 07</v>
          </cell>
          <cell r="X3" t="str">
            <v xml:space="preserve">  DATA:  OUTUBRO / 07</v>
          </cell>
          <cell r="AC3" t="str">
            <v xml:space="preserve">  DATA:  OUTUBRO / 07</v>
          </cell>
          <cell r="AG3" t="str">
            <v xml:space="preserve">  DATA:  OUTUBRO / 07</v>
          </cell>
          <cell r="AL3" t="str">
            <v xml:space="preserve">  DATA:  OUTUBRO / 07</v>
          </cell>
          <cell r="AQ3" t="str">
            <v xml:space="preserve">  DATA:  OUTUBRO / 07</v>
          </cell>
          <cell r="AW3" t="str">
            <v xml:space="preserve">  DATA:  OUTUBRO / 07</v>
          </cell>
          <cell r="BB3" t="str">
            <v xml:space="preserve">  DATA:  OUTUBRO / 07</v>
          </cell>
        </row>
        <row r="4">
          <cell r="B4" t="str">
            <v>PAVIMENTO 22°</v>
          </cell>
          <cell r="C4" t="str">
            <v>DUPLEX INFERIOR (APTO 1)</v>
          </cell>
          <cell r="K4" t="str">
            <v>DUPLEX INFERIOR (APTO 1)</v>
          </cell>
          <cell r="R4" t="str">
            <v>DUPLEX INFERIOR (APTO 2)</v>
          </cell>
          <cell r="T4" t="str">
            <v>APARTAMENTO 2</v>
          </cell>
          <cell r="Z4" t="str">
            <v>DUPLEX INFERIOR (APTO 2)</v>
          </cell>
          <cell r="AB4" t="str">
            <v>APARTAMENTO 2</v>
          </cell>
          <cell r="AG4" t="str">
            <v>ÁREA COMUM</v>
          </cell>
          <cell r="AK4" t="str">
            <v>ÁREA COMUM</v>
          </cell>
          <cell r="AP4" t="str">
            <v>TRIPLEX INTERMEDIÁRIO</v>
          </cell>
          <cell r="AU4" t="str">
            <v>DUPLEX SUPERIOR</v>
          </cell>
        </row>
        <row r="5">
          <cell r="A5" t="str">
            <v>PEÇA</v>
          </cell>
          <cell r="C5" t="str">
            <v>circulação</v>
          </cell>
          <cell r="D5" t="str">
            <v>suite 1</v>
          </cell>
          <cell r="E5" t="str">
            <v>suite 2</v>
          </cell>
          <cell r="F5" t="str">
            <v>suite 3</v>
          </cell>
          <cell r="G5" t="str">
            <v>suite 4</v>
          </cell>
          <cell r="H5" t="str">
            <v>suite casal</v>
          </cell>
          <cell r="I5" t="str">
            <v>qt serviço</v>
          </cell>
          <cell r="J5" t="str">
            <v>área de serviço</v>
          </cell>
          <cell r="K5" t="str">
            <v>banho suite 1</v>
          </cell>
          <cell r="L5" t="str">
            <v>banho suite 2</v>
          </cell>
          <cell r="M5" t="str">
            <v>banho suite 3</v>
          </cell>
          <cell r="N5" t="str">
            <v>banho suite 4</v>
          </cell>
          <cell r="O5" t="str">
            <v>banho suite casal</v>
          </cell>
          <cell r="P5" t="str">
            <v>banho serviço</v>
          </cell>
          <cell r="Q5" t="str">
            <v>TOTAL DO  APTO 1</v>
          </cell>
          <cell r="R5" t="str">
            <v>circulação</v>
          </cell>
          <cell r="S5" t="str">
            <v>suite 1</v>
          </cell>
          <cell r="T5" t="str">
            <v>suite 2</v>
          </cell>
          <cell r="U5" t="str">
            <v>suite 3</v>
          </cell>
          <cell r="V5" t="str">
            <v>suite 4</v>
          </cell>
          <cell r="W5" t="str">
            <v>suite casal</v>
          </cell>
          <cell r="X5" t="str">
            <v>qt serviço</v>
          </cell>
          <cell r="Y5" t="str">
            <v>área de serviço</v>
          </cell>
          <cell r="Z5" t="str">
            <v>banho suite 1</v>
          </cell>
          <cell r="AA5" t="str">
            <v>banho suite 2</v>
          </cell>
          <cell r="AB5" t="str">
            <v>banho suite 3</v>
          </cell>
          <cell r="AC5" t="str">
            <v>banho suite 4</v>
          </cell>
          <cell r="AD5" t="str">
            <v>banho suite casal</v>
          </cell>
          <cell r="AE5" t="str">
            <v>banho serviço</v>
          </cell>
          <cell r="AF5" t="str">
            <v>TOTAL DO  APTO 2</v>
          </cell>
          <cell r="AG5" t="str">
            <v>hall duplex (apto 1)</v>
          </cell>
          <cell r="AH5" t="str">
            <v>hall serviço</v>
          </cell>
          <cell r="AI5" t="str">
            <v>ante-camara</v>
          </cell>
          <cell r="AJ5" t="str">
            <v>escada</v>
          </cell>
          <cell r="AK5" t="str">
            <v xml:space="preserve">poço elevador </v>
          </cell>
          <cell r="AL5" t="str">
            <v xml:space="preserve">poço elevador </v>
          </cell>
          <cell r="AM5" t="str">
            <v xml:space="preserve">poço elevador </v>
          </cell>
          <cell r="AN5" t="str">
            <v>escaninho</v>
          </cell>
          <cell r="AO5" t="str">
            <v>TOTAL ÁREA COMUM</v>
          </cell>
          <cell r="AP5" t="str">
            <v>sala</v>
          </cell>
          <cell r="AQ5" t="str">
            <v>Qt serviço</v>
          </cell>
          <cell r="AR5" t="str">
            <v>Jantar</v>
          </cell>
          <cell r="AS5" t="str">
            <v>escada</v>
          </cell>
          <cell r="AT5" t="str">
            <v>terraço descoberto</v>
          </cell>
          <cell r="AU5" t="str">
            <v>lavabo</v>
          </cell>
          <cell r="AV5" t="str">
            <v>banho servço</v>
          </cell>
          <cell r="AW5" t="str">
            <v>cozinha</v>
          </cell>
          <cell r="AX5" t="str">
            <v>área serviço</v>
          </cell>
          <cell r="AY5" t="str">
            <v>TOTAL TRIPLEX INT</v>
          </cell>
          <cell r="AZ5" t="str">
            <v>TOTAL 22° PAV</v>
          </cell>
          <cell r="BA5" t="str">
            <v>banho suite 2</v>
          </cell>
          <cell r="BB5" t="str">
            <v>banho suite 3</v>
          </cell>
          <cell r="BC5" t="str">
            <v>banho suite casal</v>
          </cell>
          <cell r="BD5" t="str">
            <v>TOTAL DUPLEX SUPERIOR</v>
          </cell>
          <cell r="BE5" t="str">
            <v>TOTAL TIPO PAR   (X10)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1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X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Granito Branco Siena polido 55x55cm</v>
          </cell>
        </row>
        <row r="17">
          <cell r="B17" t="str">
            <v>Mármore Travertino romano bruto</v>
          </cell>
        </row>
        <row r="18">
          <cell r="B18" t="str">
            <v>Porcelanato Loft White retificado 45x45cm acetinado Portinari</v>
          </cell>
        </row>
        <row r="19">
          <cell r="B19" t="str">
            <v xml:space="preserve">Porcelanato Loft Be retificado lapado 45x45cm </v>
          </cell>
        </row>
        <row r="20">
          <cell r="B20" t="str">
            <v xml:space="preserve">Porcelanato Pérola polido 45x45cm </v>
          </cell>
        </row>
        <row r="21">
          <cell r="B21" t="str">
            <v xml:space="preserve">Porcelanato Bianco Ami polido 45x90cm </v>
          </cell>
        </row>
        <row r="22">
          <cell r="B22" t="str">
            <v>Porcelanato Travertino romano 45x90cm  Portinari</v>
          </cell>
        </row>
        <row r="23">
          <cell r="B23" t="str">
            <v xml:space="preserve">Porcelanato Loft Bold SGR 45x45cm </v>
          </cell>
        </row>
        <row r="24">
          <cell r="A24" t="str">
            <v>T E T O S</v>
          </cell>
          <cell r="B24" t="str">
            <v>Cerâmica Medano Ar 45x45cm</v>
          </cell>
        </row>
        <row r="25">
          <cell r="B25" t="str">
            <v>Cerâmica Cecrisa White Basic Matte 30x30cm</v>
          </cell>
        </row>
        <row r="26">
          <cell r="A26" t="str">
            <v>T E T O S</v>
          </cell>
          <cell r="B26" t="str">
            <v>Área Total</v>
          </cell>
        </row>
        <row r="27">
          <cell r="B27" t="str">
            <v>Massa de gesso</v>
          </cell>
        </row>
        <row r="28">
          <cell r="B28" t="str">
            <v>Forro placa de gesso liso</v>
          </cell>
        </row>
        <row r="29">
          <cell r="A29" t="str">
            <v>T E T O S</v>
          </cell>
          <cell r="B29" t="str">
            <v>Pintura acrílica sobre massa PVA</v>
          </cell>
        </row>
        <row r="30">
          <cell r="B30" t="str">
            <v>Pintura acrílica sobre massa acrílica</v>
          </cell>
        </row>
        <row r="31">
          <cell r="B31" t="str">
            <v>Textura a base de cal e cola</v>
          </cell>
        </row>
        <row r="32">
          <cell r="A32" t="str">
            <v>P A R E D E S</v>
          </cell>
          <cell r="B32" t="str">
            <v xml:space="preserve">Tabica de gesso liso </v>
          </cell>
        </row>
        <row r="33">
          <cell r="B33" t="str">
            <v>Moldura reta 15x22cm</v>
          </cell>
        </row>
        <row r="34">
          <cell r="A34" t="str">
            <v>P A R E D E S</v>
          </cell>
          <cell r="B34" t="str">
            <v>Perímetro</v>
          </cell>
        </row>
        <row r="35">
          <cell r="B35" t="str">
            <v>Pé Direito</v>
          </cell>
        </row>
        <row r="36">
          <cell r="B36" t="str">
            <v>Área Bruta</v>
          </cell>
        </row>
        <row r="37">
          <cell r="B37" t="str">
            <v>Desconto</v>
          </cell>
        </row>
        <row r="38">
          <cell r="B38" t="str">
            <v>Área Unitária</v>
          </cell>
        </row>
        <row r="39">
          <cell r="A39" t="str">
            <v>P A R E D E S</v>
          </cell>
          <cell r="B39" t="str">
            <v>Área Total</v>
          </cell>
        </row>
        <row r="40">
          <cell r="B40" t="str">
            <v>Reboco Paulista</v>
          </cell>
        </row>
        <row r="41">
          <cell r="B41" t="str">
            <v>Pintura perolada na cor E188-Suvinil</v>
          </cell>
        </row>
        <row r="42">
          <cell r="B42" t="str">
            <v>Pintura Acrílica perolada na cor B-187-Suvinil sobre massa PVA</v>
          </cell>
        </row>
        <row r="43">
          <cell r="B43" t="str">
            <v>Pintura Acrílica semi-brilho  (F-106 Suvinil) sobre massa PVA</v>
          </cell>
        </row>
        <row r="44">
          <cell r="A44" t="str">
            <v>P A R E D E S</v>
          </cell>
          <cell r="B44" t="str">
            <v>Caiação</v>
          </cell>
        </row>
        <row r="45">
          <cell r="B45" t="str">
            <v>Pintura acrilica acetinada (F156 Suvinil) com massa PVA</v>
          </cell>
        </row>
        <row r="46">
          <cell r="A46" t="str">
            <v>P A R E D E S</v>
          </cell>
          <cell r="B46" t="str">
            <v>Textura a base de cal e cola</v>
          </cell>
        </row>
        <row r="47">
          <cell r="B47" t="str">
            <v>Revestimento rústico Leinertex Marfim</v>
          </cell>
        </row>
        <row r="48">
          <cell r="B48" t="str">
            <v>Cerâmica White Plain matte retificada 33x45cm</v>
          </cell>
        </row>
        <row r="49">
          <cell r="B49" t="str">
            <v>Moisaco de mármore branco especial anticato ref. 8921A Camon Pavimenti</v>
          </cell>
        </row>
        <row r="50">
          <cell r="B50" t="str">
            <v xml:space="preserve">Porcelanato Loft Be retificado lapado 45x45cm </v>
          </cell>
        </row>
        <row r="51">
          <cell r="B51" t="str">
            <v>Filete em alumínio polido  (ml)</v>
          </cell>
        </row>
        <row r="52">
          <cell r="B52" t="str">
            <v>Cantoneira de alumínio (ml)</v>
          </cell>
        </row>
        <row r="53">
          <cell r="A53" t="str">
            <v>R  O  D  A  P  É</v>
          </cell>
          <cell r="B53" t="str">
            <v>Pastilha brancolux 20x20cm</v>
          </cell>
        </row>
        <row r="54">
          <cell r="B54" t="str">
            <v>Cerâmica Cecrisa branca 20x20cm</v>
          </cell>
        </row>
        <row r="55">
          <cell r="A55" t="str">
            <v>R  O  D  A  P  É</v>
          </cell>
          <cell r="B55" t="str">
            <v>Perímetro Unit.</v>
          </cell>
        </row>
        <row r="56">
          <cell r="B56" t="str">
            <v>Perímetro Total</v>
          </cell>
        </row>
        <row r="57">
          <cell r="B57" t="str">
            <v>Pintura acrílica para cimentado 7cm</v>
          </cell>
        </row>
        <row r="58">
          <cell r="B58" t="str">
            <v>Porcelanato Loft White retificado 45x45cm acetinado Portinari (h=10cm)</v>
          </cell>
        </row>
        <row r="59">
          <cell r="B59" t="str">
            <v>Porcelanato 45x45cm Pérola polido h=22,5 cm</v>
          </cell>
        </row>
        <row r="60">
          <cell r="B60" t="str">
            <v>Porcelanato Loft Be retificado lapado 45x45cm  (h=45cm)</v>
          </cell>
        </row>
        <row r="61">
          <cell r="B61" t="str">
            <v>Porcelanato Travertino romano 45x45cm  Portinari (h=10cm)</v>
          </cell>
        </row>
        <row r="62">
          <cell r="B62" t="str">
            <v xml:space="preserve">Porcelanato Loft Bold SGR 45x45cm </v>
          </cell>
        </row>
        <row r="63">
          <cell r="B63" t="str">
            <v>Mármore Travertino romano bruto (h=10cm)</v>
          </cell>
        </row>
        <row r="64">
          <cell r="B64" t="str">
            <v>Mármore branco Piguês (h=20cm)</v>
          </cell>
        </row>
        <row r="65">
          <cell r="A65" t="str">
            <v>soleira / filetes</v>
          </cell>
          <cell r="B65" t="str">
            <v>Márnore Branco Siena  h = 15cm</v>
          </cell>
        </row>
        <row r="66">
          <cell r="A66" t="str">
            <v>R  O  D  A  P  É</v>
          </cell>
          <cell r="B66" t="str">
            <v>Cerâmica Cecrisa White Basic Matte 30x30cm</v>
          </cell>
        </row>
        <row r="67">
          <cell r="B67" t="str">
            <v>Cerâmica Medano Ar 45x45cm (h=10cm)</v>
          </cell>
        </row>
        <row r="68">
          <cell r="A68" t="str">
            <v>soleira / filetes</v>
          </cell>
          <cell r="B68" t="str">
            <v>peça (metros)</v>
          </cell>
        </row>
        <row r="69">
          <cell r="B69" t="str">
            <v>mármore branco Piguês</v>
          </cell>
        </row>
        <row r="70">
          <cell r="A70" t="str">
            <v xml:space="preserve">Rodamão </v>
          </cell>
          <cell r="B70" t="str">
            <v>Granito Branco Siena polido</v>
          </cell>
        </row>
        <row r="71">
          <cell r="A71" t="str">
            <v>Soleira</v>
          </cell>
          <cell r="B71" t="str">
            <v>Filete Granito Branco Piguês 3cm</v>
          </cell>
        </row>
        <row r="72">
          <cell r="B72" t="str">
            <v>Filete granito Branco Siena 3cm</v>
          </cell>
        </row>
        <row r="73">
          <cell r="A73" t="str">
            <v>rodamão / testeira</v>
          </cell>
          <cell r="B73" t="str">
            <v>peça (metros)</v>
          </cell>
        </row>
        <row r="74">
          <cell r="B74" t="str">
            <v>Mármore branco Piguês</v>
          </cell>
        </row>
        <row r="75">
          <cell r="B75" t="str">
            <v>Testeira Mármore Crema marfil</v>
          </cell>
        </row>
      </sheetData>
      <sheetData sheetId="8" refreshError="1">
        <row r="1">
          <cell r="C1" t="str">
            <v xml:space="preserve">REVESTIMENTO INTERNO </v>
          </cell>
          <cell r="G1" t="str">
            <v xml:space="preserve">  OBRA:  Residencial Alameda das Rosas</v>
          </cell>
          <cell r="J1" t="str">
            <v>FOLHA:</v>
          </cell>
          <cell r="K1" t="str">
            <v xml:space="preserve">REVESTIMENTO INTERNO </v>
          </cell>
          <cell r="O1" t="str">
            <v xml:space="preserve">  OBRA:  Residencial Alameda das Rosas</v>
          </cell>
          <cell r="P1" t="str">
            <v xml:space="preserve">  OBRA:Residencial Alameda </v>
          </cell>
          <cell r="R1" t="str">
            <v>FOLHA:</v>
          </cell>
          <cell r="S1" t="str">
            <v xml:space="preserve">REVESTIMENTO INTERNO </v>
          </cell>
          <cell r="T1" t="str">
            <v xml:space="preserve">REVESTIMENTO INTERNO </v>
          </cell>
          <cell r="V1" t="str">
            <v>FOLHA:</v>
          </cell>
          <cell r="X1" t="str">
            <v xml:space="preserve">  OBRA:Residencial Alameda </v>
          </cell>
          <cell r="AA1" t="str">
            <v xml:space="preserve">  OBRA:  Residencial Alameda das Rosas</v>
          </cell>
          <cell r="AB1" t="str">
            <v xml:space="preserve">REVESTIMENTO INTERNO </v>
          </cell>
          <cell r="AD1" t="str">
            <v>FOLHA:</v>
          </cell>
          <cell r="AE1" t="str">
            <v xml:space="preserve">REVESTIMENTO INTERNO </v>
          </cell>
          <cell r="AG1" t="str">
            <v xml:space="preserve">  OBRA:Residencial Alameda </v>
          </cell>
          <cell r="AI1" t="str">
            <v xml:space="preserve">  OBRA:  Residencial Alameda das Rosas</v>
          </cell>
          <cell r="AJ1" t="str">
            <v>FOLHA:</v>
          </cell>
          <cell r="AK1" t="str">
            <v xml:space="preserve">REVESTIMENTO INTERNO </v>
          </cell>
          <cell r="AL1" t="str">
            <v>FOLHA:</v>
          </cell>
          <cell r="AP1" t="str">
            <v xml:space="preserve">  OBRA:  Residencial Alameda das Rosas</v>
          </cell>
          <cell r="AQ1" t="str">
            <v xml:space="preserve">  OBRA:Residencial Alameda </v>
          </cell>
          <cell r="AS1" t="str">
            <v>FOLHA:</v>
          </cell>
          <cell r="AT1" t="str">
            <v>FOLHA:</v>
          </cell>
          <cell r="AU1" t="str">
            <v xml:space="preserve">REVESTIMENTO INTERNO </v>
          </cell>
          <cell r="AZ1" t="str">
            <v xml:space="preserve">  OBRA:  Residencial Alameda das Rosas</v>
          </cell>
          <cell r="BC1" t="str">
            <v xml:space="preserve">  OBRA:Residencial Alameda </v>
          </cell>
          <cell r="BF1" t="str">
            <v>FOLHA:</v>
          </cell>
        </row>
        <row r="2">
          <cell r="J2" t="str">
            <v>01/04</v>
          </cell>
          <cell r="R2" t="str">
            <v>02/04</v>
          </cell>
          <cell r="S2" t="str">
            <v>02/06</v>
          </cell>
          <cell r="V2" t="str">
            <v>03/03</v>
          </cell>
          <cell r="AA2" t="str">
            <v>01/06</v>
          </cell>
          <cell r="AD2" t="str">
            <v>03/04</v>
          </cell>
          <cell r="AJ2" t="str">
            <v>02/06</v>
          </cell>
          <cell r="AL2" t="str">
            <v>04/04</v>
          </cell>
          <cell r="AS2" t="str">
            <v>05/06</v>
          </cell>
          <cell r="AT2" t="str">
            <v>05/06</v>
          </cell>
          <cell r="BC2" t="str">
            <v>06/06</v>
          </cell>
          <cell r="BF2" t="str">
            <v>06/06</v>
          </cell>
        </row>
        <row r="3">
          <cell r="G3" t="str">
            <v xml:space="preserve">  DATA:  OUTUBRO / 07</v>
          </cell>
          <cell r="O3" t="str">
            <v xml:space="preserve">  DATA:  OUTUBRO / 07</v>
          </cell>
          <cell r="P3" t="str">
            <v xml:space="preserve">  DATA:  OUTUBRO / 07</v>
          </cell>
          <cell r="S3" t="str">
            <v xml:space="preserve">  DATA:  OUTUBRO / 07</v>
          </cell>
          <cell r="X3" t="str">
            <v xml:space="preserve">  DATA:  OUTUBRO / 07</v>
          </cell>
          <cell r="AA3" t="str">
            <v xml:space="preserve">  DATA:  OUTUBRO/07</v>
          </cell>
          <cell r="AG3" t="str">
            <v xml:space="preserve">  DATA:  OUTUBRO / 07</v>
          </cell>
          <cell r="AI3" t="str">
            <v xml:space="preserve">  DATA:  OUTUBRO / 07</v>
          </cell>
          <cell r="AP3" t="str">
            <v xml:space="preserve">  DATA:  OUTUBRO / 07</v>
          </cell>
          <cell r="AQ3" t="str">
            <v xml:space="preserve">  DATA:  OUTUBRO / 07</v>
          </cell>
          <cell r="AZ3" t="str">
            <v xml:space="preserve">  DATA:  OUTUBRO / 07</v>
          </cell>
          <cell r="BC3" t="str">
            <v xml:space="preserve">  DATA:  OUTUBRO / 07</v>
          </cell>
        </row>
        <row r="4">
          <cell r="B4" t="str">
            <v>PAVIMENTO 23°</v>
          </cell>
          <cell r="C4" t="str">
            <v>DUPLEX SUPERIOR (APTO 1)</v>
          </cell>
          <cell r="K4" t="str">
            <v>DUPLEX SUPERIOR (APTO 2)</v>
          </cell>
          <cell r="S4" t="str">
            <v>ÁREA COMUM</v>
          </cell>
          <cell r="T4" t="str">
            <v>APARTAMENTO 2</v>
          </cell>
          <cell r="AB4" t="str">
            <v>APARTAMENTO 2</v>
          </cell>
          <cell r="AE4" t="str">
            <v>TRIPLEX SUPERIOR</v>
          </cell>
          <cell r="AK4" t="str">
            <v>ÁREA COMUM</v>
          </cell>
          <cell r="AT4" t="str">
            <v>DUPLEX INFERIOR</v>
          </cell>
          <cell r="AU4" t="str">
            <v>TRIPLEX INFERIOR</v>
          </cell>
        </row>
        <row r="5">
          <cell r="A5" t="str">
            <v>PEÇA</v>
          </cell>
          <cell r="C5" t="str">
            <v xml:space="preserve">sala </v>
          </cell>
          <cell r="D5" t="str">
            <v>sala TV</v>
          </cell>
          <cell r="E5" t="str">
            <v>escada</v>
          </cell>
          <cell r="F5" t="str">
            <v>lavabo</v>
          </cell>
          <cell r="G5" t="str">
            <v>cozinha</v>
          </cell>
          <cell r="H5" t="str">
            <v>terraço descoberto</v>
          </cell>
          <cell r="I5" t="str">
            <v>spa</v>
          </cell>
          <cell r="J5" t="str">
            <v>TOTAL DO  APTO 1</v>
          </cell>
          <cell r="K5" t="str">
            <v xml:space="preserve">sala </v>
          </cell>
          <cell r="L5" t="str">
            <v>sala TV</v>
          </cell>
          <cell r="M5" t="str">
            <v>escada</v>
          </cell>
          <cell r="N5" t="str">
            <v>lavabo</v>
          </cell>
          <cell r="O5" t="str">
            <v>cozinha</v>
          </cell>
          <cell r="P5" t="str">
            <v>terraço descoberto</v>
          </cell>
          <cell r="Q5" t="str">
            <v>spa</v>
          </cell>
          <cell r="R5" t="str">
            <v>TOTAL DO  APTO 2</v>
          </cell>
          <cell r="S5" t="str">
            <v>hall duplex (apto 1)</v>
          </cell>
          <cell r="T5" t="str">
            <v>hall duplex (apto 2)</v>
          </cell>
          <cell r="U5" t="str">
            <v>hall serviço</v>
          </cell>
          <cell r="V5" t="str">
            <v>ante-camara</v>
          </cell>
          <cell r="W5" t="str">
            <v>escada</v>
          </cell>
          <cell r="X5" t="str">
            <v xml:space="preserve">poço elevador </v>
          </cell>
          <cell r="Y5" t="str">
            <v xml:space="preserve">poço elevador </v>
          </cell>
          <cell r="Z5" t="str">
            <v xml:space="preserve">poço elevador </v>
          </cell>
          <cell r="AA5" t="str">
            <v>escaninho</v>
          </cell>
          <cell r="AB5" t="str">
            <v>escaninho</v>
          </cell>
          <cell r="AC5" t="str">
            <v>escaninho</v>
          </cell>
          <cell r="AD5" t="str">
            <v>TOTAL ÁREA COMUM</v>
          </cell>
          <cell r="AE5" t="str">
            <v>office</v>
          </cell>
          <cell r="AF5" t="str">
            <v>escada</v>
          </cell>
          <cell r="AG5" t="str">
            <v>terraço descoberto</v>
          </cell>
          <cell r="AH5" t="str">
            <v>terraço descoberto</v>
          </cell>
          <cell r="AI5" t="str">
            <v>SPA</v>
          </cell>
          <cell r="AJ5" t="str">
            <v>lavabo</v>
          </cell>
          <cell r="AK5" t="str">
            <v>TOTAL TRIPLEX SUP</v>
          </cell>
          <cell r="AL5" t="str">
            <v>TOTAL 23° PAV</v>
          </cell>
          <cell r="AM5" t="str">
            <v>hall serviço</v>
          </cell>
          <cell r="AN5" t="str">
            <v>ante-camara</v>
          </cell>
          <cell r="AO5" t="str">
            <v>escada</v>
          </cell>
          <cell r="AP5" t="str">
            <v xml:space="preserve">poço elevador </v>
          </cell>
          <cell r="AQ5" t="str">
            <v xml:space="preserve">poço elevador </v>
          </cell>
          <cell r="AR5" t="str">
            <v xml:space="preserve">poço elevador </v>
          </cell>
          <cell r="AS5" t="str">
            <v>escaninho</v>
          </cell>
          <cell r="AT5" t="str">
            <v>TOTAL ÁREA COMUM</v>
          </cell>
          <cell r="AU5" t="str">
            <v>circulação</v>
          </cell>
          <cell r="AV5" t="str">
            <v>suite 1</v>
          </cell>
          <cell r="AW5" t="str">
            <v>suite 2</v>
          </cell>
          <cell r="AX5" t="str">
            <v>suite 3</v>
          </cell>
          <cell r="AY5" t="str">
            <v>suite casal</v>
          </cell>
          <cell r="AZ5" t="str">
            <v>escada</v>
          </cell>
          <cell r="BA5" t="str">
            <v>banho suite 1</v>
          </cell>
          <cell r="BB5" t="str">
            <v>banho suite 2</v>
          </cell>
          <cell r="BC5" t="str">
            <v>banho suite 3</v>
          </cell>
          <cell r="BD5" t="str">
            <v>banho suite casal</v>
          </cell>
          <cell r="BE5" t="str">
            <v>TOTAL TRIPLEX INFERIOR</v>
          </cell>
          <cell r="BF5" t="str">
            <v>TOTAL 21° PAV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1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X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  <cell r="BD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Deck de madeira ipê, réguas de 10cm</v>
          </cell>
        </row>
        <row r="17">
          <cell r="B17" t="str">
            <v>Granito Branco Siena polido 55x55cm</v>
          </cell>
        </row>
        <row r="18">
          <cell r="B18" t="str">
            <v>Mármore Travertino romano bruto</v>
          </cell>
        </row>
        <row r="19">
          <cell r="B19" t="str">
            <v>Porcelanato Loft White retificado 45x45cm acetinado Portinari</v>
          </cell>
        </row>
        <row r="20">
          <cell r="B20" t="str">
            <v xml:space="preserve">Porcelanato Bianco Ami polido 45x90cm </v>
          </cell>
        </row>
        <row r="21">
          <cell r="B21" t="str">
            <v>Porcelanato Travertino romano 45x90cm  Portinari</v>
          </cell>
        </row>
        <row r="22">
          <cell r="B22" t="str">
            <v>Porcelanato Travertino romano 45x45cm  Portinari</v>
          </cell>
        </row>
        <row r="23">
          <cell r="B23" t="str">
            <v xml:space="preserve">Porcelanato Loft Bold SGR 45x45cm </v>
          </cell>
        </row>
        <row r="24">
          <cell r="B24" t="str">
            <v>Cerâmica Cecrisa White Basic Matte 30x30cm</v>
          </cell>
        </row>
        <row r="25">
          <cell r="A25" t="str">
            <v>T E T O S</v>
          </cell>
          <cell r="B25" t="str">
            <v>Área Total</v>
          </cell>
        </row>
        <row r="26">
          <cell r="B26" t="str">
            <v>Massa de gesso</v>
          </cell>
        </row>
        <row r="27">
          <cell r="B27" t="str">
            <v>Forro placa de gesso liso</v>
          </cell>
        </row>
        <row r="28">
          <cell r="A28" t="str">
            <v>T E T O S</v>
          </cell>
          <cell r="B28" t="str">
            <v>Pintura acrílica sobre massa PVA</v>
          </cell>
        </row>
        <row r="29">
          <cell r="B29" t="str">
            <v>Pintura acrílica sobre massa acrílica</v>
          </cell>
        </row>
        <row r="30">
          <cell r="B30" t="str">
            <v>Textura a base de cal e cola</v>
          </cell>
        </row>
        <row r="31">
          <cell r="B31" t="str">
            <v xml:space="preserve">Tabica de gesso liso </v>
          </cell>
        </row>
        <row r="32">
          <cell r="B32" t="str">
            <v>Moldura reta 15x22cm</v>
          </cell>
        </row>
        <row r="33">
          <cell r="A33" t="str">
            <v>P A R E D E S</v>
          </cell>
          <cell r="B33" t="str">
            <v>Perímetro</v>
          </cell>
        </row>
        <row r="34">
          <cell r="B34" t="str">
            <v>Pé Direito</v>
          </cell>
        </row>
        <row r="35">
          <cell r="B35" t="str">
            <v>Área Bruta</v>
          </cell>
        </row>
        <row r="36">
          <cell r="B36" t="str">
            <v>Desconto</v>
          </cell>
        </row>
        <row r="37">
          <cell r="B37" t="str">
            <v>Área Unitária</v>
          </cell>
        </row>
        <row r="38">
          <cell r="A38" t="str">
            <v>P A R E D E S</v>
          </cell>
          <cell r="B38" t="str">
            <v>Área Total</v>
          </cell>
        </row>
        <row r="39">
          <cell r="B39" t="str">
            <v>Reboco Paulista</v>
          </cell>
        </row>
        <row r="40">
          <cell r="B40" t="str">
            <v>Pintura Acrílica perolada na cor B-187-Suvinil sobre massa PVA</v>
          </cell>
        </row>
        <row r="41">
          <cell r="B41" t="str">
            <v>Caiação</v>
          </cell>
        </row>
        <row r="42">
          <cell r="B42" t="str">
            <v>Pintura acrilica acetinada (F156 Suvinil) com massa PVA</v>
          </cell>
        </row>
        <row r="43">
          <cell r="B43" t="str">
            <v>Textura a base de cal e cola</v>
          </cell>
        </row>
        <row r="44">
          <cell r="A44" t="str">
            <v>P A R E D E S</v>
          </cell>
          <cell r="B44" t="str">
            <v>Revestimento rústico Leinertex Marfim</v>
          </cell>
        </row>
        <row r="45">
          <cell r="B45" t="str">
            <v>Cerâmica White Plain matte retificada 33x45cm</v>
          </cell>
        </row>
        <row r="46">
          <cell r="A46" t="str">
            <v>P A R E D E S</v>
          </cell>
          <cell r="B46" t="str">
            <v>Granicor Verde Itapeva</v>
          </cell>
        </row>
        <row r="47">
          <cell r="A47" t="str">
            <v>R  O  D  A  P  É</v>
          </cell>
          <cell r="B47" t="str">
            <v>Perímetro Unit.</v>
          </cell>
        </row>
        <row r="48">
          <cell r="B48" t="str">
            <v>Perímetro Total</v>
          </cell>
        </row>
        <row r="49">
          <cell r="B49" t="str">
            <v>Pintura acrílica para cimentado 7cm</v>
          </cell>
        </row>
        <row r="50">
          <cell r="B50" t="str">
            <v xml:space="preserve">Porcelanato Bianco Ami polido 45x90cm </v>
          </cell>
        </row>
        <row r="51">
          <cell r="B51" t="str">
            <v>Porcelanato Travertino romano 45x90cm  Portinari (h=10cm)</v>
          </cell>
        </row>
        <row r="52">
          <cell r="B52" t="str">
            <v xml:space="preserve">Porcelanato Loft Bold SGR 45x45cm </v>
          </cell>
        </row>
        <row r="53">
          <cell r="B53" t="str">
            <v>Mármore Travertino romano bruto (h=10cm)</v>
          </cell>
        </row>
        <row r="54">
          <cell r="A54" t="str">
            <v>R  O  D  A  P  É</v>
          </cell>
          <cell r="B54" t="str">
            <v>mármore branco Piguês (h=20cm)</v>
          </cell>
        </row>
        <row r="55">
          <cell r="B55" t="str">
            <v>Cerâmica Cecrisa White Basic Matte 30x30cm</v>
          </cell>
        </row>
        <row r="56">
          <cell r="A56" t="str">
            <v>soleira / filetes</v>
          </cell>
          <cell r="B56" t="str">
            <v>peça (metros)</v>
          </cell>
        </row>
        <row r="57">
          <cell r="B57" t="str">
            <v>Mármore branco Piguês</v>
          </cell>
        </row>
        <row r="58">
          <cell r="B58" t="str">
            <v>Granito Branco Siena polido</v>
          </cell>
        </row>
        <row r="59">
          <cell r="A59" t="str">
            <v>Rodamão</v>
          </cell>
          <cell r="B59" t="str">
            <v>peça (metros)</v>
          </cell>
        </row>
        <row r="60">
          <cell r="B60" t="str">
            <v>Mármore branco Piguês(h=28cm)</v>
          </cell>
        </row>
        <row r="61">
          <cell r="B61" t="str">
            <v xml:space="preserve">Porcelanato Loft Bold SGR 45x45cm </v>
          </cell>
        </row>
        <row r="62">
          <cell r="A62" t="str">
            <v>R  O  D  A  P  É</v>
          </cell>
          <cell r="B62" t="str">
            <v>Mármore Travertino romano bruto (h=10cm)</v>
          </cell>
        </row>
        <row r="63">
          <cell r="B63" t="str">
            <v>Mármore branco Piguês (h=20cm)</v>
          </cell>
        </row>
        <row r="64">
          <cell r="B64" t="str">
            <v>Granito Branco Siena   h = 15cm</v>
          </cell>
        </row>
        <row r="65">
          <cell r="B65" t="str">
            <v>Cerâmica Cecrisa White Basic Matte 30x30cm</v>
          </cell>
        </row>
        <row r="66">
          <cell r="A66" t="str">
            <v>soleira / filetes</v>
          </cell>
          <cell r="B66" t="str">
            <v>Cerâmica Medano Ar 45x45cm (h=10cm)</v>
          </cell>
        </row>
        <row r="67">
          <cell r="A67" t="str">
            <v>soleira / filetes</v>
          </cell>
          <cell r="B67" t="str">
            <v>peça (metros)</v>
          </cell>
        </row>
        <row r="68">
          <cell r="B68" t="str">
            <v>Mármore branco Piguês</v>
          </cell>
        </row>
        <row r="69">
          <cell r="A69" t="str">
            <v>soleira / filetes</v>
          </cell>
          <cell r="B69" t="str">
            <v>Granito Branco Siena polido</v>
          </cell>
        </row>
        <row r="70">
          <cell r="B70" t="str">
            <v>Filete de granito Branco Piguês 3cm</v>
          </cell>
        </row>
        <row r="71">
          <cell r="A71" t="str">
            <v xml:space="preserve">rodamão </v>
          </cell>
          <cell r="B71" t="str">
            <v>Filete de granito Branco Siena 3cm</v>
          </cell>
        </row>
        <row r="72">
          <cell r="A72" t="str">
            <v>Rodamão</v>
          </cell>
          <cell r="B72" t="str">
            <v>peça (área)</v>
          </cell>
        </row>
        <row r="73">
          <cell r="B73" t="str">
            <v>Mármore branco Piguês</v>
          </cell>
        </row>
        <row r="74">
          <cell r="B74" t="str">
            <v xml:space="preserve">Testeira Mármore Crema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23_AE"/>
      <sheetName val="SERV"/>
      <sheetName val="T23_Estrut"/>
      <sheetName val="Alv SS 2"/>
      <sheetName val="Alv SS 1"/>
      <sheetName val="Alv térreo"/>
      <sheetName val="Alv mez 1"/>
      <sheetName val="Alv mez 2"/>
      <sheetName val="Alv tipo"/>
      <sheetName val="Alv 23° PAV - DI"/>
      <sheetName val="Alv DS"/>
      <sheetName val="Alv TI"/>
      <sheetName val="Alv TINT"/>
      <sheetName val="Alv TS"/>
      <sheetName val="Alv BARRILETE"/>
      <sheetName val="Esq sub 2"/>
      <sheetName val="Esq sub 1"/>
      <sheetName val="Esq térreo"/>
      <sheetName val="Esq mez 1"/>
      <sheetName val="Esq mez2"/>
      <sheetName val="Esq tipo"/>
      <sheetName val="Esq 23° pav"/>
      <sheetName val="Esq DI"/>
      <sheetName val="Esq DS"/>
      <sheetName val="Esq TI"/>
      <sheetName val="Esq TINT"/>
      <sheetName val="Esq TS"/>
      <sheetName val="Esq COB"/>
      <sheetName val="rev int subsolo 2"/>
      <sheetName val="rev int subsolo 1"/>
      <sheetName val="rev int térreo"/>
      <sheetName val="rev int mez 1"/>
      <sheetName val="rev int mez 2"/>
      <sheetName val="rev int TP"/>
      <sheetName val="rev int 23°"/>
      <sheetName val="rev int DI 25°,27°"/>
      <sheetName val="rev int DS  24°,26°,28°"/>
      <sheetName val="rev int TI"/>
      <sheetName val="rev int T.INT"/>
      <sheetName val="rev int TS"/>
      <sheetName val="rev int COB"/>
      <sheetName val="Rev Externo"/>
      <sheetName val="Diversos"/>
      <sheetName val="Bancas"/>
      <sheetName val="Inst TIPO"/>
      <sheetName val="Inst DI"/>
      <sheetName val="Inst DS"/>
      <sheetName val="Inst TI"/>
      <sheetName val="Inst TINT"/>
      <sheetName val="Inst TS"/>
      <sheetName val="sapa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>
        <row r="1">
          <cell r="C1" t="str">
            <v xml:space="preserve">REVESTIMENTO   INTERNO </v>
          </cell>
          <cell r="H1" t="str">
            <v xml:space="preserve">  OBRA:  Twenty  Three  Park</v>
          </cell>
          <cell r="R1" t="str">
            <v xml:space="preserve">REVESTIMENTO INTERNO </v>
          </cell>
          <cell r="W1" t="str">
            <v xml:space="preserve">  OBRA:  Twenty  Three  Park</v>
          </cell>
        </row>
        <row r="3">
          <cell r="H3" t="str">
            <v xml:space="preserve">  DATA:  DEZEMBRO / 09</v>
          </cell>
          <cell r="W3" t="str">
            <v xml:space="preserve">  DATA:  DEZEMBRO / 09</v>
          </cell>
        </row>
        <row r="4">
          <cell r="B4" t="str">
            <v>TIPO (1° ao 22° Pav)</v>
          </cell>
          <cell r="C4" t="str">
            <v xml:space="preserve">APARTAMENTO </v>
          </cell>
          <cell r="R4" t="str">
            <v xml:space="preserve">APARTAMENTO </v>
          </cell>
          <cell r="V4" t="str">
            <v>ÁREA COMUM</v>
          </cell>
        </row>
        <row r="5">
          <cell r="A5" t="str">
            <v>PEÇA</v>
          </cell>
          <cell r="C5" t="str">
            <v>estar / jantar</v>
          </cell>
          <cell r="D5" t="str">
            <v>Circulação</v>
          </cell>
          <cell r="E5" t="str">
            <v>Suite master</v>
          </cell>
          <cell r="F5" t="str">
            <v>suite 1</v>
          </cell>
          <cell r="G5" t="str">
            <v>suite 2</v>
          </cell>
          <cell r="H5" t="str">
            <v>suite 3</v>
          </cell>
          <cell r="I5" t="str">
            <v>dormitório serv.</v>
          </cell>
          <cell r="J5" t="str">
            <v>varanda</v>
          </cell>
          <cell r="K5" t="str">
            <v>banho suite master</v>
          </cell>
          <cell r="L5" t="str">
            <v>banho suite 1</v>
          </cell>
          <cell r="M5" t="str">
            <v>banho suite 2 e 3</v>
          </cell>
          <cell r="N5" t="str">
            <v>cozinha</v>
          </cell>
          <cell r="O5" t="str">
            <v>área de serviço</v>
          </cell>
          <cell r="P5" t="str">
            <v>banho serviço</v>
          </cell>
          <cell r="Q5" t="str">
            <v>lavabo</v>
          </cell>
          <cell r="R5" t="str">
            <v>duto churras-queira</v>
          </cell>
          <cell r="S5" t="str">
            <v>laje técnica   (prox  AS)</v>
          </cell>
          <cell r="T5" t="str">
            <v>laje técnica   (prox bhos)</v>
          </cell>
          <cell r="U5" t="str">
            <v>TOTAL DO  APTO</v>
          </cell>
          <cell r="V5" t="str">
            <v>hall social</v>
          </cell>
          <cell r="W5" t="str">
            <v>hall serviço</v>
          </cell>
          <cell r="X5" t="str">
            <v>ante-camara</v>
          </cell>
          <cell r="Y5" t="str">
            <v>escada</v>
          </cell>
          <cell r="Z5" t="str">
            <v>duto</v>
          </cell>
          <cell r="AA5" t="str">
            <v xml:space="preserve">vazio elevador </v>
          </cell>
          <cell r="AB5" t="str">
            <v>vazio elevador  emergencia</v>
          </cell>
          <cell r="AC5" t="str">
            <v>vazio</v>
          </cell>
          <cell r="AD5" t="str">
            <v>TOTAL ÁREA COMUM</v>
          </cell>
          <cell r="AE5" t="str">
            <v>TOTAL TIPO</v>
          </cell>
        </row>
        <row r="6">
          <cell r="A6" t="str">
            <v>Nº VEZES</v>
          </cell>
          <cell r="C6">
            <v>2</v>
          </cell>
          <cell r="D6">
            <v>2</v>
          </cell>
          <cell r="E6">
            <v>2</v>
          </cell>
          <cell r="F6">
            <v>2</v>
          </cell>
          <cell r="G6">
            <v>2</v>
          </cell>
          <cell r="H6">
            <v>2</v>
          </cell>
          <cell r="I6">
            <v>2</v>
          </cell>
          <cell r="J6">
            <v>2</v>
          </cell>
          <cell r="K6">
            <v>2</v>
          </cell>
          <cell r="L6">
            <v>2</v>
          </cell>
          <cell r="M6">
            <v>4</v>
          </cell>
          <cell r="N6">
            <v>2</v>
          </cell>
          <cell r="O6">
            <v>2</v>
          </cell>
          <cell r="P6">
            <v>2</v>
          </cell>
          <cell r="Q6">
            <v>2</v>
          </cell>
          <cell r="R6">
            <v>2</v>
          </cell>
          <cell r="S6">
            <v>2</v>
          </cell>
          <cell r="T6">
            <v>2</v>
          </cell>
          <cell r="V6">
            <v>2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2</v>
          </cell>
          <cell r="AB6">
            <v>1</v>
          </cell>
          <cell r="AC6">
            <v>2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Cimentado desempenado</v>
          </cell>
        </row>
        <row r="16">
          <cell r="B16" t="str">
            <v>Pintura à base de resina especial</v>
          </cell>
        </row>
        <row r="17">
          <cell r="B17" t="str">
            <v>Cerâmica Cecrisa White Basic Matte bold 40x40cm</v>
          </cell>
        </row>
        <row r="18">
          <cell r="B18" t="str">
            <v>Porcelanato Portinari Bianco Arni  polido ret 45x90</v>
          </cell>
        </row>
        <row r="19">
          <cell r="B19" t="str">
            <v>Porcelanato Portinari Loft Al Bold  acetinado 45x45</v>
          </cell>
        </row>
        <row r="20">
          <cell r="B20" t="str">
            <v>Porcelanato Portinari Urban Quartzo  acetinado 45x45</v>
          </cell>
        </row>
        <row r="21">
          <cell r="B21" t="str">
            <v>Porcelanato Portinari Urban Quartzo  acetinado 60x60</v>
          </cell>
        </row>
        <row r="22">
          <cell r="B22" t="str">
            <v>Porcelanato Portinari Bianco Delicato polido retificado 80x80</v>
          </cell>
        </row>
        <row r="23">
          <cell r="B23" t="str">
            <v>Porcelanato Essence Bianco acetinado retificado 45x45</v>
          </cell>
        </row>
        <row r="24">
          <cell r="B24" t="str">
            <v>Porcelanato Crema Valencia polido 45x45</v>
          </cell>
        </row>
        <row r="25">
          <cell r="B25" t="str">
            <v>Porcelanato Caribbean Nata bold 45x45cm Portinari</v>
          </cell>
        </row>
        <row r="26">
          <cell r="B26" t="str">
            <v>Impermeabilização áreas úmidas</v>
          </cell>
        </row>
        <row r="28">
          <cell r="A28" t="str">
            <v>T E T O S</v>
          </cell>
          <cell r="B28" t="str">
            <v>Área Total</v>
          </cell>
        </row>
        <row r="29">
          <cell r="B29" t="str">
            <v>Forro placa de gesso liso</v>
          </cell>
        </row>
        <row r="30">
          <cell r="B30" t="str">
            <v>Pintura PVA sobre massa  PVA</v>
          </cell>
        </row>
        <row r="31">
          <cell r="B31" t="str">
            <v>Pintura PVA sobre massa  acrilica</v>
          </cell>
        </row>
        <row r="32">
          <cell r="B32" t="str">
            <v>Pintura texturizada à base de cola</v>
          </cell>
        </row>
        <row r="33">
          <cell r="B33" t="str">
            <v xml:space="preserve">Tabica de gesso liso </v>
          </cell>
        </row>
        <row r="34">
          <cell r="B34" t="str">
            <v>Moldura reta de gesso 15cm</v>
          </cell>
        </row>
        <row r="36">
          <cell r="A36" t="str">
            <v>P A R E D E S</v>
          </cell>
          <cell r="B36" t="str">
            <v>Perímetro</v>
          </cell>
        </row>
        <row r="37">
          <cell r="B37" t="str">
            <v>Pé Direito</v>
          </cell>
        </row>
        <row r="38">
          <cell r="B38" t="str">
            <v>Área Bruta</v>
          </cell>
        </row>
        <row r="39">
          <cell r="B39" t="str">
            <v>Desconto</v>
          </cell>
        </row>
        <row r="40">
          <cell r="B40" t="str">
            <v>Área Unitária</v>
          </cell>
        </row>
        <row r="41">
          <cell r="B41" t="str">
            <v>Área Total</v>
          </cell>
        </row>
        <row r="42">
          <cell r="B42" t="str">
            <v>Reboco Paulista</v>
          </cell>
        </row>
        <row r="43">
          <cell r="B43" t="str">
            <v>Pintura acrílica sobre massa PVA, cor F158-Suvinil</v>
          </cell>
        </row>
        <row r="44">
          <cell r="B44" t="str">
            <v>Pintura acrílica sobre massa PVA, Branco Neve</v>
          </cell>
        </row>
        <row r="45">
          <cell r="B45" t="str">
            <v>Pintura texturizada Ibratin</v>
          </cell>
        </row>
        <row r="46">
          <cell r="B46" t="str">
            <v>Pintura texturizada à base de cola</v>
          </cell>
        </row>
        <row r="47">
          <cell r="B47" t="str">
            <v>Caiação</v>
          </cell>
        </row>
        <row r="48">
          <cell r="B48" t="str">
            <v>revestimento térmico</v>
          </cell>
        </row>
        <row r="49">
          <cell r="B49" t="str">
            <v>Cerâmica Portinari White Plain Matte Bold 20x20cm</v>
          </cell>
        </row>
        <row r="50">
          <cell r="B50" t="str">
            <v>Cerâmica Portinari White Plain Matte 33x45cm</v>
          </cell>
        </row>
        <row r="51">
          <cell r="B51" t="str">
            <v>Cerâmica Portinari White Plain Matte 30x60cm</v>
          </cell>
        </row>
        <row r="52">
          <cell r="B52" t="str">
            <v>Pastilha Portinari  azul marinho lux 20x20cm</v>
          </cell>
        </row>
        <row r="53">
          <cell r="B53" t="str">
            <v>Mosaico Pietre Colorate Mármore Branco Paraná 002 CQT</v>
          </cell>
        </row>
        <row r="54">
          <cell r="B54" t="str">
            <v>Porcelanato Essence Bianco acetinado 45x45</v>
          </cell>
        </row>
        <row r="55">
          <cell r="B55" t="str">
            <v>Porcelanato Crema Valencia polido ret 45x45</v>
          </cell>
        </row>
        <row r="56">
          <cell r="B56" t="str">
            <v>Fechamento de Shaft</v>
          </cell>
        </row>
        <row r="57">
          <cell r="B57" t="str">
            <v>Filete de alumínio 1,5x1,5 cm</v>
          </cell>
        </row>
        <row r="58">
          <cell r="B58" t="str">
            <v>Cantoneira para  reboco (m)</v>
          </cell>
        </row>
        <row r="59">
          <cell r="B59" t="str">
            <v>Cantoneira de alumínio (m)</v>
          </cell>
        </row>
        <row r="60">
          <cell r="A60" t="str">
            <v>R  O  D  A  P  É</v>
          </cell>
          <cell r="B60" t="str">
            <v>Perímetro Unit.</v>
          </cell>
        </row>
        <row r="61">
          <cell r="B61" t="str">
            <v>Descontos</v>
          </cell>
        </row>
        <row r="62">
          <cell r="B62" t="str">
            <v xml:space="preserve">Perímetro </v>
          </cell>
        </row>
        <row r="63">
          <cell r="B63" t="str">
            <v>Perímetro Total</v>
          </cell>
        </row>
        <row r="64">
          <cell r="B64" t="str">
            <v>Pintura acrílica para cimentado 7cm</v>
          </cell>
        </row>
        <row r="65">
          <cell r="B65" t="str">
            <v>Porcelanato Portinari Loft Al Bold  acetinado 45x45 h=10cm</v>
          </cell>
        </row>
        <row r="66">
          <cell r="B66" t="str">
            <v>Porcelanato Portinari Urban Quartzo  acetinado 60x60, h=10cm</v>
          </cell>
        </row>
        <row r="67">
          <cell r="B67" t="str">
            <v>Porcelanato Portinari Urban Quartzo  acetinado 45x45, h=10cm</v>
          </cell>
        </row>
        <row r="68">
          <cell r="B68" t="str">
            <v>Porcelanato Caribbean Nata bold 45x45cm Portinari, com altura de 10cm</v>
          </cell>
        </row>
        <row r="69">
          <cell r="B69" t="str">
            <v>Mármore Branco Carrara  h=20cm</v>
          </cell>
        </row>
        <row r="71">
          <cell r="A71" t="str">
            <v>soleira / filetes</v>
          </cell>
          <cell r="B71" t="str">
            <v>soleira (metros)</v>
          </cell>
        </row>
        <row r="72">
          <cell r="B72" t="str">
            <v>soleira total</v>
          </cell>
        </row>
        <row r="73">
          <cell r="B73" t="str">
            <v>Granito Branco Siena</v>
          </cell>
        </row>
        <row r="74">
          <cell r="B74" t="str">
            <v>Mármore Branco Carrara</v>
          </cell>
        </row>
        <row r="75">
          <cell r="B75" t="str">
            <v>Mármore Crema Marfil</v>
          </cell>
        </row>
        <row r="76">
          <cell r="B76" t="str">
            <v>Filete de box  Mármore Crema Marfil</v>
          </cell>
        </row>
        <row r="77">
          <cell r="B77" t="str">
            <v>Filete de box Mármore branco nacional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EsquadRIA"/>
      <sheetName val="Cobertura"/>
      <sheetName val="Alv SS"/>
      <sheetName val="Alv térreo"/>
      <sheetName val="Alv pilotis"/>
      <sheetName val="Alv 1° pav"/>
      <sheetName val="Alv tipo"/>
      <sheetName val="Alv 12pav"/>
      <sheetName val="Alv 13pav"/>
      <sheetName val="Alv barrilete"/>
      <sheetName val="rev int subsolo"/>
      <sheetName val="rev int térreo"/>
      <sheetName val="rev int pilotis"/>
      <sheetName val="rev int 1° pav"/>
      <sheetName val="rev int TP"/>
      <sheetName val="rev int 12°pav"/>
      <sheetName val="rev int 13°pav"/>
      <sheetName val="rev int COBERTURA"/>
      <sheetName val="Diversos"/>
      <sheetName val="banca"/>
      <sheetName val="Rev Externo"/>
      <sheetName val="Rev Externo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1">
          <cell r="C1" t="str">
            <v xml:space="preserve">REVESTIMENTO                 INTERNO </v>
          </cell>
          <cell r="G1" t="str">
            <v xml:space="preserve">  OBRA:  </v>
          </cell>
          <cell r="J1" t="str">
            <v>FOLHA:</v>
          </cell>
          <cell r="K1" t="str">
            <v xml:space="preserve">REVESTIMENTO                 INTERNO </v>
          </cell>
          <cell r="Q1" t="str">
            <v xml:space="preserve">  OBRA:  </v>
          </cell>
          <cell r="T1" t="str">
            <v>FOLHA:</v>
          </cell>
          <cell r="U1" t="str">
            <v xml:space="preserve">REVESTIMENTO INTERNO </v>
          </cell>
          <cell r="AD1" t="str">
            <v xml:space="preserve">  OBRA:  </v>
          </cell>
          <cell r="AG1" t="str">
            <v>FOLHA:</v>
          </cell>
        </row>
        <row r="2">
          <cell r="J2" t="str">
            <v>01/03</v>
          </cell>
          <cell r="T2" t="str">
            <v>02/03</v>
          </cell>
          <cell r="AG2" t="str">
            <v>03/03</v>
          </cell>
        </row>
        <row r="3">
          <cell r="G3" t="str">
            <v xml:space="preserve">  DATA:  DEZEMBRO / 07</v>
          </cell>
          <cell r="Q3" t="str">
            <v xml:space="preserve">  DATA:  DEZEMBRO / 07</v>
          </cell>
          <cell r="AD3" t="str">
            <v xml:space="preserve">  DATA:  DEZEMBRO / 07</v>
          </cell>
        </row>
        <row r="4">
          <cell r="B4" t="str">
            <v>TIPO (2° ao 11° Pav)</v>
          </cell>
          <cell r="C4" t="str">
            <v xml:space="preserve">APARTAMENTO </v>
          </cell>
          <cell r="K4" t="str">
            <v xml:space="preserve">APARTAMENTO </v>
          </cell>
          <cell r="U4" t="str">
            <v>ÁREA COMUM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semi-suite 1</v>
          </cell>
          <cell r="F5" t="str">
            <v>suite 2</v>
          </cell>
          <cell r="G5" t="str">
            <v>semi-suite 2</v>
          </cell>
          <cell r="H5" t="str">
            <v>suite MASTER</v>
          </cell>
          <cell r="I5" t="str">
            <v>despensa</v>
          </cell>
          <cell r="J5" t="str">
            <v>cozinha</v>
          </cell>
          <cell r="K5" t="str">
            <v>área de serviço</v>
          </cell>
          <cell r="L5" t="str">
            <v>varanda sala</v>
          </cell>
          <cell r="M5" t="str">
            <v>varanda suite</v>
          </cell>
          <cell r="N5" t="str">
            <v>lavabo</v>
          </cell>
          <cell r="O5" t="str">
            <v>banho  1</v>
          </cell>
          <cell r="P5" t="str">
            <v>banho  2</v>
          </cell>
          <cell r="Q5" t="str">
            <v>banho 3</v>
          </cell>
          <cell r="R5" t="str">
            <v>toucador</v>
          </cell>
          <cell r="S5" t="str">
            <v>banho serviço</v>
          </cell>
          <cell r="T5" t="str">
            <v>TOTAL DO  APTO</v>
          </cell>
          <cell r="U5" t="str">
            <v>hall social 1</v>
          </cell>
          <cell r="V5" t="str">
            <v>hall social 2</v>
          </cell>
          <cell r="W5" t="str">
            <v>lixo</v>
          </cell>
          <cell r="X5" t="str">
            <v>instalações</v>
          </cell>
          <cell r="Y5" t="str">
            <v>ante-camara</v>
          </cell>
          <cell r="Z5" t="str">
            <v>escada</v>
          </cell>
          <cell r="AA5" t="str">
            <v>Ar condicionado</v>
          </cell>
          <cell r="AB5" t="str">
            <v>duto ar</v>
          </cell>
          <cell r="AC5" t="str">
            <v>duto ar</v>
          </cell>
          <cell r="AD5" t="str">
            <v>poço elevador 1 e 2</v>
          </cell>
          <cell r="AE5" t="str">
            <v>poço elevador 3</v>
          </cell>
          <cell r="AF5" t="str">
            <v>TOTAL ÁREA COMUM</v>
          </cell>
          <cell r="AG5" t="str">
            <v>TOTAL TIPO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2</v>
          </cell>
          <cell r="AB6">
            <v>1</v>
          </cell>
          <cell r="AC6">
            <v>1</v>
          </cell>
          <cell r="AD6">
            <v>2</v>
          </cell>
          <cell r="AE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Cerâmica</v>
          </cell>
        </row>
        <row r="18">
          <cell r="A18" t="str">
            <v>T E T O S</v>
          </cell>
          <cell r="B18" t="str">
            <v>Área Total</v>
          </cell>
        </row>
        <row r="19">
          <cell r="B19" t="str">
            <v>Massa de gesso</v>
          </cell>
        </row>
        <row r="20">
          <cell r="B20" t="str">
            <v>Forro placa de gesso liso</v>
          </cell>
        </row>
        <row r="21">
          <cell r="B21" t="str">
            <v>Pintura PVA sobre massa  PVA</v>
          </cell>
        </row>
        <row r="22">
          <cell r="B22" t="str">
            <v>Pintura PVA sobre massa  acrílica</v>
          </cell>
        </row>
        <row r="23">
          <cell r="B23" t="str">
            <v>Pintura texturizada à base de cola</v>
          </cell>
        </row>
        <row r="24">
          <cell r="B24" t="str">
            <v xml:space="preserve">Tabica de gesso liso </v>
          </cell>
        </row>
        <row r="26">
          <cell r="A26" t="str">
            <v>P A R E D E S</v>
          </cell>
          <cell r="B26" t="str">
            <v>Perímetro</v>
          </cell>
        </row>
        <row r="27">
          <cell r="B27" t="str">
            <v>Pé Direito</v>
          </cell>
        </row>
        <row r="28">
          <cell r="B28" t="str">
            <v>Área Bruta</v>
          </cell>
        </row>
        <row r="29">
          <cell r="B29" t="str">
            <v>Desconto</v>
          </cell>
        </row>
        <row r="30">
          <cell r="B30" t="str">
            <v>Área Unitária</v>
          </cell>
        </row>
        <row r="31">
          <cell r="B31" t="str">
            <v>Área Total</v>
          </cell>
        </row>
        <row r="32">
          <cell r="B32" t="str">
            <v>Reboco Paulista</v>
          </cell>
        </row>
        <row r="33">
          <cell r="B33" t="str">
            <v>Fundo para ceramica</v>
          </cell>
        </row>
        <row r="34">
          <cell r="B34" t="str">
            <v>Pintura PVA sobre massa</v>
          </cell>
        </row>
        <row r="35">
          <cell r="B35" t="str">
            <v>Pintura texturizada à base de cola</v>
          </cell>
        </row>
        <row r="36">
          <cell r="B36" t="str">
            <v>Pintura acrílica sobre massa</v>
          </cell>
        </row>
        <row r="37">
          <cell r="B37" t="str">
            <v>Pintura textura acrílica</v>
          </cell>
        </row>
        <row r="38">
          <cell r="B38" t="str">
            <v>Caiação</v>
          </cell>
        </row>
        <row r="39">
          <cell r="B39" t="str">
            <v>Cerâmica</v>
          </cell>
        </row>
        <row r="41">
          <cell r="A41" t="str">
            <v>R  O  D  A  P  É</v>
          </cell>
          <cell r="B41" t="str">
            <v>Perímetro Unit.</v>
          </cell>
        </row>
        <row r="42">
          <cell r="B42" t="str">
            <v>Descontos</v>
          </cell>
        </row>
        <row r="43">
          <cell r="B43" t="str">
            <v xml:space="preserve">Perímetro </v>
          </cell>
        </row>
        <row r="44">
          <cell r="B44" t="str">
            <v>Perímetro Total</v>
          </cell>
        </row>
        <row r="45">
          <cell r="B45" t="str">
            <v>Pintura acrílica para cimentado 7cm</v>
          </cell>
        </row>
        <row r="46">
          <cell r="B46" t="str">
            <v>Cerâmica</v>
          </cell>
        </row>
        <row r="48">
          <cell r="A48" t="str">
            <v>soleira / filetes</v>
          </cell>
          <cell r="B48" t="str">
            <v>soleira (metros)</v>
          </cell>
        </row>
        <row r="49">
          <cell r="B49" t="str">
            <v>soleira total</v>
          </cell>
        </row>
        <row r="50">
          <cell r="B50" t="str">
            <v>Granito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Quadro + Gráfico"/>
      <sheetName val="Cálculo"/>
      <sheetName val="Preços"/>
      <sheetName val="Desp. Apoio"/>
      <sheetName val="memória de calculo_liquida"/>
      <sheetName val="Carimbo de Nota"/>
      <sheetName val="Proposta"/>
      <sheetName val="COMPOS1"/>
      <sheetName val="Fresagem de Pista Ago-98"/>
      <sheetName val="P3"/>
      <sheetName val="PLANILHA ATUALIZADA"/>
      <sheetName val="Auxiliar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Tela"/>
      <sheetName val="Atualizacao"/>
      <sheetName val="Chuvas"/>
      <sheetName val="Medição"/>
      <sheetName val="RELATA"/>
      <sheetName val="CRON.NOVO.ARIPUANA"/>
      <sheetName val="Conc 20"/>
      <sheetName val="PRO_08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RESUMO_AUT1"/>
      <sheetName val="Custo da Imprimação"/>
      <sheetName val="Custo da Pintura de Liga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UARANTÃS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</sheetNames>
    <sheetDataSet>
      <sheetData sheetId="0"/>
      <sheetData sheetId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qui"/>
      <sheetName val="Pato"/>
      <sheetName val="Q Custo"/>
      <sheetName val="Cronog"/>
      <sheetName val="Transp"/>
      <sheetName val="Memorial"/>
      <sheetName val="Memorial II"/>
      <sheetName val="SERV MAT BET"/>
      <sheetName val="CALCULOS AUXILIARES"/>
      <sheetName val="TRANSP FRIO E QUENTE"/>
      <sheetName val="Comp P Unit "/>
      <sheetName val="C MÃO OBRA"/>
      <sheetName val="CUSTO MATERIAL"/>
      <sheetName val="CUSTO EQUIP"/>
      <sheetName val="MOBIL_INST_CANT"/>
      <sheetName val="COMP TRANSP EQUIP"/>
      <sheetName val="Plan1"/>
    </sheetNames>
    <sheetDataSet>
      <sheetData sheetId="0" refreshError="1">
        <row r="3">
          <cell r="A3" t="str">
            <v xml:space="preserve">RODOVIA </v>
          </cell>
          <cell r="B3" t="str">
            <v>: BR-364/MT</v>
          </cell>
        </row>
        <row r="4">
          <cell r="I4" t="str">
            <v>SR/DNIT/MT</v>
          </cell>
        </row>
        <row r="5">
          <cell r="A5" t="str">
            <v>TRECHO</v>
          </cell>
          <cell r="B5" t="str">
            <v>: DIV. GO/MT - DIV. MT/RO</v>
          </cell>
        </row>
        <row r="6">
          <cell r="A6" t="str">
            <v>SUBTRECHO</v>
          </cell>
          <cell r="B6" t="str">
            <v>: ENTR. MT-461(A) (Km 112,90) - ENTR. MT-270(B) (Km 215,90)</v>
          </cell>
          <cell r="I6" t="str">
            <v>Lote 02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3">
          <cell r="A13" t="str">
            <v>COD.</v>
          </cell>
          <cell r="B13" t="str">
            <v>PROFISSÃO</v>
          </cell>
          <cell r="C13" t="str">
            <v>VALOR</v>
          </cell>
          <cell r="D13" t="str">
            <v>ENCARGOS</v>
          </cell>
          <cell r="E13" t="str">
            <v xml:space="preserve">PADRÃO </v>
          </cell>
          <cell r="F13" t="str">
            <v>CUSTO/HOR.</v>
          </cell>
        </row>
        <row r="14">
          <cell r="C14" t="str">
            <v>MENSAL</v>
          </cell>
          <cell r="E14" t="str">
            <v>SAL.</v>
          </cell>
        </row>
        <row r="15">
          <cell r="A15" t="str">
            <v>T 000</v>
          </cell>
          <cell r="B15" t="str">
            <v>SALÁRIO MÍNIMO</v>
          </cell>
          <cell r="C15">
            <v>300</v>
          </cell>
          <cell r="D15">
            <v>378.9</v>
          </cell>
          <cell r="E15">
            <v>1</v>
          </cell>
          <cell r="F15">
            <v>3.0859090909090909</v>
          </cell>
        </row>
        <row r="16">
          <cell r="A16" t="str">
            <v>T 301</v>
          </cell>
          <cell r="B16" t="str">
            <v>MOTORISTA DE VEÍCULO LEVE</v>
          </cell>
          <cell r="C16">
            <v>869.99999999999989</v>
          </cell>
          <cell r="D16">
            <v>1098.8099999999997</v>
          </cell>
          <cell r="E16">
            <v>2.9</v>
          </cell>
          <cell r="F16">
            <v>8.9491363636363612</v>
          </cell>
        </row>
        <row r="17">
          <cell r="A17" t="str">
            <v>T 302</v>
          </cell>
          <cell r="B17" t="str">
            <v>MOTORISTA DE CAMINHÃO</v>
          </cell>
          <cell r="C17">
            <v>960</v>
          </cell>
          <cell r="D17">
            <v>1212.48</v>
          </cell>
          <cell r="E17">
            <v>3.2</v>
          </cell>
          <cell r="F17">
            <v>9.8749090909090906</v>
          </cell>
        </row>
        <row r="18">
          <cell r="A18" t="str">
            <v>T 303</v>
          </cell>
          <cell r="B18" t="str">
            <v>MOTORISTA DE VEÍCULO ESPECIAL</v>
          </cell>
          <cell r="C18">
            <v>1019.9999999999999</v>
          </cell>
          <cell r="D18">
            <v>1288.2599999999998</v>
          </cell>
          <cell r="E18">
            <v>3.4</v>
          </cell>
          <cell r="F18">
            <v>10.492090909090908</v>
          </cell>
        </row>
        <row r="19">
          <cell r="A19" t="str">
            <v>T 311</v>
          </cell>
          <cell r="B19" t="str">
            <v>OPERADOR DE EQUIPAMENTO LEVE 1</v>
          </cell>
          <cell r="C19">
            <v>719.99999999999989</v>
          </cell>
          <cell r="D19">
            <v>909.35999999999979</v>
          </cell>
          <cell r="E19">
            <v>2.4</v>
          </cell>
          <cell r="F19">
            <v>7.4061818181818166</v>
          </cell>
        </row>
        <row r="20">
          <cell r="A20" t="str">
            <v xml:space="preserve"> T 312</v>
          </cell>
          <cell r="B20" t="str">
            <v>OPERADOR DE EQUIPAMENTO LEVE 2</v>
          </cell>
          <cell r="C20">
            <v>810</v>
          </cell>
          <cell r="D20">
            <v>1023.03</v>
          </cell>
          <cell r="E20">
            <v>2.7</v>
          </cell>
          <cell r="F20">
            <v>8.3319545454545452</v>
          </cell>
        </row>
        <row r="21">
          <cell r="A21" t="str">
            <v>T 313</v>
          </cell>
          <cell r="B21" t="str">
            <v>OPERADOR DE EQUIPAMENTO PES.</v>
          </cell>
          <cell r="C21">
            <v>1050</v>
          </cell>
          <cell r="D21">
            <v>1326.1499999999999</v>
          </cell>
          <cell r="E21">
            <v>3.5</v>
          </cell>
          <cell r="F21">
            <v>10.800681818181816</v>
          </cell>
        </row>
        <row r="22">
          <cell r="A22" t="str">
            <v>T 314</v>
          </cell>
          <cell r="B22" t="str">
            <v>OPERADOR DE EQUIPAMENTO ESP.</v>
          </cell>
          <cell r="C22">
            <v>1110</v>
          </cell>
          <cell r="D22">
            <v>1401.9299999999998</v>
          </cell>
          <cell r="E22">
            <v>3.7</v>
          </cell>
          <cell r="F22">
            <v>11.417863636363636</v>
          </cell>
        </row>
        <row r="23">
          <cell r="A23" t="str">
            <v>T 401</v>
          </cell>
          <cell r="B23" t="str">
            <v>PRÉ-MARCADOR</v>
          </cell>
          <cell r="C23">
            <v>1110</v>
          </cell>
          <cell r="D23">
            <v>1401.9299999999998</v>
          </cell>
          <cell r="E23">
            <v>3.7</v>
          </cell>
          <cell r="F23">
            <v>11.417863636363636</v>
          </cell>
        </row>
        <row r="24">
          <cell r="A24" t="str">
            <v>T 501</v>
          </cell>
          <cell r="B24" t="str">
            <v>ENCARREGADO DE TURMA</v>
          </cell>
          <cell r="C24">
            <v>990</v>
          </cell>
          <cell r="D24">
            <v>1250.3699999999999</v>
          </cell>
          <cell r="E24">
            <v>3.3000032190756574</v>
          </cell>
          <cell r="F24">
            <v>10.183499999999999</v>
          </cell>
        </row>
        <row r="25">
          <cell r="A25" t="str">
            <v>T 511</v>
          </cell>
          <cell r="B25" t="str">
            <v>ENCARREGADO DE PAVIMENTAÇÃO</v>
          </cell>
          <cell r="C25">
            <v>2100</v>
          </cell>
          <cell r="D25">
            <v>2652.2999999999997</v>
          </cell>
          <cell r="E25">
            <v>7</v>
          </cell>
          <cell r="F25">
            <v>21.601363636363633</v>
          </cell>
        </row>
        <row r="26">
          <cell r="A26" t="str">
            <v>T 512</v>
          </cell>
          <cell r="B26" t="str">
            <v>ENCARREGADO DE BRITAGEM</v>
          </cell>
          <cell r="C26">
            <v>2100</v>
          </cell>
          <cell r="D26">
            <v>2652.2999999999997</v>
          </cell>
          <cell r="E26">
            <v>7</v>
          </cell>
          <cell r="F26">
            <v>21.601363636363633</v>
          </cell>
        </row>
        <row r="27">
          <cell r="A27" t="str">
            <v>T 601</v>
          </cell>
          <cell r="B27" t="str">
            <v>BLASTER</v>
          </cell>
          <cell r="C27">
            <v>1230</v>
          </cell>
          <cell r="D27">
            <v>1553.4899999999998</v>
          </cell>
          <cell r="E27">
            <v>4.1000079013675217</v>
          </cell>
          <cell r="F27">
            <v>12.652227272727272</v>
          </cell>
        </row>
        <row r="28">
          <cell r="A28" t="str">
            <v>T 602</v>
          </cell>
          <cell r="B28" t="str">
            <v>MONTADOR</v>
          </cell>
          <cell r="C28">
            <v>719.99999999999989</v>
          </cell>
          <cell r="D28">
            <v>909.35999999999979</v>
          </cell>
          <cell r="E28">
            <v>2.4000140468755946</v>
          </cell>
          <cell r="F28">
            <v>7.4061818181818166</v>
          </cell>
        </row>
        <row r="29">
          <cell r="A29" t="str">
            <v>T 603</v>
          </cell>
          <cell r="B29" t="str">
            <v>CARPINTEIRO</v>
          </cell>
          <cell r="C29">
            <v>719.99999999999989</v>
          </cell>
          <cell r="D29">
            <v>909.35999999999979</v>
          </cell>
          <cell r="E29">
            <v>2.4000140468755946</v>
          </cell>
          <cell r="F29">
            <v>7.4061818181818166</v>
          </cell>
        </row>
        <row r="30">
          <cell r="A30" t="str">
            <v>T 604</v>
          </cell>
          <cell r="B30" t="str">
            <v>PEDREIRO</v>
          </cell>
          <cell r="C30">
            <v>719.99999999999989</v>
          </cell>
          <cell r="D30">
            <v>909.35999999999979</v>
          </cell>
          <cell r="E30">
            <v>2.4000140468755946</v>
          </cell>
          <cell r="F30">
            <v>7.4061818181818166</v>
          </cell>
        </row>
        <row r="31">
          <cell r="A31" t="str">
            <v>T 605</v>
          </cell>
          <cell r="B31" t="str">
            <v>ARMADOR</v>
          </cell>
          <cell r="C31">
            <v>719.99999999999989</v>
          </cell>
          <cell r="D31">
            <v>909.35999999999979</v>
          </cell>
          <cell r="E31">
            <v>2.4000140468755946</v>
          </cell>
          <cell r="F31">
            <v>7.4061818181818166</v>
          </cell>
        </row>
        <row r="32">
          <cell r="A32" t="str">
            <v>T 606</v>
          </cell>
          <cell r="B32" t="str">
            <v>FERREIRO</v>
          </cell>
          <cell r="C32">
            <v>719.99999999999989</v>
          </cell>
          <cell r="D32">
            <v>909.35999999999979</v>
          </cell>
          <cell r="E32">
            <v>2.4000140468755946</v>
          </cell>
          <cell r="F32">
            <v>7.4061818181818166</v>
          </cell>
        </row>
        <row r="33">
          <cell r="A33" t="str">
            <v>T 607</v>
          </cell>
          <cell r="B33" t="str">
            <v>PINTOR</v>
          </cell>
          <cell r="C33">
            <v>719.99999999999989</v>
          </cell>
          <cell r="D33">
            <v>909.35999999999979</v>
          </cell>
          <cell r="E33">
            <v>2.4000140468755946</v>
          </cell>
          <cell r="F33">
            <v>7.4061818181818166</v>
          </cell>
        </row>
        <row r="34">
          <cell r="A34" t="str">
            <v>T 608</v>
          </cell>
          <cell r="B34" t="str">
            <v>SOLDADOR</v>
          </cell>
          <cell r="C34">
            <v>719.99999999999989</v>
          </cell>
          <cell r="D34">
            <v>909.35999999999979</v>
          </cell>
          <cell r="E34">
            <v>2.4</v>
          </cell>
          <cell r="F34">
            <v>7.4061818181818166</v>
          </cell>
        </row>
        <row r="35">
          <cell r="A35" t="str">
            <v>T 609</v>
          </cell>
          <cell r="B35" t="str">
            <v>JARDINEIRO</v>
          </cell>
          <cell r="C35">
            <v>719.99999999999989</v>
          </cell>
          <cell r="D35">
            <v>909.35999999999979</v>
          </cell>
          <cell r="E35">
            <v>2.4000140468755946</v>
          </cell>
          <cell r="F35">
            <v>7.4061818181818166</v>
          </cell>
        </row>
        <row r="36">
          <cell r="A36" t="str">
            <v>T 610</v>
          </cell>
          <cell r="B36" t="str">
            <v>SERRALHEIRO</v>
          </cell>
          <cell r="C36">
            <v>719.99999999999989</v>
          </cell>
          <cell r="D36">
            <v>909.35999999999979</v>
          </cell>
          <cell r="E36">
            <v>2.4000140468755946</v>
          </cell>
          <cell r="F36">
            <v>7.4061818181818166</v>
          </cell>
        </row>
        <row r="37">
          <cell r="B37" t="str">
            <v>ELETRICISTA</v>
          </cell>
          <cell r="C37">
            <v>719.99999999999989</v>
          </cell>
          <cell r="D37">
            <v>909.35999999999979</v>
          </cell>
          <cell r="E37">
            <v>2.4000140468755946</v>
          </cell>
          <cell r="F37">
            <v>7.4061818181818166</v>
          </cell>
        </row>
        <row r="38">
          <cell r="B38" t="str">
            <v>BOMBEIRO HIDRÁULICO</v>
          </cell>
          <cell r="C38">
            <v>719.99999999999989</v>
          </cell>
          <cell r="D38">
            <v>909.35999999999979</v>
          </cell>
          <cell r="E38">
            <v>2.4000140468755946</v>
          </cell>
          <cell r="F38">
            <v>7.4061818181818166</v>
          </cell>
        </row>
        <row r="39">
          <cell r="A39" t="str">
            <v>T 701</v>
          </cell>
          <cell r="B39" t="str">
            <v>SERVENTE</v>
          </cell>
          <cell r="C39">
            <v>509.99999999999994</v>
          </cell>
          <cell r="D39">
            <v>644.12999999999988</v>
          </cell>
          <cell r="E39">
            <v>1.7</v>
          </cell>
          <cell r="F39">
            <v>5.2460454545454542</v>
          </cell>
        </row>
        <row r="40">
          <cell r="A40" t="str">
            <v>T 702</v>
          </cell>
          <cell r="B40" t="str">
            <v>AJUDANTE</v>
          </cell>
          <cell r="C40">
            <v>600</v>
          </cell>
          <cell r="D40">
            <v>757.8</v>
          </cell>
          <cell r="E40">
            <v>2.0000117057296625</v>
          </cell>
          <cell r="F40">
            <v>6.1718181818181819</v>
          </cell>
        </row>
        <row r="41">
          <cell r="A41" t="str">
            <v>T 801</v>
          </cell>
          <cell r="B41" t="str">
            <v>PERFURADOR DE TUBULÃO</v>
          </cell>
          <cell r="C41">
            <v>719.99999999999989</v>
          </cell>
          <cell r="D41">
            <v>909.35999999999979</v>
          </cell>
          <cell r="E41">
            <v>2.4</v>
          </cell>
          <cell r="F41">
            <v>7.4061818181818166</v>
          </cell>
        </row>
      </sheetData>
      <sheetData sheetId="12">
        <row r="10">
          <cell r="A10" t="str">
            <v>AM 01</v>
          </cell>
          <cell r="B10" t="str">
            <v>Aço D=4,2 mm CA-25</v>
          </cell>
          <cell r="C10" t="str">
            <v>ROO</v>
          </cell>
          <cell r="D10" t="str">
            <v>Kg</v>
          </cell>
          <cell r="E10" t="str">
            <v>JAN/06</v>
          </cell>
          <cell r="F10">
            <v>0.5</v>
          </cell>
        </row>
        <row r="11">
          <cell r="A11" t="str">
            <v>AM 02</v>
          </cell>
          <cell r="B11" t="str">
            <v>Aço D=6,3 mm CA-25</v>
          </cell>
          <cell r="C11" t="str">
            <v>ROO</v>
          </cell>
          <cell r="D11" t="str">
            <v>Kg</v>
          </cell>
          <cell r="E11" t="str">
            <v>JAN/06</v>
          </cell>
          <cell r="F11">
            <v>2.1230000000000002</v>
          </cell>
        </row>
        <row r="12">
          <cell r="A12" t="str">
            <v>AM 03</v>
          </cell>
          <cell r="B12" t="str">
            <v>Aço D=10 mm CA-25</v>
          </cell>
          <cell r="C12" t="str">
            <v>ROO</v>
          </cell>
          <cell r="D12" t="str">
            <v>Kg</v>
          </cell>
          <cell r="E12" t="str">
            <v>JAN/06</v>
          </cell>
          <cell r="F12">
            <v>12.06</v>
          </cell>
        </row>
        <row r="13">
          <cell r="A13" t="str">
            <v>AM 04</v>
          </cell>
          <cell r="B13" t="str">
            <v>Aço D=6,3 mm CA-50</v>
          </cell>
          <cell r="C13" t="str">
            <v>ROO</v>
          </cell>
          <cell r="D13" t="str">
            <v>Kg</v>
          </cell>
          <cell r="E13" t="str">
            <v>JAN/06</v>
          </cell>
          <cell r="F13">
            <v>2.1230000000000002</v>
          </cell>
        </row>
        <row r="14">
          <cell r="A14" t="str">
            <v>AM 05</v>
          </cell>
          <cell r="B14" t="str">
            <v>Aço D=10,0 mm CA 50</v>
          </cell>
          <cell r="C14" t="str">
            <v>ROO</v>
          </cell>
          <cell r="D14" t="str">
            <v>Kg</v>
          </cell>
          <cell r="E14" t="str">
            <v>JAN/06</v>
          </cell>
          <cell r="F14">
            <v>12.06</v>
          </cell>
        </row>
        <row r="15">
          <cell r="A15" t="str">
            <v>AM 06</v>
          </cell>
          <cell r="B15" t="str">
            <v>Aço D=4,2 mm CA 60</v>
          </cell>
          <cell r="C15" t="str">
            <v>ROO</v>
          </cell>
          <cell r="D15" t="str">
            <v>Kg</v>
          </cell>
          <cell r="E15" t="str">
            <v>JAN/06</v>
          </cell>
          <cell r="F15">
            <v>0.5</v>
          </cell>
        </row>
        <row r="16">
          <cell r="A16" t="str">
            <v>AM 07</v>
          </cell>
          <cell r="B16" t="str">
            <v>Aço D=5,0 mm CA 60</v>
          </cell>
          <cell r="C16" t="str">
            <v>ROO</v>
          </cell>
          <cell r="D16" t="str">
            <v>Kg</v>
          </cell>
          <cell r="E16" t="str">
            <v>JAN/06</v>
          </cell>
          <cell r="F16">
            <v>0.79</v>
          </cell>
        </row>
        <row r="17">
          <cell r="A17" t="str">
            <v>AM 08</v>
          </cell>
          <cell r="B17" t="str">
            <v>Aço D=6,0 mm CA 60</v>
          </cell>
          <cell r="C17" t="str">
            <v>ROO</v>
          </cell>
          <cell r="D17" t="str">
            <v>Kg</v>
          </cell>
          <cell r="E17" t="str">
            <v>JAN/06</v>
          </cell>
          <cell r="F17">
            <v>2.1230000000000002</v>
          </cell>
        </row>
        <row r="18">
          <cell r="A18" t="str">
            <v>AM 35</v>
          </cell>
          <cell r="B18" t="str">
            <v>Brita</v>
          </cell>
          <cell r="C18" t="str">
            <v>GUIA</v>
          </cell>
          <cell r="D18" t="str">
            <v>M³</v>
          </cell>
          <cell r="E18" t="str">
            <v>JAN/06</v>
          </cell>
          <cell r="F18">
            <v>93.1</v>
          </cell>
        </row>
        <row r="19">
          <cell r="A19" t="str">
            <v>M 001</v>
          </cell>
          <cell r="B19" t="str">
            <v>Gasolina</v>
          </cell>
          <cell r="C19" t="str">
            <v>ROO</v>
          </cell>
          <cell r="D19" t="str">
            <v>L</v>
          </cell>
          <cell r="E19" t="str">
            <v>JAN/06</v>
          </cell>
          <cell r="F19">
            <v>2.4900000000000002</v>
          </cell>
        </row>
        <row r="20">
          <cell r="A20" t="str">
            <v>M 002</v>
          </cell>
          <cell r="B20" t="str">
            <v>Diesel</v>
          </cell>
          <cell r="C20" t="str">
            <v>ROO</v>
          </cell>
          <cell r="D20" t="str">
            <v>L</v>
          </cell>
          <cell r="E20" t="str">
            <v>JAN/06</v>
          </cell>
          <cell r="F20">
            <v>1.88</v>
          </cell>
        </row>
        <row r="21">
          <cell r="A21" t="str">
            <v>M 003</v>
          </cell>
          <cell r="B21" t="str">
            <v xml:space="preserve">Óleo combustível 1 A </v>
          </cell>
          <cell r="C21" t="str">
            <v>ROO</v>
          </cell>
          <cell r="D21" t="str">
            <v>L</v>
          </cell>
          <cell r="E21" t="str">
            <v>JAN/06</v>
          </cell>
          <cell r="F21">
            <v>1.43</v>
          </cell>
        </row>
        <row r="22">
          <cell r="A22" t="str">
            <v>M 101</v>
          </cell>
          <cell r="B22" t="str">
            <v>Cimento asfaltico CAP-20 (50/70)</v>
          </cell>
          <cell r="C22" t="str">
            <v>BETUNEL</v>
          </cell>
          <cell r="D22" t="str">
            <v>Ton.</v>
          </cell>
          <cell r="E22" t="str">
            <v>JAN/06</v>
          </cell>
          <cell r="F22">
            <v>1370</v>
          </cell>
        </row>
        <row r="23">
          <cell r="A23" t="str">
            <v>M 103</v>
          </cell>
          <cell r="B23" t="str">
            <v>Asfalto diluído CM-30</v>
          </cell>
          <cell r="C23" t="str">
            <v>BETUNEL</v>
          </cell>
          <cell r="D23" t="str">
            <v>Ton.</v>
          </cell>
          <cell r="E23" t="str">
            <v>JAN/06</v>
          </cell>
          <cell r="F23">
            <v>1802</v>
          </cell>
        </row>
        <row r="24">
          <cell r="A24" t="str">
            <v>M 104</v>
          </cell>
          <cell r="B24" t="str">
            <v>Emulsão Asfáltica RR-1C</v>
          </cell>
          <cell r="C24" t="str">
            <v>BETUNEL</v>
          </cell>
          <cell r="D24" t="str">
            <v>Ton.</v>
          </cell>
          <cell r="E24" t="str">
            <v>JAN/06</v>
          </cell>
          <cell r="F24">
            <v>995</v>
          </cell>
        </row>
        <row r="25">
          <cell r="A25" t="str">
            <v>M 105</v>
          </cell>
          <cell r="B25" t="str">
            <v>Emulsão asfaltica RR-2C</v>
          </cell>
          <cell r="C25" t="str">
            <v>BETUNEL</v>
          </cell>
          <cell r="D25" t="str">
            <v>Ton.</v>
          </cell>
          <cell r="E25" t="str">
            <v>JAN/06</v>
          </cell>
          <cell r="F25">
            <v>1065</v>
          </cell>
        </row>
        <row r="26">
          <cell r="A26" t="str">
            <v>M 107</v>
          </cell>
          <cell r="B26" t="str">
            <v>Emulsão asfaltica RM-1C</v>
          </cell>
          <cell r="C26" t="str">
            <v>BETUNEL</v>
          </cell>
          <cell r="D26" t="str">
            <v>Ton.</v>
          </cell>
          <cell r="E26" t="str">
            <v>JAN/06</v>
          </cell>
          <cell r="F26">
            <v>1209</v>
          </cell>
        </row>
        <row r="27">
          <cell r="A27" t="str">
            <v>M 109</v>
          </cell>
          <cell r="B27" t="str">
            <v>Emulsão asfáltica RL-1C</v>
          </cell>
          <cell r="C27" t="str">
            <v>BETUNEL</v>
          </cell>
          <cell r="D27" t="str">
            <v>Ton.</v>
          </cell>
          <cell r="E27" t="str">
            <v>JAN/06</v>
          </cell>
          <cell r="F27">
            <v>1049</v>
          </cell>
        </row>
        <row r="28">
          <cell r="A28" t="str">
            <v>M 110</v>
          </cell>
          <cell r="B28" t="str">
            <v>Emulsão polim. p/ micro-rev. a frio</v>
          </cell>
          <cell r="C28" t="str">
            <v>BETUNEL</v>
          </cell>
          <cell r="D28" t="str">
            <v>Ton.</v>
          </cell>
          <cell r="E28" t="str">
            <v>JAN/06</v>
          </cell>
          <cell r="F28">
            <v>1540</v>
          </cell>
        </row>
        <row r="29">
          <cell r="A29" t="str">
            <v>M 111</v>
          </cell>
          <cell r="B29" t="str">
            <v xml:space="preserve">Aditivo p/ controle de ruptura </v>
          </cell>
          <cell r="C29" t="str">
            <v>SICRO2</v>
          </cell>
          <cell r="D29" t="str">
            <v>Kg</v>
          </cell>
          <cell r="E29" t="str">
            <v>JAN/06</v>
          </cell>
          <cell r="F29">
            <v>2.4500000000000002</v>
          </cell>
        </row>
        <row r="30">
          <cell r="A30" t="str">
            <v>M 112</v>
          </cell>
          <cell r="B30" t="str">
            <v>Aditivo sólido (fibras)</v>
          </cell>
          <cell r="C30" t="str">
            <v>SICRO2</v>
          </cell>
          <cell r="D30" t="str">
            <v>Kg</v>
          </cell>
          <cell r="E30" t="str">
            <v>JAN/06</v>
          </cell>
          <cell r="F30">
            <v>3.7</v>
          </cell>
        </row>
        <row r="31">
          <cell r="A31" t="str">
            <v>M 202</v>
          </cell>
          <cell r="B31" t="str">
            <v>Cimento Portland CP-32</v>
          </cell>
          <cell r="C31" t="str">
            <v>ROO</v>
          </cell>
          <cell r="D31" t="str">
            <v>Kg</v>
          </cell>
          <cell r="E31" t="str">
            <v>JAN/06</v>
          </cell>
          <cell r="F31">
            <v>0.22</v>
          </cell>
        </row>
        <row r="32">
          <cell r="A32" t="str">
            <v>M 319</v>
          </cell>
          <cell r="B32" t="str">
            <v>Arame recozido nº. 18</v>
          </cell>
          <cell r="C32" t="str">
            <v>ROO</v>
          </cell>
          <cell r="D32" t="str">
            <v>Kg</v>
          </cell>
          <cell r="E32" t="str">
            <v>JAN/06</v>
          </cell>
          <cell r="F32">
            <v>5</v>
          </cell>
        </row>
        <row r="33">
          <cell r="A33" t="str">
            <v>M 320</v>
          </cell>
          <cell r="B33" t="str">
            <v>Pregos (18x30)</v>
          </cell>
          <cell r="C33" t="str">
            <v>ROO</v>
          </cell>
          <cell r="D33" t="str">
            <v>Kg</v>
          </cell>
          <cell r="E33" t="str">
            <v>JAN/06</v>
          </cell>
          <cell r="F33">
            <v>5</v>
          </cell>
        </row>
        <row r="34">
          <cell r="A34" t="str">
            <v>M 343</v>
          </cell>
          <cell r="B34" t="str">
            <v>Defensa metálica semi-maleável simples</v>
          </cell>
          <cell r="C34" t="str">
            <v>SICRO2</v>
          </cell>
          <cell r="D34" t="str">
            <v>Mod.</v>
          </cell>
          <cell r="E34" t="str">
            <v>JAN/06</v>
          </cell>
          <cell r="F34">
            <v>643.20000000000005</v>
          </cell>
        </row>
        <row r="35">
          <cell r="A35" t="str">
            <v>M 347</v>
          </cell>
          <cell r="B35" t="str">
            <v>Dente p/ fresadora 1000 C</v>
          </cell>
          <cell r="C35" t="str">
            <v>SICRO2</v>
          </cell>
          <cell r="D35" t="str">
            <v>Und.</v>
          </cell>
          <cell r="E35" t="str">
            <v>JAN/06</v>
          </cell>
          <cell r="F35">
            <v>25</v>
          </cell>
        </row>
        <row r="36">
          <cell r="A36" t="str">
            <v>M 348</v>
          </cell>
          <cell r="B36" t="str">
            <v>Porta dente p/ fressadora 1000 C</v>
          </cell>
          <cell r="C36" t="str">
            <v>SICRO2</v>
          </cell>
          <cell r="D36" t="str">
            <v>Und.</v>
          </cell>
          <cell r="E36" t="str">
            <v>JAN/06</v>
          </cell>
          <cell r="F36">
            <v>219.6</v>
          </cell>
        </row>
        <row r="37">
          <cell r="A37" t="str">
            <v>M 406</v>
          </cell>
          <cell r="B37" t="str">
            <v>Caibros de 7,5 cm x 7,5 cm</v>
          </cell>
          <cell r="C37" t="str">
            <v>ROO</v>
          </cell>
          <cell r="D37" t="str">
            <v>M²</v>
          </cell>
          <cell r="E37" t="str">
            <v>JAN/06</v>
          </cell>
          <cell r="F37">
            <v>2.15</v>
          </cell>
        </row>
        <row r="38">
          <cell r="A38" t="str">
            <v>M 408</v>
          </cell>
          <cell r="B38" t="str">
            <v>Tábua de 5ª 2,5 cm x 30,0 cm</v>
          </cell>
          <cell r="C38" t="str">
            <v>ROO</v>
          </cell>
          <cell r="D38" t="str">
            <v>M</v>
          </cell>
          <cell r="E38" t="str">
            <v>JAN/06</v>
          </cell>
          <cell r="F38">
            <v>5.35</v>
          </cell>
        </row>
        <row r="39">
          <cell r="A39" t="str">
            <v>M 413</v>
          </cell>
          <cell r="B39" t="str">
            <v>Gastalho 10 x 2,5 cm</v>
          </cell>
          <cell r="C39" t="str">
            <v>ROO</v>
          </cell>
          <cell r="D39" t="str">
            <v>M</v>
          </cell>
          <cell r="E39" t="str">
            <v>JAN/06</v>
          </cell>
          <cell r="F39">
            <v>1.78</v>
          </cell>
        </row>
        <row r="40">
          <cell r="A40" t="str">
            <v>M 601</v>
          </cell>
          <cell r="B40" t="str">
            <v>Tinta refletiva acrílica p/ 2 anos</v>
          </cell>
          <cell r="C40" t="str">
            <v>SICRO2</v>
          </cell>
          <cell r="D40" t="str">
            <v>L</v>
          </cell>
          <cell r="E40" t="str">
            <v>JAN/06</v>
          </cell>
          <cell r="F40">
            <v>14.75</v>
          </cell>
        </row>
        <row r="41">
          <cell r="A41" t="str">
            <v>M 607</v>
          </cell>
          <cell r="B41" t="str">
            <v>Óleo de linhaça</v>
          </cell>
          <cell r="C41" t="str">
            <v>ROO</v>
          </cell>
          <cell r="D41" t="str">
            <v>L</v>
          </cell>
          <cell r="E41" t="str">
            <v>JAN/06</v>
          </cell>
          <cell r="F41">
            <v>4.5199999999999996</v>
          </cell>
        </row>
        <row r="42">
          <cell r="A42" t="str">
            <v>M 608</v>
          </cell>
          <cell r="B42" t="str">
            <v>Detergente</v>
          </cell>
          <cell r="C42" t="str">
            <v>ROO</v>
          </cell>
          <cell r="D42" t="str">
            <v>L</v>
          </cell>
          <cell r="E42" t="str">
            <v>JAN/06</v>
          </cell>
          <cell r="F42">
            <v>1.8</v>
          </cell>
        </row>
        <row r="43">
          <cell r="A43" t="str">
            <v>M 611</v>
          </cell>
          <cell r="B43" t="str">
            <v>Redutor tipo 2002 prim. qualidade</v>
          </cell>
          <cell r="C43" t="str">
            <v>SICRO2</v>
          </cell>
          <cell r="D43" t="str">
            <v>L</v>
          </cell>
          <cell r="E43" t="str">
            <v>JAN/06</v>
          </cell>
          <cell r="F43">
            <v>7.1611000000000002</v>
          </cell>
        </row>
        <row r="44">
          <cell r="A44" t="str">
            <v>M 615</v>
          </cell>
          <cell r="B44" t="str">
            <v>Microesferas PRE-MIX</v>
          </cell>
          <cell r="C44" t="str">
            <v>SICRO2</v>
          </cell>
          <cell r="D44" t="str">
            <v>kg</v>
          </cell>
          <cell r="E44" t="str">
            <v>JAN/06</v>
          </cell>
          <cell r="F44">
            <v>4.5</v>
          </cell>
        </row>
        <row r="45">
          <cell r="A45" t="str">
            <v>M 616</v>
          </cell>
          <cell r="B45" t="str">
            <v>Microesferas DROP-ON</v>
          </cell>
          <cell r="C45" t="str">
            <v>SICRO2</v>
          </cell>
          <cell r="D45" t="str">
            <v>kg</v>
          </cell>
          <cell r="E45" t="str">
            <v>JAN/06</v>
          </cell>
          <cell r="F45">
            <v>4.5</v>
          </cell>
        </row>
        <row r="46">
          <cell r="A46" t="str">
            <v>M 621</v>
          </cell>
          <cell r="B46" t="str">
            <v>Desmoldante</v>
          </cell>
          <cell r="C46" t="str">
            <v>ROO</v>
          </cell>
          <cell r="D46" t="str">
            <v>Kg</v>
          </cell>
          <cell r="E46" t="str">
            <v>JAN/06</v>
          </cell>
          <cell r="F46">
            <v>6.89</v>
          </cell>
        </row>
        <row r="47">
          <cell r="A47" t="str">
            <v>M 702</v>
          </cell>
          <cell r="B47" t="str">
            <v>Cal hidratada</v>
          </cell>
          <cell r="C47" t="str">
            <v>ROO</v>
          </cell>
          <cell r="D47" t="str">
            <v>Kg</v>
          </cell>
          <cell r="E47" t="str">
            <v>JAN/06</v>
          </cell>
          <cell r="F47">
            <v>0.18</v>
          </cell>
        </row>
        <row r="48">
          <cell r="A48" t="str">
            <v>M 704</v>
          </cell>
          <cell r="B48" t="str">
            <v>Areia</v>
          </cell>
          <cell r="C48" t="str">
            <v>ROO</v>
          </cell>
          <cell r="D48" t="str">
            <v>M³</v>
          </cell>
          <cell r="E48" t="str">
            <v>JAN/06</v>
          </cell>
          <cell r="F48">
            <v>15</v>
          </cell>
        </row>
        <row r="49">
          <cell r="A49" t="str">
            <v>M 709</v>
          </cell>
          <cell r="B49" t="str">
            <v>Brita corrida p/ Concreto</v>
          </cell>
          <cell r="C49" t="str">
            <v>ROO</v>
          </cell>
          <cell r="D49" t="str">
            <v>M³</v>
          </cell>
          <cell r="E49" t="str">
            <v>JAN/06</v>
          </cell>
          <cell r="F49">
            <v>32.5</v>
          </cell>
        </row>
        <row r="50">
          <cell r="A50" t="str">
            <v>M 710</v>
          </cell>
          <cell r="B50" t="str">
            <v>Pedra de mão p/ Enrocamento</v>
          </cell>
          <cell r="C50" t="str">
            <v>ROO</v>
          </cell>
          <cell r="D50" t="str">
            <v>M³</v>
          </cell>
          <cell r="E50" t="str">
            <v>JAN/06</v>
          </cell>
          <cell r="F50">
            <v>28.6</v>
          </cell>
        </row>
        <row r="51">
          <cell r="A51" t="str">
            <v>M 905</v>
          </cell>
          <cell r="B51" t="str">
            <v>Filler</v>
          </cell>
          <cell r="C51" t="str">
            <v>NOBRES</v>
          </cell>
          <cell r="D51" t="str">
            <v>Kg</v>
          </cell>
          <cell r="E51" t="str">
            <v>JAN/06</v>
          </cell>
          <cell r="F51">
            <v>0.1</v>
          </cell>
        </row>
        <row r="52">
          <cell r="A52" t="str">
            <v>M 980</v>
          </cell>
          <cell r="B52" t="str">
            <v>Idenização de jazida</v>
          </cell>
          <cell r="C52" t="str">
            <v>SICRO2</v>
          </cell>
          <cell r="D52" t="str">
            <v>M³</v>
          </cell>
          <cell r="E52" t="str">
            <v>JAN/06</v>
          </cell>
          <cell r="F52">
            <v>1.04</v>
          </cell>
        </row>
        <row r="53">
          <cell r="A53" t="str">
            <v>2.01</v>
          </cell>
          <cell r="B53" t="str">
            <v>Tábua de pinho de 3ª 1x12"</v>
          </cell>
          <cell r="C53" t="str">
            <v>ROO</v>
          </cell>
          <cell r="D53" t="str">
            <v>M</v>
          </cell>
          <cell r="E53" t="str">
            <v>JAN/06</v>
          </cell>
          <cell r="F53">
            <v>5.35</v>
          </cell>
        </row>
        <row r="54">
          <cell r="A54" t="str">
            <v>2.02</v>
          </cell>
          <cell r="B54" t="str">
            <v>Pontalete de pinho de 3a 1x12''</v>
          </cell>
          <cell r="C54" t="str">
            <v>ROO</v>
          </cell>
          <cell r="D54" t="str">
            <v>ML</v>
          </cell>
          <cell r="E54" t="str">
            <v>JAN/06</v>
          </cell>
          <cell r="F54">
            <v>4.8600000000000003</v>
          </cell>
        </row>
        <row r="55">
          <cell r="A55" t="str">
            <v>2.03</v>
          </cell>
          <cell r="B55" t="str">
            <v>Sarrafo 1x4''</v>
          </cell>
          <cell r="C55" t="str">
            <v>ROO</v>
          </cell>
          <cell r="D55" t="str">
            <v>M</v>
          </cell>
          <cell r="E55" t="str">
            <v>JAN/06</v>
          </cell>
          <cell r="F55">
            <v>0.99</v>
          </cell>
        </row>
        <row r="56">
          <cell r="A56" t="str">
            <v>2.04</v>
          </cell>
          <cell r="B56" t="str">
            <v>Tábua de pinho de 3ª 1x6"</v>
          </cell>
          <cell r="C56" t="str">
            <v>ROO</v>
          </cell>
          <cell r="D56" t="str">
            <v>M</v>
          </cell>
          <cell r="E56" t="str">
            <v>JAN/06</v>
          </cell>
          <cell r="F56">
            <v>1.78</v>
          </cell>
        </row>
        <row r="57">
          <cell r="A57" t="str">
            <v>2.05</v>
          </cell>
          <cell r="B57" t="str">
            <v>Vigota 6x12 cm</v>
          </cell>
          <cell r="C57" t="str">
            <v>ROO</v>
          </cell>
          <cell r="D57" t="str">
            <v>M</v>
          </cell>
          <cell r="E57" t="str">
            <v>JAN/06</v>
          </cell>
          <cell r="F57">
            <v>5.16</v>
          </cell>
        </row>
        <row r="58">
          <cell r="A58" t="str">
            <v>2.06</v>
          </cell>
          <cell r="B58" t="str">
            <v>Chapa compensada 10 mm</v>
          </cell>
          <cell r="C58" t="str">
            <v>ROO</v>
          </cell>
          <cell r="D58" t="str">
            <v>M²</v>
          </cell>
          <cell r="E58" t="str">
            <v>JAN/06</v>
          </cell>
          <cell r="F58">
            <v>20.02</v>
          </cell>
        </row>
        <row r="59">
          <cell r="A59" t="str">
            <v>2.07</v>
          </cell>
          <cell r="B59" t="str">
            <v>Telha ondulada de fibrocimento 4 mm</v>
          </cell>
          <cell r="C59" t="str">
            <v>ROO</v>
          </cell>
          <cell r="D59" t="str">
            <v>ml</v>
          </cell>
          <cell r="E59" t="str">
            <v>JAN/06</v>
          </cell>
          <cell r="F59">
            <v>6.2640000000000002</v>
          </cell>
        </row>
        <row r="60">
          <cell r="A60" t="str">
            <v>2.08</v>
          </cell>
          <cell r="B60" t="str">
            <v>Cuminheira de fibrocimento</v>
          </cell>
          <cell r="C60" t="str">
            <v>ROO</v>
          </cell>
          <cell r="D60" t="str">
            <v>M²</v>
          </cell>
          <cell r="E60" t="str">
            <v>JAN/06</v>
          </cell>
          <cell r="F60">
            <v>4.1500000000000004</v>
          </cell>
        </row>
        <row r="61">
          <cell r="A61" t="str">
            <v>2.09</v>
          </cell>
          <cell r="B61" t="str">
            <v>Pregos (18x27)</v>
          </cell>
          <cell r="C61" t="str">
            <v>ROO</v>
          </cell>
          <cell r="D61" t="str">
            <v>Kg</v>
          </cell>
          <cell r="E61" t="str">
            <v>JAN/06</v>
          </cell>
          <cell r="F61">
            <v>4.4820000000000002</v>
          </cell>
        </row>
        <row r="62">
          <cell r="A62" t="str">
            <v>2.10</v>
          </cell>
          <cell r="B62" t="str">
            <v>Pregos (15x15)</v>
          </cell>
          <cell r="C62" t="str">
            <v>ROO</v>
          </cell>
          <cell r="D62" t="str">
            <v>Kg</v>
          </cell>
          <cell r="E62" t="str">
            <v>JAN/06</v>
          </cell>
          <cell r="F62">
            <v>5.1550000000000002</v>
          </cell>
        </row>
        <row r="63">
          <cell r="A63" t="str">
            <v>2.11</v>
          </cell>
          <cell r="B63" t="str">
            <v>Cimento CP-32</v>
          </cell>
          <cell r="C63" t="str">
            <v>ROO</v>
          </cell>
          <cell r="D63" t="str">
            <v>Kg</v>
          </cell>
          <cell r="E63" t="str">
            <v>JAN/06</v>
          </cell>
          <cell r="F63">
            <v>0.22</v>
          </cell>
        </row>
        <row r="64">
          <cell r="A64" t="str">
            <v>2.12</v>
          </cell>
          <cell r="B64" t="str">
            <v>Areia</v>
          </cell>
          <cell r="C64" t="str">
            <v>ROO</v>
          </cell>
          <cell r="D64" t="str">
            <v>M³</v>
          </cell>
          <cell r="E64" t="str">
            <v>JAN/06</v>
          </cell>
          <cell r="F64">
            <v>15</v>
          </cell>
        </row>
        <row r="65">
          <cell r="A65" t="str">
            <v>2.13</v>
          </cell>
          <cell r="B65" t="str">
            <v>Brita p/ concreto</v>
          </cell>
          <cell r="C65" t="str">
            <v>ROO</v>
          </cell>
          <cell r="D65" t="str">
            <v>M³</v>
          </cell>
          <cell r="E65" t="str">
            <v>JAN/06</v>
          </cell>
          <cell r="F65">
            <v>32.5</v>
          </cell>
        </row>
        <row r="66">
          <cell r="A66" t="str">
            <v>2.14</v>
          </cell>
          <cell r="B66" t="str">
            <v>Betoneira</v>
          </cell>
          <cell r="C66" t="str">
            <v>SICRO2</v>
          </cell>
          <cell r="D66" t="str">
            <v>H</v>
          </cell>
          <cell r="E66" t="str">
            <v>JAN/06</v>
          </cell>
          <cell r="F66">
            <v>12.23057142857143</v>
          </cell>
        </row>
        <row r="67">
          <cell r="A67" t="str">
            <v>2.15</v>
          </cell>
          <cell r="B67" t="str">
            <v>Vaso Sanitário branco Comum</v>
          </cell>
          <cell r="C67" t="str">
            <v>ROO</v>
          </cell>
          <cell r="D67" t="str">
            <v>Und.</v>
          </cell>
          <cell r="E67" t="str">
            <v>JAN/06</v>
          </cell>
          <cell r="F67">
            <v>53.387</v>
          </cell>
        </row>
        <row r="68">
          <cell r="A68" t="str">
            <v>2.16</v>
          </cell>
          <cell r="B68" t="str">
            <v>Lavatório funcional</v>
          </cell>
          <cell r="C68" t="str">
            <v>ROO</v>
          </cell>
          <cell r="D68" t="str">
            <v>Und.</v>
          </cell>
          <cell r="E68" t="str">
            <v>JAN/06</v>
          </cell>
          <cell r="F68">
            <v>19.861999999999998</v>
          </cell>
        </row>
        <row r="69">
          <cell r="A69" t="str">
            <v>2.17</v>
          </cell>
          <cell r="B69" t="str">
            <v>Registro de Pressão</v>
          </cell>
          <cell r="C69" t="str">
            <v>ROO</v>
          </cell>
          <cell r="D69" t="str">
            <v>Und.</v>
          </cell>
          <cell r="E69" t="str">
            <v>JAN/06</v>
          </cell>
          <cell r="F69">
            <v>6.585</v>
          </cell>
        </row>
        <row r="70">
          <cell r="A70" t="str">
            <v>2.18</v>
          </cell>
          <cell r="B70" t="str">
            <v>Torneira p/ Lavatório</v>
          </cell>
          <cell r="C70" t="str">
            <v>ROO</v>
          </cell>
          <cell r="D70" t="str">
            <v>Und.</v>
          </cell>
          <cell r="E70" t="str">
            <v>JAN/06</v>
          </cell>
          <cell r="F70">
            <v>15.217000000000001</v>
          </cell>
        </row>
        <row r="71">
          <cell r="A71" t="str">
            <v>2.19</v>
          </cell>
          <cell r="B71" t="str">
            <v>Tubo PVC p/ esgoto</v>
          </cell>
          <cell r="C71" t="str">
            <v>ROO</v>
          </cell>
          <cell r="D71" t="str">
            <v>Und.</v>
          </cell>
          <cell r="E71" t="str">
            <v>JAN/06</v>
          </cell>
          <cell r="F71">
            <v>19.925000000000001</v>
          </cell>
        </row>
        <row r="72">
          <cell r="A72" t="str">
            <v>2.20</v>
          </cell>
          <cell r="B72" t="str">
            <v>Tubo PVC soldavel c/ acessórios 3/4</v>
          </cell>
          <cell r="C72" t="str">
            <v>ROO</v>
          </cell>
          <cell r="D72" t="str">
            <v>M</v>
          </cell>
          <cell r="E72" t="str">
            <v>JAN/06</v>
          </cell>
          <cell r="F72">
            <v>6.7709999999999999</v>
          </cell>
        </row>
        <row r="73">
          <cell r="A73" t="str">
            <v>2.21</v>
          </cell>
          <cell r="B73" t="str">
            <v>Interruptor sist. "X"</v>
          </cell>
          <cell r="C73" t="str">
            <v>ROO</v>
          </cell>
          <cell r="D73" t="str">
            <v>Und.</v>
          </cell>
          <cell r="E73" t="str">
            <v>JAN/06</v>
          </cell>
          <cell r="F73">
            <v>1.534</v>
          </cell>
        </row>
        <row r="74">
          <cell r="A74" t="str">
            <v>2.22</v>
          </cell>
          <cell r="B74" t="str">
            <v>Tomada sist. "X"</v>
          </cell>
          <cell r="C74" t="str">
            <v>ROO</v>
          </cell>
          <cell r="D74" t="str">
            <v>Und.</v>
          </cell>
          <cell r="E74" t="str">
            <v>JAN/06</v>
          </cell>
          <cell r="F74">
            <v>2.4980000000000002</v>
          </cell>
        </row>
        <row r="75">
          <cell r="A75" t="str">
            <v>2.23</v>
          </cell>
          <cell r="B75" t="str">
            <v>Soquete de Louça</v>
          </cell>
          <cell r="C75" t="str">
            <v>ROO</v>
          </cell>
          <cell r="D75" t="str">
            <v>Und.</v>
          </cell>
          <cell r="E75" t="str">
            <v>JAN/06</v>
          </cell>
          <cell r="F75">
            <v>1.1020000000000001</v>
          </cell>
        </row>
        <row r="76">
          <cell r="A76" t="str">
            <v>2.24</v>
          </cell>
          <cell r="B76" t="str">
            <v>Luminária Fluorecente 2x40w</v>
          </cell>
          <cell r="C76" t="str">
            <v>ROO</v>
          </cell>
          <cell r="D76" t="str">
            <v>Und.</v>
          </cell>
          <cell r="E76" t="str">
            <v>JAN/06</v>
          </cell>
          <cell r="F76">
            <v>49.398000000000003</v>
          </cell>
        </row>
        <row r="77">
          <cell r="A77" t="str">
            <v>2.25</v>
          </cell>
          <cell r="B77" t="str">
            <v>Dijuntor de 15A a 30A</v>
          </cell>
          <cell r="C77" t="str">
            <v>ROO</v>
          </cell>
          <cell r="D77" t="str">
            <v>Und.</v>
          </cell>
          <cell r="E77" t="str">
            <v>JAN/06</v>
          </cell>
          <cell r="F77">
            <v>23.821999999999999</v>
          </cell>
        </row>
        <row r="78">
          <cell r="A78" t="str">
            <v>2.26</v>
          </cell>
          <cell r="B78" t="str">
            <v>Quadro de distribuição</v>
          </cell>
          <cell r="C78" t="str">
            <v>ROO</v>
          </cell>
          <cell r="D78" t="str">
            <v>Und.</v>
          </cell>
          <cell r="E78" t="str">
            <v>JAN/06</v>
          </cell>
          <cell r="F78">
            <v>7.9640000000000004</v>
          </cell>
        </row>
        <row r="79">
          <cell r="A79" t="str">
            <v>2.27</v>
          </cell>
          <cell r="B79" t="str">
            <v>Haste de aterramento c/ 1,80 m</v>
          </cell>
          <cell r="C79" t="str">
            <v>ROO</v>
          </cell>
          <cell r="D79" t="str">
            <v>Und.</v>
          </cell>
          <cell r="E79" t="str">
            <v>JAN/06</v>
          </cell>
          <cell r="F79">
            <v>13.164</v>
          </cell>
        </row>
        <row r="80">
          <cell r="A80" t="str">
            <v>2.28</v>
          </cell>
          <cell r="B80" t="str">
            <v>Fio # 2,5 mm²</v>
          </cell>
          <cell r="C80" t="str">
            <v>ROO</v>
          </cell>
          <cell r="D80" t="str">
            <v>M</v>
          </cell>
          <cell r="E80" t="str">
            <v>JAN/06</v>
          </cell>
          <cell r="F80">
            <v>0.65600000000000003</v>
          </cell>
        </row>
        <row r="81">
          <cell r="A81" t="str">
            <v>2.29</v>
          </cell>
          <cell r="B81" t="str">
            <v>Fio # 4,0 mm²</v>
          </cell>
          <cell r="C81" t="str">
            <v>ROO</v>
          </cell>
          <cell r="D81" t="str">
            <v>M</v>
          </cell>
          <cell r="E81" t="str">
            <v>JAN/06</v>
          </cell>
          <cell r="F81">
            <v>1.034</v>
          </cell>
        </row>
        <row r="82">
          <cell r="B82" t="str">
            <v>Caibros de 7,5 cm x 7,5 cm</v>
          </cell>
          <cell r="C82" t="str">
            <v>ROO</v>
          </cell>
          <cell r="D82" t="str">
            <v>M</v>
          </cell>
          <cell r="E82" t="str">
            <v>JAN/06</v>
          </cell>
          <cell r="F82">
            <v>2.15</v>
          </cell>
        </row>
        <row r="83">
          <cell r="F83">
            <v>33</v>
          </cell>
        </row>
      </sheetData>
      <sheetData sheetId="13">
        <row r="4">
          <cell r="A4" t="str">
            <v>Código</v>
          </cell>
          <cell r="B4" t="str">
            <v>Equipamento</v>
          </cell>
          <cell r="C4" t="str">
            <v>VAL</v>
          </cell>
          <cell r="D4" t="str">
            <v>R</v>
          </cell>
          <cell r="E4" t="str">
            <v>VU</v>
          </cell>
          <cell r="F4" t="str">
            <v>HTA</v>
          </cell>
          <cell r="G4" t="str">
            <v>I</v>
          </cell>
          <cell r="H4" t="str">
            <v>K</v>
          </cell>
          <cell r="I4" t="str">
            <v>Pot</v>
          </cell>
          <cell r="J4" t="str">
            <v>Qe</v>
          </cell>
          <cell r="K4" t="str">
            <v>VMe</v>
          </cell>
          <cell r="L4" t="str">
            <v>Qm</v>
          </cell>
          <cell r="M4" t="str">
            <v>VMm</v>
          </cell>
          <cell r="N4" t="str">
            <v>D</v>
          </cell>
          <cell r="O4" t="str">
            <v>S</v>
          </cell>
          <cell r="P4" t="str">
            <v>M</v>
          </cell>
          <cell r="Q4" t="str">
            <v>Omat</v>
          </cell>
          <cell r="R4" t="str">
            <v>Omo</v>
          </cell>
          <cell r="S4" t="str">
            <v>HO</v>
          </cell>
          <cell r="T4" t="str">
            <v>HP</v>
          </cell>
        </row>
        <row r="5">
          <cell r="A5" t="str">
            <v>E 001</v>
          </cell>
          <cell r="B5" t="str">
            <v>Trator esteiras - com lâm. (60 kW)</v>
          </cell>
          <cell r="C5">
            <v>375732</v>
          </cell>
          <cell r="D5">
            <v>20</v>
          </cell>
          <cell r="E5">
            <v>5</v>
          </cell>
          <cell r="F5">
            <v>2000</v>
          </cell>
          <cell r="G5">
            <v>0</v>
          </cell>
          <cell r="H5">
            <v>0.8</v>
          </cell>
          <cell r="I5">
            <v>60</v>
          </cell>
          <cell r="J5">
            <v>14.399999999999999</v>
          </cell>
          <cell r="K5">
            <v>1.88</v>
          </cell>
          <cell r="L5">
            <v>1</v>
          </cell>
          <cell r="M5">
            <v>10.800700000000001</v>
          </cell>
          <cell r="N5">
            <v>30.058560000000003</v>
          </cell>
          <cell r="O5">
            <v>0</v>
          </cell>
          <cell r="P5">
            <v>30.058560000000003</v>
          </cell>
          <cell r="Q5">
            <v>27.071999999999996</v>
          </cell>
          <cell r="R5">
            <v>10.800700000000001</v>
          </cell>
          <cell r="S5">
            <v>97.989820000000009</v>
          </cell>
          <cell r="T5">
            <v>10.800700000000001</v>
          </cell>
        </row>
        <row r="6">
          <cell r="A6" t="str">
            <v>E 002</v>
          </cell>
          <cell r="B6" t="str">
            <v>Trator esteiras - c/ lâm. (104 kW)</v>
          </cell>
          <cell r="C6">
            <v>577114</v>
          </cell>
          <cell r="D6">
            <v>20</v>
          </cell>
          <cell r="E6">
            <v>5</v>
          </cell>
          <cell r="F6">
            <v>2000</v>
          </cell>
          <cell r="G6">
            <v>0</v>
          </cell>
          <cell r="H6">
            <v>0.8</v>
          </cell>
          <cell r="I6">
            <v>104</v>
          </cell>
          <cell r="J6">
            <v>24.96</v>
          </cell>
          <cell r="K6">
            <v>1.88</v>
          </cell>
          <cell r="L6">
            <v>1</v>
          </cell>
          <cell r="M6">
            <v>10.800700000000001</v>
          </cell>
          <cell r="N6">
            <v>46.169119999999999</v>
          </cell>
          <cell r="O6">
            <v>0</v>
          </cell>
          <cell r="P6">
            <v>46.169119999999999</v>
          </cell>
          <cell r="Q6">
            <v>46.924799999999998</v>
          </cell>
          <cell r="R6">
            <v>10.800700000000001</v>
          </cell>
          <cell r="S6">
            <v>150.06374</v>
          </cell>
          <cell r="T6">
            <v>10.800700000000001</v>
          </cell>
        </row>
        <row r="7">
          <cell r="A7" t="str">
            <v>E 006</v>
          </cell>
          <cell r="B7" t="str">
            <v>Motoniveladora</v>
          </cell>
          <cell r="C7">
            <v>433400</v>
          </cell>
          <cell r="D7">
            <v>20</v>
          </cell>
          <cell r="E7">
            <v>7.5</v>
          </cell>
          <cell r="F7">
            <v>2000</v>
          </cell>
          <cell r="G7">
            <v>0</v>
          </cell>
          <cell r="H7">
            <v>0.9</v>
          </cell>
          <cell r="I7">
            <v>93</v>
          </cell>
          <cell r="J7">
            <v>22.32</v>
          </cell>
          <cell r="K7">
            <v>1.88</v>
          </cell>
          <cell r="L7">
            <v>1</v>
          </cell>
          <cell r="M7">
            <v>11.417899999999999</v>
          </cell>
          <cell r="N7">
            <v>23.114666666666668</v>
          </cell>
          <cell r="O7">
            <v>0</v>
          </cell>
          <cell r="P7">
            <v>26.004000000000001</v>
          </cell>
          <cell r="Q7">
            <v>41.961599999999997</v>
          </cell>
          <cell r="R7">
            <v>11.417899999999999</v>
          </cell>
          <cell r="S7">
            <v>102.49816666666666</v>
          </cell>
          <cell r="T7">
            <v>11.417899999999999</v>
          </cell>
        </row>
        <row r="8">
          <cell r="A8" t="str">
            <v>E 007</v>
          </cell>
          <cell r="B8" t="str">
            <v>Trator agrícola</v>
          </cell>
          <cell r="C8">
            <v>116600</v>
          </cell>
          <cell r="D8">
            <v>20</v>
          </cell>
          <cell r="E8">
            <v>8</v>
          </cell>
          <cell r="F8">
            <v>1250</v>
          </cell>
          <cell r="G8">
            <v>0</v>
          </cell>
          <cell r="H8">
            <v>0.7</v>
          </cell>
          <cell r="I8">
            <v>82</v>
          </cell>
          <cell r="J8">
            <v>16.400000000000002</v>
          </cell>
          <cell r="K8">
            <v>1.88</v>
          </cell>
          <cell r="L8">
            <v>1</v>
          </cell>
          <cell r="M8">
            <v>8.3320000000000007</v>
          </cell>
          <cell r="N8">
            <v>9.3279999999999994</v>
          </cell>
          <cell r="O8">
            <v>0</v>
          </cell>
          <cell r="P8">
            <v>8.1620000000000008</v>
          </cell>
          <cell r="Q8">
            <v>30.832000000000001</v>
          </cell>
          <cell r="R8">
            <v>8.3320000000000007</v>
          </cell>
          <cell r="S8">
            <v>56.654000000000003</v>
          </cell>
          <cell r="T8">
            <v>8.3320000000000007</v>
          </cell>
        </row>
        <row r="9">
          <cell r="A9" t="str">
            <v>E 011</v>
          </cell>
          <cell r="B9" t="str">
            <v>Retroescavadeira</v>
          </cell>
          <cell r="C9">
            <v>147390</v>
          </cell>
          <cell r="D9">
            <v>20</v>
          </cell>
          <cell r="E9">
            <v>5</v>
          </cell>
          <cell r="F9">
            <v>2000</v>
          </cell>
          <cell r="G9">
            <v>0</v>
          </cell>
          <cell r="H9">
            <v>0.7</v>
          </cell>
          <cell r="I9">
            <v>57</v>
          </cell>
          <cell r="J9">
            <v>11.4</v>
          </cell>
          <cell r="K9">
            <v>1.88</v>
          </cell>
          <cell r="L9">
            <v>1</v>
          </cell>
          <cell r="M9">
            <v>10.800700000000001</v>
          </cell>
          <cell r="N9">
            <v>11.7912</v>
          </cell>
          <cell r="O9">
            <v>0</v>
          </cell>
          <cell r="P9">
            <v>10.317299999999999</v>
          </cell>
          <cell r="Q9">
            <v>21.431999999999999</v>
          </cell>
          <cell r="R9">
            <v>10.800700000000001</v>
          </cell>
          <cell r="S9">
            <v>54.341199999999994</v>
          </cell>
          <cell r="T9">
            <v>10.800700000000001</v>
          </cell>
        </row>
        <row r="10">
          <cell r="A10" t="str">
            <v>E 013</v>
          </cell>
          <cell r="B10" t="str">
            <v>Rolo comp. pé carneiro 11,25 t</v>
          </cell>
          <cell r="C10">
            <v>347000</v>
          </cell>
          <cell r="D10">
            <v>10</v>
          </cell>
          <cell r="E10">
            <v>6</v>
          </cell>
          <cell r="F10">
            <v>1750</v>
          </cell>
          <cell r="G10">
            <v>0</v>
          </cell>
          <cell r="H10">
            <v>0.8</v>
          </cell>
          <cell r="I10">
            <v>85</v>
          </cell>
          <cell r="J10">
            <v>17</v>
          </cell>
          <cell r="K10">
            <v>1.88</v>
          </cell>
          <cell r="L10">
            <v>1</v>
          </cell>
          <cell r="M10">
            <v>8.3320000000000007</v>
          </cell>
          <cell r="N10">
            <v>29.742857142857144</v>
          </cell>
          <cell r="O10">
            <v>0</v>
          </cell>
          <cell r="P10">
            <v>26.438095238095237</v>
          </cell>
          <cell r="Q10">
            <v>31.959999999999997</v>
          </cell>
          <cell r="R10">
            <v>8.3320000000000007</v>
          </cell>
          <cell r="S10">
            <v>96.472952380952364</v>
          </cell>
          <cell r="T10">
            <v>8.3320000000000007</v>
          </cell>
        </row>
        <row r="11">
          <cell r="A11" t="str">
            <v>E 016</v>
          </cell>
          <cell r="B11" t="str">
            <v>Carregadeira pneus 1,33 m3</v>
          </cell>
          <cell r="C11">
            <v>312000</v>
          </cell>
          <cell r="D11">
            <v>20</v>
          </cell>
          <cell r="E11">
            <v>5</v>
          </cell>
          <cell r="F11">
            <v>2000</v>
          </cell>
          <cell r="G11">
            <v>0</v>
          </cell>
          <cell r="H11">
            <v>0.7</v>
          </cell>
          <cell r="I11">
            <v>79</v>
          </cell>
          <cell r="J11">
            <v>15.8</v>
          </cell>
          <cell r="K11">
            <v>1.88</v>
          </cell>
          <cell r="L11">
            <v>1</v>
          </cell>
          <cell r="M11">
            <v>10.800700000000001</v>
          </cell>
          <cell r="N11">
            <v>24.96</v>
          </cell>
          <cell r="O11">
            <v>0</v>
          </cell>
          <cell r="P11">
            <v>21.84</v>
          </cell>
          <cell r="Q11">
            <v>29.704000000000001</v>
          </cell>
          <cell r="R11">
            <v>10.800700000000001</v>
          </cell>
          <cell r="S11">
            <v>87.304699999999997</v>
          </cell>
          <cell r="T11">
            <v>10.800700000000001</v>
          </cell>
        </row>
        <row r="12">
          <cell r="A12" t="str">
            <v>E 101</v>
          </cell>
          <cell r="B12" t="str">
            <v>Grade de discos 24 x 24</v>
          </cell>
          <cell r="C12">
            <v>12756</v>
          </cell>
          <cell r="D12">
            <v>5</v>
          </cell>
          <cell r="E12">
            <v>10</v>
          </cell>
          <cell r="F12">
            <v>1000</v>
          </cell>
          <cell r="G12">
            <v>0</v>
          </cell>
          <cell r="H12">
            <v>0.6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1.2118199999999999</v>
          </cell>
          <cell r="O12">
            <v>0</v>
          </cell>
          <cell r="P12">
            <v>0.76535999999999993</v>
          </cell>
          <cell r="Q12">
            <v>0</v>
          </cell>
          <cell r="R12">
            <v>0</v>
          </cell>
          <cell r="S12">
            <v>1.9771799999999997</v>
          </cell>
          <cell r="T12">
            <v>0</v>
          </cell>
        </row>
        <row r="13">
          <cell r="A13" t="str">
            <v>E 105</v>
          </cell>
          <cell r="B13" t="str">
            <v>Rolo comp. pneus 21 t</v>
          </cell>
          <cell r="C13">
            <v>390189.9</v>
          </cell>
          <cell r="D13">
            <v>15</v>
          </cell>
          <cell r="E13">
            <v>6.8</v>
          </cell>
          <cell r="F13">
            <v>1750</v>
          </cell>
          <cell r="G13">
            <v>0</v>
          </cell>
          <cell r="H13">
            <v>0.7</v>
          </cell>
          <cell r="I13">
            <v>97</v>
          </cell>
          <cell r="J13">
            <v>19.400000000000002</v>
          </cell>
          <cell r="K13">
            <v>1.88</v>
          </cell>
          <cell r="L13">
            <v>1</v>
          </cell>
          <cell r="M13">
            <v>8.3320000000000007</v>
          </cell>
          <cell r="N13">
            <v>27.87070714285715</v>
          </cell>
          <cell r="O13">
            <v>0</v>
          </cell>
          <cell r="P13">
            <v>22.952347058823531</v>
          </cell>
          <cell r="Q13">
            <v>36.472000000000001</v>
          </cell>
          <cell r="R13">
            <v>8.3320000000000007</v>
          </cell>
          <cell r="S13">
            <v>95.627054201680664</v>
          </cell>
          <cell r="T13">
            <v>8.3320000000000007</v>
          </cell>
        </row>
        <row r="14">
          <cell r="A14" t="str">
            <v>E 107</v>
          </cell>
          <cell r="B14" t="str">
            <v>Vassoura mecânica - reboc.</v>
          </cell>
          <cell r="C14">
            <v>23638</v>
          </cell>
          <cell r="D14">
            <v>10</v>
          </cell>
          <cell r="E14">
            <v>10</v>
          </cell>
          <cell r="F14">
            <v>1000</v>
          </cell>
          <cell r="G14">
            <v>0</v>
          </cell>
          <cell r="H14">
            <v>0.6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2.1274199999999999</v>
          </cell>
          <cell r="O14">
            <v>0</v>
          </cell>
          <cell r="P14">
            <v>1.41828</v>
          </cell>
          <cell r="Q14">
            <v>0</v>
          </cell>
          <cell r="R14">
            <v>0</v>
          </cell>
          <cell r="S14">
            <v>3.5457000000000001</v>
          </cell>
          <cell r="T14">
            <v>0</v>
          </cell>
        </row>
        <row r="15">
          <cell r="A15" t="str">
            <v>E 108</v>
          </cell>
          <cell r="B15" t="str">
            <v>Distr. agregados - reboc.</v>
          </cell>
          <cell r="C15">
            <v>26895</v>
          </cell>
          <cell r="D15">
            <v>10</v>
          </cell>
          <cell r="E15">
            <v>10</v>
          </cell>
          <cell r="F15">
            <v>1250</v>
          </cell>
          <cell r="G15">
            <v>0</v>
          </cell>
          <cell r="H15">
            <v>0.5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1.9364400000000002</v>
          </cell>
          <cell r="O15">
            <v>0</v>
          </cell>
          <cell r="P15">
            <v>1.0758000000000001</v>
          </cell>
          <cell r="Q15">
            <v>0</v>
          </cell>
          <cell r="R15">
            <v>0</v>
          </cell>
          <cell r="S15">
            <v>3.0122400000000003</v>
          </cell>
          <cell r="T15">
            <v>0</v>
          </cell>
        </row>
        <row r="16">
          <cell r="A16" t="str">
            <v>E 110</v>
          </cell>
          <cell r="B16" t="str">
            <v>Tanque estoc. asfalto 20.000 l</v>
          </cell>
          <cell r="C16">
            <v>43400</v>
          </cell>
          <cell r="D16">
            <v>10</v>
          </cell>
          <cell r="E16">
            <v>8</v>
          </cell>
          <cell r="F16">
            <v>2500</v>
          </cell>
          <cell r="G16">
            <v>0</v>
          </cell>
          <cell r="H16">
            <v>0.5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1.9530000000000001</v>
          </cell>
          <cell r="O16">
            <v>0</v>
          </cell>
          <cell r="P16">
            <v>1.085</v>
          </cell>
          <cell r="Q16">
            <v>0</v>
          </cell>
          <cell r="R16">
            <v>0</v>
          </cell>
          <cell r="S16">
            <v>3.0380000000000003</v>
          </cell>
          <cell r="T16">
            <v>0</v>
          </cell>
        </row>
        <row r="17">
          <cell r="A17" t="str">
            <v>E 111</v>
          </cell>
          <cell r="B17" t="str">
            <v>Equip. distr. asf. - mont. cam.</v>
          </cell>
          <cell r="C17">
            <v>261750</v>
          </cell>
          <cell r="D17">
            <v>20</v>
          </cell>
          <cell r="E17">
            <v>10</v>
          </cell>
          <cell r="F17">
            <v>1250</v>
          </cell>
          <cell r="G17">
            <v>2.5000000000000001E-2</v>
          </cell>
          <cell r="H17">
            <v>0.8</v>
          </cell>
          <cell r="I17">
            <v>195.6</v>
          </cell>
          <cell r="J17">
            <v>29.339999999999996</v>
          </cell>
          <cell r="K17">
            <v>1.88</v>
          </cell>
          <cell r="L17">
            <v>1</v>
          </cell>
          <cell r="M17">
            <v>9.8749000000000002</v>
          </cell>
          <cell r="N17">
            <v>8.8580000000000005</v>
          </cell>
          <cell r="O17">
            <v>1.1437999999999999</v>
          </cell>
          <cell r="P17">
            <v>8.8580000000000005</v>
          </cell>
          <cell r="Q17">
            <v>55.159199999999991</v>
          </cell>
          <cell r="R17">
            <v>9.8749000000000002</v>
          </cell>
          <cell r="S17">
            <v>83.893899999999988</v>
          </cell>
          <cell r="T17">
            <v>9.8749000000000002</v>
          </cell>
        </row>
        <row r="18">
          <cell r="A18" t="str">
            <v>E 112</v>
          </cell>
          <cell r="B18" t="str">
            <v>Aquecedor de fluido térmico</v>
          </cell>
          <cell r="C18">
            <v>247800</v>
          </cell>
          <cell r="D18">
            <v>10</v>
          </cell>
          <cell r="E18">
            <v>8</v>
          </cell>
          <cell r="F18">
            <v>2500</v>
          </cell>
          <cell r="G18">
            <v>0</v>
          </cell>
          <cell r="H18">
            <v>0.6</v>
          </cell>
          <cell r="I18">
            <v>8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11.151</v>
          </cell>
          <cell r="O18">
            <v>0</v>
          </cell>
          <cell r="P18">
            <v>7.4340000000000002</v>
          </cell>
          <cell r="Q18">
            <v>0</v>
          </cell>
          <cell r="R18">
            <v>0</v>
          </cell>
          <cell r="S18">
            <v>18.585000000000001</v>
          </cell>
          <cell r="T18">
            <v>0</v>
          </cell>
        </row>
        <row r="19">
          <cell r="A19" t="str">
            <v>E 113</v>
          </cell>
          <cell r="B19" t="str">
            <v>Usina asfalto quente 40/60 t/h</v>
          </cell>
          <cell r="C19">
            <v>796214</v>
          </cell>
          <cell r="D19">
            <v>10</v>
          </cell>
          <cell r="E19">
            <v>8</v>
          </cell>
          <cell r="F19">
            <v>1750</v>
          </cell>
          <cell r="G19">
            <v>0</v>
          </cell>
          <cell r="H19">
            <v>0.9</v>
          </cell>
          <cell r="I19">
            <v>128</v>
          </cell>
          <cell r="J19">
            <v>0</v>
          </cell>
          <cell r="K19">
            <v>0</v>
          </cell>
          <cell r="L19">
            <v>1</v>
          </cell>
          <cell r="M19">
            <v>11.417899999999999</v>
          </cell>
          <cell r="N19">
            <v>51.185185714285716</v>
          </cell>
          <cell r="O19">
            <v>0</v>
          </cell>
          <cell r="P19">
            <v>51.185185714285716</v>
          </cell>
          <cell r="Q19">
            <v>0</v>
          </cell>
          <cell r="R19">
            <v>11.417899999999999</v>
          </cell>
          <cell r="S19">
            <v>113.78827142857143</v>
          </cell>
          <cell r="T19">
            <v>11.417899999999999</v>
          </cell>
        </row>
        <row r="20">
          <cell r="A20" t="str">
            <v>E 114</v>
          </cell>
          <cell r="B20" t="str">
            <v>Vibro acabadora asfalto</v>
          </cell>
          <cell r="C20">
            <v>210000</v>
          </cell>
          <cell r="D20">
            <v>10</v>
          </cell>
          <cell r="E20">
            <v>8</v>
          </cell>
          <cell r="F20">
            <v>1750</v>
          </cell>
          <cell r="G20">
            <v>0</v>
          </cell>
          <cell r="H20">
            <v>0.9</v>
          </cell>
          <cell r="I20">
            <v>20</v>
          </cell>
          <cell r="J20">
            <v>4</v>
          </cell>
          <cell r="K20">
            <v>1.88</v>
          </cell>
          <cell r="L20">
            <v>1</v>
          </cell>
          <cell r="M20">
            <v>11.417899999999999</v>
          </cell>
          <cell r="N20">
            <v>13.5</v>
          </cell>
          <cell r="O20">
            <v>0</v>
          </cell>
          <cell r="P20">
            <v>13.5</v>
          </cell>
          <cell r="Q20">
            <v>7.52</v>
          </cell>
          <cell r="R20">
            <v>11.417899999999999</v>
          </cell>
          <cell r="S20">
            <v>45.937899999999999</v>
          </cell>
          <cell r="T20">
            <v>11.417899999999999</v>
          </cell>
        </row>
        <row r="21">
          <cell r="A21" t="str">
            <v>E 116</v>
          </cell>
          <cell r="B21" t="str">
            <v>Usina mist. PMF 30/60 t/h</v>
          </cell>
          <cell r="C21">
            <v>123559</v>
          </cell>
          <cell r="D21">
            <v>10</v>
          </cell>
          <cell r="E21">
            <v>8</v>
          </cell>
          <cell r="F21">
            <v>1750</v>
          </cell>
          <cell r="G21">
            <v>0</v>
          </cell>
          <cell r="H21">
            <v>0.7</v>
          </cell>
          <cell r="I21">
            <v>20</v>
          </cell>
          <cell r="J21">
            <v>0</v>
          </cell>
          <cell r="K21">
            <v>0</v>
          </cell>
          <cell r="L21">
            <v>1</v>
          </cell>
          <cell r="M21">
            <v>11.417899999999999</v>
          </cell>
          <cell r="N21">
            <v>7.9430785714285719</v>
          </cell>
          <cell r="O21">
            <v>0</v>
          </cell>
          <cell r="P21">
            <v>6.1779499999999992</v>
          </cell>
          <cell r="Q21">
            <v>0</v>
          </cell>
          <cell r="R21">
            <v>11.417899999999999</v>
          </cell>
          <cell r="S21">
            <v>25.538928571428571</v>
          </cell>
          <cell r="T21">
            <v>11.417899999999999</v>
          </cell>
        </row>
        <row r="22">
          <cell r="A22" t="str">
            <v>E 117</v>
          </cell>
          <cell r="B22" t="str">
            <v>Rolo comp. estat. autop. 8,9 t</v>
          </cell>
          <cell r="C22">
            <v>163195</v>
          </cell>
          <cell r="D22">
            <v>15</v>
          </cell>
          <cell r="E22">
            <v>6.8</v>
          </cell>
          <cell r="F22">
            <v>1750</v>
          </cell>
          <cell r="G22">
            <v>0</v>
          </cell>
          <cell r="H22">
            <v>0.7</v>
          </cell>
          <cell r="I22">
            <v>43</v>
          </cell>
          <cell r="J22">
            <v>9</v>
          </cell>
          <cell r="K22">
            <v>1.88</v>
          </cell>
          <cell r="L22">
            <v>1</v>
          </cell>
          <cell r="M22">
            <v>8.3320000000000007</v>
          </cell>
          <cell r="N22">
            <v>11.656785714285714</v>
          </cell>
          <cell r="O22">
            <v>0</v>
          </cell>
          <cell r="P22">
            <v>9.5997058823529411</v>
          </cell>
          <cell r="Q22">
            <v>16.919999999999998</v>
          </cell>
          <cell r="R22">
            <v>8.3320000000000007</v>
          </cell>
          <cell r="S22">
            <v>46.508491596638656</v>
          </cell>
          <cell r="T22">
            <v>8.3320000000000007</v>
          </cell>
        </row>
        <row r="23">
          <cell r="A23" t="str">
            <v>E 118</v>
          </cell>
          <cell r="B23" t="str">
            <v>Rolo comp. tanden vibrat. 1,5 t</v>
          </cell>
          <cell r="C23">
            <v>97990</v>
          </cell>
          <cell r="D23">
            <v>10</v>
          </cell>
          <cell r="E23">
            <v>6</v>
          </cell>
          <cell r="F23">
            <v>1750</v>
          </cell>
          <cell r="G23">
            <v>0</v>
          </cell>
          <cell r="H23">
            <v>0.8</v>
          </cell>
          <cell r="I23">
            <v>10</v>
          </cell>
          <cell r="J23">
            <v>2</v>
          </cell>
          <cell r="K23">
            <v>1.88</v>
          </cell>
          <cell r="L23">
            <v>1</v>
          </cell>
          <cell r="M23">
            <v>8.3320000000000007</v>
          </cell>
          <cell r="N23">
            <v>8.3991428571428575</v>
          </cell>
          <cell r="O23">
            <v>0</v>
          </cell>
          <cell r="P23">
            <v>7.4659047619047616</v>
          </cell>
          <cell r="Q23">
            <v>3.76</v>
          </cell>
          <cell r="R23">
            <v>8.3320000000000007</v>
          </cell>
          <cell r="S23">
            <v>27.957047619047621</v>
          </cell>
          <cell r="T23">
            <v>8.3320000000000007</v>
          </cell>
        </row>
        <row r="24">
          <cell r="A24" t="str">
            <v>E 119</v>
          </cell>
          <cell r="B24" t="str">
            <v>Rolo comp. pn. est. aut. 23 t</v>
          </cell>
          <cell r="C24">
            <v>303024.64000000001</v>
          </cell>
          <cell r="D24">
            <v>15</v>
          </cell>
          <cell r="E24">
            <v>6.8</v>
          </cell>
          <cell r="F24">
            <v>1750</v>
          </cell>
          <cell r="G24">
            <v>0</v>
          </cell>
          <cell r="H24">
            <v>0.7</v>
          </cell>
          <cell r="I24">
            <v>83</v>
          </cell>
          <cell r="J24">
            <v>16.600000000000001</v>
          </cell>
          <cell r="K24">
            <v>1.88</v>
          </cell>
          <cell r="L24">
            <v>1</v>
          </cell>
          <cell r="M24">
            <v>8.3320000000000007</v>
          </cell>
          <cell r="N24">
            <v>21.644617142857143</v>
          </cell>
          <cell r="O24">
            <v>0</v>
          </cell>
          <cell r="P24">
            <v>17.82497882352941</v>
          </cell>
          <cell r="Q24">
            <v>31.208000000000002</v>
          </cell>
          <cell r="R24">
            <v>8.3320000000000007</v>
          </cell>
          <cell r="S24">
            <v>79.009595966386541</v>
          </cell>
          <cell r="T24">
            <v>8.3320000000000007</v>
          </cell>
        </row>
        <row r="25">
          <cell r="A25" t="str">
            <v>E 123</v>
          </cell>
          <cell r="B25" t="str">
            <v>Caldeira asfalto reboc. 600 l</v>
          </cell>
          <cell r="C25">
            <v>31850</v>
          </cell>
          <cell r="D25">
            <v>10</v>
          </cell>
          <cell r="E25">
            <v>10</v>
          </cell>
          <cell r="F25">
            <v>1250</v>
          </cell>
          <cell r="G25">
            <v>0</v>
          </cell>
          <cell r="H25">
            <v>0.3</v>
          </cell>
          <cell r="I25">
            <v>1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2.2932000000000001</v>
          </cell>
          <cell r="O25">
            <v>0</v>
          </cell>
          <cell r="P25">
            <v>0.76439999999999997</v>
          </cell>
          <cell r="Q25">
            <v>0</v>
          </cell>
          <cell r="R25">
            <v>0</v>
          </cell>
          <cell r="S25">
            <v>3.0575999999999999</v>
          </cell>
          <cell r="T25">
            <v>0</v>
          </cell>
        </row>
        <row r="26">
          <cell r="A26" t="str">
            <v>E 126</v>
          </cell>
          <cell r="B26" t="str">
            <v>Fresadora a frio Wirtgen:W-1000 L</v>
          </cell>
          <cell r="C26">
            <v>618600</v>
          </cell>
          <cell r="D26">
            <v>20</v>
          </cell>
          <cell r="E26">
            <v>5</v>
          </cell>
          <cell r="F26">
            <v>1200</v>
          </cell>
          <cell r="G26">
            <v>0</v>
          </cell>
          <cell r="H26">
            <v>1</v>
          </cell>
          <cell r="I26">
            <v>105</v>
          </cell>
          <cell r="J26">
            <v>21</v>
          </cell>
          <cell r="K26">
            <v>1.88</v>
          </cell>
          <cell r="L26">
            <v>1</v>
          </cell>
          <cell r="M26">
            <v>11.417899999999999</v>
          </cell>
          <cell r="N26">
            <v>82.48</v>
          </cell>
          <cell r="O26">
            <v>0</v>
          </cell>
          <cell r="P26">
            <v>103.1</v>
          </cell>
          <cell r="Q26">
            <v>39.479999999999997</v>
          </cell>
          <cell r="R26">
            <v>11.417899999999999</v>
          </cell>
          <cell r="S26">
            <v>236.47789999999998</v>
          </cell>
          <cell r="T26">
            <v>11.417899999999999</v>
          </cell>
        </row>
        <row r="27">
          <cell r="A27" t="str">
            <v>E 156</v>
          </cell>
          <cell r="B27" t="str">
            <v>Carreg.de pneus Case c/vass.1,8 m</v>
          </cell>
          <cell r="C27">
            <v>90800</v>
          </cell>
          <cell r="D27">
            <v>20</v>
          </cell>
          <cell r="E27">
            <v>5</v>
          </cell>
          <cell r="F27">
            <v>2000</v>
          </cell>
          <cell r="G27">
            <v>0</v>
          </cell>
          <cell r="H27">
            <v>0.7</v>
          </cell>
          <cell r="I27">
            <v>36</v>
          </cell>
          <cell r="J27">
            <v>7.2</v>
          </cell>
          <cell r="K27">
            <v>1.88</v>
          </cell>
          <cell r="L27">
            <v>1</v>
          </cell>
          <cell r="M27">
            <v>10.800700000000001</v>
          </cell>
          <cell r="N27">
            <v>7.2640000000000002</v>
          </cell>
          <cell r="O27">
            <v>0</v>
          </cell>
          <cell r="P27">
            <v>6.355999999999999</v>
          </cell>
          <cell r="Q27">
            <v>13.536</v>
          </cell>
          <cell r="R27">
            <v>10.800700000000001</v>
          </cell>
          <cell r="S27">
            <v>37.956699999999998</v>
          </cell>
          <cell r="T27">
            <v>10.800700000000001</v>
          </cell>
        </row>
        <row r="28">
          <cell r="A28" t="str">
            <v>E 161</v>
          </cell>
          <cell r="B28" t="str">
            <v>Equip. Distr. LA Rup Contr</v>
          </cell>
          <cell r="C28">
            <v>781431</v>
          </cell>
          <cell r="D28">
            <v>20</v>
          </cell>
          <cell r="E28">
            <v>12</v>
          </cell>
          <cell r="F28">
            <v>1000</v>
          </cell>
          <cell r="G28">
            <v>2.5000000000000001E-2</v>
          </cell>
          <cell r="H28">
            <v>0.9</v>
          </cell>
          <cell r="I28">
            <v>274</v>
          </cell>
          <cell r="J28">
            <v>43.799996</v>
          </cell>
          <cell r="K28">
            <v>1.88</v>
          </cell>
          <cell r="L28">
            <v>1</v>
          </cell>
          <cell r="M28">
            <v>10.492100000000001</v>
          </cell>
          <cell r="N28">
            <v>52.095399999999998</v>
          </cell>
          <cell r="O28">
            <v>1.47875</v>
          </cell>
          <cell r="P28">
            <v>58.607325000000003</v>
          </cell>
          <cell r="Q28">
            <v>82.343992479999997</v>
          </cell>
          <cell r="R28">
            <v>10.492100000000001</v>
          </cell>
          <cell r="S28">
            <v>205.01756748</v>
          </cell>
          <cell r="T28">
            <v>10.492100000000001</v>
          </cell>
        </row>
        <row r="29">
          <cell r="A29" t="str">
            <v>E 208</v>
          </cell>
          <cell r="B29" t="str">
            <v>Compressor de Ar 180 PCM</v>
          </cell>
          <cell r="C29">
            <v>58600</v>
          </cell>
          <cell r="D29">
            <v>15</v>
          </cell>
          <cell r="E29">
            <v>7</v>
          </cell>
          <cell r="F29">
            <v>1750</v>
          </cell>
          <cell r="G29">
            <v>0</v>
          </cell>
          <cell r="H29">
            <v>0.8</v>
          </cell>
          <cell r="I29">
            <v>59</v>
          </cell>
          <cell r="J29">
            <v>12.98</v>
          </cell>
          <cell r="K29">
            <v>1.88</v>
          </cell>
          <cell r="L29">
            <v>1</v>
          </cell>
          <cell r="M29">
            <v>8.3320000000000007</v>
          </cell>
          <cell r="N29">
            <v>4.0661224489795913</v>
          </cell>
          <cell r="O29">
            <v>0</v>
          </cell>
          <cell r="P29">
            <v>3.8269387755102042</v>
          </cell>
          <cell r="Q29">
            <v>24.4024</v>
          </cell>
          <cell r="R29">
            <v>8.3320000000000007</v>
          </cell>
          <cell r="S29">
            <v>40.627461224489799</v>
          </cell>
          <cell r="T29">
            <v>8.3320000000000007</v>
          </cell>
        </row>
        <row r="30">
          <cell r="A30" t="str">
            <v>E 209</v>
          </cell>
          <cell r="B30" t="str">
            <v>Martelete - rompedor 28 kg</v>
          </cell>
          <cell r="C30">
            <v>6128.25</v>
          </cell>
          <cell r="D30">
            <v>5</v>
          </cell>
          <cell r="E30">
            <v>6</v>
          </cell>
          <cell r="F30">
            <v>1750</v>
          </cell>
          <cell r="G30">
            <v>0</v>
          </cell>
          <cell r="H30">
            <v>0.8</v>
          </cell>
          <cell r="I30">
            <v>0</v>
          </cell>
          <cell r="J30">
            <v>0</v>
          </cell>
          <cell r="K30">
            <v>0</v>
          </cell>
          <cell r="L30">
            <v>1</v>
          </cell>
          <cell r="M30">
            <v>7.4062000000000001</v>
          </cell>
          <cell r="N30">
            <v>0.55446071428571431</v>
          </cell>
          <cell r="O30">
            <v>0</v>
          </cell>
          <cell r="P30">
            <v>0.46691428571428573</v>
          </cell>
          <cell r="Q30">
            <v>0</v>
          </cell>
          <cell r="R30">
            <v>7.4062000000000001</v>
          </cell>
          <cell r="S30">
            <v>8.4275750000000009</v>
          </cell>
          <cell r="T30">
            <v>7.4062000000000001</v>
          </cell>
        </row>
        <row r="31">
          <cell r="A31" t="str">
            <v>E 211</v>
          </cell>
          <cell r="B31" t="str">
            <v>Máq. pint. - compr. Ar pint. (2 kW)</v>
          </cell>
          <cell r="C31">
            <v>5280</v>
          </cell>
          <cell r="D31">
            <v>15</v>
          </cell>
          <cell r="E31">
            <v>6</v>
          </cell>
          <cell r="F31">
            <v>1750</v>
          </cell>
          <cell r="G31">
            <v>0</v>
          </cell>
          <cell r="H31">
            <v>0.8</v>
          </cell>
          <cell r="I31">
            <v>2</v>
          </cell>
          <cell r="J31">
            <v>0.48</v>
          </cell>
          <cell r="K31">
            <v>0</v>
          </cell>
          <cell r="L31">
            <v>0</v>
          </cell>
          <cell r="M31">
            <v>0</v>
          </cell>
          <cell r="N31">
            <v>0.42742857142857144</v>
          </cell>
          <cell r="O31">
            <v>0</v>
          </cell>
          <cell r="P31">
            <v>0.4022857142857143</v>
          </cell>
          <cell r="Q31">
            <v>0</v>
          </cell>
          <cell r="R31">
            <v>0</v>
          </cell>
          <cell r="S31">
            <v>0.82971428571428574</v>
          </cell>
          <cell r="T31">
            <v>0</v>
          </cell>
        </row>
        <row r="32">
          <cell r="A32" t="str">
            <v>E 301</v>
          </cell>
          <cell r="B32" t="str">
            <v>Betoneira 320 l</v>
          </cell>
          <cell r="C32">
            <v>7200</v>
          </cell>
          <cell r="D32">
            <v>10</v>
          </cell>
          <cell r="E32">
            <v>6</v>
          </cell>
          <cell r="F32">
            <v>1750</v>
          </cell>
          <cell r="G32">
            <v>0</v>
          </cell>
          <cell r="H32">
            <v>0.6</v>
          </cell>
          <cell r="I32">
            <v>7</v>
          </cell>
          <cell r="J32">
            <v>1.4000000000000001</v>
          </cell>
          <cell r="K32">
            <v>1.88</v>
          </cell>
          <cell r="L32">
            <v>1</v>
          </cell>
          <cell r="M32">
            <v>8.3320000000000007</v>
          </cell>
          <cell r="N32">
            <v>0.6171428571428571</v>
          </cell>
          <cell r="O32">
            <v>0</v>
          </cell>
          <cell r="P32">
            <v>0.41142857142857142</v>
          </cell>
          <cell r="Q32">
            <v>2.6320000000000001</v>
          </cell>
          <cell r="R32">
            <v>8.3320000000000007</v>
          </cell>
          <cell r="S32">
            <v>11.992571428571429</v>
          </cell>
          <cell r="T32">
            <v>8.3320000000000007</v>
          </cell>
        </row>
        <row r="33">
          <cell r="A33" t="str">
            <v>E 302</v>
          </cell>
          <cell r="B33" t="str">
            <v>Betoneira 320 l</v>
          </cell>
          <cell r="C33">
            <v>2460</v>
          </cell>
          <cell r="D33">
            <v>10</v>
          </cell>
          <cell r="E33">
            <v>6</v>
          </cell>
          <cell r="F33">
            <v>1750</v>
          </cell>
          <cell r="G33">
            <v>0</v>
          </cell>
          <cell r="H33">
            <v>0.6</v>
          </cell>
          <cell r="I33">
            <v>4</v>
          </cell>
          <cell r="J33">
            <v>0</v>
          </cell>
          <cell r="K33">
            <v>0</v>
          </cell>
          <cell r="L33">
            <v>1</v>
          </cell>
          <cell r="M33">
            <v>8.3320000000000007</v>
          </cell>
          <cell r="N33">
            <v>0.21085714285714285</v>
          </cell>
          <cell r="O33">
            <v>0</v>
          </cell>
          <cell r="P33">
            <v>0.14057142857142857</v>
          </cell>
          <cell r="Q33">
            <v>0</v>
          </cell>
          <cell r="R33">
            <v>8.3320000000000007</v>
          </cell>
          <cell r="S33">
            <v>8.6834285714285713</v>
          </cell>
          <cell r="T33">
            <v>8.3320000000000007</v>
          </cell>
        </row>
        <row r="34">
          <cell r="A34" t="str">
            <v>E 304</v>
          </cell>
          <cell r="B34" t="str">
            <v>Transp. man. - car. mão 80 l</v>
          </cell>
          <cell r="C34">
            <v>85</v>
          </cell>
          <cell r="D34">
            <v>5</v>
          </cell>
          <cell r="E34">
            <v>1</v>
          </cell>
          <cell r="F34">
            <v>1000</v>
          </cell>
          <cell r="G34">
            <v>0</v>
          </cell>
          <cell r="H34">
            <v>0.5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8.0750000000000002E-2</v>
          </cell>
          <cell r="O34">
            <v>0</v>
          </cell>
          <cell r="P34">
            <v>4.2500000000000003E-2</v>
          </cell>
          <cell r="Q34">
            <v>0</v>
          </cell>
          <cell r="R34">
            <v>0</v>
          </cell>
          <cell r="S34">
            <v>0.12325</v>
          </cell>
          <cell r="T34">
            <v>0</v>
          </cell>
        </row>
        <row r="35">
          <cell r="A35" t="str">
            <v>E 306</v>
          </cell>
          <cell r="B35" t="str">
            <v>Vibrador concreto imersão</v>
          </cell>
          <cell r="C35">
            <v>1359</v>
          </cell>
          <cell r="D35">
            <v>5</v>
          </cell>
          <cell r="E35">
            <v>7</v>
          </cell>
          <cell r="F35">
            <v>1000</v>
          </cell>
          <cell r="G35">
            <v>0</v>
          </cell>
          <cell r="H35">
            <v>0.5</v>
          </cell>
          <cell r="I35">
            <v>2</v>
          </cell>
          <cell r="J35">
            <v>0</v>
          </cell>
          <cell r="K35">
            <v>0</v>
          </cell>
          <cell r="L35">
            <v>1</v>
          </cell>
          <cell r="M35">
            <v>7.4062000000000001</v>
          </cell>
          <cell r="N35">
            <v>0.18443571428571429</v>
          </cell>
          <cell r="O35">
            <v>0</v>
          </cell>
          <cell r="P35">
            <v>9.7071428571428572E-2</v>
          </cell>
          <cell r="Q35">
            <v>0</v>
          </cell>
          <cell r="R35">
            <v>7.4062000000000001</v>
          </cell>
          <cell r="S35">
            <v>7.6877071428571426</v>
          </cell>
          <cell r="T35">
            <v>7.4062000000000001</v>
          </cell>
        </row>
        <row r="36">
          <cell r="A36" t="str">
            <v>E 312</v>
          </cell>
          <cell r="B36" t="str">
            <v>Fab. Pré-mold. Conc.-D=1,00 m</v>
          </cell>
          <cell r="C36">
            <v>25998.54</v>
          </cell>
          <cell r="D36">
            <v>10</v>
          </cell>
          <cell r="E36">
            <v>5</v>
          </cell>
          <cell r="F36">
            <v>1200</v>
          </cell>
          <cell r="G36">
            <v>0</v>
          </cell>
          <cell r="H36">
            <v>0.6</v>
          </cell>
          <cell r="I36">
            <v>2</v>
          </cell>
          <cell r="J36">
            <v>0.4</v>
          </cell>
          <cell r="K36">
            <v>0</v>
          </cell>
          <cell r="L36">
            <v>0</v>
          </cell>
          <cell r="M36">
            <v>0</v>
          </cell>
          <cell r="N36">
            <v>3.8997810000000004</v>
          </cell>
          <cell r="O36">
            <v>0</v>
          </cell>
          <cell r="P36">
            <v>2.5998540000000001</v>
          </cell>
          <cell r="Q36">
            <v>0</v>
          </cell>
          <cell r="R36">
            <v>0</v>
          </cell>
          <cell r="S36">
            <v>6.4996350000000005</v>
          </cell>
          <cell r="T36">
            <v>0</v>
          </cell>
        </row>
        <row r="37">
          <cell r="A37" t="str">
            <v>E 318</v>
          </cell>
          <cell r="B37" t="str">
            <v>Fábr. pré-mold. concr. inst. gc</v>
          </cell>
          <cell r="C37">
            <v>10415.459999999999</v>
          </cell>
          <cell r="D37">
            <v>10</v>
          </cell>
          <cell r="E37">
            <v>5</v>
          </cell>
          <cell r="F37">
            <v>1200</v>
          </cell>
          <cell r="G37">
            <v>0</v>
          </cell>
          <cell r="H37">
            <v>0.6</v>
          </cell>
          <cell r="I37">
            <v>2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1.5623189999999998</v>
          </cell>
          <cell r="O37">
            <v>0</v>
          </cell>
          <cell r="P37">
            <v>1.0415459999999999</v>
          </cell>
          <cell r="Q37">
            <v>0</v>
          </cell>
          <cell r="R37">
            <v>0</v>
          </cell>
          <cell r="S37">
            <v>2.6038649999999999</v>
          </cell>
          <cell r="T37">
            <v>0</v>
          </cell>
        </row>
        <row r="38">
          <cell r="A38" t="str">
            <v>E 400</v>
          </cell>
          <cell r="B38" t="str">
            <v>Caminhão basc. 5 m³ 8,8 t</v>
          </cell>
          <cell r="C38">
            <v>164100</v>
          </cell>
          <cell r="D38">
            <v>20</v>
          </cell>
          <cell r="E38">
            <v>5.3</v>
          </cell>
          <cell r="F38">
            <v>2000</v>
          </cell>
          <cell r="G38">
            <v>2.5000000000000001E-2</v>
          </cell>
          <cell r="H38">
            <v>0.9</v>
          </cell>
          <cell r="I38">
            <v>125</v>
          </cell>
          <cell r="J38">
            <v>18.75</v>
          </cell>
          <cell r="K38">
            <v>1.88</v>
          </cell>
          <cell r="L38">
            <v>1</v>
          </cell>
          <cell r="M38">
            <v>9.8749000000000002</v>
          </cell>
          <cell r="N38">
            <v>12.384905660377358</v>
          </cell>
          <cell r="O38">
            <v>1.2191391509433964</v>
          </cell>
          <cell r="P38">
            <v>13.933018867924527</v>
          </cell>
          <cell r="Q38">
            <v>35.25</v>
          </cell>
          <cell r="R38">
            <v>9.8749000000000002</v>
          </cell>
          <cell r="S38">
            <v>72.661963679245275</v>
          </cell>
          <cell r="T38">
            <v>9.8749000000000002</v>
          </cell>
        </row>
        <row r="39">
          <cell r="A39" t="str">
            <v>E 402</v>
          </cell>
          <cell r="B39" t="str">
            <v>Caminhão carroc. madeira 15 t</v>
          </cell>
          <cell r="C39">
            <v>202280</v>
          </cell>
          <cell r="D39">
            <v>20</v>
          </cell>
          <cell r="E39">
            <v>5.8</v>
          </cell>
          <cell r="F39">
            <v>2000</v>
          </cell>
          <cell r="G39">
            <v>2.5000000000000001E-2</v>
          </cell>
          <cell r="H39">
            <v>0.9</v>
          </cell>
          <cell r="I39">
            <v>180</v>
          </cell>
          <cell r="J39">
            <v>27</v>
          </cell>
          <cell r="K39">
            <v>1.88</v>
          </cell>
          <cell r="L39">
            <v>1</v>
          </cell>
          <cell r="M39">
            <v>9.8749000000000002</v>
          </cell>
          <cell r="N39">
            <v>13.950344827586207</v>
          </cell>
          <cell r="O39">
            <v>1.4822241379310344</v>
          </cell>
          <cell r="P39">
            <v>15.694137931034483</v>
          </cell>
          <cell r="Q39">
            <v>50.76</v>
          </cell>
          <cell r="R39">
            <v>9.8749000000000002</v>
          </cell>
          <cell r="S39">
            <v>91.761606896551712</v>
          </cell>
          <cell r="T39">
            <v>9.8749000000000002</v>
          </cell>
        </row>
        <row r="40">
          <cell r="A40" t="str">
            <v>E 404</v>
          </cell>
          <cell r="B40" t="str">
            <v>Caminhão basc. 10 m3 15 t</v>
          </cell>
          <cell r="C40">
            <v>219780</v>
          </cell>
          <cell r="D40">
            <v>20</v>
          </cell>
          <cell r="E40">
            <v>5.8</v>
          </cell>
          <cell r="F40">
            <v>2000</v>
          </cell>
          <cell r="G40">
            <v>2.5000000000000001E-2</v>
          </cell>
          <cell r="H40">
            <v>0.9</v>
          </cell>
          <cell r="I40">
            <v>180</v>
          </cell>
          <cell r="J40">
            <v>27</v>
          </cell>
          <cell r="K40">
            <v>1.88</v>
          </cell>
          <cell r="L40">
            <v>1</v>
          </cell>
          <cell r="M40">
            <v>9.8749000000000002</v>
          </cell>
          <cell r="N40">
            <v>15.157241379310346</v>
          </cell>
          <cell r="O40">
            <v>1.6104568965517243</v>
          </cell>
          <cell r="P40">
            <v>17.051896551724138</v>
          </cell>
          <cell r="Q40">
            <v>50.76</v>
          </cell>
          <cell r="R40">
            <v>9.8749000000000002</v>
          </cell>
          <cell r="S40">
            <v>94.454494827586203</v>
          </cell>
          <cell r="T40">
            <v>9.8749000000000002</v>
          </cell>
        </row>
        <row r="41">
          <cell r="A41" t="str">
            <v>E 406</v>
          </cell>
          <cell r="B41" t="str">
            <v>Caminhão tanque 6.000 l</v>
          </cell>
          <cell r="C41">
            <v>143050</v>
          </cell>
          <cell r="D41">
            <v>20</v>
          </cell>
          <cell r="E41">
            <v>5.8</v>
          </cell>
          <cell r="F41">
            <v>2000</v>
          </cell>
          <cell r="G41">
            <v>2.5000000000000001E-2</v>
          </cell>
          <cell r="H41">
            <v>0.8</v>
          </cell>
          <cell r="I41">
            <v>150</v>
          </cell>
          <cell r="J41">
            <v>22.5</v>
          </cell>
          <cell r="K41">
            <v>1.88</v>
          </cell>
          <cell r="L41">
            <v>1</v>
          </cell>
          <cell r="M41">
            <v>9.8749000000000002</v>
          </cell>
          <cell r="N41">
            <v>9.86551724137931</v>
          </cell>
          <cell r="O41">
            <v>1.0482112068965519</v>
          </cell>
          <cell r="P41">
            <v>9.86551724137931</v>
          </cell>
          <cell r="Q41">
            <v>42.3</v>
          </cell>
          <cell r="R41">
            <v>9.8749000000000002</v>
          </cell>
          <cell r="S41">
            <v>72.954145689655164</v>
          </cell>
          <cell r="T41">
            <v>9.8749000000000002</v>
          </cell>
        </row>
        <row r="42">
          <cell r="A42" t="str">
            <v>E 408</v>
          </cell>
          <cell r="B42" t="str">
            <v>Caminhão carroceria fixa 4 t</v>
          </cell>
          <cell r="C42">
            <v>92233</v>
          </cell>
          <cell r="D42">
            <v>20</v>
          </cell>
          <cell r="E42">
            <v>5.8</v>
          </cell>
          <cell r="F42">
            <v>2000</v>
          </cell>
          <cell r="G42">
            <v>2.5000000000000001E-2</v>
          </cell>
          <cell r="H42">
            <v>0.8</v>
          </cell>
          <cell r="I42">
            <v>81</v>
          </cell>
          <cell r="J42">
            <v>12.15</v>
          </cell>
          <cell r="K42">
            <v>1.88</v>
          </cell>
          <cell r="L42">
            <v>1</v>
          </cell>
          <cell r="M42">
            <v>9.8749000000000002</v>
          </cell>
          <cell r="N42">
            <v>6.3608965517241387</v>
          </cell>
          <cell r="O42">
            <v>0.67584525862068978</v>
          </cell>
          <cell r="P42">
            <v>6.3608965517241387</v>
          </cell>
          <cell r="Q42">
            <v>22.841999999999999</v>
          </cell>
          <cell r="R42">
            <v>9.8749000000000002</v>
          </cell>
          <cell r="S42">
            <v>46.11453836206897</v>
          </cell>
          <cell r="T42">
            <v>9.8749000000000002</v>
          </cell>
        </row>
        <row r="43">
          <cell r="A43" t="str">
            <v>E 409</v>
          </cell>
          <cell r="B43" t="str">
            <v>Caminhão carroceria fixa 9 t</v>
          </cell>
          <cell r="C43">
            <v>137830</v>
          </cell>
          <cell r="D43">
            <v>20</v>
          </cell>
          <cell r="E43">
            <v>5.8</v>
          </cell>
          <cell r="F43">
            <v>2000</v>
          </cell>
          <cell r="G43">
            <v>2.5000000000000001E-2</v>
          </cell>
          <cell r="H43">
            <v>0.8</v>
          </cell>
          <cell r="I43">
            <v>150</v>
          </cell>
          <cell r="J43">
            <v>22.5</v>
          </cell>
          <cell r="K43">
            <v>1.88</v>
          </cell>
          <cell r="L43">
            <v>1</v>
          </cell>
          <cell r="M43">
            <v>9.8749000000000002</v>
          </cell>
          <cell r="N43">
            <v>9.5055172413793105</v>
          </cell>
          <cell r="O43">
            <v>1.0099612068965518</v>
          </cell>
          <cell r="P43">
            <v>9.5055172413793105</v>
          </cell>
          <cell r="Q43">
            <v>42.3</v>
          </cell>
          <cell r="R43">
            <v>9.8749000000000002</v>
          </cell>
          <cell r="S43">
            <v>72.195895689655174</v>
          </cell>
          <cell r="T43">
            <v>9.8749000000000002</v>
          </cell>
        </row>
        <row r="44">
          <cell r="A44" t="str">
            <v>E 410</v>
          </cell>
          <cell r="B44" t="str">
            <v>Caminhão basc. 4 m3 7,1 t</v>
          </cell>
          <cell r="C44">
            <v>143165</v>
          </cell>
          <cell r="D44">
            <v>20</v>
          </cell>
          <cell r="E44">
            <v>5.3</v>
          </cell>
          <cell r="F44">
            <v>2000</v>
          </cell>
          <cell r="G44">
            <v>2.5000000000000001E-2</v>
          </cell>
          <cell r="H44">
            <v>0.9</v>
          </cell>
          <cell r="I44">
            <v>100</v>
          </cell>
          <cell r="J44">
            <v>15</v>
          </cell>
          <cell r="K44">
            <v>1.88</v>
          </cell>
          <cell r="L44">
            <v>1</v>
          </cell>
          <cell r="M44">
            <v>9.8749000000000002</v>
          </cell>
          <cell r="N44">
            <v>10.80490566037736</v>
          </cell>
          <cell r="O44">
            <v>1.0636079009433963</v>
          </cell>
          <cell r="P44">
            <v>12.155518867924528</v>
          </cell>
          <cell r="Q44">
            <v>28.2</v>
          </cell>
          <cell r="R44">
            <v>9.8749000000000002</v>
          </cell>
          <cell r="S44">
            <v>62.098932429245281</v>
          </cell>
          <cell r="T44">
            <v>9.8749000000000002</v>
          </cell>
        </row>
        <row r="45">
          <cell r="A45" t="str">
            <v>E 411</v>
          </cell>
          <cell r="B45" t="str">
            <v>Cavalo Mec. C/reb:M. Benz/R.:LS-1634/45 - 29,5 t</v>
          </cell>
          <cell r="C45">
            <v>320161</v>
          </cell>
          <cell r="D45">
            <v>20</v>
          </cell>
          <cell r="E45">
            <v>5.3</v>
          </cell>
          <cell r="F45">
            <v>2000</v>
          </cell>
          <cell r="G45">
            <v>2.5000000000000001E-2</v>
          </cell>
          <cell r="H45">
            <v>0.9</v>
          </cell>
          <cell r="I45">
            <v>205</v>
          </cell>
          <cell r="J45">
            <v>30.75</v>
          </cell>
          <cell r="K45">
            <v>1.88</v>
          </cell>
          <cell r="L45">
            <v>1</v>
          </cell>
          <cell r="M45">
            <v>10.492100000000001</v>
          </cell>
          <cell r="N45">
            <v>24.163094339622642</v>
          </cell>
          <cell r="O45">
            <v>2.3785545990566042</v>
          </cell>
          <cell r="P45">
            <v>27.183481132075475</v>
          </cell>
          <cell r="Q45">
            <v>57.809999999999995</v>
          </cell>
          <cell r="R45">
            <v>10.492100000000001</v>
          </cell>
          <cell r="S45">
            <v>122.02723007075471</v>
          </cell>
          <cell r="T45">
            <v>10.492100000000001</v>
          </cell>
        </row>
        <row r="46">
          <cell r="A46" t="str">
            <v>E 412</v>
          </cell>
          <cell r="B46" t="str">
            <v>Veículo leve até 100 hp</v>
          </cell>
          <cell r="C46">
            <v>23500</v>
          </cell>
          <cell r="D46">
            <v>25</v>
          </cell>
          <cell r="E46">
            <v>5</v>
          </cell>
          <cell r="F46">
            <v>1000</v>
          </cell>
          <cell r="G46">
            <v>2.5000000000000001E-2</v>
          </cell>
          <cell r="H46">
            <v>0.7</v>
          </cell>
          <cell r="I46">
            <v>38</v>
          </cell>
          <cell r="J46">
            <v>5.3458399999999999</v>
          </cell>
          <cell r="K46">
            <v>2.4900000000000002</v>
          </cell>
          <cell r="L46">
            <v>1</v>
          </cell>
          <cell r="M46">
            <v>8.9490999999999996</v>
          </cell>
          <cell r="N46">
            <v>3.5249999999999999</v>
          </cell>
          <cell r="O46">
            <v>0.35249999999999998</v>
          </cell>
          <cell r="P46">
            <v>3.29</v>
          </cell>
          <cell r="Q46">
            <v>13.311141600000001</v>
          </cell>
          <cell r="R46">
            <v>8.9490999999999996</v>
          </cell>
          <cell r="S46">
            <v>29.427741600000004</v>
          </cell>
          <cell r="T46">
            <v>8.9490999999999996</v>
          </cell>
        </row>
        <row r="47">
          <cell r="A47" t="str">
            <v>E 502</v>
          </cell>
          <cell r="B47" t="str">
            <v>Grupo gerador 136/150 KVA</v>
          </cell>
          <cell r="C47">
            <v>55000</v>
          </cell>
          <cell r="D47">
            <v>15</v>
          </cell>
          <cell r="E47">
            <v>7</v>
          </cell>
          <cell r="F47">
            <v>2000</v>
          </cell>
          <cell r="G47">
            <v>0</v>
          </cell>
          <cell r="H47">
            <v>0.5</v>
          </cell>
          <cell r="I47">
            <v>132</v>
          </cell>
          <cell r="J47">
            <v>29.04</v>
          </cell>
          <cell r="K47">
            <v>1.88</v>
          </cell>
          <cell r="L47">
            <v>1</v>
          </cell>
          <cell r="M47">
            <v>8.3320000000000007</v>
          </cell>
          <cell r="N47">
            <v>3.3392857142857144</v>
          </cell>
          <cell r="O47">
            <v>0</v>
          </cell>
          <cell r="P47">
            <v>1.9642857142857142</v>
          </cell>
          <cell r="Q47">
            <v>54.595199999999998</v>
          </cell>
          <cell r="R47">
            <v>8.3320000000000007</v>
          </cell>
          <cell r="S47">
            <v>68.23077142857143</v>
          </cell>
          <cell r="T47">
            <v>8.3320000000000007</v>
          </cell>
        </row>
        <row r="48">
          <cell r="A48" t="str">
            <v>E 507</v>
          </cell>
          <cell r="B48" t="str">
            <v>Grupo gerador 100/110 KVA</v>
          </cell>
          <cell r="C48">
            <v>43789.3</v>
          </cell>
          <cell r="D48">
            <v>15</v>
          </cell>
          <cell r="E48">
            <v>7</v>
          </cell>
          <cell r="F48">
            <v>2000</v>
          </cell>
          <cell r="G48">
            <v>0</v>
          </cell>
          <cell r="H48">
            <v>0.5</v>
          </cell>
          <cell r="I48">
            <v>99</v>
          </cell>
          <cell r="J48">
            <v>21.78</v>
          </cell>
          <cell r="K48">
            <v>1.88</v>
          </cell>
          <cell r="L48">
            <v>1</v>
          </cell>
          <cell r="M48">
            <v>8.3320000000000007</v>
          </cell>
          <cell r="N48">
            <v>2.6586360714285715</v>
          </cell>
          <cell r="O48">
            <v>0</v>
          </cell>
          <cell r="P48">
            <v>1.5639035714285716</v>
          </cell>
          <cell r="Q48">
            <v>40.946399999999997</v>
          </cell>
          <cell r="R48">
            <v>8.3320000000000007</v>
          </cell>
          <cell r="S48">
            <v>53.500939642857141</v>
          </cell>
          <cell r="T48">
            <v>8.3320000000000007</v>
          </cell>
        </row>
        <row r="49">
          <cell r="A49" t="str">
            <v>E 509</v>
          </cell>
          <cell r="B49" t="str">
            <v>Grupo gerador 25/18 KVA</v>
          </cell>
          <cell r="C49">
            <v>18995.82</v>
          </cell>
          <cell r="D49">
            <v>15</v>
          </cell>
          <cell r="E49">
            <v>7</v>
          </cell>
          <cell r="F49">
            <v>2000</v>
          </cell>
          <cell r="G49">
            <v>0</v>
          </cell>
          <cell r="H49">
            <v>0.5</v>
          </cell>
          <cell r="I49">
            <v>20</v>
          </cell>
          <cell r="J49">
            <v>4.4000000000000004</v>
          </cell>
          <cell r="K49">
            <v>1.88</v>
          </cell>
          <cell r="L49">
            <v>1</v>
          </cell>
          <cell r="M49">
            <v>8.3320000000000007</v>
          </cell>
          <cell r="N49">
            <v>1.1533176428571428</v>
          </cell>
          <cell r="O49">
            <v>0</v>
          </cell>
          <cell r="P49">
            <v>0.67842214285714286</v>
          </cell>
          <cell r="Q49">
            <v>8.2720000000000002</v>
          </cell>
          <cell r="R49">
            <v>8.3320000000000007</v>
          </cell>
          <cell r="S49">
            <v>18.435739785714286</v>
          </cell>
          <cell r="T49">
            <v>8.3320000000000007</v>
          </cell>
        </row>
        <row r="50">
          <cell r="A50" t="str">
            <v>E 601</v>
          </cell>
          <cell r="B50" t="str">
            <v>Roçadeira em trator de pneus</v>
          </cell>
          <cell r="C50">
            <v>127150</v>
          </cell>
          <cell r="D50">
            <v>20</v>
          </cell>
          <cell r="E50">
            <v>8</v>
          </cell>
          <cell r="F50">
            <v>1250</v>
          </cell>
          <cell r="G50">
            <v>2.5000000000000001E-2</v>
          </cell>
          <cell r="H50">
            <v>0.7</v>
          </cell>
          <cell r="I50">
            <v>82</v>
          </cell>
          <cell r="J50">
            <v>16.400000000000002</v>
          </cell>
          <cell r="K50">
            <v>1.88</v>
          </cell>
          <cell r="L50">
            <v>1</v>
          </cell>
          <cell r="M50">
            <v>8.3320000000000007</v>
          </cell>
          <cell r="N50">
            <v>10.172000000000001</v>
          </cell>
          <cell r="O50">
            <v>8.2125000000000004E-2</v>
          </cell>
          <cell r="P50">
            <v>8.9004999999999992</v>
          </cell>
          <cell r="Q50">
            <v>30.832000000000001</v>
          </cell>
          <cell r="R50">
            <v>8.3320000000000007</v>
          </cell>
          <cell r="S50">
            <v>58.318625000000004</v>
          </cell>
          <cell r="T50">
            <v>8.3320000000000007</v>
          </cell>
        </row>
        <row r="51">
          <cell r="A51" t="str">
            <v>E 904</v>
          </cell>
          <cell r="B51" t="str">
            <v>Máq. banc. serra circ. 12"</v>
          </cell>
          <cell r="C51">
            <v>1890</v>
          </cell>
          <cell r="D51">
            <v>5</v>
          </cell>
          <cell r="E51">
            <v>8</v>
          </cell>
          <cell r="F51">
            <v>2000</v>
          </cell>
          <cell r="G51">
            <v>0</v>
          </cell>
          <cell r="H51">
            <v>0.5</v>
          </cell>
          <cell r="I51">
            <v>4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0.11221875000000001</v>
          </cell>
          <cell r="O51">
            <v>0</v>
          </cell>
          <cell r="P51">
            <v>5.9062499999999997E-2</v>
          </cell>
          <cell r="Q51">
            <v>0</v>
          </cell>
          <cell r="R51">
            <v>0</v>
          </cell>
          <cell r="S51">
            <v>0.17128125</v>
          </cell>
          <cell r="T51">
            <v>0</v>
          </cell>
        </row>
        <row r="52">
          <cell r="A52" t="str">
            <v>E 906</v>
          </cell>
          <cell r="B52" t="str">
            <v>Comp. manual soquete vibrat.</v>
          </cell>
          <cell r="C52">
            <v>13950</v>
          </cell>
          <cell r="D52">
            <v>5</v>
          </cell>
          <cell r="E52">
            <v>9</v>
          </cell>
          <cell r="F52">
            <v>1000</v>
          </cell>
          <cell r="G52">
            <v>0</v>
          </cell>
          <cell r="H52">
            <v>0.8</v>
          </cell>
          <cell r="I52">
            <v>2</v>
          </cell>
          <cell r="J52">
            <v>0.6</v>
          </cell>
          <cell r="K52">
            <v>2.4900000000000002</v>
          </cell>
          <cell r="L52">
            <v>1</v>
          </cell>
          <cell r="M52">
            <v>7.4062000000000001</v>
          </cell>
          <cell r="N52">
            <v>1.4724999999999999</v>
          </cell>
          <cell r="O52">
            <v>0</v>
          </cell>
          <cell r="P52">
            <v>1.24</v>
          </cell>
          <cell r="Q52">
            <v>1.494</v>
          </cell>
          <cell r="R52">
            <v>7.4062000000000001</v>
          </cell>
          <cell r="S52">
            <v>11.6127</v>
          </cell>
          <cell r="T52">
            <v>7.4062000000000001</v>
          </cell>
        </row>
        <row r="53">
          <cell r="A53" t="str">
            <v>E 914</v>
          </cell>
          <cell r="B53" t="str">
            <v>Comp. manual placa vibrat.</v>
          </cell>
          <cell r="C53">
            <v>12990</v>
          </cell>
          <cell r="D53">
            <v>5</v>
          </cell>
          <cell r="E53">
            <v>10</v>
          </cell>
          <cell r="F53">
            <v>1000</v>
          </cell>
          <cell r="G53">
            <v>0</v>
          </cell>
          <cell r="H53">
            <v>0.5</v>
          </cell>
          <cell r="I53">
            <v>3</v>
          </cell>
          <cell r="J53">
            <v>0.60000000000000009</v>
          </cell>
          <cell r="K53">
            <v>1.88</v>
          </cell>
          <cell r="L53">
            <v>1</v>
          </cell>
          <cell r="M53">
            <v>7.4062000000000001</v>
          </cell>
          <cell r="N53">
            <v>1.2340499999999999</v>
          </cell>
          <cell r="O53">
            <v>0</v>
          </cell>
          <cell r="P53">
            <v>0.64949999999999997</v>
          </cell>
          <cell r="Q53">
            <v>1.1280000000000001</v>
          </cell>
          <cell r="R53">
            <v>7.4062000000000001</v>
          </cell>
          <cell r="S53">
            <v>10.41775</v>
          </cell>
          <cell r="T53">
            <v>7.4062000000000001</v>
          </cell>
        </row>
        <row r="54">
          <cell r="A54" t="str">
            <v>E 917</v>
          </cell>
          <cell r="B54" t="str">
            <v>Máq. banc.-C-6A univ. corte 4 kW</v>
          </cell>
          <cell r="C54">
            <v>26420</v>
          </cell>
          <cell r="D54">
            <v>15</v>
          </cell>
          <cell r="E54">
            <v>7</v>
          </cell>
          <cell r="F54">
            <v>2000</v>
          </cell>
          <cell r="G54">
            <v>0</v>
          </cell>
          <cell r="H54">
            <v>0.6</v>
          </cell>
          <cell r="I54">
            <v>4</v>
          </cell>
          <cell r="J54">
            <v>0</v>
          </cell>
          <cell r="K54">
            <v>0</v>
          </cell>
          <cell r="L54">
            <v>1</v>
          </cell>
          <cell r="M54">
            <v>7.4062000000000001</v>
          </cell>
          <cell r="N54">
            <v>1.6040714285714286</v>
          </cell>
          <cell r="O54">
            <v>0</v>
          </cell>
          <cell r="P54">
            <v>1.1322857142857143</v>
          </cell>
          <cell r="Q54">
            <v>0</v>
          </cell>
          <cell r="R54">
            <v>7.4062000000000001</v>
          </cell>
          <cell r="S54">
            <v>10.142557142857143</v>
          </cell>
          <cell r="T54">
            <v>7.4062000000000001</v>
          </cell>
        </row>
        <row r="55">
          <cell r="A55" t="str">
            <v>E 918</v>
          </cell>
          <cell r="B55" t="str">
            <v>Máq. banc. - prensa exec. 1 kW</v>
          </cell>
          <cell r="C55">
            <v>22250</v>
          </cell>
          <cell r="D55">
            <v>15</v>
          </cell>
          <cell r="E55">
            <v>7</v>
          </cell>
          <cell r="F55">
            <v>2000</v>
          </cell>
          <cell r="G55">
            <v>0</v>
          </cell>
          <cell r="H55">
            <v>0.5</v>
          </cell>
          <cell r="I55">
            <v>1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1.3508928571428571</v>
          </cell>
          <cell r="O55">
            <v>0</v>
          </cell>
          <cell r="P55">
            <v>0.7946428571428571</v>
          </cell>
          <cell r="Q55">
            <v>0</v>
          </cell>
          <cell r="R55">
            <v>0</v>
          </cell>
          <cell r="S55">
            <v>2.1455357142857143</v>
          </cell>
          <cell r="T55">
            <v>0</v>
          </cell>
        </row>
        <row r="56">
          <cell r="A56" t="str">
            <v>E 919</v>
          </cell>
          <cell r="B56" t="str">
            <v>Máq. de banc. Guilhotina 8t (3 kW)</v>
          </cell>
          <cell r="C56">
            <v>36480</v>
          </cell>
          <cell r="D56">
            <v>15</v>
          </cell>
          <cell r="E56">
            <v>7</v>
          </cell>
          <cell r="F56">
            <v>2000</v>
          </cell>
          <cell r="G56">
            <v>0</v>
          </cell>
          <cell r="H56">
            <v>0.6</v>
          </cell>
          <cell r="I56">
            <v>3</v>
          </cell>
          <cell r="J56">
            <v>0.60000000000000009</v>
          </cell>
          <cell r="K56">
            <v>0</v>
          </cell>
          <cell r="L56">
            <v>0</v>
          </cell>
          <cell r="M56">
            <v>0</v>
          </cell>
          <cell r="N56">
            <v>2.2148571428571429</v>
          </cell>
          <cell r="O56">
            <v>0</v>
          </cell>
          <cell r="P56">
            <v>1.5634285714285714</v>
          </cell>
          <cell r="Q56">
            <v>0</v>
          </cell>
          <cell r="R56">
            <v>0</v>
          </cell>
          <cell r="S56">
            <v>3.7782857142857145</v>
          </cell>
          <cell r="T56">
            <v>0</v>
          </cell>
        </row>
      </sheetData>
      <sheetData sheetId="14"/>
      <sheetData sheetId="15"/>
      <sheetData sheetId="1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v int térreo"/>
      <sheetName val="rev int TP"/>
      <sheetName val="EsquadRIA"/>
      <sheetName val="Alv térreo"/>
      <sheetName val="Alv tipo"/>
      <sheetName val="Alv cobertura"/>
      <sheetName val="Diversos"/>
      <sheetName val="banca"/>
      <sheetName val="Rev Externo"/>
      <sheetName val="lev. imperm."/>
      <sheetName val="resumo concreto e forma"/>
      <sheetName val="Vigas Baldrames"/>
      <sheetName val="Quadro de áreas"/>
    </sheetNames>
    <sheetDataSet>
      <sheetData sheetId="0" refreshError="1"/>
      <sheetData sheetId="1" refreshError="1">
        <row r="1">
          <cell r="C1" t="str">
            <v xml:space="preserve">REVESTIMENTO INTERNO </v>
          </cell>
          <cell r="G1" t="str">
            <v xml:space="preserve">  OBRA:  DOM VICTÓRIO</v>
          </cell>
          <cell r="P1" t="str">
            <v>FOLHA:</v>
          </cell>
        </row>
        <row r="2">
          <cell r="P2" t="str">
            <v>01/01</v>
          </cell>
        </row>
        <row r="3">
          <cell r="G3" t="str">
            <v xml:space="preserve">  DATA:  ABRIL / 08</v>
          </cell>
        </row>
        <row r="4">
          <cell r="B4" t="str">
            <v>TIPO  (X3)</v>
          </cell>
          <cell r="C4" t="str">
            <v xml:space="preserve">APARTAMENTO </v>
          </cell>
          <cell r="M4" t="str">
            <v>ÁREA COMUM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Quarto</v>
          </cell>
          <cell r="F5" t="str">
            <v>Suite</v>
          </cell>
          <cell r="G5" t="str">
            <v>Sacada</v>
          </cell>
          <cell r="H5" t="str">
            <v>Banho</v>
          </cell>
          <cell r="I5" t="str">
            <v>Banho Suite</v>
          </cell>
          <cell r="J5" t="str">
            <v>Cozinha</v>
          </cell>
          <cell r="K5" t="str">
            <v>Lavanderia</v>
          </cell>
          <cell r="L5" t="str">
            <v>TOTAL DOS APTOS (X4)</v>
          </cell>
          <cell r="M5" t="str">
            <v>Circulação</v>
          </cell>
          <cell r="N5" t="str">
            <v>escada</v>
          </cell>
          <cell r="O5" t="str">
            <v>TOTAL ÁREA COMUM</v>
          </cell>
          <cell r="P5" t="str">
            <v xml:space="preserve">TOTAL TIPO  </v>
          </cell>
        </row>
        <row r="6">
          <cell r="A6" t="str">
            <v>Nº VEZES</v>
          </cell>
          <cell r="C6">
            <v>4</v>
          </cell>
          <cell r="D6">
            <v>4</v>
          </cell>
          <cell r="E6">
            <v>4</v>
          </cell>
          <cell r="F6">
            <v>4</v>
          </cell>
          <cell r="G6">
            <v>4</v>
          </cell>
          <cell r="H6">
            <v>4</v>
          </cell>
          <cell r="I6">
            <v>4</v>
          </cell>
          <cell r="J6">
            <v>4</v>
          </cell>
          <cell r="K6">
            <v>4</v>
          </cell>
          <cell r="M6">
            <v>1</v>
          </cell>
          <cell r="N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Cimentado desempenado</v>
          </cell>
        </row>
        <row r="16">
          <cell r="B16" t="str">
            <v>Cerâmica 30x30cm</v>
          </cell>
        </row>
        <row r="17">
          <cell r="B17" t="str">
            <v>Pintura acrílica para cimentado</v>
          </cell>
        </row>
        <row r="18">
          <cell r="B18" t="str">
            <v>Impermeabilização Áreas úmidas</v>
          </cell>
        </row>
        <row r="21">
          <cell r="A21" t="str">
            <v>T E T O S</v>
          </cell>
          <cell r="B21" t="str">
            <v>Área Total</v>
          </cell>
        </row>
        <row r="22">
          <cell r="B22" t="str">
            <v>Pintura PVA sobre massa PVA</v>
          </cell>
        </row>
        <row r="23">
          <cell r="B23" t="str">
            <v>Pintura PVA sobre massa ACRÍLICA</v>
          </cell>
        </row>
        <row r="24">
          <cell r="B24" t="str">
            <v>Massa de gesso</v>
          </cell>
        </row>
        <row r="25">
          <cell r="B25" t="str">
            <v>Forro de gesso</v>
          </cell>
        </row>
        <row r="26">
          <cell r="B26" t="str">
            <v>Tabica de gesso</v>
          </cell>
        </row>
        <row r="27">
          <cell r="A27" t="str">
            <v>P A R E D E S</v>
          </cell>
          <cell r="B27" t="str">
            <v>Perímetro</v>
          </cell>
        </row>
        <row r="28">
          <cell r="B28" t="str">
            <v>Pé Direito</v>
          </cell>
        </row>
        <row r="29">
          <cell r="B29" t="str">
            <v>Área Bruta</v>
          </cell>
        </row>
        <row r="30">
          <cell r="B30" t="str">
            <v>Desconto</v>
          </cell>
        </row>
        <row r="31">
          <cell r="B31" t="str">
            <v>Área Unitária</v>
          </cell>
        </row>
        <row r="32">
          <cell r="B32" t="str">
            <v>Área Total</v>
          </cell>
        </row>
        <row r="33">
          <cell r="B33" t="str">
            <v>Reboco Paulista</v>
          </cell>
        </row>
        <row r="34">
          <cell r="B34" t="str">
            <v>Cerâmica 30x30cm</v>
          </cell>
        </row>
        <row r="35">
          <cell r="B35" t="str">
            <v>Pintura PVA sobre massa</v>
          </cell>
        </row>
        <row r="36">
          <cell r="B36" t="str">
            <v>Textura</v>
          </cell>
        </row>
        <row r="38">
          <cell r="A38" t="str">
            <v>R  O  D  A  P  É</v>
          </cell>
          <cell r="B38" t="str">
            <v>Perímetro Unit.</v>
          </cell>
        </row>
        <row r="39">
          <cell r="B39" t="str">
            <v>Perímetro Total</v>
          </cell>
        </row>
        <row r="40">
          <cell r="B40" t="str">
            <v>Cerâmica 30x30cm (h=7cm)</v>
          </cell>
        </row>
        <row r="41">
          <cell r="B41" t="str">
            <v>Pintura acrílica para cimentado (7cm)</v>
          </cell>
        </row>
        <row r="43">
          <cell r="A43" t="str">
            <v>soleira / filetes</v>
          </cell>
          <cell r="B43" t="str">
            <v>peça (metros)</v>
          </cell>
        </row>
        <row r="44">
          <cell r="B44" t="str">
            <v>peça (metros) TOTAL</v>
          </cell>
        </row>
        <row r="45">
          <cell r="B45" t="str">
            <v>Soleira granito</v>
          </cell>
        </row>
        <row r="46">
          <cell r="B46" t="str">
            <v>Filete de granito em piso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vto 16º TIPO"/>
      <sheetName val="#REF"/>
      <sheetName val="GUARANTÃS"/>
      <sheetName val="NBRES-92"/>
      <sheetName val="Ind Orç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ta (3)"/>
      <sheetName val="Planilha DERMU Total"/>
      <sheetName val="CPU"/>
    </sheetNames>
    <sheetDataSet>
      <sheetData sheetId="0">
        <row r="40">
          <cell r="D40">
            <v>-6.1086493535907699E-2</v>
          </cell>
        </row>
      </sheetData>
      <sheetData sheetId="1"/>
      <sheetData sheetId="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1"/>
      <sheetName val="AlinhDM1[1] (4)"/>
      <sheetName val="AlinhDM1[1] (2)"/>
    </sheetNames>
    <sheetDataSet>
      <sheetData sheetId="0" refreshError="1">
        <row r="1">
          <cell r="A1" t="str">
            <v>Macro1</v>
          </cell>
          <cell r="B1" t="str">
            <v>Macro2</v>
          </cell>
        </row>
      </sheetData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960887"/>
      <sheetName val="Plan1"/>
      <sheetName val="Plan2"/>
      <sheetName val="Plan3"/>
    </sheetNames>
    <definedNames>
      <definedName name="PassaExtenso"/>
    </definedNames>
    <sheetDataSet>
      <sheetData sheetId="0"/>
      <sheetData sheetId="1"/>
      <sheetData sheetId="2"/>
      <sheetData sheetId="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B PESSOAL"/>
      <sheetName val="ch eqto ADOTADO"/>
      <sheetName val="lote 02"/>
      <sheetName val="lote 04"/>
      <sheetName val="Tab. Rec."/>
      <sheetName val="BD Equip."/>
      <sheetName val="desp"/>
      <sheetName val="PU CONTAS"/>
      <sheetName val="Flux Obra"/>
      <sheetName val="Crono"/>
      <sheetName val="Res ABC"/>
      <sheetName val="ABC-MO"/>
      <sheetName val="ABC-Eq1"/>
      <sheetName val="ABC-Eq2"/>
      <sheetName val="ABC-Mat"/>
      <sheetName val="ABC-Cx"/>
      <sheetName val="ABC-Sub"/>
      <sheetName val="RES EQUIP"/>
      <sheetName val="RES PESSOAL"/>
      <sheetName val="CS"/>
      <sheetName val="RC"/>
      <sheetName val="PU"/>
      <sheetName val="Sup"/>
      <sheetName val="Adm"/>
      <sheetName val="Cant"/>
      <sheetName val="SG"/>
      <sheetName val="T-ST-L"/>
      <sheetName val="Sinal"/>
      <sheetName val="INV"/>
      <sheetName val="Man"/>
      <sheetName val="Mob-Des"/>
      <sheetName val="x1"/>
      <sheetName val="x4"/>
      <sheetName val="x2"/>
      <sheetName val="x3"/>
      <sheetName val="x7"/>
      <sheetName val="x5"/>
      <sheetName val="x10"/>
      <sheetName val="x11"/>
      <sheetName val="x12"/>
      <sheetName val="x23"/>
      <sheetName val="x24"/>
      <sheetName val="x25"/>
      <sheetName val="x15"/>
      <sheetName val="x27"/>
      <sheetName val="x17"/>
      <sheetName val="x20"/>
      <sheetName val="16"/>
      <sheetName val="dren"/>
      <sheetName val="oac"/>
      <sheetName val="18"/>
      <sheetName val="prot amb"/>
      <sheetName val="oc sin"/>
      <sheetName val="Custo da Areia"/>
      <sheetName val="9"/>
      <sheetName val="IN"/>
      <sheetName val="bt"/>
      <sheetName val="6"/>
      <sheetName val="21 (2)"/>
      <sheetName val="26"/>
      <sheetName val="XX"/>
      <sheetName val="26 (2)"/>
      <sheetName val="16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1">
          <cell r="A1" t="str">
            <v>BANCO DE DADOS</v>
          </cell>
        </row>
        <row r="2">
          <cell r="A2" t="str">
            <v>PARA DETERMINAÇÃO DA QUANTIDADE</v>
          </cell>
        </row>
        <row r="3">
          <cell r="A3" t="str">
            <v xml:space="preserve">DE EQUIPAMENTOS DE ACORDO COM </v>
          </cell>
        </row>
        <row r="4">
          <cell r="A4" t="str">
            <v>HORAS TRABALHADAS E TURNO</v>
          </cell>
        </row>
        <row r="5">
          <cell r="A5" t="str">
            <v>PARA 01 TURNO</v>
          </cell>
        </row>
        <row r="6">
          <cell r="A6" t="str">
            <v>HORAS TRAB.</v>
          </cell>
          <cell r="B6" t="str">
            <v>N° EQUIP.</v>
          </cell>
        </row>
        <row r="7">
          <cell r="A7">
            <v>0</v>
          </cell>
          <cell r="B7">
            <v>0</v>
          </cell>
        </row>
        <row r="8">
          <cell r="A8">
            <v>10</v>
          </cell>
          <cell r="B8">
            <v>1</v>
          </cell>
        </row>
        <row r="9">
          <cell r="A9">
            <v>100</v>
          </cell>
          <cell r="B9">
            <v>1</v>
          </cell>
        </row>
        <row r="10">
          <cell r="A10">
            <v>200</v>
          </cell>
          <cell r="B10">
            <v>1</v>
          </cell>
        </row>
        <row r="11">
          <cell r="A11">
            <v>220</v>
          </cell>
          <cell r="B11">
            <v>1</v>
          </cell>
        </row>
        <row r="12">
          <cell r="A12">
            <v>225</v>
          </cell>
          <cell r="B12">
            <v>2</v>
          </cell>
        </row>
        <row r="13">
          <cell r="A13">
            <v>300</v>
          </cell>
          <cell r="B13">
            <v>2</v>
          </cell>
        </row>
        <row r="14">
          <cell r="A14">
            <v>400</v>
          </cell>
          <cell r="B14">
            <v>2</v>
          </cell>
        </row>
        <row r="15">
          <cell r="A15">
            <v>440</v>
          </cell>
          <cell r="B15">
            <v>2</v>
          </cell>
        </row>
        <row r="16">
          <cell r="A16">
            <v>450</v>
          </cell>
          <cell r="B16">
            <v>3</v>
          </cell>
        </row>
        <row r="17">
          <cell r="A17">
            <v>460</v>
          </cell>
          <cell r="B17">
            <v>3</v>
          </cell>
        </row>
        <row r="18">
          <cell r="A18">
            <v>470</v>
          </cell>
          <cell r="B18">
            <v>3</v>
          </cell>
        </row>
        <row r="19">
          <cell r="A19">
            <v>480</v>
          </cell>
          <cell r="B19">
            <v>3</v>
          </cell>
        </row>
        <row r="20">
          <cell r="A20">
            <v>490</v>
          </cell>
          <cell r="B20">
            <v>3</v>
          </cell>
        </row>
        <row r="21">
          <cell r="A21">
            <v>500</v>
          </cell>
          <cell r="B21">
            <v>3</v>
          </cell>
        </row>
        <row r="22">
          <cell r="A22">
            <v>600</v>
          </cell>
          <cell r="B22">
            <v>3</v>
          </cell>
        </row>
        <row r="23">
          <cell r="A23">
            <v>660</v>
          </cell>
          <cell r="B23">
            <v>3</v>
          </cell>
        </row>
        <row r="24">
          <cell r="A24">
            <v>675</v>
          </cell>
          <cell r="B24">
            <v>4</v>
          </cell>
        </row>
        <row r="25">
          <cell r="A25">
            <v>680</v>
          </cell>
          <cell r="B25">
            <v>4</v>
          </cell>
        </row>
        <row r="26">
          <cell r="A26">
            <v>690</v>
          </cell>
          <cell r="B26">
            <v>4</v>
          </cell>
        </row>
        <row r="27">
          <cell r="A27">
            <v>700</v>
          </cell>
          <cell r="B27">
            <v>4</v>
          </cell>
        </row>
        <row r="28">
          <cell r="A28">
            <v>800</v>
          </cell>
          <cell r="B28">
            <v>4</v>
          </cell>
        </row>
        <row r="29">
          <cell r="A29">
            <v>880</v>
          </cell>
          <cell r="B29">
            <v>4</v>
          </cell>
        </row>
        <row r="30">
          <cell r="A30">
            <v>890</v>
          </cell>
          <cell r="B30">
            <v>4</v>
          </cell>
        </row>
        <row r="31">
          <cell r="A31">
            <v>900</v>
          </cell>
          <cell r="B31">
            <v>5</v>
          </cell>
        </row>
        <row r="32">
          <cell r="A32">
            <v>1000</v>
          </cell>
          <cell r="B32">
            <v>5</v>
          </cell>
        </row>
        <row r="33">
          <cell r="A33">
            <v>1100</v>
          </cell>
          <cell r="B33">
            <v>5</v>
          </cell>
        </row>
        <row r="34">
          <cell r="A34">
            <v>1110</v>
          </cell>
          <cell r="B34">
            <v>6</v>
          </cell>
        </row>
        <row r="35">
          <cell r="A35">
            <v>1120</v>
          </cell>
          <cell r="B35">
            <v>6</v>
          </cell>
        </row>
        <row r="36">
          <cell r="A36">
            <v>1130</v>
          </cell>
          <cell r="B36">
            <v>6</v>
          </cell>
        </row>
        <row r="37">
          <cell r="A37">
            <v>1140</v>
          </cell>
          <cell r="B37">
            <v>6</v>
          </cell>
        </row>
        <row r="38">
          <cell r="A38">
            <v>1150</v>
          </cell>
          <cell r="B38">
            <v>6</v>
          </cell>
        </row>
        <row r="39">
          <cell r="A39">
            <v>1160</v>
          </cell>
          <cell r="B39">
            <v>6</v>
          </cell>
        </row>
        <row r="40">
          <cell r="A40">
            <v>1170</v>
          </cell>
          <cell r="B40">
            <v>6</v>
          </cell>
        </row>
        <row r="41">
          <cell r="A41">
            <v>1180</v>
          </cell>
          <cell r="B41">
            <v>6</v>
          </cell>
        </row>
        <row r="42">
          <cell r="A42">
            <v>1190</v>
          </cell>
          <cell r="B42">
            <v>6</v>
          </cell>
        </row>
        <row r="43">
          <cell r="A43">
            <v>1200</v>
          </cell>
          <cell r="B43">
            <v>6</v>
          </cell>
        </row>
        <row r="44">
          <cell r="A44">
            <v>1320</v>
          </cell>
          <cell r="B44">
            <v>6</v>
          </cell>
        </row>
        <row r="45">
          <cell r="A45">
            <v>1400</v>
          </cell>
          <cell r="B45">
            <v>7</v>
          </cell>
        </row>
        <row r="46">
          <cell r="A46">
            <v>1500</v>
          </cell>
          <cell r="B46">
            <v>8</v>
          </cell>
        </row>
        <row r="47">
          <cell r="A47">
            <v>1600</v>
          </cell>
          <cell r="B47">
            <v>8</v>
          </cell>
        </row>
        <row r="48">
          <cell r="A48">
            <v>1700</v>
          </cell>
          <cell r="B48">
            <v>9</v>
          </cell>
        </row>
        <row r="49">
          <cell r="A49">
            <v>1800</v>
          </cell>
          <cell r="B49">
            <v>9</v>
          </cell>
        </row>
        <row r="50">
          <cell r="A50">
            <v>1900</v>
          </cell>
          <cell r="B50">
            <v>10</v>
          </cell>
        </row>
        <row r="51">
          <cell r="A51">
            <v>2000</v>
          </cell>
          <cell r="B51">
            <v>10</v>
          </cell>
        </row>
        <row r="52">
          <cell r="A52">
            <v>2100</v>
          </cell>
          <cell r="B52">
            <v>11</v>
          </cell>
        </row>
        <row r="53">
          <cell r="A53">
            <v>2200</v>
          </cell>
          <cell r="B53">
            <v>11</v>
          </cell>
        </row>
        <row r="54">
          <cell r="A54">
            <v>2300</v>
          </cell>
          <cell r="B54">
            <v>12</v>
          </cell>
        </row>
        <row r="55">
          <cell r="A55">
            <v>2400</v>
          </cell>
          <cell r="B55">
            <v>12</v>
          </cell>
        </row>
        <row r="56">
          <cell r="A56">
            <v>2500</v>
          </cell>
          <cell r="B56">
            <v>13</v>
          </cell>
        </row>
        <row r="57">
          <cell r="A57">
            <v>2600</v>
          </cell>
          <cell r="B57">
            <v>13</v>
          </cell>
        </row>
        <row r="58">
          <cell r="A58">
            <v>2700</v>
          </cell>
          <cell r="B58">
            <v>14</v>
          </cell>
        </row>
        <row r="59">
          <cell r="A59">
            <v>2800</v>
          </cell>
          <cell r="B59">
            <v>14</v>
          </cell>
        </row>
        <row r="60">
          <cell r="A60">
            <v>2900</v>
          </cell>
          <cell r="B60">
            <v>15</v>
          </cell>
        </row>
        <row r="61">
          <cell r="A61">
            <v>3000</v>
          </cell>
          <cell r="B61">
            <v>15</v>
          </cell>
        </row>
        <row r="62">
          <cell r="A62">
            <v>3100</v>
          </cell>
          <cell r="B62">
            <v>16</v>
          </cell>
        </row>
        <row r="63">
          <cell r="A63">
            <v>3200</v>
          </cell>
          <cell r="B63">
            <v>16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 basica"/>
      <sheetName val="ORÇ (01)"/>
      <sheetName val="Orçamento"/>
      <sheetName val="Quantitativos"/>
    </sheetNames>
    <sheetDataSet>
      <sheetData sheetId="0">
        <row r="1">
          <cell r="E1" t="str">
            <v>TABELA BÁSICA DERMU</v>
          </cell>
        </row>
        <row r="2">
          <cell r="E2" t="str">
            <v>CÓDIGO</v>
          </cell>
          <cell r="F2" t="str">
            <v>DISCRIMINAÇÃO DO SERVIÇO</v>
          </cell>
          <cell r="I2" t="str">
            <v>ESPECIFICAÇÃO ADOTADA</v>
          </cell>
          <cell r="J2" t="str">
            <v>D.M.T. (km)</v>
          </cell>
          <cell r="K2" t="str">
            <v>UNIDADE</v>
          </cell>
          <cell r="L2" t="str">
            <v>PREÇO (R$)</v>
          </cell>
        </row>
        <row r="3">
          <cell r="L3" t="str">
            <v>UNITÁRIO</v>
          </cell>
        </row>
        <row r="4">
          <cell r="E4" t="str">
            <v>T</v>
          </cell>
          <cell r="F4" t="str">
            <v>TERRAPLENAGEM</v>
          </cell>
        </row>
        <row r="5">
          <cell r="E5" t="str">
            <v>T-1</v>
          </cell>
          <cell r="F5" t="str">
            <v>Desmatamento, destocamento e limpeza</v>
          </cell>
          <cell r="I5" t="str">
            <v>PMG ES-P-01/04</v>
          </cell>
          <cell r="K5" t="str">
            <v>m²</v>
          </cell>
          <cell r="L5">
            <v>0.21</v>
          </cell>
        </row>
        <row r="6">
          <cell r="E6" t="str">
            <v>T-2</v>
          </cell>
          <cell r="F6" t="str">
            <v>Serviços topográficos para paviment.,incl. locação, nota de serv., acomp. e greide</v>
          </cell>
          <cell r="K6" t="str">
            <v>m²</v>
          </cell>
          <cell r="L6">
            <v>0.33</v>
          </cell>
        </row>
        <row r="7">
          <cell r="E7" t="str">
            <v>T-3</v>
          </cell>
          <cell r="F7" t="str">
            <v>Escavação e carga em solo de 1ª categoria, base em cascalho</v>
          </cell>
          <cell r="I7" t="str">
            <v>PMG ES-P-03/04</v>
          </cell>
          <cell r="K7" t="str">
            <v>m³</v>
          </cell>
          <cell r="L7">
            <v>3.79</v>
          </cell>
        </row>
        <row r="8">
          <cell r="E8" t="str">
            <v>T-4</v>
          </cell>
          <cell r="F8" t="str">
            <v>Escavação e carga em solo de 1ª categoria, base em DS-328</v>
          </cell>
          <cell r="K8" t="str">
            <v>m³</v>
          </cell>
          <cell r="L8">
            <v>4.33</v>
          </cell>
        </row>
        <row r="9">
          <cell r="E9" t="str">
            <v>T-5</v>
          </cell>
          <cell r="F9" t="str">
            <v>Transporte de brita, areia e solo de rebaixamento</v>
          </cell>
          <cell r="G9" t="str">
            <v>0,67 x D</v>
          </cell>
          <cell r="H9" t="str">
            <v>+ 1,61</v>
          </cell>
          <cell r="I9" t="str">
            <v>PMG ES-P-03/04</v>
          </cell>
          <cell r="J9">
            <v>5</v>
          </cell>
          <cell r="K9" t="str">
            <v>m³</v>
          </cell>
          <cell r="L9">
            <v>4.96</v>
          </cell>
        </row>
        <row r="10">
          <cell r="E10" t="str">
            <v>T-6</v>
          </cell>
          <cell r="F10" t="str">
            <v>Espalhamento e compactação de aterro 95% P.N.</v>
          </cell>
          <cell r="I10" t="str">
            <v>PMG ES-P-03/04</v>
          </cell>
          <cell r="K10" t="str">
            <v>m³</v>
          </cell>
          <cell r="L10">
            <v>2.88</v>
          </cell>
        </row>
        <row r="11">
          <cell r="E11" t="str">
            <v>T-7</v>
          </cell>
          <cell r="F11" t="str">
            <v>Espalhamento e compactação de aterro 100% P.N.</v>
          </cell>
          <cell r="I11" t="str">
            <v>PMG ES-P-03/04</v>
          </cell>
          <cell r="K11" t="str">
            <v>m³</v>
          </cell>
          <cell r="L11">
            <v>3.47</v>
          </cell>
        </row>
        <row r="12">
          <cell r="E12" t="str">
            <v>T-8</v>
          </cell>
          <cell r="F12" t="str">
            <v>Escavação e carga 2ª categoria para terraplanagem</v>
          </cell>
          <cell r="I12" t="str">
            <v>PMG ES-P-03/04</v>
          </cell>
          <cell r="K12" t="str">
            <v>m³</v>
          </cell>
          <cell r="L12">
            <v>5.23</v>
          </cell>
        </row>
        <row r="13">
          <cell r="E13" t="str">
            <v>T-9</v>
          </cell>
          <cell r="F13" t="str">
            <v>Aquisição de material para aterro</v>
          </cell>
          <cell r="I13" t="str">
            <v>PMG ES-P-03/04</v>
          </cell>
          <cell r="K13" t="str">
            <v>m³</v>
          </cell>
          <cell r="L13">
            <v>1.85</v>
          </cell>
        </row>
        <row r="14">
          <cell r="E14" t="str">
            <v>T-</v>
          </cell>
        </row>
        <row r="15">
          <cell r="E15" t="str">
            <v>T-</v>
          </cell>
        </row>
        <row r="16">
          <cell r="E16" t="str">
            <v>T-</v>
          </cell>
        </row>
        <row r="17">
          <cell r="E17" t="str">
            <v>T-</v>
          </cell>
        </row>
        <row r="18">
          <cell r="E18" t="str">
            <v>T-</v>
          </cell>
        </row>
        <row r="19">
          <cell r="E19" t="str">
            <v>T-</v>
          </cell>
        </row>
        <row r="20">
          <cell r="E20" t="str">
            <v>T-</v>
          </cell>
        </row>
        <row r="21">
          <cell r="E21" t="str">
            <v>STT</v>
          </cell>
          <cell r="F21" t="str">
            <v>SUB-TOTAL DE TERRAPLENAGEM</v>
          </cell>
        </row>
        <row r="22">
          <cell r="E22" t="str">
            <v>BRT</v>
          </cell>
        </row>
        <row r="23">
          <cell r="E23" t="str">
            <v>P</v>
          </cell>
          <cell r="F23" t="str">
            <v>PAVIMENTAÇÃO</v>
          </cell>
        </row>
        <row r="24">
          <cell r="E24" t="str">
            <v>P-1</v>
          </cell>
          <cell r="F24" t="str">
            <v>Regularização e compactação do sub-leito</v>
          </cell>
          <cell r="I24" t="str">
            <v>PMG ES-P-02/04</v>
          </cell>
          <cell r="K24" t="str">
            <v>m²</v>
          </cell>
          <cell r="L24">
            <v>0.91</v>
          </cell>
        </row>
        <row r="25">
          <cell r="E25" t="str">
            <v>P-2</v>
          </cell>
          <cell r="F25" t="str">
            <v xml:space="preserve">Escavação e carga de mat. de jazida, 1ª cat. (Vol. medido na pista compactada) </v>
          </cell>
          <cell r="I25" t="str">
            <v>PMG ES-P-05/04</v>
          </cell>
          <cell r="K25" t="str">
            <v>m³</v>
          </cell>
          <cell r="L25">
            <v>4.8</v>
          </cell>
        </row>
        <row r="26">
          <cell r="E26" t="str">
            <v>P-3</v>
          </cell>
          <cell r="F26" t="str">
            <v>Estabilização granulométrica de solos sem mistura (vol. medido pista compactada)</v>
          </cell>
          <cell r="I26" t="str">
            <v>PMG ES-P-05/04</v>
          </cell>
          <cell r="K26" t="str">
            <v>m³</v>
          </cell>
          <cell r="L26">
            <v>8.44</v>
          </cell>
        </row>
        <row r="27">
          <cell r="E27" t="str">
            <v>P-4</v>
          </cell>
          <cell r="F27" t="str">
            <v>Aquisição de material de jazida</v>
          </cell>
          <cell r="I27" t="str">
            <v>PMG ES-P-05/04</v>
          </cell>
          <cell r="K27" t="str">
            <v>m³</v>
          </cell>
          <cell r="L27">
            <v>2.81</v>
          </cell>
        </row>
        <row r="28">
          <cell r="E28" t="str">
            <v>P-5</v>
          </cell>
          <cell r="F28" t="str">
            <v xml:space="preserve">Transporte local de material de jazida </v>
          </cell>
          <cell r="G28" t="str">
            <v>0,59 x D</v>
          </cell>
          <cell r="H28" t="str">
            <v xml:space="preserve">  + 1,64</v>
          </cell>
          <cell r="I28" t="str">
            <v>PMG ES-P-05/04</v>
          </cell>
          <cell r="J28">
            <v>0</v>
          </cell>
          <cell r="K28" t="str">
            <v>m³</v>
          </cell>
          <cell r="L28">
            <v>1.64</v>
          </cell>
        </row>
        <row r="29">
          <cell r="E29" t="str">
            <v>P-6</v>
          </cell>
          <cell r="F29" t="str">
            <v>Imprimação</v>
          </cell>
          <cell r="I29" t="str">
            <v>PMG ES-P-12/04</v>
          </cell>
          <cell r="K29" t="str">
            <v>m²</v>
          </cell>
          <cell r="L29">
            <v>3.9</v>
          </cell>
        </row>
        <row r="30">
          <cell r="E30" t="str">
            <v>P-7</v>
          </cell>
          <cell r="F30" t="str">
            <v>C.B.U.Q. - Confecção</v>
          </cell>
          <cell r="I30" t="str">
            <v>PMG ES-P-15/04</v>
          </cell>
          <cell r="K30" t="str">
            <v>t</v>
          </cell>
          <cell r="L30">
            <v>161.62</v>
          </cell>
        </row>
        <row r="31">
          <cell r="E31" t="str">
            <v>P-8</v>
          </cell>
          <cell r="F31" t="str">
            <v>C.B.U.Q. - Espalhamento e compactação</v>
          </cell>
          <cell r="I31" t="str">
            <v>PMG ES-P-15/04</v>
          </cell>
          <cell r="K31" t="str">
            <v>t</v>
          </cell>
          <cell r="L31">
            <v>17.989999999999998</v>
          </cell>
        </row>
        <row r="32">
          <cell r="E32" t="str">
            <v>P-9</v>
          </cell>
          <cell r="F32" t="str">
            <v>C.B.U.Q. - Confecção, espalhamento e compactação</v>
          </cell>
          <cell r="I32" t="str">
            <v>PMG ES-P-03/04</v>
          </cell>
          <cell r="K32" t="str">
            <v>t</v>
          </cell>
          <cell r="L32">
            <v>179.61</v>
          </cell>
        </row>
        <row r="33">
          <cell r="E33" t="str">
            <v>P-10</v>
          </cell>
          <cell r="F33" t="str">
            <v xml:space="preserve">Transporte local de C.B.U.Q                                                                   </v>
          </cell>
          <cell r="G33" t="str">
            <v>0,35 x D</v>
          </cell>
          <cell r="H33" t="str">
            <v>+ 2,94</v>
          </cell>
          <cell r="I33" t="str">
            <v>PMG ES-P-15/04</v>
          </cell>
          <cell r="J33">
            <v>42</v>
          </cell>
          <cell r="K33" t="str">
            <v>t</v>
          </cell>
          <cell r="L33">
            <v>17.64</v>
          </cell>
        </row>
        <row r="34">
          <cell r="E34" t="str">
            <v>P-11</v>
          </cell>
          <cell r="F34" t="str">
            <v>Tratamento superficial duplo com capa selante</v>
          </cell>
          <cell r="I34" t="str">
            <v>PMG ES-P-13/04</v>
          </cell>
          <cell r="K34" t="str">
            <v>m²</v>
          </cell>
          <cell r="L34">
            <v>9.6999999999999993</v>
          </cell>
        </row>
        <row r="35">
          <cell r="E35" t="str">
            <v>P-12</v>
          </cell>
          <cell r="F35" t="str">
            <v>Tratamento superficial simples</v>
          </cell>
          <cell r="I35" t="str">
            <v>PMG ES-P-13/04</v>
          </cell>
          <cell r="K35" t="str">
            <v>m²</v>
          </cell>
          <cell r="L35">
            <v>3.99</v>
          </cell>
        </row>
        <row r="36">
          <cell r="E36" t="str">
            <v>P-13</v>
          </cell>
          <cell r="F36" t="str">
            <v>Fornecimento, aplicação e estabilização de solos em DS-328</v>
          </cell>
          <cell r="K36" t="str">
            <v>m³</v>
          </cell>
          <cell r="L36">
            <v>20.79</v>
          </cell>
        </row>
        <row r="37">
          <cell r="E37" t="str">
            <v>P-14</v>
          </cell>
          <cell r="F37" t="str">
            <v xml:space="preserve">Remendo de pavimento estabilizado </v>
          </cell>
          <cell r="I37" t="str">
            <v>PMG ES-P-16/04</v>
          </cell>
          <cell r="K37" t="str">
            <v>m³</v>
          </cell>
          <cell r="L37">
            <v>147.74</v>
          </cell>
        </row>
        <row r="38">
          <cell r="E38" t="str">
            <v>P-15</v>
          </cell>
          <cell r="F38" t="str">
            <v>Remendo de capa asfáltica</v>
          </cell>
          <cell r="I38" t="str">
            <v>PMG ES-P-17/04</v>
          </cell>
          <cell r="K38" t="str">
            <v>t</v>
          </cell>
          <cell r="L38">
            <v>223.14</v>
          </cell>
        </row>
        <row r="39">
          <cell r="E39" t="str">
            <v>P-16</v>
          </cell>
          <cell r="F39" t="str">
            <v>Remendo de capa asfáltica c/ Superpavi</v>
          </cell>
          <cell r="K39" t="str">
            <v>m²</v>
          </cell>
          <cell r="L39">
            <v>56.93</v>
          </cell>
        </row>
        <row r="40">
          <cell r="E40" t="str">
            <v>P-17</v>
          </cell>
          <cell r="F40" t="str">
            <v>Lama asfáltica fina E=3mm</v>
          </cell>
          <cell r="K40" t="str">
            <v>m²</v>
          </cell>
          <cell r="L40">
            <v>2.08</v>
          </cell>
        </row>
        <row r="41">
          <cell r="E41" t="str">
            <v>P-18</v>
          </cell>
          <cell r="F41" t="str">
            <v>Lama asfáltica grossa E=6mm</v>
          </cell>
          <cell r="K41" t="str">
            <v>m²</v>
          </cell>
          <cell r="L41">
            <v>3.96</v>
          </cell>
        </row>
        <row r="42">
          <cell r="E42" t="str">
            <v>P-19</v>
          </cell>
          <cell r="F42" t="str">
            <v>Assentamento de blocos intertravados de concreto sobre coxim de areia</v>
          </cell>
          <cell r="K42" t="str">
            <v>m²</v>
          </cell>
          <cell r="L42">
            <v>29.68</v>
          </cell>
        </row>
        <row r="43">
          <cell r="E43" t="str">
            <v>P-20</v>
          </cell>
          <cell r="F43" t="str">
            <v>Fresagem descontínua a frio 5cm</v>
          </cell>
          <cell r="K43" t="str">
            <v>m²</v>
          </cell>
          <cell r="L43">
            <v>2.36</v>
          </cell>
        </row>
        <row r="44">
          <cell r="E44" t="str">
            <v>P-21</v>
          </cell>
          <cell r="F44" t="str">
            <v>Fresagem contínua a frio 5cm</v>
          </cell>
          <cell r="K44" t="str">
            <v>m²</v>
          </cell>
          <cell r="L44">
            <v>1.57</v>
          </cell>
        </row>
        <row r="45">
          <cell r="E45" t="str">
            <v>P-22</v>
          </cell>
          <cell r="F45" t="str">
            <v>Fresagem a frio com reciclagem de material para base</v>
          </cell>
          <cell r="K45" t="str">
            <v>m²</v>
          </cell>
          <cell r="L45">
            <v>15.77</v>
          </cell>
        </row>
        <row r="46">
          <cell r="E46" t="str">
            <v>P-23</v>
          </cell>
          <cell r="F46" t="str">
            <v>Estabilização granulométrica de base de bica corrida - exceto o fornecimento do material</v>
          </cell>
          <cell r="K46" t="str">
            <v>m³</v>
          </cell>
          <cell r="L46">
            <v>3.97</v>
          </cell>
        </row>
        <row r="47">
          <cell r="E47" t="str">
            <v>P-24</v>
          </cell>
          <cell r="F47" t="str">
            <v>Estabilização granulométrica de base de solo com brita - exceto o fornecimento do material</v>
          </cell>
          <cell r="K47" t="str">
            <v>m³</v>
          </cell>
          <cell r="L47">
            <v>12.03</v>
          </cell>
        </row>
        <row r="48">
          <cell r="E48" t="str">
            <v>P-25</v>
          </cell>
          <cell r="F48" t="str">
            <v>Estabilização granulométrica de base de solo com brita graduada - exceto o fornecimento do material</v>
          </cell>
          <cell r="K48" t="str">
            <v>m³</v>
          </cell>
          <cell r="L48">
            <v>3.97</v>
          </cell>
        </row>
        <row r="49">
          <cell r="E49" t="str">
            <v>P-26</v>
          </cell>
          <cell r="F49" t="str">
            <v>Estabilização granulométrica de base de solo com solo-cal (4% em peso) incl. Transp. De cal</v>
          </cell>
          <cell r="K49" t="str">
            <v>m³</v>
          </cell>
          <cell r="L49">
            <v>32.340000000000003</v>
          </cell>
        </row>
        <row r="50">
          <cell r="E50" t="str">
            <v>P-27</v>
          </cell>
          <cell r="F50" t="str">
            <v>Imprimação - exceto fornecimento de material betuminoso</v>
          </cell>
          <cell r="K50" t="str">
            <v>m²</v>
          </cell>
          <cell r="L50">
            <v>0.5</v>
          </cell>
        </row>
        <row r="51">
          <cell r="E51" t="str">
            <v>P-28</v>
          </cell>
          <cell r="F51" t="str">
            <v>Pintura de ligação - exceto o fornecimento do material betuminoso</v>
          </cell>
          <cell r="K51" t="str">
            <v>m²</v>
          </cell>
          <cell r="L51">
            <v>0.1</v>
          </cell>
        </row>
        <row r="52">
          <cell r="E52" t="str">
            <v>P-29</v>
          </cell>
          <cell r="F52" t="str">
            <v>C.B.U.Q. - Confecção - exceto o fornecimento do material betuminoso</v>
          </cell>
          <cell r="K52" t="str">
            <v>t</v>
          </cell>
          <cell r="L52">
            <v>725.28</v>
          </cell>
        </row>
        <row r="53">
          <cell r="E53" t="str">
            <v>P-30</v>
          </cell>
          <cell r="F53" t="str">
            <v>Fornecimento de pó de brita</v>
          </cell>
          <cell r="K53" t="str">
            <v>m³</v>
          </cell>
          <cell r="L53">
            <v>25.46</v>
          </cell>
        </row>
        <row r="54">
          <cell r="E54" t="str">
            <v>P-31</v>
          </cell>
          <cell r="F54" t="str">
            <v>Transporte de britas e derivados</v>
          </cell>
          <cell r="G54" t="str">
            <v>0,59 x D</v>
          </cell>
          <cell r="H54" t="str">
            <v xml:space="preserve">  + 1,64</v>
          </cell>
          <cell r="J54">
            <v>5</v>
          </cell>
          <cell r="K54" t="str">
            <v>m³</v>
          </cell>
          <cell r="L54">
            <v>4.96</v>
          </cell>
        </row>
        <row r="55">
          <cell r="E55" t="str">
            <v>P-32</v>
          </cell>
          <cell r="F55" t="str">
            <v>Fornecimento de brita ( 0, 1, 2 )</v>
          </cell>
          <cell r="K55" t="str">
            <v>m³</v>
          </cell>
          <cell r="L55">
            <v>39.18</v>
          </cell>
        </row>
        <row r="56">
          <cell r="E56" t="str">
            <v>P-33</v>
          </cell>
          <cell r="F56" t="str">
            <v>Fornecimento de CM 30 (imprimação), incl. Transporte comercial</v>
          </cell>
          <cell r="K56" t="str">
            <v>t</v>
          </cell>
          <cell r="L56">
            <v>1694.1</v>
          </cell>
        </row>
        <row r="57">
          <cell r="E57" t="str">
            <v>P-34</v>
          </cell>
          <cell r="F57" t="str">
            <v>Fornecimento de RR-1C (pintura de ligação), incl. Transporte comercial</v>
          </cell>
          <cell r="K57" t="str">
            <v>t</v>
          </cell>
          <cell r="L57">
            <v>1039.8</v>
          </cell>
        </row>
        <row r="58">
          <cell r="E58" t="str">
            <v>P-35</v>
          </cell>
          <cell r="F58" t="str">
            <v>Fornecimento de CAP-20 (CBUQ), incl. Transporte comercial</v>
          </cell>
          <cell r="K58" t="str">
            <v>t</v>
          </cell>
          <cell r="L58">
            <v>1475.7</v>
          </cell>
        </row>
        <row r="59">
          <cell r="E59" t="str">
            <v>P-36</v>
          </cell>
          <cell r="F59" t="str">
            <v>Meio-fio sem sarjeta, moldado no local, inclusive escoramento</v>
          </cell>
          <cell r="I59" t="str">
            <v>PMG ES-G-33/04</v>
          </cell>
          <cell r="K59" t="str">
            <v>m</v>
          </cell>
          <cell r="L59">
            <v>10.32</v>
          </cell>
        </row>
        <row r="60">
          <cell r="E60" t="str">
            <v>P-37</v>
          </cell>
          <cell r="F60" t="str">
            <v>Meio-fio com sarjeta, moldado no local, inclusive escavação e escoramento</v>
          </cell>
          <cell r="I60" t="str">
            <v>PMG ES-G-34/04</v>
          </cell>
          <cell r="K60" t="str">
            <v>m</v>
          </cell>
          <cell r="L60">
            <v>24.71</v>
          </cell>
        </row>
        <row r="61">
          <cell r="E61" t="str">
            <v>P-38</v>
          </cell>
          <cell r="I61" t="str">
            <v>PMG ES-G-34/04</v>
          </cell>
          <cell r="K61" t="str">
            <v>m</v>
          </cell>
          <cell r="L61">
            <v>24.71</v>
          </cell>
        </row>
        <row r="62">
          <cell r="E62" t="str">
            <v>STP</v>
          </cell>
          <cell r="F62" t="str">
            <v>SUB-TOTAL DE PAVIMENTAÇÃO</v>
          </cell>
        </row>
        <row r="63">
          <cell r="E63" t="str">
            <v>BRP</v>
          </cell>
        </row>
        <row r="64">
          <cell r="E64" t="str">
            <v>G</v>
          </cell>
          <cell r="F64" t="str">
            <v>GALERIAS</v>
          </cell>
        </row>
        <row r="65">
          <cell r="E65" t="str">
            <v>G-1</v>
          </cell>
          <cell r="F65" t="str">
            <v>Escavação manual de valas ate 2,00m</v>
          </cell>
          <cell r="I65" t="str">
            <v>PMG ES-G-01/04</v>
          </cell>
          <cell r="K65" t="str">
            <v>m³</v>
          </cell>
          <cell r="L65">
            <v>19.899999999999999</v>
          </cell>
        </row>
        <row r="66">
          <cell r="E66" t="str">
            <v>G-2</v>
          </cell>
          <cell r="F66" t="str">
            <v>Escavação manual de valas ate 2,00 a 4,00m</v>
          </cell>
          <cell r="I66" t="str">
            <v>PMG ES-G-02/04</v>
          </cell>
          <cell r="K66" t="str">
            <v>m³</v>
          </cell>
          <cell r="L66">
            <v>23.69</v>
          </cell>
        </row>
        <row r="67">
          <cell r="E67" t="str">
            <v>G-3</v>
          </cell>
          <cell r="F67" t="str">
            <v>Escavação mecânica em terra</v>
          </cell>
          <cell r="I67" t="str">
            <v>PMG ES-G-03/04</v>
          </cell>
          <cell r="K67" t="str">
            <v>m³</v>
          </cell>
          <cell r="L67">
            <v>4.6900000000000004</v>
          </cell>
        </row>
        <row r="68">
          <cell r="E68" t="str">
            <v>G-4</v>
          </cell>
          <cell r="F68" t="str">
            <v>Escavação mecânica em cascalho</v>
          </cell>
          <cell r="I68" t="str">
            <v>PMG ES-G-04/04</v>
          </cell>
          <cell r="K68" t="str">
            <v>m³</v>
          </cell>
          <cell r="L68">
            <v>5.87</v>
          </cell>
        </row>
        <row r="69">
          <cell r="E69" t="str">
            <v>G-5</v>
          </cell>
          <cell r="F69" t="str">
            <v>Escavação mecânica em rocha decomposta ou matacão</v>
          </cell>
          <cell r="I69" t="str">
            <v>PMG ES-G-05/04</v>
          </cell>
          <cell r="K69" t="str">
            <v>m³</v>
          </cell>
          <cell r="L69">
            <v>9.17</v>
          </cell>
        </row>
        <row r="70">
          <cell r="E70" t="str">
            <v>G-6</v>
          </cell>
          <cell r="F70" t="str">
            <v>Escavação  mecânica em solo mole</v>
          </cell>
          <cell r="I70" t="str">
            <v>PMG ES-G-06/04</v>
          </cell>
          <cell r="K70" t="str">
            <v>m³</v>
          </cell>
          <cell r="L70">
            <v>14.5</v>
          </cell>
        </row>
        <row r="71">
          <cell r="E71" t="str">
            <v>G-7</v>
          </cell>
          <cell r="F71" t="str">
            <v>Reaterro apiloado de valas</v>
          </cell>
          <cell r="I71" t="str">
            <v>PMG ES-G-07/04</v>
          </cell>
          <cell r="K71" t="str">
            <v>m³</v>
          </cell>
          <cell r="L71">
            <v>16.89</v>
          </cell>
        </row>
        <row r="72">
          <cell r="E72" t="str">
            <v>G-8</v>
          </cell>
          <cell r="F72" t="str">
            <v>Reaterro de valas com compactador vibratório tipo placa (7hp)</v>
          </cell>
          <cell r="I72" t="str">
            <v>PMG ES-G-08/04</v>
          </cell>
          <cell r="K72" t="str">
            <v>m³</v>
          </cell>
          <cell r="L72">
            <v>4.2699999999999996</v>
          </cell>
        </row>
        <row r="73">
          <cell r="E73" t="str">
            <v>G-9</v>
          </cell>
          <cell r="F73" t="str">
            <v xml:space="preserve">Fornecimento, transporte e assentamento de tubos, Ø 40cm </v>
          </cell>
          <cell r="I73" t="str">
            <v>PMG ES-G-09/04</v>
          </cell>
          <cell r="K73" t="str">
            <v>m</v>
          </cell>
          <cell r="L73">
            <v>48.17</v>
          </cell>
        </row>
        <row r="74">
          <cell r="E74" t="str">
            <v>G-10</v>
          </cell>
          <cell r="F74" t="str">
            <v xml:space="preserve">Fornecimento, transporte e assentamento de tubos, Ø 60cm </v>
          </cell>
          <cell r="I74" t="str">
            <v>PMG ES-G-10/04</v>
          </cell>
          <cell r="K74" t="str">
            <v>m</v>
          </cell>
          <cell r="L74">
            <v>85.07</v>
          </cell>
        </row>
        <row r="75">
          <cell r="E75" t="str">
            <v>G-11</v>
          </cell>
          <cell r="F75" t="str">
            <v xml:space="preserve">Fornecimento, transporte e assentamento de tubos, Ø 80cm </v>
          </cell>
          <cell r="I75" t="str">
            <v>PMG ES-G-11/04</v>
          </cell>
          <cell r="K75" t="str">
            <v>m</v>
          </cell>
          <cell r="L75">
            <v>149.55000000000001</v>
          </cell>
        </row>
        <row r="76">
          <cell r="E76" t="str">
            <v>G-12</v>
          </cell>
          <cell r="F76" t="str">
            <v>Fornecimento, transporte e assentamento de tubos, Ø 100cm</v>
          </cell>
          <cell r="I76" t="str">
            <v>PMG ES-G-12/04</v>
          </cell>
          <cell r="K76" t="str">
            <v>m</v>
          </cell>
          <cell r="L76">
            <v>217.94</v>
          </cell>
        </row>
        <row r="77">
          <cell r="E77" t="str">
            <v>G-13</v>
          </cell>
          <cell r="F77" t="str">
            <v xml:space="preserve">Fornecimento, transporte e assentamento de tubos, Ø 120cm </v>
          </cell>
          <cell r="I77" t="str">
            <v>PMG ES-G-13/04</v>
          </cell>
          <cell r="K77" t="str">
            <v>m</v>
          </cell>
          <cell r="L77">
            <v>325.62</v>
          </cell>
        </row>
        <row r="78">
          <cell r="E78" t="str">
            <v>G-14</v>
          </cell>
          <cell r="F78" t="str">
            <v xml:space="preserve">Fornecimento, transporte e assentamento de tubos, Ø 150cm </v>
          </cell>
          <cell r="I78" t="str">
            <v>PMG ES-G-14/04</v>
          </cell>
          <cell r="K78" t="str">
            <v>m</v>
          </cell>
          <cell r="L78">
            <v>415.17</v>
          </cell>
        </row>
        <row r="79">
          <cell r="E79" t="str">
            <v>G-15</v>
          </cell>
          <cell r="F79" t="str">
            <v xml:space="preserve">Poço de visita para rede Ø 40cm, parte fixa com 1,00m de altura </v>
          </cell>
          <cell r="I79" t="str">
            <v>PMG ES-G-15/04</v>
          </cell>
          <cell r="K79" t="str">
            <v>un</v>
          </cell>
          <cell r="L79">
            <v>608.67999999999995</v>
          </cell>
        </row>
        <row r="80">
          <cell r="E80" t="str">
            <v>G-16</v>
          </cell>
          <cell r="F80" t="str">
            <v xml:space="preserve">Acréscimo na altura do poço de visita para rede Ø 40cm </v>
          </cell>
          <cell r="I80" t="str">
            <v>PMG ES-G-16/04</v>
          </cell>
          <cell r="K80" t="str">
            <v>m</v>
          </cell>
          <cell r="L80">
            <v>270.45</v>
          </cell>
        </row>
        <row r="81">
          <cell r="E81" t="str">
            <v>G-17</v>
          </cell>
          <cell r="F81" t="str">
            <v xml:space="preserve">Poço de visita para rede  Ø 60cm, parte fixa com 1,00m de altura </v>
          </cell>
          <cell r="I81" t="str">
            <v>PMG ES-G-17/04</v>
          </cell>
          <cell r="K81" t="str">
            <v>un</v>
          </cell>
          <cell r="L81">
            <v>743.36</v>
          </cell>
        </row>
        <row r="82">
          <cell r="E82" t="str">
            <v>G-18</v>
          </cell>
          <cell r="F82" t="str">
            <v>Acréscimo na altura do poço de visita para rede Ø 60cm</v>
          </cell>
          <cell r="I82" t="str">
            <v>PMG ES-G-18/04</v>
          </cell>
          <cell r="K82" t="str">
            <v>m</v>
          </cell>
          <cell r="L82">
            <v>293.08</v>
          </cell>
        </row>
        <row r="83">
          <cell r="E83" t="str">
            <v>G-19</v>
          </cell>
          <cell r="F83" t="str">
            <v xml:space="preserve">Poço de visita para rede Ø 80cm, parte fixa com 1,00m de altura </v>
          </cell>
          <cell r="I83" t="str">
            <v>PMG ES-G-19/04</v>
          </cell>
          <cell r="K83" t="str">
            <v>un</v>
          </cell>
          <cell r="L83">
            <v>1610.9</v>
          </cell>
        </row>
        <row r="84">
          <cell r="E84" t="str">
            <v>G-20</v>
          </cell>
          <cell r="F84" t="str">
            <v>Acréscimo na altura do poço de visita para rede Ø 80cm</v>
          </cell>
          <cell r="I84" t="str">
            <v>PMG ES-G-20/04</v>
          </cell>
          <cell r="K84" t="str">
            <v>m</v>
          </cell>
          <cell r="L84">
            <v>608.30999999999995</v>
          </cell>
        </row>
        <row r="85">
          <cell r="E85" t="str">
            <v>G-21</v>
          </cell>
          <cell r="F85" t="str">
            <v>Poço de visita para rede Ø 100cm, parte fixa com 1,00m de altura</v>
          </cell>
          <cell r="I85" t="str">
            <v>PMG ES-G-21/04</v>
          </cell>
          <cell r="K85" t="str">
            <v>un</v>
          </cell>
          <cell r="L85">
            <v>1889.73</v>
          </cell>
        </row>
        <row r="86">
          <cell r="E86" t="str">
            <v>G-22</v>
          </cell>
          <cell r="F86" t="str">
            <v>Acréscimo na altura do poço de visita para rede Ø 100cm</v>
          </cell>
          <cell r="I86" t="str">
            <v>PMG ES-G-22/04</v>
          </cell>
          <cell r="K86" t="str">
            <v>m</v>
          </cell>
          <cell r="L86">
            <v>678.09</v>
          </cell>
        </row>
        <row r="87">
          <cell r="E87" t="str">
            <v>G-23</v>
          </cell>
          <cell r="F87" t="str">
            <v>Poço de visita para rede Ø 120cm, parte fixa com 1,00m de altura</v>
          </cell>
          <cell r="I87" t="str">
            <v>PMG ES-G-23/04</v>
          </cell>
          <cell r="K87" t="str">
            <v>un</v>
          </cell>
          <cell r="L87">
            <v>2492.6999999999998</v>
          </cell>
        </row>
        <row r="88">
          <cell r="E88" t="str">
            <v>G-24</v>
          </cell>
          <cell r="F88" t="str">
            <v>Acréscimo na altura do poço de visita para rede Ø 120cm</v>
          </cell>
          <cell r="I88" t="str">
            <v>PMG ES-G-24/04</v>
          </cell>
          <cell r="K88" t="str">
            <v>m</v>
          </cell>
          <cell r="L88">
            <v>953.12</v>
          </cell>
        </row>
        <row r="89">
          <cell r="E89" t="str">
            <v>G-25</v>
          </cell>
          <cell r="F89" t="str">
            <v>Poço de visita para rede Ø 150cm, parte fixa com 1,00m de altura</v>
          </cell>
          <cell r="I89" t="str">
            <v>PMG ES-G-25/04</v>
          </cell>
          <cell r="K89" t="str">
            <v>un</v>
          </cell>
          <cell r="L89">
            <v>3108.17</v>
          </cell>
        </row>
        <row r="90">
          <cell r="E90" t="str">
            <v>G-26</v>
          </cell>
          <cell r="F90" t="str">
            <v>Acréscimo na altura do poço de visita para rede Ø 150cm</v>
          </cell>
          <cell r="I90" t="str">
            <v>PMG ES-G-26/04</v>
          </cell>
          <cell r="K90" t="str">
            <v>m</v>
          </cell>
          <cell r="L90">
            <v>1107.03</v>
          </cell>
        </row>
        <row r="91">
          <cell r="E91" t="str">
            <v>G-27</v>
          </cell>
          <cell r="F91" t="str">
            <v>Poço de visita para rede dupla Ø 80cm, parte fixa com 1,00m de altura</v>
          </cell>
          <cell r="I91" t="str">
            <v>PMG ES-G-19/04</v>
          </cell>
          <cell r="K91" t="str">
            <v>un</v>
          </cell>
          <cell r="L91">
            <v>2925.49</v>
          </cell>
        </row>
        <row r="92">
          <cell r="E92" t="str">
            <v>G-28</v>
          </cell>
          <cell r="F92" t="str">
            <v>Acréscimo na altura do poço de visita para rede dupla Ø 80cm</v>
          </cell>
          <cell r="I92" t="str">
            <v>PMG ES-G-20/04</v>
          </cell>
          <cell r="K92" t="str">
            <v>m</v>
          </cell>
          <cell r="L92">
            <v>912.34</v>
          </cell>
        </row>
        <row r="93">
          <cell r="E93" t="str">
            <v>G-29</v>
          </cell>
          <cell r="F93" t="str">
            <v>Poço de visita para rede dupla Ø 100cm, parte fixa com 1,00m de altura</v>
          </cell>
          <cell r="I93" t="str">
            <v>PMG ES-G-21/04</v>
          </cell>
          <cell r="K93" t="str">
            <v>un</v>
          </cell>
          <cell r="L93">
            <v>3784.42</v>
          </cell>
        </row>
        <row r="94">
          <cell r="E94" t="str">
            <v>G-30</v>
          </cell>
          <cell r="F94" t="str">
            <v>Acréscimo na altura do poço de visita para rede dupla Ø 100cm</v>
          </cell>
          <cell r="I94" t="str">
            <v>PMG ES-G-22/04</v>
          </cell>
          <cell r="K94" t="str">
            <v>m</v>
          </cell>
          <cell r="L94">
            <v>1016.47</v>
          </cell>
        </row>
        <row r="95">
          <cell r="E95" t="str">
            <v>G-31</v>
          </cell>
          <cell r="F95" t="str">
            <v>Poço de visita para rede dupla Ø 120cm, parte fixa com 1,00m de altura</v>
          </cell>
          <cell r="I95" t="str">
            <v>PMG ES-G-23/04</v>
          </cell>
          <cell r="K95" t="str">
            <v>un</v>
          </cell>
          <cell r="L95">
            <v>4562.5200000000004</v>
          </cell>
        </row>
        <row r="96">
          <cell r="E96" t="str">
            <v>G-32</v>
          </cell>
          <cell r="F96" t="str">
            <v>Acréscimo na altura do poço de visita para rede dupla Ø 120cm</v>
          </cell>
          <cell r="I96" t="str">
            <v>PMG ES-G-24/04</v>
          </cell>
          <cell r="K96" t="str">
            <v>m</v>
          </cell>
          <cell r="L96">
            <v>1429.87</v>
          </cell>
        </row>
        <row r="97">
          <cell r="E97" t="str">
            <v>G-33</v>
          </cell>
          <cell r="F97" t="str">
            <v>Poço de visita para rede dupla Ø 150cm, parte fixa com 1,00m de altura</v>
          </cell>
          <cell r="I97" t="str">
            <v>PMG ES-G-25/04</v>
          </cell>
          <cell r="K97" t="str">
            <v>un</v>
          </cell>
          <cell r="L97">
            <v>5727.77</v>
          </cell>
        </row>
        <row r="98">
          <cell r="E98" t="str">
            <v>G-34</v>
          </cell>
          <cell r="F98" t="str">
            <v>Acréscimo na altura do poço de visita para rede dupla Ø 150cm</v>
          </cell>
          <cell r="I98" t="str">
            <v>PMG ES-G-26/04</v>
          </cell>
          <cell r="K98" t="str">
            <v>m</v>
          </cell>
          <cell r="L98">
            <v>1432.45</v>
          </cell>
        </row>
        <row r="99">
          <cell r="E99" t="str">
            <v>G-35</v>
          </cell>
          <cell r="F99" t="str">
            <v>Chaminé para poço de visita, inclusive tampão e anel</v>
          </cell>
          <cell r="I99" t="str">
            <v>PMG ES-G-27/04</v>
          </cell>
          <cell r="K99" t="str">
            <v>m</v>
          </cell>
          <cell r="L99">
            <v>413.65</v>
          </cell>
        </row>
        <row r="100">
          <cell r="E100" t="str">
            <v>G-36</v>
          </cell>
          <cell r="F100" t="str">
            <v>Boca de lobo (altura média 1,30m)</v>
          </cell>
          <cell r="I100" t="str">
            <v>PMG ES-G-28/04</v>
          </cell>
          <cell r="K100" t="str">
            <v>un</v>
          </cell>
          <cell r="L100">
            <v>423.62</v>
          </cell>
        </row>
        <row r="101">
          <cell r="E101" t="str">
            <v>G-37</v>
          </cell>
          <cell r="F101" t="str">
            <v>Boca de lobo dupla (altura média 1,30m)</v>
          </cell>
          <cell r="I101" t="str">
            <v>PMG ES-G-28/04</v>
          </cell>
          <cell r="K101" t="str">
            <v>un</v>
          </cell>
          <cell r="L101">
            <v>754.56</v>
          </cell>
        </row>
        <row r="102">
          <cell r="E102" t="str">
            <v>G-38</v>
          </cell>
          <cell r="F102" t="str">
            <v>Boca de lobo tripla (altura média 1,30m)</v>
          </cell>
          <cell r="I102" t="str">
            <v>PMG ES-G-28/04</v>
          </cell>
          <cell r="K102" t="str">
            <v>un</v>
          </cell>
          <cell r="L102">
            <v>1085.3800000000001</v>
          </cell>
        </row>
        <row r="103">
          <cell r="E103" t="str">
            <v>G-39</v>
          </cell>
          <cell r="F103" t="str">
            <v>Gabião</v>
          </cell>
          <cell r="I103" t="str">
            <v>PMG ES-G-29/04</v>
          </cell>
          <cell r="K103" t="str">
            <v>m³</v>
          </cell>
          <cell r="L103">
            <v>232.66</v>
          </cell>
        </row>
        <row r="104">
          <cell r="E104" t="str">
            <v>G-40</v>
          </cell>
          <cell r="F104" t="str">
            <v>Dreno de tubo de concreto Ø 20cm (0,50 x 0,50m)</v>
          </cell>
          <cell r="I104" t="str">
            <v>PMG ES-G-30/04</v>
          </cell>
          <cell r="K104" t="str">
            <v>m</v>
          </cell>
          <cell r="L104">
            <v>33.85</v>
          </cell>
        </row>
        <row r="105">
          <cell r="E105" t="str">
            <v>G-41</v>
          </cell>
          <cell r="F105" t="str">
            <v>Dreno profundo de tubo de concreto Ø 20cm (1,00 x 0,75m)</v>
          </cell>
          <cell r="I105" t="str">
            <v>PMG ES-G-31/04</v>
          </cell>
          <cell r="K105" t="str">
            <v>m</v>
          </cell>
          <cell r="L105">
            <v>58.03</v>
          </cell>
        </row>
        <row r="106">
          <cell r="E106" t="str">
            <v>G-42</v>
          </cell>
          <cell r="F106" t="str">
            <v>Fornecimento, transporte, assentamento e rejuntamento de meio fio pré-moldado</v>
          </cell>
          <cell r="I106" t="str">
            <v>PMG ES-G-32/04</v>
          </cell>
          <cell r="K106" t="str">
            <v>m</v>
          </cell>
          <cell r="L106">
            <v>21.71</v>
          </cell>
        </row>
        <row r="107">
          <cell r="E107" t="str">
            <v>G-43</v>
          </cell>
          <cell r="F107" t="str">
            <v>Meio-fio sem sarjeta, moldado no local, inclusive escoramento</v>
          </cell>
          <cell r="I107" t="str">
            <v>PMG ES-G-33/04</v>
          </cell>
          <cell r="K107" t="str">
            <v>m</v>
          </cell>
          <cell r="L107">
            <v>10.32</v>
          </cell>
        </row>
        <row r="108">
          <cell r="E108" t="str">
            <v>G-44</v>
          </cell>
          <cell r="F108" t="str">
            <v>Meio-fio com sarjeta, moldado no local, inclusive escavação e escoramento</v>
          </cell>
          <cell r="I108" t="str">
            <v>PMG ES-G-34/04</v>
          </cell>
          <cell r="K108" t="str">
            <v>m</v>
          </cell>
          <cell r="L108">
            <v>24.71</v>
          </cell>
        </row>
        <row r="109">
          <cell r="E109" t="str">
            <v>G-45</v>
          </cell>
          <cell r="F109" t="str">
            <v>Sarjeta moldada no local</v>
          </cell>
          <cell r="I109" t="str">
            <v>PMG ES-G-35/04</v>
          </cell>
          <cell r="K109" t="str">
            <v>m</v>
          </cell>
          <cell r="L109">
            <v>8.0500000000000007</v>
          </cell>
        </row>
        <row r="110">
          <cell r="E110" t="str">
            <v>G-46</v>
          </cell>
          <cell r="F110" t="str">
            <v>Ante projeto e desenho de galerias de águas pluviais</v>
          </cell>
          <cell r="I110" t="str">
            <v>PMG ES-G-36/04</v>
          </cell>
          <cell r="K110" t="str">
            <v>m</v>
          </cell>
          <cell r="L110">
            <v>2.0299999999999998</v>
          </cell>
        </row>
        <row r="111">
          <cell r="E111" t="str">
            <v>G-47</v>
          </cell>
          <cell r="F111" t="str">
            <v>Serviços topográficos, incl. locação, nota de serv., acomp. e cadastro para GAP</v>
          </cell>
          <cell r="I111" t="str">
            <v>PMG ES-G-37/04</v>
          </cell>
          <cell r="K111" t="str">
            <v>m</v>
          </cell>
          <cell r="L111">
            <v>3.88</v>
          </cell>
        </row>
        <row r="112">
          <cell r="E112" t="str">
            <v>G-48</v>
          </cell>
          <cell r="F112" t="str">
            <v>Lastro de brita</v>
          </cell>
          <cell r="I112" t="str">
            <v>PMG ES-G-38/04</v>
          </cell>
          <cell r="K112" t="str">
            <v>m³</v>
          </cell>
          <cell r="L112">
            <v>62.25</v>
          </cell>
        </row>
        <row r="113">
          <cell r="E113" t="str">
            <v>G-49</v>
          </cell>
          <cell r="F113" t="str">
            <v>Lastro de pedra marroada</v>
          </cell>
          <cell r="I113" t="str">
            <v>PMG ES-G-39/04</v>
          </cell>
          <cell r="K113" t="str">
            <v>m³</v>
          </cell>
          <cell r="L113">
            <v>93.72</v>
          </cell>
        </row>
        <row r="114">
          <cell r="E114" t="str">
            <v>G-73</v>
          </cell>
          <cell r="F114" t="str">
            <v>Demolição de pavimento asfáltico, incluindo remoção</v>
          </cell>
          <cell r="K114" t="str">
            <v>m³</v>
          </cell>
          <cell r="L114">
            <v>221.77</v>
          </cell>
        </row>
        <row r="115">
          <cell r="E115" t="str">
            <v>G-74</v>
          </cell>
          <cell r="F115" t="str">
            <v xml:space="preserve">Remendo de pavimento estabilizado </v>
          </cell>
          <cell r="I115" t="str">
            <v>PMG ES-P-16/04</v>
          </cell>
          <cell r="K115" t="str">
            <v>m³</v>
          </cell>
          <cell r="L115">
            <v>147.74</v>
          </cell>
        </row>
        <row r="116">
          <cell r="E116" t="str">
            <v>G-75</v>
          </cell>
          <cell r="F116" t="str">
            <v>Remendo de capa asfáltica</v>
          </cell>
          <cell r="I116" t="str">
            <v>PMG ES-P-17/04</v>
          </cell>
          <cell r="K116" t="str">
            <v>t</v>
          </cell>
          <cell r="L116">
            <v>223.14</v>
          </cell>
        </row>
        <row r="117">
          <cell r="E117" t="str">
            <v>G-50</v>
          </cell>
          <cell r="F117" t="str">
            <v>Escoramento contínuo em valas c/ espaçam. entre vig. de 2,00m, incl. ret. do madeir.</v>
          </cell>
          <cell r="I117" t="str">
            <v>PMG ES-G-40/04</v>
          </cell>
          <cell r="K117" t="str">
            <v>m²</v>
          </cell>
          <cell r="L117">
            <v>25.63</v>
          </cell>
        </row>
        <row r="118">
          <cell r="E118" t="str">
            <v>G-51</v>
          </cell>
          <cell r="F118" t="str">
            <v>Escoramento descontínuo em valas espaçado de 1,8m no comprimento da vala</v>
          </cell>
          <cell r="I118" t="str">
            <v>PMG ES-G-41/04</v>
          </cell>
          <cell r="K118" t="str">
            <v>m³</v>
          </cell>
          <cell r="L118">
            <v>9.16</v>
          </cell>
        </row>
        <row r="119">
          <cell r="E119" t="str">
            <v>G-52</v>
          </cell>
          <cell r="F119" t="str">
            <v>Escavação 3ª categoria em valas</v>
          </cell>
          <cell r="I119" t="str">
            <v>PMG ES-G-42/04</v>
          </cell>
          <cell r="K119" t="str">
            <v>m³</v>
          </cell>
          <cell r="L119">
            <v>125.49</v>
          </cell>
        </row>
        <row r="120">
          <cell r="E120" t="str">
            <v>G-53</v>
          </cell>
          <cell r="F120" t="str">
            <v>Carga de material de galerias</v>
          </cell>
          <cell r="I120" t="str">
            <v>PMG ES-G-43/04</v>
          </cell>
          <cell r="K120" t="str">
            <v>m³</v>
          </cell>
          <cell r="L120">
            <v>2.77</v>
          </cell>
        </row>
        <row r="121">
          <cell r="E121" t="str">
            <v>G-54</v>
          </cell>
          <cell r="F121" t="str">
            <v>Assentamento de  meio-fio  pré-moldado (incl. escavação)</v>
          </cell>
          <cell r="I121" t="str">
            <v>PMG ES-G-44/04</v>
          </cell>
          <cell r="K121" t="str">
            <v>m</v>
          </cell>
          <cell r="L121">
            <v>7.74</v>
          </cell>
        </row>
        <row r="122">
          <cell r="E122" t="str">
            <v>G-55</v>
          </cell>
          <cell r="F122" t="str">
            <v xml:space="preserve">Fornecimento de tubos, Ø 40cm </v>
          </cell>
          <cell r="K122" t="str">
            <v>m</v>
          </cell>
          <cell r="L122">
            <v>30.54</v>
          </cell>
        </row>
        <row r="123">
          <cell r="E123" t="str">
            <v>G-56</v>
          </cell>
          <cell r="F123" t="str">
            <v xml:space="preserve">Transporte de tubos, Ø 40cm </v>
          </cell>
          <cell r="K123" t="str">
            <v>t</v>
          </cell>
          <cell r="L123">
            <v>10.9</v>
          </cell>
        </row>
        <row r="124">
          <cell r="E124" t="str">
            <v>G-57</v>
          </cell>
          <cell r="F124" t="str">
            <v xml:space="preserve">Assentamento de tubos, Ø 40cm </v>
          </cell>
          <cell r="K124" t="str">
            <v>m</v>
          </cell>
          <cell r="L124">
            <v>15.56</v>
          </cell>
        </row>
        <row r="125">
          <cell r="E125" t="str">
            <v>G-58</v>
          </cell>
          <cell r="F125" t="str">
            <v xml:space="preserve">Fornecimento de tubos, Ø 60cm </v>
          </cell>
          <cell r="K125" t="str">
            <v>m</v>
          </cell>
          <cell r="L125">
            <v>55.2</v>
          </cell>
        </row>
        <row r="126">
          <cell r="E126" t="str">
            <v>G-59</v>
          </cell>
          <cell r="F126" t="str">
            <v xml:space="preserve">Transporte de tubos, Ø 60cm </v>
          </cell>
          <cell r="K126" t="str">
            <v>t</v>
          </cell>
          <cell r="L126">
            <v>10.9</v>
          </cell>
        </row>
        <row r="127">
          <cell r="E127" t="str">
            <v>G-60</v>
          </cell>
          <cell r="F127" t="str">
            <v xml:space="preserve">Assentamento de tubos, Ø 60cm </v>
          </cell>
          <cell r="K127" t="str">
            <v>m</v>
          </cell>
          <cell r="L127">
            <v>26.16</v>
          </cell>
        </row>
        <row r="128">
          <cell r="E128" t="str">
            <v>G-61</v>
          </cell>
          <cell r="F128" t="str">
            <v xml:space="preserve">Fornecimento de tubos, Ø 80cm </v>
          </cell>
          <cell r="K128" t="str">
            <v>m</v>
          </cell>
          <cell r="L128">
            <v>95.34</v>
          </cell>
        </row>
        <row r="129">
          <cell r="E129" t="str">
            <v>G-62</v>
          </cell>
          <cell r="F129" t="str">
            <v xml:space="preserve">Transporte de tubos, Ø 80cm </v>
          </cell>
          <cell r="K129" t="str">
            <v>t</v>
          </cell>
          <cell r="L129">
            <v>10.9</v>
          </cell>
        </row>
        <row r="130">
          <cell r="E130" t="str">
            <v>G-63</v>
          </cell>
          <cell r="F130" t="str">
            <v xml:space="preserve">Assentamento de tubos, Ø 80cm </v>
          </cell>
          <cell r="K130" t="str">
            <v>m</v>
          </cell>
          <cell r="L130">
            <v>47.88</v>
          </cell>
        </row>
        <row r="131">
          <cell r="E131" t="str">
            <v>G-64</v>
          </cell>
          <cell r="F131" t="str">
            <v xml:space="preserve">Fornecimento de tubos, Ø 100cm </v>
          </cell>
          <cell r="K131" t="str">
            <v>m</v>
          </cell>
          <cell r="L131">
            <v>137.75</v>
          </cell>
        </row>
        <row r="132">
          <cell r="E132" t="str">
            <v>G-65</v>
          </cell>
          <cell r="F132" t="str">
            <v xml:space="preserve">Transporte de tubos, Ø 100cm </v>
          </cell>
          <cell r="K132" t="str">
            <v>t</v>
          </cell>
          <cell r="L132">
            <v>10.9</v>
          </cell>
        </row>
        <row r="133">
          <cell r="E133" t="str">
            <v>G-66</v>
          </cell>
          <cell r="F133" t="str">
            <v xml:space="preserve">Assentamento de tubos, Ø 100cm </v>
          </cell>
          <cell r="K133" t="str">
            <v>m</v>
          </cell>
          <cell r="L133">
            <v>69.88</v>
          </cell>
        </row>
        <row r="134">
          <cell r="E134" t="str">
            <v>G-67</v>
          </cell>
          <cell r="F134" t="str">
            <v xml:space="preserve">Fornecimento de tubos, Ø 120cm </v>
          </cell>
          <cell r="K134" t="str">
            <v>m</v>
          </cell>
          <cell r="L134">
            <v>204.43</v>
          </cell>
        </row>
        <row r="135">
          <cell r="E135" t="str">
            <v>G-68</v>
          </cell>
          <cell r="F135" t="str">
            <v xml:space="preserve">Transporte de tubos, Ø 120cm </v>
          </cell>
          <cell r="K135" t="str">
            <v>t</v>
          </cell>
          <cell r="L135">
            <v>10.9</v>
          </cell>
        </row>
        <row r="136">
          <cell r="E136" t="str">
            <v>G-69</v>
          </cell>
          <cell r="F136" t="str">
            <v xml:space="preserve">Assentamento de tubos, Ø 120cm </v>
          </cell>
          <cell r="K136" t="str">
            <v>m</v>
          </cell>
          <cell r="L136">
            <v>105.37</v>
          </cell>
        </row>
        <row r="137">
          <cell r="E137" t="str">
            <v>G-70</v>
          </cell>
          <cell r="F137" t="str">
            <v xml:space="preserve">Fornecimento de tubos, Ø 150cm </v>
          </cell>
          <cell r="K137" t="str">
            <v>m</v>
          </cell>
          <cell r="L137">
            <v>266.37</v>
          </cell>
        </row>
        <row r="138">
          <cell r="E138" t="str">
            <v>G-71</v>
          </cell>
          <cell r="F138" t="str">
            <v xml:space="preserve">Transporte de tubos, Ø 150cm </v>
          </cell>
          <cell r="K138" t="str">
            <v>t</v>
          </cell>
          <cell r="L138">
            <v>10.9</v>
          </cell>
        </row>
        <row r="139">
          <cell r="E139" t="str">
            <v>G-72</v>
          </cell>
          <cell r="F139" t="str">
            <v xml:space="preserve">Assentamento de tubos, Ø 150cm </v>
          </cell>
          <cell r="K139" t="str">
            <v>m</v>
          </cell>
          <cell r="L139">
            <v>128.09</v>
          </cell>
        </row>
        <row r="140">
          <cell r="E140" t="str">
            <v>G-</v>
          </cell>
        </row>
        <row r="141">
          <cell r="E141" t="str">
            <v>G-</v>
          </cell>
        </row>
        <row r="142">
          <cell r="E142" t="str">
            <v>STG</v>
          </cell>
          <cell r="F142" t="str">
            <v>SUB-TOTAL DE GALERIA</v>
          </cell>
        </row>
        <row r="143">
          <cell r="E143" t="str">
            <v>BRG</v>
          </cell>
        </row>
        <row r="144">
          <cell r="E144" t="str">
            <v>CN</v>
          </cell>
          <cell r="F144" t="str">
            <v>CANALIZAÇÃO</v>
          </cell>
        </row>
        <row r="145">
          <cell r="E145" t="str">
            <v>CN-1</v>
          </cell>
          <cell r="F145" t="str">
            <v>Bidim CP-30</v>
          </cell>
          <cell r="I145" t="str">
            <v>PMG ES-G-29/04</v>
          </cell>
          <cell r="K145" t="str">
            <v>m²</v>
          </cell>
          <cell r="L145">
            <v>4.53</v>
          </cell>
        </row>
        <row r="146">
          <cell r="E146" t="str">
            <v>CN-2</v>
          </cell>
          <cell r="F146" t="str">
            <v>Remanejamento de redes domésticas de esgoto</v>
          </cell>
          <cell r="K146" t="str">
            <v>m</v>
          </cell>
          <cell r="L146">
            <v>53.03</v>
          </cell>
        </row>
        <row r="147">
          <cell r="E147" t="str">
            <v>CN-3</v>
          </cell>
          <cell r="F147" t="str">
            <v>Escavação e carga em material de 1ª cat. com profundidade de 3,00 a 6,00m</v>
          </cell>
          <cell r="K147" t="str">
            <v>m³</v>
          </cell>
          <cell r="L147">
            <v>9.92</v>
          </cell>
        </row>
        <row r="148">
          <cell r="E148" t="str">
            <v>CN-4</v>
          </cell>
          <cell r="F148" t="str">
            <v>Escavação e carga em material de 2ª cat. com profundidade de 3,00 a 6,00m</v>
          </cell>
          <cell r="K148" t="str">
            <v>m³</v>
          </cell>
          <cell r="L148">
            <v>11.38</v>
          </cell>
        </row>
        <row r="149">
          <cell r="E149" t="str">
            <v>CN-5</v>
          </cell>
          <cell r="F149" t="str">
            <v>Escavação e carga em material de 1ª cat. com profundidade até 3,00m</v>
          </cell>
          <cell r="K149" t="str">
            <v>m³</v>
          </cell>
          <cell r="L149">
            <v>8.17</v>
          </cell>
        </row>
        <row r="150">
          <cell r="E150" t="str">
            <v>CN-6</v>
          </cell>
          <cell r="F150" t="str">
            <v>Escavação e carga em material de 2ª cat. com profundidade até 3,00m</v>
          </cell>
          <cell r="K150" t="str">
            <v>m³</v>
          </cell>
          <cell r="L150">
            <v>9.92</v>
          </cell>
        </row>
        <row r="151">
          <cell r="E151" t="str">
            <v>CN-7</v>
          </cell>
          <cell r="F151" t="str">
            <v>Escavação em material de 3ª categoria</v>
          </cell>
          <cell r="K151" t="str">
            <v>m³</v>
          </cell>
          <cell r="L151">
            <v>308.92</v>
          </cell>
        </row>
        <row r="152">
          <cell r="E152" t="str">
            <v>CN-8</v>
          </cell>
          <cell r="F152" t="str">
            <v xml:space="preserve">Transporte local de material de 3ª categoria </v>
          </cell>
          <cell r="G152" t="str">
            <v>0,67 X D</v>
          </cell>
          <cell r="H152" t="str">
            <v>+ 1,41</v>
          </cell>
          <cell r="J152">
            <v>5</v>
          </cell>
          <cell r="K152" t="str">
            <v>m³</v>
          </cell>
          <cell r="L152">
            <v>4.76</v>
          </cell>
        </row>
        <row r="153">
          <cell r="E153" t="str">
            <v>CN-9</v>
          </cell>
          <cell r="F153" t="str">
            <v>Escavação e carga em solo mole com profundidade até 3,00m</v>
          </cell>
          <cell r="K153" t="str">
            <v>m³</v>
          </cell>
          <cell r="L153">
            <v>14.42</v>
          </cell>
        </row>
        <row r="154">
          <cell r="E154" t="str">
            <v>CN-10</v>
          </cell>
          <cell r="F154" t="str">
            <v>Escavação e carga em solo mole com profundidade de 3,00 a 6,00m</v>
          </cell>
          <cell r="K154" t="str">
            <v>m³</v>
          </cell>
          <cell r="L154">
            <v>17.350000000000001</v>
          </cell>
        </row>
        <row r="155">
          <cell r="E155" t="str">
            <v>CN-11</v>
          </cell>
          <cell r="F155" t="str">
            <v xml:space="preserve">Transporte local de material de 1ª ou 2ª cat. de solo mole até 5km </v>
          </cell>
          <cell r="G155" t="str">
            <v>0,67 x D</v>
          </cell>
          <cell r="H155" t="str">
            <v>+ 1,41</v>
          </cell>
          <cell r="J155">
            <v>5</v>
          </cell>
          <cell r="K155" t="str">
            <v>m³</v>
          </cell>
          <cell r="L155">
            <v>4.76</v>
          </cell>
        </row>
        <row r="156">
          <cell r="E156" t="str">
            <v>CN-12</v>
          </cell>
          <cell r="F156" t="str">
            <v>Descarga e espalhamento em bota fora</v>
          </cell>
          <cell r="K156" t="str">
            <v>m³</v>
          </cell>
          <cell r="L156">
            <v>1.79</v>
          </cell>
        </row>
        <row r="157">
          <cell r="E157" t="str">
            <v>CN-13</v>
          </cell>
          <cell r="F157" t="str">
            <v>Reaterro de valas compactado mecanic. CM-30</v>
          </cell>
          <cell r="K157" t="str">
            <v>m³</v>
          </cell>
          <cell r="L157">
            <v>7.09</v>
          </cell>
        </row>
        <row r="158">
          <cell r="E158" t="str">
            <v>CN-14</v>
          </cell>
          <cell r="F158" t="str">
            <v>Gabião tipo caixa</v>
          </cell>
          <cell r="I158" t="str">
            <v>PMG ES-G-29/04</v>
          </cell>
          <cell r="K158" t="str">
            <v>m³</v>
          </cell>
          <cell r="L158">
            <v>238.52</v>
          </cell>
        </row>
        <row r="159">
          <cell r="E159" t="str">
            <v>CN-15</v>
          </cell>
          <cell r="F159" t="str">
            <v>Fornecimento e execução de gabiões tipo colchão reno no canal e encostas</v>
          </cell>
          <cell r="I159" t="str">
            <v>PMG ES-G-29/04</v>
          </cell>
          <cell r="K159" t="str">
            <v>m³</v>
          </cell>
          <cell r="L159">
            <v>381.69</v>
          </cell>
        </row>
        <row r="160">
          <cell r="E160" t="str">
            <v>CN-16</v>
          </cell>
          <cell r="F160" t="str">
            <v>Cimbramento ou escoramento de madeira</v>
          </cell>
          <cell r="K160" t="str">
            <v>m</v>
          </cell>
          <cell r="L160">
            <v>30.44</v>
          </cell>
        </row>
        <row r="161">
          <cell r="E161" t="str">
            <v>CN-17</v>
          </cell>
          <cell r="F161" t="str">
            <v>Fornecimento, corte, dobragem e aplicação de aço CA-50</v>
          </cell>
          <cell r="K161" t="str">
            <v>kg</v>
          </cell>
          <cell r="L161">
            <v>5.18</v>
          </cell>
        </row>
        <row r="162">
          <cell r="E162" t="str">
            <v>CN-18</v>
          </cell>
          <cell r="F162" t="str">
            <v>Fornecimento, lançamento, adensamento de concreto FCK 15,0 MPa</v>
          </cell>
          <cell r="K162" t="str">
            <v>m³</v>
          </cell>
          <cell r="L162">
            <v>416.2</v>
          </cell>
        </row>
        <row r="163">
          <cell r="E163" t="str">
            <v>CN-19</v>
          </cell>
          <cell r="F163" t="str">
            <v>Escavação e carga em material de 3ª cat. com utilização de compressor e guincho</v>
          </cell>
          <cell r="K163" t="str">
            <v>m³</v>
          </cell>
          <cell r="L163">
            <v>139.44999999999999</v>
          </cell>
        </row>
        <row r="164">
          <cell r="E164" t="str">
            <v>CN-20</v>
          </cell>
          <cell r="F164" t="str">
            <v>Fornecimento, montagem, desmont. de formas para concreto em bueiros celulares</v>
          </cell>
          <cell r="K164" t="str">
            <v>m²</v>
          </cell>
          <cell r="L164">
            <v>62.73</v>
          </cell>
        </row>
        <row r="165">
          <cell r="E165" t="str">
            <v>CN-21</v>
          </cell>
          <cell r="F165" t="str">
            <v>Carga de material de limpeza</v>
          </cell>
          <cell r="K165" t="str">
            <v>m³</v>
          </cell>
          <cell r="L165">
            <v>3.83</v>
          </cell>
        </row>
        <row r="166">
          <cell r="E166" t="str">
            <v>CN-22</v>
          </cell>
          <cell r="F166" t="str">
            <v>Carga de material de 3ª categoria</v>
          </cell>
          <cell r="K166" t="str">
            <v>m³</v>
          </cell>
          <cell r="L166">
            <v>4.29</v>
          </cell>
        </row>
        <row r="167">
          <cell r="E167" t="str">
            <v>CN-23</v>
          </cell>
          <cell r="F167" t="str">
            <v>Forma</v>
          </cell>
          <cell r="K167" t="str">
            <v>m²</v>
          </cell>
          <cell r="L167">
            <v>34.229999999999997</v>
          </cell>
        </row>
        <row r="168">
          <cell r="E168" t="str">
            <v>CN-24</v>
          </cell>
          <cell r="F168" t="str">
            <v>Alvenaria estrut. em blocos de concreto 14x19x39cm assentados em argam. mista</v>
          </cell>
          <cell r="K168" t="str">
            <v>m³</v>
          </cell>
          <cell r="L168">
            <v>51.61</v>
          </cell>
        </row>
        <row r="169">
          <cell r="E169" t="str">
            <v>CN-25</v>
          </cell>
          <cell r="F169" t="str">
            <v>Alvenaria de tijolos maciços</v>
          </cell>
          <cell r="K169" t="str">
            <v>m³</v>
          </cell>
          <cell r="L169">
            <v>373.73</v>
          </cell>
        </row>
        <row r="170">
          <cell r="E170" t="str">
            <v>CN-26</v>
          </cell>
          <cell r="F170" t="str">
            <v>Alvenaria de pedra marroada</v>
          </cell>
          <cell r="K170" t="str">
            <v>m³</v>
          </cell>
          <cell r="L170">
            <v>324.13</v>
          </cell>
        </row>
        <row r="171">
          <cell r="E171" t="str">
            <v>CN-27</v>
          </cell>
          <cell r="F171" t="str">
            <v>Bombeamento de valas</v>
          </cell>
          <cell r="K171" t="str">
            <v>h</v>
          </cell>
          <cell r="L171">
            <v>8.06</v>
          </cell>
        </row>
        <row r="172">
          <cell r="E172" t="str">
            <v>CN-28</v>
          </cell>
          <cell r="F172" t="str">
            <v>Fornecimento, lançamento, adensamento de concreto FCK 25,0 MPa</v>
          </cell>
          <cell r="K172" t="str">
            <v>m³</v>
          </cell>
          <cell r="L172">
            <v>417.87</v>
          </cell>
        </row>
        <row r="173">
          <cell r="E173" t="str">
            <v>CN-29</v>
          </cell>
          <cell r="F173" t="str">
            <v>Junta Fungenband O-22</v>
          </cell>
          <cell r="K173" t="str">
            <v>m</v>
          </cell>
          <cell r="L173">
            <v>87.66</v>
          </cell>
        </row>
        <row r="174">
          <cell r="E174" t="str">
            <v>CN-30</v>
          </cell>
          <cell r="F174" t="str">
            <v>Dreno de bidim OP 30 com barbacã e pedra marroada</v>
          </cell>
          <cell r="K174" t="str">
            <v>un</v>
          </cell>
          <cell r="L174">
            <v>32.520000000000003</v>
          </cell>
        </row>
        <row r="175">
          <cell r="E175" t="str">
            <v>CN-</v>
          </cell>
        </row>
        <row r="176">
          <cell r="E176" t="str">
            <v>CN-</v>
          </cell>
        </row>
        <row r="177">
          <cell r="E177" t="str">
            <v>CN-</v>
          </cell>
        </row>
        <row r="178">
          <cell r="E178" t="str">
            <v>CN-</v>
          </cell>
        </row>
        <row r="179">
          <cell r="E179" t="str">
            <v>CN-</v>
          </cell>
        </row>
        <row r="180">
          <cell r="E180" t="str">
            <v>CN-</v>
          </cell>
        </row>
        <row r="181">
          <cell r="E181" t="str">
            <v>CN-</v>
          </cell>
        </row>
        <row r="182">
          <cell r="E182" t="str">
            <v>CN-</v>
          </cell>
        </row>
        <row r="183">
          <cell r="E183" t="str">
            <v>CN-</v>
          </cell>
        </row>
        <row r="184">
          <cell r="E184" t="str">
            <v>CN-</v>
          </cell>
        </row>
        <row r="185">
          <cell r="E185" t="str">
            <v>STCN</v>
          </cell>
          <cell r="F185" t="str">
            <v>SUB-TOTAL DE CANALIZAÇÃO</v>
          </cell>
        </row>
        <row r="186">
          <cell r="E186" t="str">
            <v>BRCN</v>
          </cell>
        </row>
        <row r="187">
          <cell r="E187" t="str">
            <v>CA</v>
          </cell>
          <cell r="F187" t="str">
            <v>COMPOSIÇÕES AUXILIARES</v>
          </cell>
        </row>
        <row r="188">
          <cell r="E188" t="str">
            <v>CA-1</v>
          </cell>
          <cell r="F188" t="str">
            <v>Fabricação de viga para boca de lobo e transporte</v>
          </cell>
          <cell r="K188" t="str">
            <v>un</v>
          </cell>
          <cell r="L188">
            <v>22.8</v>
          </cell>
        </row>
        <row r="189">
          <cell r="E189" t="str">
            <v>CA-2</v>
          </cell>
          <cell r="F189" t="str">
            <v xml:space="preserve">Fabricação de tampa para boca de lobo  (60x100) e transporte </v>
          </cell>
          <cell r="K189" t="str">
            <v>un</v>
          </cell>
          <cell r="L189">
            <v>28.78</v>
          </cell>
        </row>
        <row r="190">
          <cell r="E190" t="str">
            <v>CA-3</v>
          </cell>
          <cell r="F190" t="str">
            <v xml:space="preserve">Fabricação de tampa para boca de lobo  (50x100) e transporte </v>
          </cell>
          <cell r="K190" t="str">
            <v>un</v>
          </cell>
          <cell r="L190">
            <v>21.17</v>
          </cell>
        </row>
        <row r="191">
          <cell r="E191" t="str">
            <v>CA-4</v>
          </cell>
          <cell r="F191" t="str">
            <v>Fabricação de anel superior boca-de-lobo</v>
          </cell>
          <cell r="K191" t="str">
            <v>un</v>
          </cell>
          <cell r="L191">
            <v>42.28</v>
          </cell>
        </row>
        <row r="192">
          <cell r="E192" t="str">
            <v>CA-5</v>
          </cell>
          <cell r="F192" t="str">
            <v>Fabricação de meio-fio pré-moldado e transporte</v>
          </cell>
          <cell r="K192" t="str">
            <v>un</v>
          </cell>
          <cell r="L192">
            <v>13.96</v>
          </cell>
        </row>
        <row r="193">
          <cell r="E193" t="str">
            <v>CA-6</v>
          </cell>
          <cell r="F193" t="str">
            <v xml:space="preserve">Fabricação de tampão de concreto, anel e transporte </v>
          </cell>
          <cell r="K193" t="str">
            <v>un</v>
          </cell>
          <cell r="L193">
            <v>262.95999999999998</v>
          </cell>
        </row>
        <row r="194">
          <cell r="E194" t="str">
            <v>CA-7</v>
          </cell>
          <cell r="F194" t="str">
            <v>Transporte local de tubos de concreto e lajes superiores</v>
          </cell>
          <cell r="G194" t="str">
            <v>0,40 x D</v>
          </cell>
          <cell r="H194">
            <v>4.9000000000000004</v>
          </cell>
          <cell r="I194">
            <v>5</v>
          </cell>
          <cell r="K194" t="str">
            <v>m³</v>
          </cell>
          <cell r="L194">
            <v>6.9</v>
          </cell>
        </row>
        <row r="195">
          <cell r="E195" t="str">
            <v>CA-8</v>
          </cell>
          <cell r="F195" t="str">
            <v xml:space="preserve">Transporte local com carga manual </v>
          </cell>
          <cell r="G195" t="str">
            <v>0,72 x D</v>
          </cell>
          <cell r="H195">
            <v>8.7899999999999991</v>
          </cell>
          <cell r="I195">
            <v>5</v>
          </cell>
          <cell r="K195" t="str">
            <v>m³</v>
          </cell>
          <cell r="L195">
            <v>12.389999999999999</v>
          </cell>
        </row>
        <row r="196">
          <cell r="E196" t="str">
            <v>CA-9</v>
          </cell>
          <cell r="F196" t="str">
            <v xml:space="preserve">Transporte local para obra </v>
          </cell>
          <cell r="G196" t="str">
            <v>0,43 x D</v>
          </cell>
          <cell r="H196">
            <v>5.35</v>
          </cell>
          <cell r="I196">
            <v>5</v>
          </cell>
          <cell r="K196" t="str">
            <v>m³</v>
          </cell>
          <cell r="L196">
            <v>7.5</v>
          </cell>
        </row>
        <row r="197">
          <cell r="E197" t="str">
            <v>CA-10</v>
          </cell>
          <cell r="F197" t="str">
            <v xml:space="preserve">Transporte local de entulhos </v>
          </cell>
          <cell r="G197" t="str">
            <v>0,72 x D</v>
          </cell>
          <cell r="H197">
            <v>1.79</v>
          </cell>
          <cell r="I197">
            <v>5</v>
          </cell>
          <cell r="K197" t="str">
            <v>m³</v>
          </cell>
          <cell r="L197">
            <v>5.39</v>
          </cell>
        </row>
        <row r="198">
          <cell r="E198" t="str">
            <v>CA-11</v>
          </cell>
          <cell r="F198" t="str">
            <v>Escoramento de meio-fio c/ material local, compactado manualm. em faixa de 0,50m</v>
          </cell>
          <cell r="K198" t="str">
            <v>m</v>
          </cell>
          <cell r="L198">
            <v>1.4</v>
          </cell>
        </row>
        <row r="199">
          <cell r="E199" t="str">
            <v>CA-12</v>
          </cell>
          <cell r="F199" t="str">
            <v>Escavação e acerto na faixa c/ 0,60m de largura, p/ meio-fio e sargeta conjugados</v>
          </cell>
          <cell r="K199" t="str">
            <v>m</v>
          </cell>
          <cell r="L199">
            <v>2.19</v>
          </cell>
        </row>
        <row r="200">
          <cell r="E200" t="str">
            <v>CA-13</v>
          </cell>
          <cell r="F200" t="str">
            <v>Arrancamento de meio-fio pré-moldado</v>
          </cell>
          <cell r="K200" t="str">
            <v>m</v>
          </cell>
          <cell r="L200">
            <v>2.13</v>
          </cell>
        </row>
        <row r="201">
          <cell r="E201" t="str">
            <v>CA-14</v>
          </cell>
          <cell r="F201" t="str">
            <v>Demolição de sarjeta de concreto</v>
          </cell>
          <cell r="K201" t="str">
            <v>m</v>
          </cell>
          <cell r="L201">
            <v>0.85</v>
          </cell>
        </row>
        <row r="202">
          <cell r="E202" t="str">
            <v>CA-15</v>
          </cell>
          <cell r="F202" t="str">
            <v>Calçadas de concreto (espessura média de 6,00cm)</v>
          </cell>
          <cell r="K202" t="str">
            <v>m³</v>
          </cell>
          <cell r="L202">
            <v>309.27999999999997</v>
          </cell>
        </row>
        <row r="203">
          <cell r="E203" t="str">
            <v>CA-16</v>
          </cell>
          <cell r="F203" t="str">
            <v>Expurgo de material de jazida</v>
          </cell>
          <cell r="K203" t="str">
            <v>m³</v>
          </cell>
          <cell r="L203">
            <v>2.2799999999999998</v>
          </cell>
        </row>
        <row r="204">
          <cell r="E204" t="str">
            <v>CA-17</v>
          </cell>
          <cell r="F204" t="str">
            <v>Concreto FCK 15MPa</v>
          </cell>
          <cell r="K204" t="str">
            <v>m³</v>
          </cell>
          <cell r="L204">
            <v>265.62</v>
          </cell>
        </row>
        <row r="205">
          <cell r="E205" t="str">
            <v>CA-18</v>
          </cell>
          <cell r="F205" t="str">
            <v xml:space="preserve">Ferragem </v>
          </cell>
          <cell r="K205" t="str">
            <v>kg</v>
          </cell>
          <cell r="L205">
            <v>4.49</v>
          </cell>
        </row>
        <row r="206">
          <cell r="E206" t="str">
            <v>CA-19</v>
          </cell>
          <cell r="F206" t="str">
            <v>Lançamento e adensamento de concreto</v>
          </cell>
          <cell r="K206" t="str">
            <v>m³</v>
          </cell>
          <cell r="L206">
            <v>91.67</v>
          </cell>
        </row>
        <row r="207">
          <cell r="E207" t="str">
            <v>CA-20</v>
          </cell>
          <cell r="F207" t="str">
            <v>Demolição do pavimento asfáltico incluindo remoção</v>
          </cell>
          <cell r="K207" t="str">
            <v>m³</v>
          </cell>
          <cell r="L207">
            <v>221.77</v>
          </cell>
        </row>
        <row r="208">
          <cell r="E208" t="str">
            <v>CA-21</v>
          </cell>
          <cell r="F208" t="str">
            <v>Argamassa cimento-areia 1-3</v>
          </cell>
          <cell r="K208" t="str">
            <v>m³</v>
          </cell>
          <cell r="L208">
            <v>273.48</v>
          </cell>
        </row>
        <row r="209">
          <cell r="E209" t="str">
            <v>CA-22</v>
          </cell>
          <cell r="F209" t="str">
            <v>Junta de dilatação plástica e=3mm</v>
          </cell>
          <cell r="K209" t="str">
            <v>m</v>
          </cell>
          <cell r="L209">
            <v>5</v>
          </cell>
        </row>
        <row r="210">
          <cell r="E210" t="str">
            <v>CA-23</v>
          </cell>
          <cell r="F210" t="str">
            <v>Fornecimento de andaimes metálico para montagem das formas</v>
          </cell>
          <cell r="K210" t="str">
            <v>m³</v>
          </cell>
          <cell r="L210">
            <v>27.29</v>
          </cell>
        </row>
        <row r="211">
          <cell r="E211" t="str">
            <v>CA-24</v>
          </cell>
          <cell r="F211" t="str">
            <v>Lastro de concreto magro</v>
          </cell>
          <cell r="K211" t="str">
            <v>m³</v>
          </cell>
          <cell r="L211">
            <v>225.05</v>
          </cell>
        </row>
        <row r="212">
          <cell r="E212" t="str">
            <v>CA-25</v>
          </cell>
          <cell r="F212" t="str">
            <v>Fornecimento, montagem e cravação de estacas trilho TR37</v>
          </cell>
          <cell r="K212" t="str">
            <v>kg</v>
          </cell>
          <cell r="L212">
            <v>3.3</v>
          </cell>
        </row>
        <row r="213">
          <cell r="E213" t="str">
            <v>CA-26</v>
          </cell>
          <cell r="F213" t="str">
            <v>Fornecimento, transporte e montagem de viga prémoldada 6m</v>
          </cell>
          <cell r="K213" t="str">
            <v>un</v>
          </cell>
          <cell r="L213">
            <v>3744.58</v>
          </cell>
        </row>
        <row r="214">
          <cell r="E214" t="str">
            <v>CA-27</v>
          </cell>
          <cell r="F214" t="str">
            <v>Fornecimento, transporte e montagem de viga prémoldada 12m</v>
          </cell>
          <cell r="K214" t="str">
            <v>un</v>
          </cell>
          <cell r="L214">
            <v>7016.7</v>
          </cell>
        </row>
        <row r="215">
          <cell r="E215" t="str">
            <v>CA-28</v>
          </cell>
          <cell r="F215" t="str">
            <v>Fornec., coloc. e pint. de guarda corpo tub. em aço carbono 50mm c/ tela artística 1,50cm em cantoneira (1,20m)</v>
          </cell>
          <cell r="K215" t="str">
            <v>m</v>
          </cell>
          <cell r="L215">
            <v>130.34</v>
          </cell>
        </row>
        <row r="216">
          <cell r="E216" t="str">
            <v>CA-29</v>
          </cell>
          <cell r="F216" t="str">
            <v>Aplicação de defensas metálicas</v>
          </cell>
          <cell r="K216" t="str">
            <v>m</v>
          </cell>
          <cell r="L216">
            <v>95.73</v>
          </cell>
        </row>
        <row r="217">
          <cell r="E217" t="str">
            <v>CA-30</v>
          </cell>
          <cell r="F217" t="str">
            <v>Demolição de alvenaria</v>
          </cell>
          <cell r="K217" t="str">
            <v>m²</v>
          </cell>
          <cell r="L217">
            <v>14.81</v>
          </cell>
        </row>
        <row r="218">
          <cell r="E218" t="str">
            <v>CA-31</v>
          </cell>
          <cell r="F218" t="str">
            <v>Demolição de estruturas de concreto</v>
          </cell>
          <cell r="K218" t="str">
            <v>m³</v>
          </cell>
          <cell r="L218">
            <v>34.159999999999997</v>
          </cell>
        </row>
        <row r="219">
          <cell r="E219" t="str">
            <v>CA-32</v>
          </cell>
          <cell r="F219" t="str">
            <v>Demolição de concreto</v>
          </cell>
          <cell r="K219" t="str">
            <v>m³</v>
          </cell>
          <cell r="L219">
            <v>22.1</v>
          </cell>
        </row>
        <row r="220">
          <cell r="E220" t="str">
            <v>CA-33</v>
          </cell>
          <cell r="F220" t="str">
            <v>Plantio de gramas em leivas</v>
          </cell>
          <cell r="K220" t="str">
            <v>m²</v>
          </cell>
          <cell r="L220">
            <v>2.69</v>
          </cell>
        </row>
        <row r="221">
          <cell r="E221" t="str">
            <v>CA-34</v>
          </cell>
          <cell r="F221" t="str">
            <v>Fornecimento de mudas e plantio de árvores decorativas</v>
          </cell>
          <cell r="K221" t="str">
            <v>un</v>
          </cell>
          <cell r="L221">
            <v>25.76</v>
          </cell>
        </row>
        <row r="222">
          <cell r="E222" t="str">
            <v>CA-</v>
          </cell>
        </row>
        <row r="223">
          <cell r="E223" t="str">
            <v>CA-</v>
          </cell>
        </row>
        <row r="224">
          <cell r="E224" t="str">
            <v>CA-</v>
          </cell>
        </row>
        <row r="225">
          <cell r="E225" t="str">
            <v>CA-</v>
          </cell>
        </row>
        <row r="226">
          <cell r="E226" t="str">
            <v>CA-</v>
          </cell>
        </row>
        <row r="227">
          <cell r="E227" t="str">
            <v>CA-</v>
          </cell>
        </row>
        <row r="228">
          <cell r="E228" t="str">
            <v>CA-</v>
          </cell>
        </row>
        <row r="229">
          <cell r="E229" t="str">
            <v>CA-</v>
          </cell>
        </row>
        <row r="230">
          <cell r="E230" t="str">
            <v>CA-</v>
          </cell>
        </row>
        <row r="231">
          <cell r="E231" t="str">
            <v>CA-</v>
          </cell>
        </row>
        <row r="232">
          <cell r="E232" t="str">
            <v>STCA</v>
          </cell>
          <cell r="F232" t="str">
            <v>SUB-TOTAL DE COMPOSIÇÃO AUXILIARES</v>
          </cell>
        </row>
        <row r="233">
          <cell r="E233" t="str">
            <v>BRCA</v>
          </cell>
        </row>
        <row r="234">
          <cell r="E234" t="str">
            <v>SE</v>
          </cell>
          <cell r="F234" t="str">
            <v>SERVIÇOS ESPECIAIS</v>
          </cell>
        </row>
        <row r="235">
          <cell r="E235" t="str">
            <v>SE-1</v>
          </cell>
          <cell r="F235" t="str">
            <v>Patrolamento de vias urbanas</v>
          </cell>
          <cell r="K235" t="str">
            <v>m²</v>
          </cell>
          <cell r="L235">
            <v>0.1</v>
          </cell>
        </row>
        <row r="236">
          <cell r="E236" t="str">
            <v>SE-2</v>
          </cell>
          <cell r="F236" t="str">
            <v>Espalhamento de cascalho</v>
          </cell>
          <cell r="K236" t="str">
            <v>m³</v>
          </cell>
          <cell r="L236">
            <v>30.2</v>
          </cell>
        </row>
        <row r="237">
          <cell r="E237" t="str">
            <v>SE-3</v>
          </cell>
          <cell r="F237" t="str">
            <v>Remoção de terras e entulhos</v>
          </cell>
          <cell r="K237" t="str">
            <v>m³</v>
          </cell>
          <cell r="L237">
            <v>13.51</v>
          </cell>
        </row>
        <row r="238">
          <cell r="E238" t="str">
            <v>SE-4</v>
          </cell>
          <cell r="F238" t="str">
            <v>Limpeza de boca de lobo e PV (manual)</v>
          </cell>
          <cell r="K238" t="str">
            <v>un</v>
          </cell>
          <cell r="L238">
            <v>12.69</v>
          </cell>
        </row>
        <row r="239">
          <cell r="E239" t="str">
            <v>SE-5</v>
          </cell>
          <cell r="F239" t="str">
            <v>Limpeza de boca de lobo (manual)</v>
          </cell>
          <cell r="K239" t="str">
            <v>un</v>
          </cell>
          <cell r="L239">
            <v>17.05</v>
          </cell>
        </row>
        <row r="240">
          <cell r="E240" t="str">
            <v>SE-6</v>
          </cell>
          <cell r="F240" t="str">
            <v>Limpeza de PV Ø 40 cm (manual)</v>
          </cell>
          <cell r="K240" t="str">
            <v>un</v>
          </cell>
          <cell r="L240">
            <v>12.69</v>
          </cell>
        </row>
        <row r="241">
          <cell r="E241" t="str">
            <v>SE-7</v>
          </cell>
          <cell r="F241" t="str">
            <v>Limpeza de PV Ø 60 cm (manual)</v>
          </cell>
          <cell r="K241" t="str">
            <v>un</v>
          </cell>
          <cell r="L241">
            <v>17.05</v>
          </cell>
        </row>
        <row r="242">
          <cell r="E242" t="str">
            <v>SE-8</v>
          </cell>
          <cell r="F242" t="str">
            <v>Limpeza de PV Ø 80 cm (manual)</v>
          </cell>
          <cell r="K242" t="str">
            <v>un</v>
          </cell>
          <cell r="L242">
            <v>38.08</v>
          </cell>
        </row>
        <row r="243">
          <cell r="E243" t="str">
            <v>SE-9</v>
          </cell>
          <cell r="F243" t="str">
            <v>Limpeza de PV Ø 100 cm (manual)</v>
          </cell>
          <cell r="K243" t="str">
            <v>un</v>
          </cell>
          <cell r="L243">
            <v>54.4</v>
          </cell>
        </row>
        <row r="244">
          <cell r="E244" t="str">
            <v>SE-10</v>
          </cell>
          <cell r="F244" t="str">
            <v>Limpeza de PV Ø 120 cm (manual)</v>
          </cell>
          <cell r="K244" t="str">
            <v>un</v>
          </cell>
          <cell r="L244">
            <v>76.16</v>
          </cell>
        </row>
        <row r="245">
          <cell r="E245" t="str">
            <v>SE-11</v>
          </cell>
          <cell r="F245" t="str">
            <v>Limpeza de PV Ø 150 cm (manual)</v>
          </cell>
          <cell r="K245" t="str">
            <v>un</v>
          </cell>
          <cell r="L245">
            <v>114.24</v>
          </cell>
        </row>
        <row r="246">
          <cell r="E246" t="str">
            <v>SE-12</v>
          </cell>
          <cell r="F246" t="str">
            <v>Limpeza de boca de lobo e PV (bomba)</v>
          </cell>
          <cell r="K246" t="str">
            <v>un</v>
          </cell>
          <cell r="L246">
            <v>175.46</v>
          </cell>
        </row>
        <row r="247">
          <cell r="E247" t="str">
            <v>SE-13</v>
          </cell>
          <cell r="F247" t="str">
            <v>Limpeza de boca de lobo (bomba)</v>
          </cell>
          <cell r="K247" t="str">
            <v>un</v>
          </cell>
          <cell r="L247">
            <v>233.95</v>
          </cell>
        </row>
        <row r="248">
          <cell r="E248" t="str">
            <v>SE-14</v>
          </cell>
          <cell r="F248" t="str">
            <v>Limpeza de PV Ø 40 cm (bomba)</v>
          </cell>
          <cell r="K248" t="str">
            <v>un</v>
          </cell>
          <cell r="L248">
            <v>175.46</v>
          </cell>
        </row>
        <row r="249">
          <cell r="E249" t="str">
            <v xml:space="preserve">SE-15  </v>
          </cell>
          <cell r="F249" t="str">
            <v>Limpeza de PV Ø 60 cm (bomba)</v>
          </cell>
          <cell r="K249" t="str">
            <v>un</v>
          </cell>
          <cell r="L249">
            <v>233.95</v>
          </cell>
        </row>
        <row r="250">
          <cell r="E250" t="str">
            <v>SE-16</v>
          </cell>
          <cell r="F250" t="str">
            <v>Limpeza de PV Ø 80 cm (bomba)</v>
          </cell>
          <cell r="K250" t="str">
            <v>un</v>
          </cell>
          <cell r="L250">
            <v>526.38</v>
          </cell>
        </row>
        <row r="251">
          <cell r="E251" t="str">
            <v>SE-17</v>
          </cell>
          <cell r="F251" t="str">
            <v>Limpeza de PV Ø 100 cm (bomba)</v>
          </cell>
          <cell r="K251" t="str">
            <v>un</v>
          </cell>
          <cell r="L251">
            <v>751.97</v>
          </cell>
        </row>
        <row r="252">
          <cell r="E252" t="str">
            <v>SE-18</v>
          </cell>
          <cell r="F252" t="str">
            <v>Limpeza de PV Ø 120 cm (bomba)</v>
          </cell>
          <cell r="K252" t="str">
            <v>un</v>
          </cell>
          <cell r="L252">
            <v>1052.76</v>
          </cell>
        </row>
        <row r="253">
          <cell r="E253" t="str">
            <v>SE-19</v>
          </cell>
          <cell r="F253" t="str">
            <v>Limpeza de PV Ø 150 cm (bomba)</v>
          </cell>
          <cell r="K253" t="str">
            <v>un</v>
          </cell>
          <cell r="L253">
            <v>1503.94</v>
          </cell>
        </row>
        <row r="254">
          <cell r="E254" t="str">
            <v>SE-20</v>
          </cell>
          <cell r="F254" t="str">
            <v>Desobstrução de redes de água pluvial</v>
          </cell>
          <cell r="K254" t="str">
            <v>m</v>
          </cell>
          <cell r="L254">
            <v>7.63</v>
          </cell>
        </row>
        <row r="255">
          <cell r="E255" t="str">
            <v>SE-21</v>
          </cell>
          <cell r="F255" t="str">
            <v>Desobstrução de redes de água pluvial Ø 20cm</v>
          </cell>
          <cell r="K255" t="str">
            <v>m</v>
          </cell>
          <cell r="L255">
            <v>2.72</v>
          </cell>
        </row>
        <row r="256">
          <cell r="E256" t="str">
            <v>SE-22</v>
          </cell>
          <cell r="F256" t="str">
            <v>Desobstrução de redes de água pluvial Ø 30cm</v>
          </cell>
          <cell r="K256" t="str">
            <v>m</v>
          </cell>
          <cell r="L256">
            <v>3.18</v>
          </cell>
        </row>
        <row r="257">
          <cell r="E257" t="str">
            <v>SE-23</v>
          </cell>
          <cell r="F257" t="str">
            <v>Desobstrução de redes de água pluvial Ø 40cm</v>
          </cell>
          <cell r="K257" t="str">
            <v>m</v>
          </cell>
          <cell r="L257">
            <v>4.24</v>
          </cell>
        </row>
        <row r="258">
          <cell r="E258" t="str">
            <v>SE-24</v>
          </cell>
          <cell r="F258" t="str">
            <v>Desobstrução de redes de água pluvial Ø 60cm</v>
          </cell>
          <cell r="K258" t="str">
            <v>m</v>
          </cell>
          <cell r="L258">
            <v>6.58</v>
          </cell>
        </row>
        <row r="259">
          <cell r="E259" t="str">
            <v>SE-25</v>
          </cell>
          <cell r="F259" t="str">
            <v>Desobstrução de redes de água pluvial Ø 80cm</v>
          </cell>
          <cell r="K259" t="str">
            <v>m</v>
          </cell>
          <cell r="L259">
            <v>9.5399999999999991</v>
          </cell>
        </row>
        <row r="260">
          <cell r="E260" t="str">
            <v>SE-26</v>
          </cell>
          <cell r="F260" t="str">
            <v>Desobstrução de redes de água pluvial Ø 100cm</v>
          </cell>
          <cell r="K260" t="str">
            <v>m</v>
          </cell>
          <cell r="L260">
            <v>12.72</v>
          </cell>
        </row>
        <row r="261">
          <cell r="E261" t="str">
            <v>SE-27</v>
          </cell>
          <cell r="F261" t="str">
            <v>Desobstrução de redes de água pluvial Ø 120cm</v>
          </cell>
          <cell r="K261" t="str">
            <v>m</v>
          </cell>
          <cell r="L261">
            <v>17.34</v>
          </cell>
        </row>
        <row r="262">
          <cell r="E262" t="str">
            <v>SE-28</v>
          </cell>
          <cell r="F262" t="str">
            <v>Desobstrução de redes de água pluvial Ø 150cm</v>
          </cell>
          <cell r="K262" t="str">
            <v>m</v>
          </cell>
          <cell r="L262">
            <v>23.84</v>
          </cell>
        </row>
        <row r="263">
          <cell r="E263" t="str">
            <v>SE-29</v>
          </cell>
          <cell r="F263" t="str">
            <v>Reposição de tampas de BL</v>
          </cell>
          <cell r="K263" t="str">
            <v>un</v>
          </cell>
          <cell r="L263">
            <v>51.73</v>
          </cell>
        </row>
        <row r="264">
          <cell r="E264" t="str">
            <v>SE-30</v>
          </cell>
          <cell r="F264" t="str">
            <v>Reposição de tampas de PV</v>
          </cell>
          <cell r="K264" t="str">
            <v>un</v>
          </cell>
          <cell r="L264">
            <v>233.36</v>
          </cell>
        </row>
        <row r="265">
          <cell r="E265" t="str">
            <v>SE-31</v>
          </cell>
          <cell r="F265" t="str">
            <v>Reposição de viga de BL e grelha</v>
          </cell>
          <cell r="K265" t="str">
            <v>un</v>
          </cell>
          <cell r="L265">
            <v>175.62</v>
          </cell>
        </row>
        <row r="266">
          <cell r="E266" t="str">
            <v>SE-32</v>
          </cell>
          <cell r="F266" t="str">
            <v>Recuperação de meio-fio e sarjeta</v>
          </cell>
          <cell r="K266" t="str">
            <v>m</v>
          </cell>
          <cell r="L266">
            <v>35.53</v>
          </cell>
        </row>
        <row r="267">
          <cell r="E267" t="str">
            <v>SE-33</v>
          </cell>
          <cell r="F267" t="str">
            <v>Substituição de anel de PV</v>
          </cell>
          <cell r="K267" t="str">
            <v>un</v>
          </cell>
          <cell r="L267">
            <v>568.6</v>
          </cell>
        </row>
        <row r="268">
          <cell r="E268" t="str">
            <v>SE-34</v>
          </cell>
          <cell r="F268" t="str">
            <v>Dragagem</v>
          </cell>
          <cell r="K268" t="str">
            <v>h</v>
          </cell>
          <cell r="L268">
            <v>215</v>
          </cell>
        </row>
        <row r="269">
          <cell r="E269" t="str">
            <v>SE-35</v>
          </cell>
          <cell r="F269" t="str">
            <v>Concreto ciclópico</v>
          </cell>
          <cell r="K269" t="str">
            <v>m³</v>
          </cell>
          <cell r="L269">
            <v>287.14999999999998</v>
          </cell>
        </row>
        <row r="270">
          <cell r="E270" t="str">
            <v>SE-36</v>
          </cell>
          <cell r="F270" t="str">
            <v>Fornecimento, lançamento, adensamento de concreto Fck 30Mpa</v>
          </cell>
          <cell r="K270" t="str">
            <v>m³</v>
          </cell>
          <cell r="L270">
            <v>477.75</v>
          </cell>
        </row>
        <row r="271">
          <cell r="E271" t="str">
            <v>SE-37</v>
          </cell>
          <cell r="F271" t="str">
            <v>Corpo de BSCC 2,50 x 2,50m alt.1,00 a 2,50m</v>
          </cell>
          <cell r="K271" t="str">
            <v>m</v>
          </cell>
          <cell r="L271">
            <v>1841.91</v>
          </cell>
        </row>
        <row r="272">
          <cell r="E272" t="str">
            <v>SE-38</v>
          </cell>
          <cell r="F272" t="str">
            <v>Boca de BSCC 2,50 x 2,50m esc.=15</v>
          </cell>
          <cell r="K272" t="str">
            <v>un</v>
          </cell>
          <cell r="L272">
            <v>7360.73</v>
          </cell>
        </row>
        <row r="273">
          <cell r="E273" t="str">
            <v>SE-39</v>
          </cell>
          <cell r="F273" t="str">
            <v>Assessoria técnica</v>
          </cell>
          <cell r="K273" t="str">
            <v>h</v>
          </cell>
          <cell r="L273">
            <v>69.53</v>
          </cell>
        </row>
        <row r="274">
          <cell r="E274" t="str">
            <v>SE-40</v>
          </cell>
          <cell r="F274" t="str">
            <v>Projeto geométrico</v>
          </cell>
          <cell r="K274" t="str">
            <v>m²</v>
          </cell>
          <cell r="L274">
            <v>0.57999999999999996</v>
          </cell>
        </row>
        <row r="275">
          <cell r="E275" t="str">
            <v>SE-41</v>
          </cell>
          <cell r="F275" t="str">
            <v>Levantamento de meio fio e BL a recuperar</v>
          </cell>
          <cell r="K275" t="str">
            <v>km</v>
          </cell>
          <cell r="L275">
            <v>21.17</v>
          </cell>
        </row>
        <row r="276">
          <cell r="E276" t="str">
            <v>SE-</v>
          </cell>
        </row>
        <row r="277">
          <cell r="E277" t="str">
            <v>SE-</v>
          </cell>
        </row>
        <row r="278">
          <cell r="E278" t="str">
            <v>SE-</v>
          </cell>
        </row>
        <row r="279">
          <cell r="E279" t="str">
            <v>SE-</v>
          </cell>
        </row>
        <row r="280">
          <cell r="E280" t="str">
            <v>SE-</v>
          </cell>
        </row>
        <row r="281">
          <cell r="E281" t="str">
            <v>SE-</v>
          </cell>
        </row>
        <row r="282">
          <cell r="E282" t="str">
            <v>SE-</v>
          </cell>
        </row>
        <row r="283">
          <cell r="E283" t="str">
            <v>SE-</v>
          </cell>
        </row>
        <row r="284">
          <cell r="E284" t="str">
            <v>SE-</v>
          </cell>
        </row>
        <row r="285">
          <cell r="E285" t="str">
            <v>SE-</v>
          </cell>
        </row>
        <row r="286">
          <cell r="E286" t="str">
            <v>STSE</v>
          </cell>
          <cell r="F286" t="str">
            <v>SUB-TOTAL SERVIÇOS ESPECIAIS</v>
          </cell>
        </row>
        <row r="287">
          <cell r="E287" t="str">
            <v>BRSE</v>
          </cell>
        </row>
        <row r="288">
          <cell r="E288" t="str">
            <v>TOTAL</v>
          </cell>
          <cell r="F288" t="str">
            <v>TOTAL GERAL</v>
          </cell>
        </row>
        <row r="325">
          <cell r="E325">
            <v>0</v>
          </cell>
        </row>
      </sheetData>
      <sheetData sheetId="1">
        <row r="1">
          <cell r="A1" t="str">
            <v>.</v>
          </cell>
          <cell r="C1" t="str">
            <v>ST</v>
          </cell>
          <cell r="E1" t="str">
            <v>BR</v>
          </cell>
          <cell r="F1" t="str">
            <v>TOTAL</v>
          </cell>
          <cell r="AF1" t="str">
            <v>LOCAL:  wwwwwwwww</v>
          </cell>
        </row>
        <row r="2">
          <cell r="G2" t="str">
            <v>CONTROLE - ENTRADA DE QUANTIDADES</v>
          </cell>
          <cell r="AH2" t="str">
            <v>DEPARTAMENTO DE ESTRADAS DO MUNÍCIPIO DE GOIÂNIA</v>
          </cell>
        </row>
        <row r="3">
          <cell r="AG3" t="str">
            <v>Galerias de Águas Pluviais e Pavimentação</v>
          </cell>
        </row>
        <row r="4">
          <cell r="AF4" t="str">
            <v>RUA / AVENIDA</v>
          </cell>
          <cell r="AG4" t="str">
            <v>COMP.</v>
          </cell>
          <cell r="AH4" t="str">
            <v>LARG. MÉDIA</v>
          </cell>
          <cell r="AI4" t="str">
            <v xml:space="preserve">ÁREA </v>
          </cell>
          <cell r="AJ4" t="str">
            <v>GALERIAS (cm)</v>
          </cell>
        </row>
        <row r="5">
          <cell r="AG5" t="str">
            <v>(m)</v>
          </cell>
          <cell r="AH5" t="str">
            <v>(m)</v>
          </cell>
          <cell r="AI5" t="str">
            <v>(m2)</v>
          </cell>
          <cell r="AJ5">
            <v>40</v>
          </cell>
          <cell r="AK5">
            <v>60</v>
          </cell>
          <cell r="AL5">
            <v>80</v>
          </cell>
          <cell r="AM5">
            <v>100</v>
          </cell>
          <cell r="AN5">
            <v>120</v>
          </cell>
          <cell r="AO5">
            <v>150</v>
          </cell>
        </row>
        <row r="6">
          <cell r="AF6" t="str">
            <v>TOTAIS</v>
          </cell>
          <cell r="AG6">
            <v>1132.5</v>
          </cell>
          <cell r="AH6">
            <v>7.8500000000000005</v>
          </cell>
          <cell r="AI6">
            <v>8887</v>
          </cell>
        </row>
        <row r="7">
          <cell r="F7" t="str">
            <v>SUB</v>
          </cell>
          <cell r="G7" t="str">
            <v>CÓDIGO</v>
          </cell>
          <cell r="I7" t="str">
            <v xml:space="preserve">QUANTIDADE </v>
          </cell>
          <cell r="N7" t="str">
            <v>QUANTIDADE AUTOMATICA</v>
          </cell>
          <cell r="AF7" t="str">
            <v>CÓDIGO</v>
          </cell>
          <cell r="AG7" t="str">
            <v>LEVANTAMENTO DE QUUANTITATIVOS</v>
          </cell>
        </row>
        <row r="8">
          <cell r="F8" t="str">
            <v>TOTAL</v>
          </cell>
          <cell r="H8" t="str">
            <v>DESCRIÇÃO</v>
          </cell>
          <cell r="AG8" t="str">
            <v xml:space="preserve">ITEM </v>
          </cell>
          <cell r="AN8" t="str">
            <v>UNID</v>
          </cell>
          <cell r="AO8" t="str">
            <v>QUANT.</v>
          </cell>
        </row>
        <row r="9">
          <cell r="A9">
            <v>1</v>
          </cell>
          <cell r="B9">
            <v>1</v>
          </cell>
          <cell r="C9">
            <v>4</v>
          </cell>
          <cell r="E9" t="str">
            <v>T</v>
          </cell>
          <cell r="F9" t="str">
            <v>T</v>
          </cell>
          <cell r="G9" t="str">
            <v>TERRAPLENAGEM</v>
          </cell>
          <cell r="K9">
            <v>1</v>
          </cell>
          <cell r="L9">
            <v>0</v>
          </cell>
          <cell r="M9">
            <v>1</v>
          </cell>
          <cell r="AF9" t="str">
            <v>T</v>
          </cell>
          <cell r="AG9" t="str">
            <v>TERRAPLENAGEM</v>
          </cell>
          <cell r="AN9">
            <v>0</v>
          </cell>
        </row>
        <row r="10">
          <cell r="A10">
            <v>2</v>
          </cell>
          <cell r="B10">
            <v>1</v>
          </cell>
          <cell r="D10">
            <v>1</v>
          </cell>
          <cell r="E10" t="str">
            <v>T-1</v>
          </cell>
          <cell r="F10" t="str">
            <v>T-1</v>
          </cell>
          <cell r="G10" t="str">
            <v>T-1</v>
          </cell>
          <cell r="H10" t="str">
            <v>Desmatamento, destocamento e limpeza</v>
          </cell>
          <cell r="K10">
            <v>1</v>
          </cell>
          <cell r="L10">
            <v>1</v>
          </cell>
          <cell r="M10">
            <v>2</v>
          </cell>
          <cell r="N10">
            <v>10019.5</v>
          </cell>
          <cell r="AF10" t="str">
            <v>T-1</v>
          </cell>
          <cell r="AG10" t="str">
            <v>Desmatamento, destocamento e limpeza</v>
          </cell>
          <cell r="AN10" t="str">
            <v>m²</v>
          </cell>
          <cell r="AO10">
            <v>10019.5</v>
          </cell>
        </row>
        <row r="11">
          <cell r="A11">
            <v>3</v>
          </cell>
          <cell r="B11">
            <v>1</v>
          </cell>
          <cell r="D11">
            <v>1</v>
          </cell>
          <cell r="E11" t="str">
            <v>T-2</v>
          </cell>
          <cell r="F11" t="str">
            <v>T-2</v>
          </cell>
          <cell r="G11" t="str">
            <v>T-2</v>
          </cell>
          <cell r="H11" t="str">
            <v>Serviços topográficos para paviment.,incl. locação, nota de serv., acomp. e greide</v>
          </cell>
          <cell r="K11">
            <v>1</v>
          </cell>
          <cell r="L11">
            <v>2</v>
          </cell>
          <cell r="M11">
            <v>3</v>
          </cell>
          <cell r="N11">
            <v>9566.5</v>
          </cell>
          <cell r="AF11" t="str">
            <v>T-2</v>
          </cell>
          <cell r="AG11" t="str">
            <v>Serviços topográficos para paviment.,incl. locação, nota de serv., acomp. e greide</v>
          </cell>
          <cell r="AN11" t="str">
            <v>m²</v>
          </cell>
          <cell r="AO11">
            <v>9566.5</v>
          </cell>
        </row>
        <row r="12">
          <cell r="A12">
            <v>4</v>
          </cell>
          <cell r="B12">
            <v>1</v>
          </cell>
          <cell r="D12">
            <v>1</v>
          </cell>
          <cell r="E12" t="str">
            <v>T-3</v>
          </cell>
          <cell r="F12" t="str">
            <v>T-3</v>
          </cell>
          <cell r="G12" t="str">
            <v>T-3</v>
          </cell>
          <cell r="H12" t="str">
            <v>Escavação e carga em solo de 1ª categoria, base em cascalho</v>
          </cell>
          <cell r="K12">
            <v>1</v>
          </cell>
          <cell r="L12">
            <v>3</v>
          </cell>
          <cell r="M12">
            <v>4</v>
          </cell>
          <cell r="N12">
            <v>1913.3000000000002</v>
          </cell>
          <cell r="AF12" t="str">
            <v>T-3</v>
          </cell>
          <cell r="AG12" t="str">
            <v>Escavação e carga em solo de 1ª categoria, base em cascalho</v>
          </cell>
          <cell r="AN12" t="str">
            <v>m³</v>
          </cell>
          <cell r="AO12">
            <v>1913.3000000000002</v>
          </cell>
        </row>
        <row r="13">
          <cell r="A13">
            <v>4</v>
          </cell>
          <cell r="B13">
            <v>0</v>
          </cell>
          <cell r="D13">
            <v>0</v>
          </cell>
          <cell r="E13" t="str">
            <v>T-4</v>
          </cell>
          <cell r="F13" t="str">
            <v>T-4</v>
          </cell>
          <cell r="G13" t="str">
            <v>T-4</v>
          </cell>
          <cell r="H13" t="str">
            <v>Escavação e carga em solo de 1ª categoria, base em DS-328</v>
          </cell>
          <cell r="K13">
            <v>0</v>
          </cell>
          <cell r="L13">
            <v>3</v>
          </cell>
          <cell r="M13">
            <v>5</v>
          </cell>
          <cell r="N13">
            <v>0</v>
          </cell>
          <cell r="AF13" t="str">
            <v>T-4</v>
          </cell>
          <cell r="AG13" t="str">
            <v>Escavação e carga em solo de 1ª categoria, base em DS-328</v>
          </cell>
          <cell r="AN13" t="str">
            <v>m³</v>
          </cell>
        </row>
        <row r="14">
          <cell r="A14">
            <v>5</v>
          </cell>
          <cell r="B14">
            <v>1</v>
          </cell>
          <cell r="D14">
            <v>1</v>
          </cell>
          <cell r="E14" t="str">
            <v>T-5</v>
          </cell>
          <cell r="F14" t="str">
            <v>T-5</v>
          </cell>
          <cell r="G14" t="str">
            <v>T-5</v>
          </cell>
          <cell r="H14" t="str">
            <v>Transporte de brita, areia e solo de rebaixamento</v>
          </cell>
          <cell r="K14">
            <v>1</v>
          </cell>
          <cell r="L14">
            <v>4</v>
          </cell>
          <cell r="M14">
            <v>6</v>
          </cell>
          <cell r="N14">
            <v>2391.625</v>
          </cell>
          <cell r="AF14" t="str">
            <v>T-5</v>
          </cell>
          <cell r="AG14" t="str">
            <v>Transporte de brita, areia e solo de rebaixamento</v>
          </cell>
          <cell r="AN14" t="str">
            <v>m³</v>
          </cell>
          <cell r="AO14">
            <v>2391.625</v>
          </cell>
        </row>
        <row r="15">
          <cell r="A15">
            <v>5</v>
          </cell>
          <cell r="B15">
            <v>0</v>
          </cell>
          <cell r="D15">
            <v>0</v>
          </cell>
          <cell r="E15" t="str">
            <v>T-6</v>
          </cell>
          <cell r="F15" t="str">
            <v>T-6</v>
          </cell>
          <cell r="G15" t="str">
            <v>T-6</v>
          </cell>
          <cell r="H15" t="str">
            <v>Espalhamento e compactação de aterro 95% P.N.</v>
          </cell>
          <cell r="K15">
            <v>0</v>
          </cell>
          <cell r="L15">
            <v>4</v>
          </cell>
          <cell r="M15">
            <v>7</v>
          </cell>
          <cell r="N15">
            <v>0</v>
          </cell>
          <cell r="AF15" t="str">
            <v>T-6</v>
          </cell>
          <cell r="AG15" t="str">
            <v>Espalhamento e compactação de aterro 95% P.N.</v>
          </cell>
          <cell r="AN15" t="str">
            <v>m³</v>
          </cell>
        </row>
        <row r="16">
          <cell r="A16">
            <v>5</v>
          </cell>
          <cell r="B16">
            <v>0</v>
          </cell>
          <cell r="D16">
            <v>0</v>
          </cell>
          <cell r="E16" t="str">
            <v>T-7</v>
          </cell>
          <cell r="F16" t="str">
            <v>T-7</v>
          </cell>
          <cell r="G16" t="str">
            <v>T-7</v>
          </cell>
          <cell r="H16" t="str">
            <v>Espalhamento e compactação de aterro 100% P.N.</v>
          </cell>
          <cell r="K16">
            <v>0</v>
          </cell>
          <cell r="L16">
            <v>4</v>
          </cell>
          <cell r="M16">
            <v>8</v>
          </cell>
          <cell r="N16">
            <v>0</v>
          </cell>
          <cell r="AF16" t="str">
            <v>T-7</v>
          </cell>
          <cell r="AG16" t="str">
            <v>Espalhamento e compactação de aterro 100% P.N.</v>
          </cell>
          <cell r="AN16" t="str">
            <v>m³</v>
          </cell>
        </row>
        <row r="17">
          <cell r="A17">
            <v>5</v>
          </cell>
          <cell r="B17">
            <v>0</v>
          </cell>
          <cell r="D17">
            <v>0</v>
          </cell>
          <cell r="E17" t="str">
            <v>T-8</v>
          </cell>
          <cell r="F17" t="str">
            <v>T-8</v>
          </cell>
          <cell r="G17" t="str">
            <v>T-8</v>
          </cell>
          <cell r="H17" t="str">
            <v>Escavação e carga 2ª categoria para terraplanagem</v>
          </cell>
          <cell r="K17">
            <v>0</v>
          </cell>
          <cell r="L17">
            <v>4</v>
          </cell>
          <cell r="M17">
            <v>9</v>
          </cell>
          <cell r="N17">
            <v>0</v>
          </cell>
          <cell r="AF17" t="str">
            <v>T-8</v>
          </cell>
          <cell r="AG17" t="str">
            <v>Escavação e carga 2ª categoria para terraplanagem</v>
          </cell>
          <cell r="AN17" t="str">
            <v>m³</v>
          </cell>
        </row>
        <row r="18">
          <cell r="A18">
            <v>5</v>
          </cell>
          <cell r="B18">
            <v>0</v>
          </cell>
          <cell r="D18">
            <v>0</v>
          </cell>
          <cell r="E18" t="str">
            <v>T-9</v>
          </cell>
          <cell r="F18" t="str">
            <v>T-9</v>
          </cell>
          <cell r="G18" t="str">
            <v>T-9</v>
          </cell>
          <cell r="H18" t="str">
            <v>Aquisição de material para aterro</v>
          </cell>
          <cell r="K18">
            <v>0</v>
          </cell>
          <cell r="L18">
            <v>4</v>
          </cell>
          <cell r="M18">
            <v>10</v>
          </cell>
          <cell r="N18">
            <v>0</v>
          </cell>
          <cell r="AF18" t="str">
            <v>T-9</v>
          </cell>
          <cell r="AG18" t="str">
            <v>Aquisição de material para aterro</v>
          </cell>
          <cell r="AN18" t="str">
            <v>m³</v>
          </cell>
        </row>
        <row r="19">
          <cell r="A19">
            <v>5</v>
          </cell>
          <cell r="B19">
            <v>0</v>
          </cell>
          <cell r="D19">
            <v>0</v>
          </cell>
          <cell r="E19" t="str">
            <v>T-</v>
          </cell>
          <cell r="F19" t="str">
            <v>T-</v>
          </cell>
          <cell r="G19" t="str">
            <v>T-</v>
          </cell>
          <cell r="H19">
            <v>0</v>
          </cell>
          <cell r="K19">
            <v>0</v>
          </cell>
          <cell r="L19">
            <v>4</v>
          </cell>
          <cell r="M19">
            <v>11</v>
          </cell>
          <cell r="N19">
            <v>0</v>
          </cell>
          <cell r="AF19" t="str">
            <v>T-</v>
          </cell>
          <cell r="AG19">
            <v>0</v>
          </cell>
          <cell r="AN19">
            <v>0</v>
          </cell>
        </row>
        <row r="20">
          <cell r="A20">
            <v>5</v>
          </cell>
          <cell r="B20">
            <v>0</v>
          </cell>
          <cell r="D20">
            <v>0</v>
          </cell>
          <cell r="E20" t="str">
            <v>T-</v>
          </cell>
          <cell r="F20" t="str">
            <v>T-</v>
          </cell>
          <cell r="G20" t="str">
            <v>T-</v>
          </cell>
          <cell r="H20">
            <v>0</v>
          </cell>
          <cell r="K20">
            <v>0</v>
          </cell>
          <cell r="L20">
            <v>4</v>
          </cell>
          <cell r="M20">
            <v>12</v>
          </cell>
          <cell r="N20">
            <v>0</v>
          </cell>
          <cell r="AF20" t="str">
            <v>T-</v>
          </cell>
          <cell r="AG20">
            <v>0</v>
          </cell>
          <cell r="AN20">
            <v>0</v>
          </cell>
        </row>
        <row r="21">
          <cell r="A21">
            <v>5</v>
          </cell>
          <cell r="B21">
            <v>0</v>
          </cell>
          <cell r="D21">
            <v>0</v>
          </cell>
          <cell r="E21" t="str">
            <v>T-</v>
          </cell>
          <cell r="F21" t="str">
            <v>T-</v>
          </cell>
          <cell r="G21" t="str">
            <v>T-</v>
          </cell>
          <cell r="H21">
            <v>0</v>
          </cell>
          <cell r="K21">
            <v>0</v>
          </cell>
          <cell r="L21">
            <v>4</v>
          </cell>
          <cell r="M21">
            <v>13</v>
          </cell>
          <cell r="N21">
            <v>0</v>
          </cell>
          <cell r="AF21" t="str">
            <v>T-</v>
          </cell>
          <cell r="AG21">
            <v>0</v>
          </cell>
          <cell r="AN21">
            <v>0</v>
          </cell>
        </row>
        <row r="22">
          <cell r="A22">
            <v>5</v>
          </cell>
          <cell r="B22">
            <v>0</v>
          </cell>
          <cell r="D22">
            <v>0</v>
          </cell>
          <cell r="E22" t="str">
            <v>T-</v>
          </cell>
          <cell r="F22" t="str">
            <v>T-</v>
          </cell>
          <cell r="G22" t="str">
            <v>T-</v>
          </cell>
          <cell r="H22">
            <v>0</v>
          </cell>
          <cell r="K22">
            <v>0</v>
          </cell>
          <cell r="L22">
            <v>4</v>
          </cell>
          <cell r="M22">
            <v>14</v>
          </cell>
          <cell r="N22">
            <v>0</v>
          </cell>
          <cell r="AF22" t="str">
            <v>T-</v>
          </cell>
          <cell r="AG22">
            <v>0</v>
          </cell>
          <cell r="AN22">
            <v>0</v>
          </cell>
        </row>
        <row r="23">
          <cell r="A23">
            <v>5</v>
          </cell>
          <cell r="B23">
            <v>0</v>
          </cell>
          <cell r="D23">
            <v>0</v>
          </cell>
          <cell r="E23" t="str">
            <v>T-</v>
          </cell>
          <cell r="F23" t="str">
            <v>T-</v>
          </cell>
          <cell r="G23" t="str">
            <v>T-</v>
          </cell>
          <cell r="H23">
            <v>0</v>
          </cell>
          <cell r="K23">
            <v>0</v>
          </cell>
          <cell r="L23">
            <v>4</v>
          </cell>
          <cell r="M23">
            <v>15</v>
          </cell>
          <cell r="N23">
            <v>0</v>
          </cell>
          <cell r="AF23" t="str">
            <v>T-</v>
          </cell>
          <cell r="AG23">
            <v>0</v>
          </cell>
          <cell r="AN23">
            <v>0</v>
          </cell>
        </row>
        <row r="24">
          <cell r="A24">
            <v>5</v>
          </cell>
          <cell r="B24">
            <v>0</v>
          </cell>
          <cell r="D24">
            <v>0</v>
          </cell>
          <cell r="E24" t="str">
            <v>T-</v>
          </cell>
          <cell r="F24" t="str">
            <v>T-</v>
          </cell>
          <cell r="G24" t="str">
            <v>T-</v>
          </cell>
          <cell r="H24">
            <v>0</v>
          </cell>
          <cell r="K24">
            <v>0</v>
          </cell>
          <cell r="L24">
            <v>4</v>
          </cell>
          <cell r="M24">
            <v>16</v>
          </cell>
          <cell r="N24">
            <v>0</v>
          </cell>
          <cell r="AF24" t="str">
            <v>T-</v>
          </cell>
          <cell r="AG24">
            <v>0</v>
          </cell>
          <cell r="AN24">
            <v>0</v>
          </cell>
        </row>
        <row r="25">
          <cell r="A25">
            <v>5</v>
          </cell>
          <cell r="B25">
            <v>0</v>
          </cell>
          <cell r="D25">
            <v>0</v>
          </cell>
          <cell r="E25" t="str">
            <v>T-</v>
          </cell>
          <cell r="F25" t="str">
            <v>T-</v>
          </cell>
          <cell r="G25" t="str">
            <v>T-</v>
          </cell>
          <cell r="H25">
            <v>0</v>
          </cell>
          <cell r="K25">
            <v>0</v>
          </cell>
          <cell r="L25">
            <v>4</v>
          </cell>
          <cell r="M25">
            <v>17</v>
          </cell>
          <cell r="N25">
            <v>0</v>
          </cell>
          <cell r="AF25" t="str">
            <v>T-</v>
          </cell>
          <cell r="AG25">
            <v>0</v>
          </cell>
          <cell r="AN25">
            <v>0</v>
          </cell>
        </row>
        <row r="26">
          <cell r="A26">
            <v>6</v>
          </cell>
          <cell r="B26">
            <v>1</v>
          </cell>
          <cell r="C26">
            <v>4</v>
          </cell>
          <cell r="D26">
            <v>0</v>
          </cell>
          <cell r="E26" t="str">
            <v>STT</v>
          </cell>
          <cell r="L26">
            <v>0</v>
          </cell>
          <cell r="M26">
            <v>18</v>
          </cell>
          <cell r="AF26" t="str">
            <v>P</v>
          </cell>
          <cell r="AG26" t="str">
            <v>PAVIMENTAÇÃO</v>
          </cell>
          <cell r="AN26">
            <v>0</v>
          </cell>
        </row>
        <row r="27">
          <cell r="A27">
            <v>7</v>
          </cell>
          <cell r="B27">
            <v>1</v>
          </cell>
          <cell r="C27">
            <v>4</v>
          </cell>
          <cell r="D27">
            <v>0</v>
          </cell>
          <cell r="E27" t="str">
            <v>BRT</v>
          </cell>
          <cell r="L27">
            <v>0</v>
          </cell>
          <cell r="M27">
            <v>19</v>
          </cell>
          <cell r="AF27" t="str">
            <v>P-1</v>
          </cell>
          <cell r="AG27" t="str">
            <v>Regularização e compactação do sub-leito</v>
          </cell>
          <cell r="AN27" t="str">
            <v>m²</v>
          </cell>
          <cell r="AO27">
            <v>9566.5</v>
          </cell>
        </row>
        <row r="28">
          <cell r="A28">
            <v>8</v>
          </cell>
          <cell r="B28">
            <v>1</v>
          </cell>
          <cell r="C28">
            <v>8</v>
          </cell>
          <cell r="D28">
            <v>0</v>
          </cell>
          <cell r="E28" t="str">
            <v>P</v>
          </cell>
          <cell r="F28" t="str">
            <v>P</v>
          </cell>
          <cell r="G28" t="str">
            <v>PAVIMENTAÇÃO</v>
          </cell>
          <cell r="K28">
            <v>2</v>
          </cell>
          <cell r="L28">
            <v>0</v>
          </cell>
          <cell r="M28">
            <v>20</v>
          </cell>
          <cell r="AF28" t="str">
            <v>P-2</v>
          </cell>
          <cell r="AG28" t="str">
            <v xml:space="preserve">Escavação e carga de mat. de jazida, 1ª cat. (Vol. medido na pista compactada) </v>
          </cell>
          <cell r="AN28" t="str">
            <v>m³</v>
          </cell>
          <cell r="AO28">
            <v>1434.9749999999999</v>
          </cell>
        </row>
        <row r="29">
          <cell r="A29">
            <v>9</v>
          </cell>
          <cell r="B29">
            <v>1</v>
          </cell>
          <cell r="D29">
            <v>1</v>
          </cell>
          <cell r="E29" t="str">
            <v>P-1</v>
          </cell>
          <cell r="F29" t="str">
            <v>P-1</v>
          </cell>
          <cell r="G29" t="str">
            <v>P-1</v>
          </cell>
          <cell r="H29" t="str">
            <v>Regularização e compactação do sub-leito</v>
          </cell>
          <cell r="K29">
            <v>2</v>
          </cell>
          <cell r="L29">
            <v>1</v>
          </cell>
          <cell r="M29">
            <v>21</v>
          </cell>
          <cell r="N29">
            <v>9566.5</v>
          </cell>
          <cell r="AF29" t="str">
            <v>P-3</v>
          </cell>
          <cell r="AG29" t="str">
            <v>Estabilização granulométrica de solos sem mistura (vol. medido pista compactada)</v>
          </cell>
          <cell r="AN29" t="str">
            <v>m³</v>
          </cell>
          <cell r="AO29">
            <v>1434.9749999999999</v>
          </cell>
        </row>
        <row r="30">
          <cell r="A30">
            <v>10</v>
          </cell>
          <cell r="B30">
            <v>1</v>
          </cell>
          <cell r="D30">
            <v>1</v>
          </cell>
          <cell r="E30" t="str">
            <v>P-2</v>
          </cell>
          <cell r="F30" t="str">
            <v>P-2</v>
          </cell>
          <cell r="G30" t="str">
            <v>P-2</v>
          </cell>
          <cell r="H30" t="str">
            <v xml:space="preserve">Escavação e carga de mat. de jazida, 1ª cat. (Vol. medido na pista compactada) </v>
          </cell>
          <cell r="K30">
            <v>2</v>
          </cell>
          <cell r="L30">
            <v>2</v>
          </cell>
          <cell r="M30">
            <v>22</v>
          </cell>
          <cell r="N30">
            <v>1434.9749999999999</v>
          </cell>
          <cell r="AF30" t="str">
            <v>P-4</v>
          </cell>
          <cell r="AG30" t="str">
            <v>Aquisição de material de jazida</v>
          </cell>
          <cell r="AN30" t="str">
            <v>m³</v>
          </cell>
          <cell r="AO30">
            <v>1434.9749999999999</v>
          </cell>
        </row>
        <row r="31">
          <cell r="A31">
            <v>11</v>
          </cell>
          <cell r="B31">
            <v>1</v>
          </cell>
          <cell r="D31">
            <v>1</v>
          </cell>
          <cell r="E31" t="str">
            <v>P-3</v>
          </cell>
          <cell r="F31" t="str">
            <v>P-3</v>
          </cell>
          <cell r="G31" t="str">
            <v>P-3</v>
          </cell>
          <cell r="H31" t="str">
            <v>Estabilização granulométrica de solos sem mistura (vol. medido pista compactada)</v>
          </cell>
          <cell r="K31">
            <v>2</v>
          </cell>
          <cell r="L31">
            <v>3</v>
          </cell>
          <cell r="M31">
            <v>23</v>
          </cell>
          <cell r="N31">
            <v>1434.9749999999999</v>
          </cell>
          <cell r="AF31" t="str">
            <v>P-5</v>
          </cell>
          <cell r="AG31" t="str">
            <v xml:space="preserve">Transporte local de material de jazida </v>
          </cell>
          <cell r="AN31" t="str">
            <v>m³</v>
          </cell>
          <cell r="AO31">
            <v>1865.4675</v>
          </cell>
        </row>
        <row r="32">
          <cell r="A32">
            <v>12</v>
          </cell>
          <cell r="B32">
            <v>1</v>
          </cell>
          <cell r="D32">
            <v>1</v>
          </cell>
          <cell r="E32" t="str">
            <v>P-4</v>
          </cell>
          <cell r="F32" t="str">
            <v>P-4</v>
          </cell>
          <cell r="G32" t="str">
            <v>P-4</v>
          </cell>
          <cell r="H32" t="str">
            <v>Aquisição de material de jazida</v>
          </cell>
          <cell r="K32">
            <v>2</v>
          </cell>
          <cell r="L32">
            <v>4</v>
          </cell>
          <cell r="M32">
            <v>24</v>
          </cell>
          <cell r="N32">
            <v>1434.9749999999999</v>
          </cell>
          <cell r="AF32" t="str">
            <v>P-6</v>
          </cell>
          <cell r="AG32" t="str">
            <v>Imprimação</v>
          </cell>
          <cell r="AN32" t="str">
            <v>m²</v>
          </cell>
          <cell r="AO32">
            <v>9226.75</v>
          </cell>
        </row>
        <row r="33">
          <cell r="A33">
            <v>12</v>
          </cell>
          <cell r="B33">
            <v>0</v>
          </cell>
          <cell r="D33">
            <v>0</v>
          </cell>
          <cell r="E33" t="str">
            <v>P-27</v>
          </cell>
          <cell r="F33" t="str">
            <v>P-27</v>
          </cell>
          <cell r="G33" t="str">
            <v>P-27</v>
          </cell>
          <cell r="H33" t="str">
            <v>Imprimação - exceto fornecimento de material betuminoso</v>
          </cell>
          <cell r="K33">
            <v>0</v>
          </cell>
          <cell r="L33">
            <v>4</v>
          </cell>
          <cell r="M33">
            <v>25</v>
          </cell>
          <cell r="N33">
            <v>0</v>
          </cell>
          <cell r="AF33" t="str">
            <v>P-7</v>
          </cell>
          <cell r="AG33" t="str">
            <v>C.B.U.Q. - Confecção</v>
          </cell>
          <cell r="AN33" t="str">
            <v>t</v>
          </cell>
        </row>
        <row r="34">
          <cell r="A34">
            <v>12</v>
          </cell>
          <cell r="B34">
            <v>0</v>
          </cell>
          <cell r="D34">
            <v>0</v>
          </cell>
          <cell r="E34" t="str">
            <v>P-28</v>
          </cell>
          <cell r="F34" t="str">
            <v>P-28</v>
          </cell>
          <cell r="G34" t="str">
            <v>P-28</v>
          </cell>
          <cell r="H34" t="str">
            <v>Pintura de ligação - exceto o fornecimento do material betuminoso</v>
          </cell>
          <cell r="K34">
            <v>0</v>
          </cell>
          <cell r="L34">
            <v>4</v>
          </cell>
          <cell r="M34">
            <v>26</v>
          </cell>
          <cell r="N34">
            <v>0</v>
          </cell>
          <cell r="AF34" t="str">
            <v>P-8</v>
          </cell>
          <cell r="AG34" t="str">
            <v>C.B.U.Q. - Espalhamento e compactação</v>
          </cell>
          <cell r="AN34" t="str">
            <v>t</v>
          </cell>
        </row>
        <row r="35">
          <cell r="A35">
            <v>12</v>
          </cell>
          <cell r="B35">
            <v>0</v>
          </cell>
          <cell r="D35">
            <v>0</v>
          </cell>
          <cell r="E35" t="str">
            <v>P-29</v>
          </cell>
          <cell r="F35" t="str">
            <v>P-29</v>
          </cell>
          <cell r="G35" t="str">
            <v>P-29</v>
          </cell>
          <cell r="H35" t="str">
            <v>C.B.U.Q. - Confecção - exceto o fornecimento do material betuminoso</v>
          </cell>
          <cell r="K35">
            <v>0</v>
          </cell>
          <cell r="L35">
            <v>4</v>
          </cell>
          <cell r="M35">
            <v>27</v>
          </cell>
          <cell r="N35">
            <v>0</v>
          </cell>
          <cell r="AF35" t="str">
            <v>P-9</v>
          </cell>
          <cell r="AG35" t="str">
            <v>C.B.U.Q. - Confecção, espalhamento e compactação</v>
          </cell>
          <cell r="AN35" t="str">
            <v>t</v>
          </cell>
          <cell r="AO35">
            <v>631.70999999999992</v>
          </cell>
        </row>
        <row r="36">
          <cell r="A36">
            <v>13</v>
          </cell>
          <cell r="B36">
            <v>1</v>
          </cell>
          <cell r="D36">
            <v>1</v>
          </cell>
          <cell r="E36" t="str">
            <v>P-5</v>
          </cell>
          <cell r="F36" t="str">
            <v>P-5</v>
          </cell>
          <cell r="G36" t="str">
            <v>P-5</v>
          </cell>
          <cell r="H36" t="str">
            <v xml:space="preserve">Transporte local de material de jazida </v>
          </cell>
          <cell r="K36">
            <v>2</v>
          </cell>
          <cell r="L36">
            <v>5</v>
          </cell>
          <cell r="M36">
            <v>28</v>
          </cell>
          <cell r="N36">
            <v>1865.4675</v>
          </cell>
          <cell r="AF36" t="str">
            <v>P-10</v>
          </cell>
          <cell r="AG36" t="str">
            <v xml:space="preserve">Transporte local de C.B.U.Q                                                                   </v>
          </cell>
          <cell r="AN36" t="str">
            <v>t</v>
          </cell>
          <cell r="AO36">
            <v>631.70999999999992</v>
          </cell>
        </row>
        <row r="37">
          <cell r="A37">
            <v>14</v>
          </cell>
          <cell r="B37">
            <v>1</v>
          </cell>
          <cell r="D37">
            <v>1</v>
          </cell>
          <cell r="E37" t="str">
            <v>P-6</v>
          </cell>
          <cell r="F37" t="str">
            <v>P-6</v>
          </cell>
          <cell r="G37" t="str">
            <v>P-6</v>
          </cell>
          <cell r="H37" t="str">
            <v>Imprimação</v>
          </cell>
          <cell r="K37">
            <v>2</v>
          </cell>
          <cell r="L37">
            <v>6</v>
          </cell>
          <cell r="M37">
            <v>29</v>
          </cell>
          <cell r="N37">
            <v>9226.75</v>
          </cell>
          <cell r="AF37" t="str">
            <v>P-11</v>
          </cell>
          <cell r="AG37" t="str">
            <v>Tratamento superficial duplo com capa selante</v>
          </cell>
          <cell r="AN37" t="str">
            <v>m²</v>
          </cell>
        </row>
        <row r="38">
          <cell r="A38">
            <v>14</v>
          </cell>
          <cell r="B38">
            <v>0</v>
          </cell>
          <cell r="D38">
            <v>0</v>
          </cell>
          <cell r="E38" t="str">
            <v>P-7</v>
          </cell>
          <cell r="F38" t="str">
            <v>P-7</v>
          </cell>
          <cell r="G38" t="str">
            <v>P-7</v>
          </cell>
          <cell r="H38" t="str">
            <v>C.B.U.Q. - Confecção</v>
          </cell>
          <cell r="K38">
            <v>0</v>
          </cell>
          <cell r="L38">
            <v>6</v>
          </cell>
          <cell r="M38">
            <v>30</v>
          </cell>
          <cell r="N38">
            <v>0</v>
          </cell>
          <cell r="AF38" t="str">
            <v>P-12</v>
          </cell>
          <cell r="AG38" t="str">
            <v>Tratamento superficial simples</v>
          </cell>
          <cell r="AN38" t="str">
            <v>m²</v>
          </cell>
        </row>
        <row r="39">
          <cell r="A39">
            <v>14</v>
          </cell>
          <cell r="B39">
            <v>0</v>
          </cell>
          <cell r="D39">
            <v>0</v>
          </cell>
          <cell r="E39" t="str">
            <v>P-8</v>
          </cell>
          <cell r="F39" t="str">
            <v>P-8</v>
          </cell>
          <cell r="G39" t="str">
            <v>P-8</v>
          </cell>
          <cell r="H39" t="str">
            <v>C.B.U.Q. - Espalhamento e compactação</v>
          </cell>
          <cell r="K39">
            <v>0</v>
          </cell>
          <cell r="L39">
            <v>6</v>
          </cell>
          <cell r="M39">
            <v>31</v>
          </cell>
          <cell r="N39">
            <v>0</v>
          </cell>
          <cell r="AF39" t="str">
            <v>P-13</v>
          </cell>
          <cell r="AG39" t="str">
            <v>Fornecimento, aplicação e estabilização de solos em DS-328</v>
          </cell>
          <cell r="AN39" t="str">
            <v>m³</v>
          </cell>
        </row>
        <row r="40">
          <cell r="A40">
            <v>15</v>
          </cell>
          <cell r="B40">
            <v>1</v>
          </cell>
          <cell r="D40">
            <v>1</v>
          </cell>
          <cell r="E40" t="str">
            <v>P-9</v>
          </cell>
          <cell r="F40" t="str">
            <v>P-9</v>
          </cell>
          <cell r="G40" t="str">
            <v>P-9</v>
          </cell>
          <cell r="H40" t="str">
            <v>C.B.U.Q. - Confecção, espalhamento e compactação</v>
          </cell>
          <cell r="K40">
            <v>2</v>
          </cell>
          <cell r="L40">
            <v>7</v>
          </cell>
          <cell r="M40">
            <v>32</v>
          </cell>
          <cell r="N40">
            <v>631.70999999999992</v>
          </cell>
          <cell r="AF40" t="str">
            <v>P-14</v>
          </cell>
          <cell r="AG40" t="str">
            <v xml:space="preserve">Remendo de pavimento estabilizado </v>
          </cell>
          <cell r="AN40" t="str">
            <v>m³</v>
          </cell>
        </row>
        <row r="41">
          <cell r="A41">
            <v>16</v>
          </cell>
          <cell r="B41">
            <v>1</v>
          </cell>
          <cell r="D41">
            <v>1</v>
          </cell>
          <cell r="E41" t="str">
            <v>P-10</v>
          </cell>
          <cell r="F41" t="str">
            <v>P-10</v>
          </cell>
          <cell r="G41" t="str">
            <v>P-10</v>
          </cell>
          <cell r="H41" t="str">
            <v xml:space="preserve">Transporte local de C.B.U.Q                                                                   </v>
          </cell>
          <cell r="K41">
            <v>2</v>
          </cell>
          <cell r="L41">
            <v>8</v>
          </cell>
          <cell r="M41">
            <v>33</v>
          </cell>
          <cell r="N41">
            <v>631.70999999999992</v>
          </cell>
          <cell r="AF41" t="str">
            <v>P-15</v>
          </cell>
          <cell r="AG41" t="str">
            <v>Remendo de capa asfáltica</v>
          </cell>
          <cell r="AN41" t="str">
            <v>t</v>
          </cell>
        </row>
        <row r="42">
          <cell r="A42">
            <v>16</v>
          </cell>
          <cell r="B42">
            <v>0</v>
          </cell>
          <cell r="D42">
            <v>0</v>
          </cell>
          <cell r="E42" t="str">
            <v>P-11</v>
          </cell>
          <cell r="F42" t="str">
            <v>P-11</v>
          </cell>
          <cell r="G42" t="str">
            <v>P-11</v>
          </cell>
          <cell r="H42" t="str">
            <v>Tratamento superficial duplo com capa selante</v>
          </cell>
          <cell r="K42">
            <v>0</v>
          </cell>
          <cell r="L42">
            <v>8</v>
          </cell>
          <cell r="M42">
            <v>34</v>
          </cell>
          <cell r="N42">
            <v>0</v>
          </cell>
          <cell r="AF42" t="str">
            <v>P-16</v>
          </cell>
          <cell r="AG42" t="str">
            <v>Remendo de capa asfáltica c/ Superpavi</v>
          </cell>
          <cell r="AN42" t="str">
            <v>m²</v>
          </cell>
        </row>
        <row r="43">
          <cell r="A43">
            <v>16</v>
          </cell>
          <cell r="B43">
            <v>0</v>
          </cell>
          <cell r="D43">
            <v>0</v>
          </cell>
          <cell r="E43" t="str">
            <v>P-12</v>
          </cell>
          <cell r="F43" t="str">
            <v>P-12</v>
          </cell>
          <cell r="G43" t="str">
            <v>P-12</v>
          </cell>
          <cell r="H43" t="str">
            <v>Tratamento superficial simples</v>
          </cell>
          <cell r="K43">
            <v>0</v>
          </cell>
          <cell r="L43">
            <v>8</v>
          </cell>
          <cell r="M43">
            <v>35</v>
          </cell>
          <cell r="N43">
            <v>0</v>
          </cell>
          <cell r="AF43" t="str">
            <v>P-17</v>
          </cell>
          <cell r="AG43" t="str">
            <v>Lama asfáltica fina E=3mm</v>
          </cell>
          <cell r="AN43" t="str">
            <v>m²</v>
          </cell>
        </row>
        <row r="44">
          <cell r="A44">
            <v>16</v>
          </cell>
          <cell r="B44">
            <v>0</v>
          </cell>
          <cell r="D44">
            <v>0</v>
          </cell>
          <cell r="E44" t="str">
            <v>P-13</v>
          </cell>
          <cell r="F44" t="str">
            <v>P-13</v>
          </cell>
          <cell r="G44" t="str">
            <v>P-13</v>
          </cell>
          <cell r="H44" t="str">
            <v>Fornecimento, aplicação e estabilização de solos em DS-328</v>
          </cell>
          <cell r="K44">
            <v>0</v>
          </cell>
          <cell r="L44">
            <v>8</v>
          </cell>
          <cell r="M44">
            <v>36</v>
          </cell>
          <cell r="N44">
            <v>0</v>
          </cell>
          <cell r="AF44" t="str">
            <v>P-18</v>
          </cell>
          <cell r="AG44" t="str">
            <v>Lama asfáltica grossa E=6mm</v>
          </cell>
          <cell r="AN44" t="str">
            <v>m²</v>
          </cell>
        </row>
        <row r="45">
          <cell r="A45">
            <v>16</v>
          </cell>
          <cell r="B45">
            <v>0</v>
          </cell>
          <cell r="D45">
            <v>0</v>
          </cell>
          <cell r="E45" t="str">
            <v>P-14</v>
          </cell>
          <cell r="F45" t="str">
            <v>P-14</v>
          </cell>
          <cell r="G45" t="str">
            <v>P-14</v>
          </cell>
          <cell r="H45" t="str">
            <v xml:space="preserve">Remendo de pavimento estabilizado </v>
          </cell>
          <cell r="K45">
            <v>0</v>
          </cell>
          <cell r="L45">
            <v>8</v>
          </cell>
          <cell r="M45">
            <v>37</v>
          </cell>
          <cell r="N45">
            <v>0</v>
          </cell>
          <cell r="AF45" t="str">
            <v>P-19</v>
          </cell>
          <cell r="AG45" t="str">
            <v>Assentamento de blocos intertravados de concreto sobre coxim de areia</v>
          </cell>
          <cell r="AN45" t="str">
            <v>m²</v>
          </cell>
        </row>
        <row r="46">
          <cell r="A46">
            <v>16</v>
          </cell>
          <cell r="B46">
            <v>0</v>
          </cell>
          <cell r="D46">
            <v>0</v>
          </cell>
          <cell r="E46" t="str">
            <v>P-15</v>
          </cell>
          <cell r="F46" t="str">
            <v>P-15</v>
          </cell>
          <cell r="G46" t="str">
            <v>P-15</v>
          </cell>
          <cell r="H46" t="str">
            <v>Remendo de capa asfáltica</v>
          </cell>
          <cell r="K46">
            <v>0</v>
          </cell>
          <cell r="L46">
            <v>8</v>
          </cell>
          <cell r="M46">
            <v>38</v>
          </cell>
          <cell r="N46">
            <v>0</v>
          </cell>
          <cell r="AF46" t="str">
            <v>P-20</v>
          </cell>
          <cell r="AG46" t="str">
            <v>Fresagem descontínua a frio 5cm</v>
          </cell>
          <cell r="AN46" t="str">
            <v>m²</v>
          </cell>
        </row>
        <row r="47">
          <cell r="A47">
            <v>16</v>
          </cell>
          <cell r="B47">
            <v>0</v>
          </cell>
          <cell r="D47">
            <v>0</v>
          </cell>
          <cell r="E47" t="str">
            <v>P-16</v>
          </cell>
          <cell r="F47" t="str">
            <v>P-16</v>
          </cell>
          <cell r="G47" t="str">
            <v>P-16</v>
          </cell>
          <cell r="H47" t="str">
            <v>Remendo de capa asfáltica c/ Superpavi</v>
          </cell>
          <cell r="K47">
            <v>0</v>
          </cell>
          <cell r="L47">
            <v>8</v>
          </cell>
          <cell r="M47">
            <v>39</v>
          </cell>
          <cell r="N47">
            <v>0</v>
          </cell>
          <cell r="AF47" t="str">
            <v>P-21</v>
          </cell>
          <cell r="AG47" t="str">
            <v>Fresagem contínua a frio 5cm</v>
          </cell>
          <cell r="AN47" t="str">
            <v>m²</v>
          </cell>
        </row>
        <row r="48">
          <cell r="A48">
            <v>16</v>
          </cell>
          <cell r="B48">
            <v>0</v>
          </cell>
          <cell r="D48">
            <v>0</v>
          </cell>
          <cell r="E48" t="str">
            <v>P-17</v>
          </cell>
          <cell r="F48" t="str">
            <v>P-17</v>
          </cell>
          <cell r="G48" t="str">
            <v>P-17</v>
          </cell>
          <cell r="H48" t="str">
            <v>Lama asfáltica fina E=3mm</v>
          </cell>
          <cell r="K48">
            <v>0</v>
          </cell>
          <cell r="L48">
            <v>8</v>
          </cell>
          <cell r="M48">
            <v>40</v>
          </cell>
          <cell r="N48">
            <v>0</v>
          </cell>
          <cell r="AF48" t="str">
            <v>P-22</v>
          </cell>
          <cell r="AG48" t="str">
            <v>Fresagem a frio com reciclagem de material para base</v>
          </cell>
          <cell r="AN48" t="str">
            <v>m²</v>
          </cell>
        </row>
        <row r="49">
          <cell r="A49">
            <v>16</v>
          </cell>
          <cell r="B49">
            <v>0</v>
          </cell>
          <cell r="D49">
            <v>0</v>
          </cell>
          <cell r="E49" t="str">
            <v>P-18</v>
          </cell>
          <cell r="F49" t="str">
            <v>P-18</v>
          </cell>
          <cell r="G49" t="str">
            <v>P-18</v>
          </cell>
          <cell r="H49" t="str">
            <v>Lama asfáltica grossa E=6mm</v>
          </cell>
          <cell r="K49">
            <v>0</v>
          </cell>
          <cell r="L49">
            <v>8</v>
          </cell>
          <cell r="M49">
            <v>41</v>
          </cell>
          <cell r="N49">
            <v>0</v>
          </cell>
          <cell r="AF49" t="str">
            <v>P-23</v>
          </cell>
          <cell r="AG49" t="str">
            <v>Estabilização granulométrica de base de bica corrida - exceto o fornecimento do material</v>
          </cell>
          <cell r="AN49" t="str">
            <v>m³</v>
          </cell>
        </row>
        <row r="50">
          <cell r="A50">
            <v>16</v>
          </cell>
          <cell r="B50">
            <v>0</v>
          </cell>
          <cell r="D50">
            <v>0</v>
          </cell>
          <cell r="E50" t="str">
            <v>P-19</v>
          </cell>
          <cell r="F50" t="str">
            <v>P-19</v>
          </cell>
          <cell r="G50" t="str">
            <v>P-19</v>
          </cell>
          <cell r="H50" t="str">
            <v>Assentamento de blocos intertravados de concreto sobre coxim de areia</v>
          </cell>
          <cell r="K50">
            <v>0</v>
          </cell>
          <cell r="L50">
            <v>8</v>
          </cell>
          <cell r="M50">
            <v>42</v>
          </cell>
          <cell r="N50">
            <v>0</v>
          </cell>
          <cell r="AF50" t="str">
            <v>P-24</v>
          </cell>
          <cell r="AG50" t="str">
            <v>Estabilização granulométrica de base de solo com brita - exceto o fornecimento do material</v>
          </cell>
          <cell r="AN50" t="str">
            <v>m³</v>
          </cell>
        </row>
        <row r="51">
          <cell r="A51">
            <v>16</v>
          </cell>
          <cell r="B51">
            <v>0</v>
          </cell>
          <cell r="D51">
            <v>0</v>
          </cell>
          <cell r="E51" t="str">
            <v>P-20</v>
          </cell>
          <cell r="F51" t="str">
            <v>P-20</v>
          </cell>
          <cell r="G51" t="str">
            <v>P-20</v>
          </cell>
          <cell r="H51" t="str">
            <v>Fresagem descontínua a frio 5cm</v>
          </cell>
          <cell r="K51">
            <v>0</v>
          </cell>
          <cell r="L51">
            <v>8</v>
          </cell>
          <cell r="M51">
            <v>43</v>
          </cell>
          <cell r="N51">
            <v>0</v>
          </cell>
          <cell r="AF51" t="str">
            <v>P-25</v>
          </cell>
          <cell r="AG51" t="str">
            <v>Estabilização granulométrica de base de solo com brita graduada - exceto o fornecimento do material</v>
          </cell>
          <cell r="AN51" t="str">
            <v>m³</v>
          </cell>
        </row>
        <row r="52">
          <cell r="A52">
            <v>16</v>
          </cell>
          <cell r="B52">
            <v>0</v>
          </cell>
          <cell r="D52">
            <v>0</v>
          </cell>
          <cell r="E52" t="str">
            <v>P-21</v>
          </cell>
          <cell r="F52" t="str">
            <v>P-21</v>
          </cell>
          <cell r="G52" t="str">
            <v>P-21</v>
          </cell>
          <cell r="H52" t="str">
            <v>Fresagem contínua a frio 5cm</v>
          </cell>
          <cell r="K52">
            <v>0</v>
          </cell>
          <cell r="L52">
            <v>8</v>
          </cell>
          <cell r="M52">
            <v>44</v>
          </cell>
          <cell r="N52">
            <v>0</v>
          </cell>
          <cell r="AF52" t="str">
            <v>P-26</v>
          </cell>
          <cell r="AG52" t="str">
            <v>Estabilização granulométrica de base de solo com solo-cal (4% em peso) incl. Transp. De cal</v>
          </cell>
          <cell r="AN52" t="str">
            <v>m³</v>
          </cell>
        </row>
        <row r="53">
          <cell r="A53">
            <v>16</v>
          </cell>
          <cell r="B53">
            <v>0</v>
          </cell>
          <cell r="D53">
            <v>0</v>
          </cell>
          <cell r="E53" t="str">
            <v>P-22</v>
          </cell>
          <cell r="F53" t="str">
            <v>P-22</v>
          </cell>
          <cell r="G53" t="str">
            <v>P-22</v>
          </cell>
          <cell r="H53" t="str">
            <v>Fresagem a frio com reciclagem de material para base</v>
          </cell>
          <cell r="K53">
            <v>0</v>
          </cell>
          <cell r="L53">
            <v>8</v>
          </cell>
          <cell r="M53">
            <v>45</v>
          </cell>
          <cell r="N53">
            <v>0</v>
          </cell>
          <cell r="AF53" t="str">
            <v>P-27</v>
          </cell>
          <cell r="AG53" t="str">
            <v>Imprimação - exceto fornecimento de material betuminoso</v>
          </cell>
          <cell r="AN53" t="str">
            <v>m²</v>
          </cell>
        </row>
        <row r="54">
          <cell r="A54">
            <v>16</v>
          </cell>
          <cell r="B54">
            <v>0</v>
          </cell>
          <cell r="D54">
            <v>0</v>
          </cell>
          <cell r="E54" t="str">
            <v>P-23</v>
          </cell>
          <cell r="F54" t="str">
            <v>P-23</v>
          </cell>
          <cell r="G54" t="str">
            <v>P-23</v>
          </cell>
          <cell r="H54" t="str">
            <v>Estabilização granulométrica de base de bica corrida - exceto o fornecimento do material</v>
          </cell>
          <cell r="K54">
            <v>0</v>
          </cell>
          <cell r="L54">
            <v>8</v>
          </cell>
          <cell r="M54">
            <v>46</v>
          </cell>
          <cell r="N54">
            <v>0</v>
          </cell>
          <cell r="AF54" t="str">
            <v>P-28</v>
          </cell>
          <cell r="AG54" t="str">
            <v>Pintura de ligação - exceto o fornecimento do material betuminoso</v>
          </cell>
          <cell r="AN54" t="str">
            <v>m²</v>
          </cell>
        </row>
        <row r="55">
          <cell r="A55">
            <v>16</v>
          </cell>
          <cell r="B55">
            <v>0</v>
          </cell>
          <cell r="D55">
            <v>0</v>
          </cell>
          <cell r="E55" t="str">
            <v>P-25</v>
          </cell>
          <cell r="F55" t="str">
            <v>P-25</v>
          </cell>
          <cell r="G55" t="str">
            <v>P-25</v>
          </cell>
          <cell r="H55" t="str">
            <v>Estabilização granulométrica de base de solo com brita graduada - exceto o fornecimento do material</v>
          </cell>
          <cell r="K55">
            <v>0</v>
          </cell>
          <cell r="L55">
            <v>8</v>
          </cell>
          <cell r="M55">
            <v>47</v>
          </cell>
          <cell r="N55">
            <v>0</v>
          </cell>
          <cell r="AF55" t="str">
            <v>P-29</v>
          </cell>
          <cell r="AG55" t="str">
            <v>C.B.U.Q. - Confecção - exceto o fornecimento do material betuminoso</v>
          </cell>
          <cell r="AN55" t="str">
            <v>t</v>
          </cell>
        </row>
        <row r="56">
          <cell r="A56">
            <v>16</v>
          </cell>
          <cell r="B56">
            <v>0</v>
          </cell>
          <cell r="D56">
            <v>0</v>
          </cell>
          <cell r="E56" t="str">
            <v>P-26</v>
          </cell>
          <cell r="F56" t="str">
            <v>P-26</v>
          </cell>
          <cell r="G56" t="str">
            <v>P-26</v>
          </cell>
          <cell r="H56" t="str">
            <v>Estabilização granulométrica de base de solo com solo-cal (4% em peso) incl. Transp. De cal</v>
          </cell>
          <cell r="K56">
            <v>0</v>
          </cell>
          <cell r="L56">
            <v>8</v>
          </cell>
          <cell r="M56">
            <v>48</v>
          </cell>
          <cell r="N56">
            <v>0</v>
          </cell>
          <cell r="AF56" t="str">
            <v>P-30</v>
          </cell>
          <cell r="AG56" t="str">
            <v>Fornecimento de pó de brita</v>
          </cell>
          <cell r="AN56" t="str">
            <v>m³</v>
          </cell>
        </row>
        <row r="57">
          <cell r="A57">
            <v>16</v>
          </cell>
          <cell r="B57">
            <v>0</v>
          </cell>
          <cell r="D57">
            <v>0</v>
          </cell>
          <cell r="E57" t="str">
            <v>P-30</v>
          </cell>
          <cell r="F57" t="str">
            <v>P-30</v>
          </cell>
          <cell r="G57" t="str">
            <v>P-30</v>
          </cell>
          <cell r="H57" t="str">
            <v>Fornecimento de pó de brita</v>
          </cell>
          <cell r="K57">
            <v>0</v>
          </cell>
          <cell r="L57">
            <v>8</v>
          </cell>
          <cell r="M57">
            <v>49</v>
          </cell>
          <cell r="N57">
            <v>0</v>
          </cell>
          <cell r="AF57" t="str">
            <v>P-31</v>
          </cell>
          <cell r="AG57" t="str">
            <v>Transporte de britas e derivados</v>
          </cell>
          <cell r="AN57" t="str">
            <v>m³</v>
          </cell>
        </row>
        <row r="58">
          <cell r="A58">
            <v>16</v>
          </cell>
          <cell r="B58">
            <v>0</v>
          </cell>
          <cell r="D58">
            <v>0</v>
          </cell>
          <cell r="E58" t="str">
            <v>P-31</v>
          </cell>
          <cell r="F58" t="str">
            <v>P-31</v>
          </cell>
          <cell r="G58" t="str">
            <v>P-31</v>
          </cell>
          <cell r="H58" t="str">
            <v>Transporte de britas e derivados</v>
          </cell>
          <cell r="K58">
            <v>0</v>
          </cell>
          <cell r="L58">
            <v>8</v>
          </cell>
          <cell r="M58">
            <v>50</v>
          </cell>
          <cell r="N58">
            <v>0</v>
          </cell>
          <cell r="AF58" t="str">
            <v>P-32</v>
          </cell>
          <cell r="AG58" t="str">
            <v>Fornecimento de brita ( 0, 1, 2 )</v>
          </cell>
          <cell r="AN58" t="str">
            <v>m³</v>
          </cell>
        </row>
        <row r="59">
          <cell r="A59">
            <v>16</v>
          </cell>
          <cell r="B59">
            <v>0</v>
          </cell>
          <cell r="D59">
            <v>0</v>
          </cell>
          <cell r="E59" t="str">
            <v>P-32</v>
          </cell>
          <cell r="F59" t="str">
            <v>P-32</v>
          </cell>
          <cell r="G59" t="str">
            <v>P-32</v>
          </cell>
          <cell r="H59" t="str">
            <v>Fornecimento de brita ( 0, 1, 2 )</v>
          </cell>
          <cell r="K59">
            <v>0</v>
          </cell>
          <cell r="L59">
            <v>8</v>
          </cell>
          <cell r="M59">
            <v>51</v>
          </cell>
          <cell r="N59">
            <v>0</v>
          </cell>
          <cell r="AF59" t="str">
            <v>P-33</v>
          </cell>
          <cell r="AG59" t="str">
            <v>Fornecimento de CM 30 (imprimação), incl. Transporte comercial</v>
          </cell>
          <cell r="AN59" t="str">
            <v>t</v>
          </cell>
        </row>
        <row r="60">
          <cell r="A60">
            <v>16</v>
          </cell>
          <cell r="B60">
            <v>0</v>
          </cell>
          <cell r="D60">
            <v>0</v>
          </cell>
          <cell r="E60" t="str">
            <v>P-33</v>
          </cell>
          <cell r="F60" t="str">
            <v>P-33</v>
          </cell>
          <cell r="G60" t="str">
            <v>P-33</v>
          </cell>
          <cell r="H60" t="str">
            <v>Fornecimento de CM 30 (imprimação), incl. Transporte comercial</v>
          </cell>
          <cell r="K60">
            <v>0</v>
          </cell>
          <cell r="L60">
            <v>8</v>
          </cell>
          <cell r="M60">
            <v>52</v>
          </cell>
          <cell r="N60">
            <v>0</v>
          </cell>
          <cell r="AF60" t="str">
            <v>P-34</v>
          </cell>
          <cell r="AG60" t="str">
            <v>Fornecimento de RR-1C (pintura de ligação), incl. Transporte comercial</v>
          </cell>
          <cell r="AN60" t="str">
            <v>t</v>
          </cell>
        </row>
        <row r="61">
          <cell r="A61">
            <v>16</v>
          </cell>
          <cell r="B61">
            <v>0</v>
          </cell>
          <cell r="D61">
            <v>0</v>
          </cell>
          <cell r="E61" t="str">
            <v>P-30</v>
          </cell>
          <cell r="F61" t="str">
            <v>P-30</v>
          </cell>
          <cell r="G61" t="str">
            <v>P-30</v>
          </cell>
          <cell r="H61" t="str">
            <v>Fornecimento de pó de brita</v>
          </cell>
          <cell r="K61">
            <v>0</v>
          </cell>
          <cell r="L61">
            <v>8</v>
          </cell>
          <cell r="M61">
            <v>53</v>
          </cell>
          <cell r="N61">
            <v>0</v>
          </cell>
          <cell r="AF61" t="str">
            <v>P-35</v>
          </cell>
          <cell r="AG61" t="str">
            <v>Fornecimento de CAP-20 (CBUQ), incl. Transporte comercial</v>
          </cell>
          <cell r="AN61" t="str">
            <v>t</v>
          </cell>
        </row>
        <row r="62">
          <cell r="A62">
            <v>16</v>
          </cell>
          <cell r="B62">
            <v>0</v>
          </cell>
          <cell r="D62">
            <v>0</v>
          </cell>
          <cell r="E62" t="str">
            <v>P-31</v>
          </cell>
          <cell r="F62" t="str">
            <v>P-31</v>
          </cell>
          <cell r="G62" t="str">
            <v>P-31</v>
          </cell>
          <cell r="H62" t="str">
            <v>Transporte de britas e derivados</v>
          </cell>
          <cell r="K62">
            <v>0</v>
          </cell>
          <cell r="L62">
            <v>8</v>
          </cell>
          <cell r="M62">
            <v>54</v>
          </cell>
          <cell r="N62">
            <v>0</v>
          </cell>
          <cell r="AF62" t="str">
            <v>P-36</v>
          </cell>
          <cell r="AG62" t="str">
            <v>Meio-fio sem sarjeta, moldado no local, inclusive escoramento</v>
          </cell>
          <cell r="AN62" t="str">
            <v>m</v>
          </cell>
          <cell r="AO62">
            <v>1472.25</v>
          </cell>
        </row>
        <row r="63">
          <cell r="A63">
            <v>16</v>
          </cell>
          <cell r="B63">
            <v>0</v>
          </cell>
          <cell r="D63">
            <v>0</v>
          </cell>
          <cell r="E63" t="str">
            <v>P-34</v>
          </cell>
          <cell r="F63" t="str">
            <v>P-34</v>
          </cell>
          <cell r="G63" t="str">
            <v>P-34</v>
          </cell>
          <cell r="H63" t="str">
            <v>Fornecimento de RR-1C (pintura de ligação), incl. Transporte comercial</v>
          </cell>
          <cell r="K63">
            <v>0</v>
          </cell>
          <cell r="L63">
            <v>8</v>
          </cell>
          <cell r="M63">
            <v>55</v>
          </cell>
          <cell r="N63">
            <v>0</v>
          </cell>
          <cell r="AF63" t="str">
            <v>P-37</v>
          </cell>
          <cell r="AG63" t="str">
            <v>Meio-fio com sarjeta, moldado no local, inclusive escavação e escoramento</v>
          </cell>
          <cell r="AN63" t="str">
            <v>m</v>
          </cell>
          <cell r="AO63">
            <v>792.75</v>
          </cell>
        </row>
        <row r="64">
          <cell r="A64">
            <v>16</v>
          </cell>
          <cell r="B64">
            <v>0</v>
          </cell>
          <cell r="D64">
            <v>0</v>
          </cell>
          <cell r="E64" t="str">
            <v>P-35</v>
          </cell>
          <cell r="F64" t="str">
            <v>P-35</v>
          </cell>
          <cell r="G64" t="str">
            <v>P-35</v>
          </cell>
          <cell r="H64" t="str">
            <v>Fornecimento de CAP-20 (CBUQ), incl. Transporte comercial</v>
          </cell>
          <cell r="K64">
            <v>0</v>
          </cell>
          <cell r="L64">
            <v>8</v>
          </cell>
          <cell r="M64">
            <v>56</v>
          </cell>
          <cell r="N64">
            <v>0</v>
          </cell>
          <cell r="AF64" t="str">
            <v>P-38</v>
          </cell>
          <cell r="AG64">
            <v>0</v>
          </cell>
          <cell r="AN64" t="str">
            <v>m</v>
          </cell>
        </row>
        <row r="65">
          <cell r="A65">
            <v>17</v>
          </cell>
          <cell r="B65">
            <v>1</v>
          </cell>
          <cell r="C65">
            <v>8</v>
          </cell>
          <cell r="D65">
            <v>0</v>
          </cell>
          <cell r="E65" t="str">
            <v>STP</v>
          </cell>
          <cell r="L65">
            <v>0</v>
          </cell>
          <cell r="M65">
            <v>57</v>
          </cell>
          <cell r="AF65" t="str">
            <v>G</v>
          </cell>
          <cell r="AG65" t="str">
            <v>GALERIAS</v>
          </cell>
          <cell r="AN65">
            <v>0</v>
          </cell>
        </row>
        <row r="66">
          <cell r="A66">
            <v>18</v>
          </cell>
          <cell r="B66">
            <v>1</v>
          </cell>
          <cell r="C66">
            <v>8</v>
          </cell>
          <cell r="D66">
            <v>0</v>
          </cell>
          <cell r="E66" t="str">
            <v>BRP</v>
          </cell>
          <cell r="L66">
            <v>0</v>
          </cell>
          <cell r="M66">
            <v>58</v>
          </cell>
          <cell r="AF66" t="str">
            <v>G-1</v>
          </cell>
          <cell r="AG66" t="str">
            <v>Escavação manual de valas ate 2,00m</v>
          </cell>
          <cell r="AN66" t="str">
            <v>m³</v>
          </cell>
          <cell r="AO66">
            <v>0</v>
          </cell>
        </row>
        <row r="67">
          <cell r="A67">
            <v>18</v>
          </cell>
          <cell r="B67">
            <v>0</v>
          </cell>
          <cell r="C67">
            <v>0</v>
          </cell>
          <cell r="D67">
            <v>0</v>
          </cell>
          <cell r="E67" t="str">
            <v>G</v>
          </cell>
          <cell r="F67" t="str">
            <v>G</v>
          </cell>
          <cell r="G67" t="str">
            <v>GALERIAS</v>
          </cell>
          <cell r="K67">
            <v>3</v>
          </cell>
          <cell r="L67">
            <v>0</v>
          </cell>
          <cell r="M67">
            <v>59</v>
          </cell>
          <cell r="AF67" t="str">
            <v>G-2</v>
          </cell>
          <cell r="AG67" t="str">
            <v>Escavação manual de valas ate 2,00 a 4,00m</v>
          </cell>
          <cell r="AN67" t="str">
            <v>m³</v>
          </cell>
          <cell r="AO67">
            <v>0</v>
          </cell>
        </row>
        <row r="68">
          <cell r="A68">
            <v>18</v>
          </cell>
          <cell r="B68">
            <v>0</v>
          </cell>
          <cell r="D68">
            <v>0</v>
          </cell>
          <cell r="E68" t="str">
            <v>G-1</v>
          </cell>
          <cell r="F68" t="str">
            <v>G-1</v>
          </cell>
          <cell r="G68" t="str">
            <v>G-1</v>
          </cell>
          <cell r="H68" t="str">
            <v>Escavação manual de valas ate 2,00m</v>
          </cell>
          <cell r="K68">
            <v>0</v>
          </cell>
          <cell r="L68">
            <v>0</v>
          </cell>
          <cell r="M68">
            <v>60</v>
          </cell>
          <cell r="N68">
            <v>0</v>
          </cell>
          <cell r="AF68" t="str">
            <v>G-3</v>
          </cell>
          <cell r="AG68" t="str">
            <v>Escavação mecânica em terra</v>
          </cell>
          <cell r="AN68" t="str">
            <v>m³</v>
          </cell>
          <cell r="AO68">
            <v>0</v>
          </cell>
        </row>
        <row r="69">
          <cell r="A69">
            <v>18</v>
          </cell>
          <cell r="B69">
            <v>0</v>
          </cell>
          <cell r="D69">
            <v>0</v>
          </cell>
          <cell r="E69" t="str">
            <v>G-2</v>
          </cell>
          <cell r="F69" t="str">
            <v>G-2</v>
          </cell>
          <cell r="G69" t="str">
            <v>G-2</v>
          </cell>
          <cell r="H69" t="str">
            <v>Escavação manual de valas ate 2,00 a 4,00m</v>
          </cell>
          <cell r="K69">
            <v>0</v>
          </cell>
          <cell r="L69">
            <v>0</v>
          </cell>
          <cell r="M69">
            <v>61</v>
          </cell>
          <cell r="N69">
            <v>0</v>
          </cell>
          <cell r="AF69" t="str">
            <v>G-4</v>
          </cell>
          <cell r="AG69" t="str">
            <v>Escavação mecânica em cascalho</v>
          </cell>
          <cell r="AN69" t="str">
            <v>m³</v>
          </cell>
          <cell r="AO69">
            <v>0</v>
          </cell>
        </row>
        <row r="70">
          <cell r="A70">
            <v>18</v>
          </cell>
          <cell r="B70">
            <v>0</v>
          </cell>
          <cell r="D70">
            <v>0</v>
          </cell>
          <cell r="E70" t="str">
            <v>G-3</v>
          </cell>
          <cell r="F70" t="str">
            <v>G-3</v>
          </cell>
          <cell r="G70" t="str">
            <v>G-3</v>
          </cell>
          <cell r="H70" t="str">
            <v>Escavação mecânica em terra</v>
          </cell>
          <cell r="K70">
            <v>0</v>
          </cell>
          <cell r="L70">
            <v>0</v>
          </cell>
          <cell r="M70">
            <v>62</v>
          </cell>
          <cell r="N70">
            <v>0</v>
          </cell>
          <cell r="AF70" t="str">
            <v>G-5</v>
          </cell>
          <cell r="AG70" t="str">
            <v>Escavação mecânica em rocha decomposta ou matacão</v>
          </cell>
          <cell r="AN70" t="str">
            <v>m³</v>
          </cell>
          <cell r="AO70">
            <v>0</v>
          </cell>
        </row>
        <row r="71">
          <cell r="A71">
            <v>18</v>
          </cell>
          <cell r="B71">
            <v>0</v>
          </cell>
          <cell r="D71">
            <v>0</v>
          </cell>
          <cell r="E71" t="str">
            <v>G-4</v>
          </cell>
          <cell r="F71" t="str">
            <v>G-4</v>
          </cell>
          <cell r="G71" t="str">
            <v>G-4</v>
          </cell>
          <cell r="H71" t="str">
            <v>Escavação mecânica em cascalho</v>
          </cell>
          <cell r="K71">
            <v>0</v>
          </cell>
          <cell r="L71">
            <v>0</v>
          </cell>
          <cell r="M71">
            <v>63</v>
          </cell>
          <cell r="N71">
            <v>0</v>
          </cell>
          <cell r="AF71" t="str">
            <v>G-6</v>
          </cell>
          <cell r="AG71" t="str">
            <v>Escavação  mecânica em solo mole</v>
          </cell>
          <cell r="AN71" t="str">
            <v>m³</v>
          </cell>
          <cell r="AO71">
            <v>0</v>
          </cell>
        </row>
        <row r="72">
          <cell r="A72">
            <v>18</v>
          </cell>
          <cell r="B72">
            <v>0</v>
          </cell>
          <cell r="D72">
            <v>0</v>
          </cell>
          <cell r="E72" t="str">
            <v>G-5</v>
          </cell>
          <cell r="F72" t="str">
            <v>G-5</v>
          </cell>
          <cell r="G72" t="str">
            <v>G-5</v>
          </cell>
          <cell r="H72" t="str">
            <v>Escavação mecânica em rocha decomposta ou matacão</v>
          </cell>
          <cell r="K72">
            <v>0</v>
          </cell>
          <cell r="L72">
            <v>0</v>
          </cell>
          <cell r="M72">
            <v>64</v>
          </cell>
          <cell r="N72">
            <v>0</v>
          </cell>
          <cell r="AF72" t="str">
            <v>G-7</v>
          </cell>
          <cell r="AG72" t="str">
            <v>Reaterro apiloado de valas</v>
          </cell>
          <cell r="AN72" t="str">
            <v>m³</v>
          </cell>
          <cell r="AO72">
            <v>0</v>
          </cell>
        </row>
        <row r="73">
          <cell r="A73">
            <v>18</v>
          </cell>
          <cell r="B73">
            <v>0</v>
          </cell>
          <cell r="D73">
            <v>0</v>
          </cell>
          <cell r="E73" t="str">
            <v>G-6</v>
          </cell>
          <cell r="F73" t="str">
            <v>G-6</v>
          </cell>
          <cell r="G73" t="str">
            <v>G-6</v>
          </cell>
          <cell r="H73" t="str">
            <v>Escavação  mecânica em solo mole</v>
          </cell>
          <cell r="K73">
            <v>0</v>
          </cell>
          <cell r="L73">
            <v>0</v>
          </cell>
          <cell r="M73">
            <v>65</v>
          </cell>
          <cell r="N73">
            <v>0</v>
          </cell>
          <cell r="AF73" t="str">
            <v>G-8</v>
          </cell>
          <cell r="AG73" t="str">
            <v>Reaterro de valas com compactador vibratório tipo placa (7hp)</v>
          </cell>
          <cell r="AN73" t="str">
            <v>m³</v>
          </cell>
          <cell r="AO73">
            <v>0</v>
          </cell>
        </row>
        <row r="74">
          <cell r="A74">
            <v>18</v>
          </cell>
          <cell r="B74">
            <v>0</v>
          </cell>
          <cell r="D74">
            <v>0</v>
          </cell>
          <cell r="E74" t="str">
            <v>G-7</v>
          </cell>
          <cell r="F74" t="str">
            <v>G-7</v>
          </cell>
          <cell r="G74" t="str">
            <v>G-7</v>
          </cell>
          <cell r="H74" t="str">
            <v>Reaterro apiloado de valas</v>
          </cell>
          <cell r="K74">
            <v>0</v>
          </cell>
          <cell r="L74">
            <v>0</v>
          </cell>
          <cell r="M74">
            <v>66</v>
          </cell>
          <cell r="N74">
            <v>0</v>
          </cell>
          <cell r="AF74" t="str">
            <v>G-9</v>
          </cell>
          <cell r="AG74" t="str">
            <v xml:space="preserve">Fornecimento, transporte e assentamento de tubos, Ø 40cm </v>
          </cell>
          <cell r="AN74" t="str">
            <v>m</v>
          </cell>
        </row>
        <row r="75">
          <cell r="A75">
            <v>18</v>
          </cell>
          <cell r="B75">
            <v>0</v>
          </cell>
          <cell r="D75">
            <v>0</v>
          </cell>
          <cell r="E75" t="str">
            <v>G-8</v>
          </cell>
          <cell r="F75" t="str">
            <v>G-8</v>
          </cell>
          <cell r="G75" t="str">
            <v>G-8</v>
          </cell>
          <cell r="H75" t="str">
            <v>Reaterro de valas com compactador vibratório tipo placa (7hp)</v>
          </cell>
          <cell r="K75">
            <v>0</v>
          </cell>
          <cell r="L75">
            <v>0</v>
          </cell>
          <cell r="M75">
            <v>67</v>
          </cell>
          <cell r="N75">
            <v>0</v>
          </cell>
          <cell r="AF75" t="str">
            <v>G-10</v>
          </cell>
          <cell r="AG75" t="str">
            <v xml:space="preserve">Fornecimento, transporte e assentamento de tubos, Ø 60cm </v>
          </cell>
          <cell r="AN75" t="str">
            <v>m</v>
          </cell>
        </row>
        <row r="76">
          <cell r="A76">
            <v>18</v>
          </cell>
          <cell r="B76">
            <v>0</v>
          </cell>
          <cell r="D76">
            <v>0</v>
          </cell>
          <cell r="E76" t="str">
            <v>G-55</v>
          </cell>
          <cell r="F76" t="str">
            <v>G-55</v>
          </cell>
          <cell r="G76" t="str">
            <v>G-55</v>
          </cell>
          <cell r="H76" t="str">
            <v xml:space="preserve">Fornecimento de tubos, Ø 40cm </v>
          </cell>
          <cell r="K76">
            <v>0</v>
          </cell>
          <cell r="L76">
            <v>0</v>
          </cell>
          <cell r="M76">
            <v>68</v>
          </cell>
          <cell r="N76">
            <v>0</v>
          </cell>
          <cell r="AF76" t="str">
            <v>G-11</v>
          </cell>
          <cell r="AG76" t="str">
            <v xml:space="preserve">Fornecimento, transporte e assentamento de tubos, Ø 80cm </v>
          </cell>
          <cell r="AN76" t="str">
            <v>m</v>
          </cell>
        </row>
        <row r="77">
          <cell r="A77">
            <v>18</v>
          </cell>
          <cell r="B77">
            <v>0</v>
          </cell>
          <cell r="D77">
            <v>0</v>
          </cell>
          <cell r="E77" t="str">
            <v>G-56</v>
          </cell>
          <cell r="F77" t="str">
            <v>G-56</v>
          </cell>
          <cell r="G77" t="str">
            <v>G-56</v>
          </cell>
          <cell r="H77" t="str">
            <v xml:space="preserve">Transporte de tubos, Ø 40cm </v>
          </cell>
          <cell r="K77">
            <v>0</v>
          </cell>
          <cell r="L77">
            <v>0</v>
          </cell>
          <cell r="M77">
            <v>69</v>
          </cell>
          <cell r="N77">
            <v>0</v>
          </cell>
          <cell r="AF77" t="str">
            <v>G-12</v>
          </cell>
          <cell r="AG77" t="str">
            <v>Fornecimento, transporte e assentamento de tubos, Ø 100cm</v>
          </cell>
          <cell r="AN77" t="str">
            <v>m</v>
          </cell>
        </row>
        <row r="78">
          <cell r="A78">
            <v>18</v>
          </cell>
          <cell r="B78">
            <v>0</v>
          </cell>
          <cell r="D78">
            <v>0</v>
          </cell>
          <cell r="E78" t="str">
            <v>G-57</v>
          </cell>
          <cell r="F78" t="str">
            <v>G-57</v>
          </cell>
          <cell r="G78" t="str">
            <v>G-57</v>
          </cell>
          <cell r="H78" t="str">
            <v xml:space="preserve">Assentamento de tubos, Ø 40cm </v>
          </cell>
          <cell r="K78">
            <v>0</v>
          </cell>
          <cell r="L78">
            <v>0</v>
          </cell>
          <cell r="M78">
            <v>70</v>
          </cell>
          <cell r="N78">
            <v>0</v>
          </cell>
          <cell r="AF78" t="str">
            <v>G-13</v>
          </cell>
          <cell r="AG78" t="str">
            <v xml:space="preserve">Fornecimento, transporte e assentamento de tubos, Ø 120cm </v>
          </cell>
          <cell r="AN78" t="str">
            <v>m</v>
          </cell>
        </row>
        <row r="79">
          <cell r="A79">
            <v>18</v>
          </cell>
          <cell r="B79">
            <v>0</v>
          </cell>
          <cell r="D79">
            <v>0</v>
          </cell>
          <cell r="E79" t="str">
            <v>G-58</v>
          </cell>
          <cell r="F79" t="str">
            <v>G-58</v>
          </cell>
          <cell r="G79" t="str">
            <v>G-58</v>
          </cell>
          <cell r="H79" t="str">
            <v xml:space="preserve">Fornecimento de tubos, Ø 60cm </v>
          </cell>
          <cell r="K79">
            <v>0</v>
          </cell>
          <cell r="L79">
            <v>0</v>
          </cell>
          <cell r="M79">
            <v>71</v>
          </cell>
          <cell r="N79">
            <v>0</v>
          </cell>
          <cell r="AF79" t="str">
            <v>G-14</v>
          </cell>
          <cell r="AG79" t="str">
            <v xml:space="preserve">Fornecimento, transporte e assentamento de tubos, Ø 150cm </v>
          </cell>
          <cell r="AN79" t="str">
            <v>m</v>
          </cell>
        </row>
        <row r="80">
          <cell r="A80">
            <v>18</v>
          </cell>
          <cell r="B80">
            <v>0</v>
          </cell>
          <cell r="D80">
            <v>0</v>
          </cell>
          <cell r="E80" t="str">
            <v>G-59</v>
          </cell>
          <cell r="F80" t="str">
            <v>G-59</v>
          </cell>
          <cell r="G80" t="str">
            <v>G-59</v>
          </cell>
          <cell r="H80" t="str">
            <v xml:space="preserve">Transporte de tubos, Ø 60cm </v>
          </cell>
          <cell r="K80">
            <v>0</v>
          </cell>
          <cell r="L80">
            <v>0</v>
          </cell>
          <cell r="M80">
            <v>72</v>
          </cell>
          <cell r="N80">
            <v>0</v>
          </cell>
          <cell r="AF80" t="str">
            <v>G-15</v>
          </cell>
          <cell r="AG80" t="str">
            <v xml:space="preserve">Poço de visita para rede Ø 40cm, parte fixa com 1,00m de altura </v>
          </cell>
          <cell r="AN80" t="str">
            <v>un</v>
          </cell>
        </row>
        <row r="81">
          <cell r="A81">
            <v>18</v>
          </cell>
          <cell r="B81">
            <v>0</v>
          </cell>
          <cell r="D81">
            <v>0</v>
          </cell>
          <cell r="E81" t="str">
            <v>G-60</v>
          </cell>
          <cell r="F81" t="str">
            <v>G-60</v>
          </cell>
          <cell r="G81" t="str">
            <v>G-60</v>
          </cell>
          <cell r="H81" t="str">
            <v xml:space="preserve">Assentamento de tubos, Ø 60cm </v>
          </cell>
          <cell r="K81">
            <v>0</v>
          </cell>
          <cell r="L81">
            <v>0</v>
          </cell>
          <cell r="M81">
            <v>73</v>
          </cell>
          <cell r="N81">
            <v>0</v>
          </cell>
          <cell r="AF81" t="str">
            <v>G-16</v>
          </cell>
          <cell r="AG81" t="str">
            <v xml:space="preserve">Acréscimo na altura do poço de visita para rede Ø 40cm </v>
          </cell>
          <cell r="AN81" t="str">
            <v>m</v>
          </cell>
        </row>
        <row r="82">
          <cell r="A82">
            <v>18</v>
          </cell>
          <cell r="B82">
            <v>0</v>
          </cell>
          <cell r="D82">
            <v>0</v>
          </cell>
          <cell r="E82" t="str">
            <v>G-61</v>
          </cell>
          <cell r="F82" t="str">
            <v>G-61</v>
          </cell>
          <cell r="G82" t="str">
            <v>G-61</v>
          </cell>
          <cell r="H82" t="str">
            <v xml:space="preserve">Fornecimento de tubos, Ø 80cm </v>
          </cell>
          <cell r="K82">
            <v>0</v>
          </cell>
          <cell r="L82">
            <v>0</v>
          </cell>
          <cell r="M82">
            <v>74</v>
          </cell>
          <cell r="N82">
            <v>0</v>
          </cell>
          <cell r="AF82" t="str">
            <v>G-17</v>
          </cell>
          <cell r="AG82" t="str">
            <v xml:space="preserve">Poço de visita para rede  Ø 60cm, parte fixa com 1,00m de altura </v>
          </cell>
          <cell r="AN82" t="str">
            <v>un</v>
          </cell>
          <cell r="AO82">
            <v>0</v>
          </cell>
        </row>
        <row r="83">
          <cell r="A83">
            <v>18</v>
          </cell>
          <cell r="B83">
            <v>0</v>
          </cell>
          <cell r="D83">
            <v>0</v>
          </cell>
          <cell r="E83" t="str">
            <v>G-62</v>
          </cell>
          <cell r="F83" t="str">
            <v>G-62</v>
          </cell>
          <cell r="G83" t="str">
            <v>G-62</v>
          </cell>
          <cell r="H83" t="str">
            <v xml:space="preserve">Transporte de tubos, Ø 80cm </v>
          </cell>
          <cell r="K83">
            <v>0</v>
          </cell>
          <cell r="L83">
            <v>0</v>
          </cell>
          <cell r="M83">
            <v>75</v>
          </cell>
          <cell r="N83">
            <v>0</v>
          </cell>
          <cell r="AF83" t="str">
            <v>G-18</v>
          </cell>
          <cell r="AG83" t="str">
            <v>Acréscimo na altura do poço de visita para rede Ø 60cm</v>
          </cell>
          <cell r="AN83" t="str">
            <v>m</v>
          </cell>
          <cell r="AO83">
            <v>0</v>
          </cell>
        </row>
        <row r="84">
          <cell r="A84">
            <v>18</v>
          </cell>
          <cell r="B84">
            <v>0</v>
          </cell>
          <cell r="D84">
            <v>0</v>
          </cell>
          <cell r="E84" t="str">
            <v>G-63</v>
          </cell>
          <cell r="F84" t="str">
            <v>G-63</v>
          </cell>
          <cell r="G84" t="str">
            <v>G-63</v>
          </cell>
          <cell r="H84" t="str">
            <v xml:space="preserve">Assentamento de tubos, Ø 80cm </v>
          </cell>
          <cell r="K84">
            <v>0</v>
          </cell>
          <cell r="L84">
            <v>0</v>
          </cell>
          <cell r="M84">
            <v>76</v>
          </cell>
          <cell r="N84">
            <v>0</v>
          </cell>
          <cell r="AF84" t="str">
            <v>G-19</v>
          </cell>
          <cell r="AG84" t="str">
            <v xml:space="preserve">Poço de visita para rede Ø 80cm, parte fixa com 1,00m de altura </v>
          </cell>
          <cell r="AN84" t="str">
            <v>un</v>
          </cell>
          <cell r="AO84">
            <v>0</v>
          </cell>
        </row>
        <row r="85">
          <cell r="A85">
            <v>18</v>
          </cell>
          <cell r="B85">
            <v>0</v>
          </cell>
          <cell r="D85">
            <v>0</v>
          </cell>
          <cell r="E85" t="str">
            <v>G-64</v>
          </cell>
          <cell r="F85" t="str">
            <v>G-64</v>
          </cell>
          <cell r="G85" t="str">
            <v>G-64</v>
          </cell>
          <cell r="H85" t="str">
            <v xml:space="preserve">Fornecimento de tubos, Ø 100cm </v>
          </cell>
          <cell r="K85">
            <v>0</v>
          </cell>
          <cell r="L85">
            <v>0</v>
          </cell>
          <cell r="M85">
            <v>77</v>
          </cell>
          <cell r="N85">
            <v>0</v>
          </cell>
          <cell r="AF85" t="str">
            <v>G-20</v>
          </cell>
          <cell r="AG85" t="str">
            <v>Acréscimo na altura do poço de visita para rede Ø 80cm</v>
          </cell>
          <cell r="AN85" t="str">
            <v>m</v>
          </cell>
          <cell r="AO85">
            <v>0</v>
          </cell>
        </row>
        <row r="86">
          <cell r="A86">
            <v>18</v>
          </cell>
          <cell r="B86">
            <v>0</v>
          </cell>
          <cell r="D86">
            <v>0</v>
          </cell>
          <cell r="E86" t="str">
            <v>G-65</v>
          </cell>
          <cell r="F86" t="str">
            <v>G-65</v>
          </cell>
          <cell r="G86" t="str">
            <v>G-65</v>
          </cell>
          <cell r="H86" t="str">
            <v xml:space="preserve">Transporte de tubos, Ø 100cm </v>
          </cell>
          <cell r="K86">
            <v>0</v>
          </cell>
          <cell r="L86">
            <v>0</v>
          </cell>
          <cell r="M86">
            <v>78</v>
          </cell>
          <cell r="N86">
            <v>0</v>
          </cell>
          <cell r="AF86" t="str">
            <v>G-21</v>
          </cell>
          <cell r="AG86" t="str">
            <v>Poço de visita para rede Ø 100cm, parte fixa com 1,00m de altura</v>
          </cell>
          <cell r="AN86" t="str">
            <v>un</v>
          </cell>
          <cell r="AO86">
            <v>0</v>
          </cell>
        </row>
        <row r="87">
          <cell r="A87">
            <v>18</v>
          </cell>
          <cell r="B87">
            <v>0</v>
          </cell>
          <cell r="D87">
            <v>0</v>
          </cell>
          <cell r="E87" t="str">
            <v>G-66</v>
          </cell>
          <cell r="F87" t="str">
            <v>G-66</v>
          </cell>
          <cell r="G87" t="str">
            <v>G-66</v>
          </cell>
          <cell r="H87" t="str">
            <v xml:space="preserve">Assentamento de tubos, Ø 100cm </v>
          </cell>
          <cell r="K87">
            <v>0</v>
          </cell>
          <cell r="L87">
            <v>0</v>
          </cell>
          <cell r="M87">
            <v>79</v>
          </cell>
          <cell r="N87">
            <v>0</v>
          </cell>
          <cell r="AF87" t="str">
            <v>G-22</v>
          </cell>
          <cell r="AG87" t="str">
            <v>Acréscimo na altura do poço de visita para rede Ø 100cm</v>
          </cell>
          <cell r="AN87" t="str">
            <v>m</v>
          </cell>
          <cell r="AO87">
            <v>0</v>
          </cell>
        </row>
        <row r="88">
          <cell r="A88">
            <v>18</v>
          </cell>
          <cell r="B88">
            <v>0</v>
          </cell>
          <cell r="D88">
            <v>0</v>
          </cell>
          <cell r="E88" t="str">
            <v>G-67</v>
          </cell>
          <cell r="F88" t="str">
            <v>G-67</v>
          </cell>
          <cell r="G88" t="str">
            <v>G-67</v>
          </cell>
          <cell r="H88" t="str">
            <v xml:space="preserve">Fornecimento de tubos, Ø 120cm </v>
          </cell>
          <cell r="K88">
            <v>0</v>
          </cell>
          <cell r="L88">
            <v>0</v>
          </cell>
          <cell r="M88">
            <v>80</v>
          </cell>
          <cell r="N88">
            <v>0</v>
          </cell>
          <cell r="AF88" t="str">
            <v>G-23</v>
          </cell>
          <cell r="AG88" t="str">
            <v>Poço de visita para rede Ø 120cm, parte fixa com 1,00m de altura</v>
          </cell>
          <cell r="AN88" t="str">
            <v>un</v>
          </cell>
          <cell r="AO88">
            <v>0</v>
          </cell>
        </row>
        <row r="89">
          <cell r="A89">
            <v>18</v>
          </cell>
          <cell r="B89">
            <v>0</v>
          </cell>
          <cell r="D89">
            <v>0</v>
          </cell>
          <cell r="E89" t="str">
            <v>G-68</v>
          </cell>
          <cell r="F89" t="str">
            <v>G-68</v>
          </cell>
          <cell r="G89" t="str">
            <v>G-68</v>
          </cell>
          <cell r="H89" t="str">
            <v xml:space="preserve">Transporte de tubos, Ø 120cm </v>
          </cell>
          <cell r="K89">
            <v>0</v>
          </cell>
          <cell r="L89">
            <v>0</v>
          </cell>
          <cell r="M89">
            <v>81</v>
          </cell>
          <cell r="N89">
            <v>0</v>
          </cell>
          <cell r="AF89" t="str">
            <v>G-24</v>
          </cell>
          <cell r="AG89" t="str">
            <v>Acréscimo na altura do poço de visita para rede Ø 120cm</v>
          </cell>
          <cell r="AN89" t="str">
            <v>m</v>
          </cell>
          <cell r="AO89">
            <v>0</v>
          </cell>
        </row>
        <row r="90">
          <cell r="A90">
            <v>18</v>
          </cell>
          <cell r="B90">
            <v>0</v>
          </cell>
          <cell r="D90">
            <v>0</v>
          </cell>
          <cell r="E90" t="str">
            <v>G-69</v>
          </cell>
          <cell r="F90" t="str">
            <v>G-69</v>
          </cell>
          <cell r="G90" t="str">
            <v>G-69</v>
          </cell>
          <cell r="H90" t="str">
            <v xml:space="preserve">Assentamento de tubos, Ø 120cm </v>
          </cell>
          <cell r="K90">
            <v>0</v>
          </cell>
          <cell r="L90">
            <v>0</v>
          </cell>
          <cell r="M90">
            <v>82</v>
          </cell>
          <cell r="N90">
            <v>0</v>
          </cell>
          <cell r="AF90" t="str">
            <v>G-25</v>
          </cell>
          <cell r="AG90" t="str">
            <v>Poço de visita para rede Ø 150cm, parte fixa com 1,00m de altura</v>
          </cell>
          <cell r="AN90" t="str">
            <v>un</v>
          </cell>
          <cell r="AO90">
            <v>0</v>
          </cell>
        </row>
        <row r="91">
          <cell r="A91">
            <v>18</v>
          </cell>
          <cell r="B91">
            <v>0</v>
          </cell>
          <cell r="D91">
            <v>0</v>
          </cell>
          <cell r="E91" t="str">
            <v>G-70</v>
          </cell>
          <cell r="F91" t="str">
            <v>G-70</v>
          </cell>
          <cell r="G91" t="str">
            <v>G-70</v>
          </cell>
          <cell r="H91" t="str">
            <v xml:space="preserve">Fornecimento de tubos, Ø 150cm </v>
          </cell>
          <cell r="K91">
            <v>0</v>
          </cell>
          <cell r="L91">
            <v>0</v>
          </cell>
          <cell r="M91">
            <v>83</v>
          </cell>
          <cell r="N91">
            <v>0</v>
          </cell>
          <cell r="AF91" t="str">
            <v>G-26</v>
          </cell>
          <cell r="AG91" t="str">
            <v>Acréscimo na altura do poço de visita para rede Ø 150cm</v>
          </cell>
          <cell r="AN91" t="str">
            <v>m</v>
          </cell>
          <cell r="AO91">
            <v>0</v>
          </cell>
        </row>
        <row r="92">
          <cell r="A92">
            <v>18</v>
          </cell>
          <cell r="B92">
            <v>0</v>
          </cell>
          <cell r="D92">
            <v>0</v>
          </cell>
          <cell r="E92" t="str">
            <v>G-71</v>
          </cell>
          <cell r="F92" t="str">
            <v>G-71</v>
          </cell>
          <cell r="G92" t="str">
            <v>G-71</v>
          </cell>
          <cell r="H92" t="str">
            <v xml:space="preserve">Transporte de tubos, Ø 150cm </v>
          </cell>
          <cell r="K92">
            <v>0</v>
          </cell>
          <cell r="L92">
            <v>0</v>
          </cell>
          <cell r="M92">
            <v>84</v>
          </cell>
          <cell r="N92">
            <v>0</v>
          </cell>
          <cell r="AF92" t="str">
            <v>G-27</v>
          </cell>
          <cell r="AG92" t="str">
            <v>Poço de visita para rede dupla Ø 80cm, parte fixa com 1,00m de altura</v>
          </cell>
          <cell r="AN92" t="str">
            <v>un</v>
          </cell>
          <cell r="AO92">
            <v>0</v>
          </cell>
        </row>
        <row r="93">
          <cell r="A93">
            <v>18</v>
          </cell>
          <cell r="B93">
            <v>0</v>
          </cell>
          <cell r="D93">
            <v>0</v>
          </cell>
          <cell r="E93" t="str">
            <v>G-72</v>
          </cell>
          <cell r="F93" t="str">
            <v>G-72</v>
          </cell>
          <cell r="G93" t="str">
            <v>G-72</v>
          </cell>
          <cell r="H93" t="str">
            <v xml:space="preserve">Assentamento de tubos, Ø 150cm </v>
          </cell>
          <cell r="K93">
            <v>0</v>
          </cell>
          <cell r="L93">
            <v>0</v>
          </cell>
          <cell r="M93">
            <v>85</v>
          </cell>
          <cell r="N93">
            <v>0</v>
          </cell>
          <cell r="AF93" t="str">
            <v>G-28</v>
          </cell>
          <cell r="AG93" t="str">
            <v>Acréscimo na altura do poço de visita para rede dupla Ø 80cm</v>
          </cell>
          <cell r="AN93" t="str">
            <v>m</v>
          </cell>
          <cell r="AO93">
            <v>0</v>
          </cell>
        </row>
        <row r="94">
          <cell r="A94">
            <v>18</v>
          </cell>
          <cell r="B94">
            <v>0</v>
          </cell>
          <cell r="D94">
            <v>0</v>
          </cell>
          <cell r="E94" t="str">
            <v>G-9</v>
          </cell>
          <cell r="F94" t="str">
            <v>G-9</v>
          </cell>
          <cell r="G94" t="str">
            <v>G-9</v>
          </cell>
          <cell r="H94" t="str">
            <v xml:space="preserve">Fornecimento, transporte e assentamento de tubos, Ø 40cm </v>
          </cell>
          <cell r="K94">
            <v>0</v>
          </cell>
          <cell r="L94">
            <v>0</v>
          </cell>
          <cell r="M94">
            <v>86</v>
          </cell>
          <cell r="N94">
            <v>0</v>
          </cell>
          <cell r="AF94" t="str">
            <v>G-29</v>
          </cell>
          <cell r="AG94" t="str">
            <v>Poço de visita para rede dupla Ø 100cm, parte fixa com 1,00m de altura</v>
          </cell>
          <cell r="AN94" t="str">
            <v>un</v>
          </cell>
          <cell r="AO94">
            <v>0</v>
          </cell>
        </row>
        <row r="95">
          <cell r="A95">
            <v>18</v>
          </cell>
          <cell r="B95">
            <v>0</v>
          </cell>
          <cell r="D95">
            <v>0</v>
          </cell>
          <cell r="E95" t="str">
            <v>G-10</v>
          </cell>
          <cell r="F95" t="str">
            <v>G-10</v>
          </cell>
          <cell r="G95" t="str">
            <v>G-10</v>
          </cell>
          <cell r="H95" t="str">
            <v xml:space="preserve">Fornecimento, transporte e assentamento de tubos, Ø 60cm </v>
          </cell>
          <cell r="K95">
            <v>0</v>
          </cell>
          <cell r="L95">
            <v>0</v>
          </cell>
          <cell r="M95">
            <v>87</v>
          </cell>
          <cell r="N95">
            <v>0</v>
          </cell>
          <cell r="AF95" t="str">
            <v>G-30</v>
          </cell>
          <cell r="AG95" t="str">
            <v>Acréscimo na altura do poço de visita para rede dupla Ø 100cm</v>
          </cell>
          <cell r="AN95" t="str">
            <v>m</v>
          </cell>
          <cell r="AO95">
            <v>0</v>
          </cell>
        </row>
        <row r="96">
          <cell r="A96">
            <v>18</v>
          </cell>
          <cell r="B96">
            <v>0</v>
          </cell>
          <cell r="D96">
            <v>0</v>
          </cell>
          <cell r="E96" t="str">
            <v>G-11</v>
          </cell>
          <cell r="F96" t="str">
            <v>G-11</v>
          </cell>
          <cell r="G96" t="str">
            <v>G-11</v>
          </cell>
          <cell r="H96" t="str">
            <v xml:space="preserve">Fornecimento, transporte e assentamento de tubos, Ø 80cm </v>
          </cell>
          <cell r="K96">
            <v>0</v>
          </cell>
          <cell r="L96">
            <v>0</v>
          </cell>
          <cell r="M96">
            <v>88</v>
          </cell>
          <cell r="N96">
            <v>0</v>
          </cell>
          <cell r="AF96" t="str">
            <v>G-31</v>
          </cell>
          <cell r="AG96" t="str">
            <v>Poço de visita para rede dupla Ø 120cm, parte fixa com 1,00m de altura</v>
          </cell>
          <cell r="AN96" t="str">
            <v>un</v>
          </cell>
          <cell r="AO96">
            <v>0</v>
          </cell>
        </row>
        <row r="97">
          <cell r="A97">
            <v>18</v>
          </cell>
          <cell r="B97">
            <v>0</v>
          </cell>
          <cell r="D97">
            <v>0</v>
          </cell>
          <cell r="E97" t="str">
            <v>G-12</v>
          </cell>
          <cell r="F97" t="str">
            <v>G-12</v>
          </cell>
          <cell r="G97" t="str">
            <v>G-12</v>
          </cell>
          <cell r="H97" t="str">
            <v>Fornecimento, transporte e assentamento de tubos, Ø 100cm</v>
          </cell>
          <cell r="K97">
            <v>0</v>
          </cell>
          <cell r="L97">
            <v>0</v>
          </cell>
          <cell r="M97">
            <v>89</v>
          </cell>
          <cell r="N97">
            <v>0</v>
          </cell>
          <cell r="AF97" t="str">
            <v>G-32</v>
          </cell>
          <cell r="AG97" t="str">
            <v>Acréscimo na altura do poço de visita para rede dupla Ø 120cm</v>
          </cell>
          <cell r="AN97" t="str">
            <v>m</v>
          </cell>
          <cell r="AO97">
            <v>0</v>
          </cell>
        </row>
        <row r="98">
          <cell r="A98">
            <v>18</v>
          </cell>
          <cell r="B98">
            <v>0</v>
          </cell>
          <cell r="D98">
            <v>0</v>
          </cell>
          <cell r="E98" t="str">
            <v>G-13</v>
          </cell>
          <cell r="F98" t="str">
            <v>G-13</v>
          </cell>
          <cell r="G98" t="str">
            <v>G-13</v>
          </cell>
          <cell r="H98" t="str">
            <v xml:space="preserve">Fornecimento, transporte e assentamento de tubos, Ø 120cm </v>
          </cell>
          <cell r="K98">
            <v>0</v>
          </cell>
          <cell r="L98">
            <v>0</v>
          </cell>
          <cell r="M98">
            <v>90</v>
          </cell>
          <cell r="N98">
            <v>0</v>
          </cell>
          <cell r="AF98" t="str">
            <v>G-33</v>
          </cell>
          <cell r="AG98" t="str">
            <v>Poço de visita para rede dupla Ø 150cm, parte fixa com 1,00m de altura</v>
          </cell>
          <cell r="AN98" t="str">
            <v>un</v>
          </cell>
          <cell r="AO98">
            <v>0</v>
          </cell>
        </row>
        <row r="99">
          <cell r="A99">
            <v>18</v>
          </cell>
          <cell r="B99">
            <v>0</v>
          </cell>
          <cell r="D99">
            <v>0</v>
          </cell>
          <cell r="E99" t="str">
            <v>G-14</v>
          </cell>
          <cell r="F99" t="str">
            <v>G-14</v>
          </cell>
          <cell r="G99" t="str">
            <v>G-14</v>
          </cell>
          <cell r="H99" t="str">
            <v xml:space="preserve">Fornecimento, transporte e assentamento de tubos, Ø 150cm </v>
          </cell>
          <cell r="K99">
            <v>0</v>
          </cell>
          <cell r="L99">
            <v>0</v>
          </cell>
          <cell r="M99">
            <v>91</v>
          </cell>
          <cell r="N99">
            <v>0</v>
          </cell>
          <cell r="AF99" t="str">
            <v>G-34</v>
          </cell>
          <cell r="AG99" t="str">
            <v>Acréscimo na altura do poço de visita para rede dupla Ø 150cm</v>
          </cell>
          <cell r="AN99" t="str">
            <v>m</v>
          </cell>
          <cell r="AO99">
            <v>0</v>
          </cell>
        </row>
        <row r="100">
          <cell r="A100">
            <v>18</v>
          </cell>
          <cell r="B100">
            <v>0</v>
          </cell>
          <cell r="D100">
            <v>0</v>
          </cell>
          <cell r="E100" t="str">
            <v>G-15</v>
          </cell>
          <cell r="F100" t="str">
            <v>G-15</v>
          </cell>
          <cell r="G100" t="str">
            <v>G-15</v>
          </cell>
          <cell r="H100" t="str">
            <v xml:space="preserve">Poço de visita para rede Ø 40cm, parte fixa com 1,00m de altura </v>
          </cell>
          <cell r="K100">
            <v>0</v>
          </cell>
          <cell r="L100">
            <v>0</v>
          </cell>
          <cell r="M100">
            <v>92</v>
          </cell>
          <cell r="N100">
            <v>0</v>
          </cell>
          <cell r="AF100" t="str">
            <v>G-35</v>
          </cell>
          <cell r="AG100" t="str">
            <v>Chaminé para poço de visita, inclusive tampão e anel</v>
          </cell>
          <cell r="AN100" t="str">
            <v>m</v>
          </cell>
          <cell r="AO100">
            <v>0</v>
          </cell>
        </row>
        <row r="101">
          <cell r="A101">
            <v>18</v>
          </cell>
          <cell r="B101">
            <v>0</v>
          </cell>
          <cell r="D101">
            <v>0</v>
          </cell>
          <cell r="E101" t="str">
            <v>G-16</v>
          </cell>
          <cell r="F101" t="str">
            <v>G-16</v>
          </cell>
          <cell r="G101" t="str">
            <v>G-16</v>
          </cell>
          <cell r="H101" t="str">
            <v xml:space="preserve">Acréscimo na altura do poço de visita para rede Ø 40cm </v>
          </cell>
          <cell r="K101">
            <v>0</v>
          </cell>
          <cell r="L101">
            <v>0</v>
          </cell>
          <cell r="M101">
            <v>93</v>
          </cell>
          <cell r="N101">
            <v>0</v>
          </cell>
          <cell r="AF101" t="str">
            <v>G-36</v>
          </cell>
          <cell r="AG101" t="str">
            <v>Boca de lobo (altura média 1,30m)</v>
          </cell>
          <cell r="AN101" t="str">
            <v>un</v>
          </cell>
          <cell r="AO101">
            <v>0</v>
          </cell>
        </row>
        <row r="102">
          <cell r="A102">
            <v>18</v>
          </cell>
          <cell r="B102">
            <v>0</v>
          </cell>
          <cell r="D102">
            <v>0</v>
          </cell>
          <cell r="E102" t="str">
            <v>G-17</v>
          </cell>
          <cell r="F102" t="str">
            <v>G-17</v>
          </cell>
          <cell r="G102" t="str">
            <v>G-17</v>
          </cell>
          <cell r="H102" t="str">
            <v xml:space="preserve">Poço de visita para rede  Ø 60cm, parte fixa com 1,00m de altura </v>
          </cell>
          <cell r="K102">
            <v>0</v>
          </cell>
          <cell r="L102">
            <v>0</v>
          </cell>
          <cell r="M102">
            <v>94</v>
          </cell>
          <cell r="N102">
            <v>0</v>
          </cell>
          <cell r="AF102" t="str">
            <v>G-37</v>
          </cell>
          <cell r="AG102" t="str">
            <v>Boca de lobo dupla (altura média 1,30m)</v>
          </cell>
          <cell r="AN102" t="str">
            <v>un</v>
          </cell>
          <cell r="AO102">
            <v>0</v>
          </cell>
        </row>
        <row r="103">
          <cell r="A103">
            <v>18</v>
          </cell>
          <cell r="B103">
            <v>0</v>
          </cell>
          <cell r="D103">
            <v>0</v>
          </cell>
          <cell r="E103" t="str">
            <v>G-18</v>
          </cell>
          <cell r="F103" t="str">
            <v>G-18</v>
          </cell>
          <cell r="G103" t="str">
            <v>G-18</v>
          </cell>
          <cell r="H103" t="str">
            <v>Acréscimo na altura do poço de visita para rede Ø 60cm</v>
          </cell>
          <cell r="K103">
            <v>0</v>
          </cell>
          <cell r="L103">
            <v>0</v>
          </cell>
          <cell r="M103">
            <v>95</v>
          </cell>
          <cell r="N103">
            <v>0</v>
          </cell>
          <cell r="AF103" t="str">
            <v>G-38</v>
          </cell>
          <cell r="AG103" t="str">
            <v>Boca de lobo tripla (altura média 1,30m)</v>
          </cell>
          <cell r="AN103" t="str">
            <v>un</v>
          </cell>
        </row>
        <row r="104">
          <cell r="A104">
            <v>18</v>
          </cell>
          <cell r="B104">
            <v>0</v>
          </cell>
          <cell r="D104">
            <v>0</v>
          </cell>
          <cell r="E104" t="str">
            <v>G-19</v>
          </cell>
          <cell r="F104" t="str">
            <v>G-19</v>
          </cell>
          <cell r="G104" t="str">
            <v>G-19</v>
          </cell>
          <cell r="H104" t="str">
            <v xml:space="preserve">Poço de visita para rede Ø 80cm, parte fixa com 1,00m de altura </v>
          </cell>
          <cell r="K104">
            <v>0</v>
          </cell>
          <cell r="L104">
            <v>0</v>
          </cell>
          <cell r="M104">
            <v>96</v>
          </cell>
          <cell r="N104">
            <v>0</v>
          </cell>
          <cell r="AF104" t="str">
            <v>G-39</v>
          </cell>
          <cell r="AG104" t="str">
            <v>Gabião</v>
          </cell>
          <cell r="AN104" t="str">
            <v>m³</v>
          </cell>
          <cell r="AO104">
            <v>0</v>
          </cell>
        </row>
        <row r="105">
          <cell r="A105">
            <v>18</v>
          </cell>
          <cell r="B105">
            <v>0</v>
          </cell>
          <cell r="D105">
            <v>0</v>
          </cell>
          <cell r="E105" t="str">
            <v>G-20</v>
          </cell>
          <cell r="F105" t="str">
            <v>G-20</v>
          </cell>
          <cell r="G105" t="str">
            <v>G-20</v>
          </cell>
          <cell r="H105" t="str">
            <v>Acréscimo na altura do poço de visita para rede Ø 80cm</v>
          </cell>
          <cell r="K105">
            <v>0</v>
          </cell>
          <cell r="L105">
            <v>0</v>
          </cell>
          <cell r="M105">
            <v>97</v>
          </cell>
          <cell r="N105">
            <v>0</v>
          </cell>
          <cell r="AF105" t="str">
            <v>G-40</v>
          </cell>
          <cell r="AG105" t="str">
            <v>Dreno de tubo de concreto Ø 20cm (0,50 x 0,50m)</v>
          </cell>
          <cell r="AN105" t="str">
            <v>m</v>
          </cell>
          <cell r="AO105">
            <v>0</v>
          </cell>
        </row>
        <row r="106">
          <cell r="A106">
            <v>18</v>
          </cell>
          <cell r="B106">
            <v>0</v>
          </cell>
          <cell r="D106">
            <v>0</v>
          </cell>
          <cell r="E106" t="str">
            <v>G-21</v>
          </cell>
          <cell r="F106" t="str">
            <v>G-21</v>
          </cell>
          <cell r="G106" t="str">
            <v>G-21</v>
          </cell>
          <cell r="H106" t="str">
            <v>Poço de visita para rede Ø 100cm, parte fixa com 1,00m de altura</v>
          </cell>
          <cell r="K106">
            <v>0</v>
          </cell>
          <cell r="L106">
            <v>0</v>
          </cell>
          <cell r="M106">
            <v>98</v>
          </cell>
          <cell r="N106">
            <v>0</v>
          </cell>
          <cell r="AF106" t="str">
            <v>G-41</v>
          </cell>
          <cell r="AG106" t="str">
            <v>Dreno profundo de tubo de concreto Ø 20cm (1,00 x 0,75m)</v>
          </cell>
          <cell r="AN106" t="str">
            <v>m</v>
          </cell>
          <cell r="AO106">
            <v>0</v>
          </cell>
        </row>
        <row r="107">
          <cell r="A107">
            <v>18</v>
          </cell>
          <cell r="B107">
            <v>0</v>
          </cell>
          <cell r="D107">
            <v>0</v>
          </cell>
          <cell r="E107" t="str">
            <v>G-22</v>
          </cell>
          <cell r="F107" t="str">
            <v>G-22</v>
          </cell>
          <cell r="G107" t="str">
            <v>G-22</v>
          </cell>
          <cell r="H107" t="str">
            <v>Acréscimo na altura do poço de visita para rede Ø 100cm</v>
          </cell>
          <cell r="K107">
            <v>0</v>
          </cell>
          <cell r="L107">
            <v>0</v>
          </cell>
          <cell r="M107">
            <v>99</v>
          </cell>
          <cell r="N107">
            <v>0</v>
          </cell>
          <cell r="AF107" t="str">
            <v>G-42</v>
          </cell>
          <cell r="AG107" t="str">
            <v>Fornecimento, transporte, assentamento e rejuntamento de meio fio pré-moldado</v>
          </cell>
          <cell r="AN107" t="str">
            <v>m</v>
          </cell>
        </row>
        <row r="108">
          <cell r="A108">
            <v>18</v>
          </cell>
          <cell r="B108">
            <v>0</v>
          </cell>
          <cell r="D108">
            <v>0</v>
          </cell>
          <cell r="E108" t="str">
            <v>G-23</v>
          </cell>
          <cell r="F108" t="str">
            <v>G-23</v>
          </cell>
          <cell r="G108" t="str">
            <v>G-23</v>
          </cell>
          <cell r="H108" t="str">
            <v>Poço de visita para rede Ø 120cm, parte fixa com 1,00m de altura</v>
          </cell>
          <cell r="K108">
            <v>0</v>
          </cell>
          <cell r="L108">
            <v>0</v>
          </cell>
          <cell r="M108">
            <v>100</v>
          </cell>
          <cell r="N108">
            <v>0</v>
          </cell>
          <cell r="AF108" t="str">
            <v>G-43</v>
          </cell>
          <cell r="AG108" t="str">
            <v>Meio-fio sem sarjeta, moldado no local, inclusive escoramento</v>
          </cell>
          <cell r="AN108" t="str">
            <v>m</v>
          </cell>
        </row>
        <row r="109">
          <cell r="A109">
            <v>18</v>
          </cell>
          <cell r="B109">
            <v>0</v>
          </cell>
          <cell r="D109">
            <v>0</v>
          </cell>
          <cell r="E109" t="str">
            <v>G-24</v>
          </cell>
          <cell r="F109" t="str">
            <v>G-24</v>
          </cell>
          <cell r="G109" t="str">
            <v>G-24</v>
          </cell>
          <cell r="H109" t="str">
            <v>Acréscimo na altura do poço de visita para rede Ø 120cm</v>
          </cell>
          <cell r="K109">
            <v>0</v>
          </cell>
          <cell r="L109">
            <v>0</v>
          </cell>
          <cell r="M109">
            <v>101</v>
          </cell>
          <cell r="N109">
            <v>0</v>
          </cell>
          <cell r="AF109" t="str">
            <v>G-44</v>
          </cell>
          <cell r="AG109" t="str">
            <v>Meio-fio com sarjeta, moldado no local, inclusive escavação e escoramento</v>
          </cell>
          <cell r="AN109" t="str">
            <v>m</v>
          </cell>
        </row>
        <row r="110">
          <cell r="A110">
            <v>18</v>
          </cell>
          <cell r="B110">
            <v>0</v>
          </cell>
          <cell r="D110">
            <v>0</v>
          </cell>
          <cell r="E110" t="str">
            <v>G-25</v>
          </cell>
          <cell r="F110" t="str">
            <v>G-25</v>
          </cell>
          <cell r="G110" t="str">
            <v>G-25</v>
          </cell>
          <cell r="H110" t="str">
            <v>Poço de visita para rede Ø 150cm, parte fixa com 1,00m de altura</v>
          </cell>
          <cell r="K110">
            <v>0</v>
          </cell>
          <cell r="L110">
            <v>0</v>
          </cell>
          <cell r="M110">
            <v>102</v>
          </cell>
          <cell r="N110">
            <v>0</v>
          </cell>
          <cell r="AF110" t="str">
            <v>G-45</v>
          </cell>
          <cell r="AG110" t="str">
            <v>Sarjeta moldada no local</v>
          </cell>
          <cell r="AN110" t="str">
            <v>m</v>
          </cell>
        </row>
        <row r="111">
          <cell r="A111">
            <v>18</v>
          </cell>
          <cell r="B111">
            <v>0</v>
          </cell>
          <cell r="D111">
            <v>0</v>
          </cell>
          <cell r="E111" t="str">
            <v>G-26</v>
          </cell>
          <cell r="F111" t="str">
            <v>G-26</v>
          </cell>
          <cell r="G111" t="str">
            <v>G-26</v>
          </cell>
          <cell r="H111" t="str">
            <v>Acréscimo na altura do poço de visita para rede Ø 150cm</v>
          </cell>
          <cell r="K111">
            <v>0</v>
          </cell>
          <cell r="L111">
            <v>0</v>
          </cell>
          <cell r="M111">
            <v>103</v>
          </cell>
          <cell r="N111">
            <v>0</v>
          </cell>
          <cell r="AF111" t="str">
            <v>G-46</v>
          </cell>
          <cell r="AG111" t="str">
            <v>Ante projeto e desenho de galerias de águas pluviais</v>
          </cell>
          <cell r="AN111" t="str">
            <v>m</v>
          </cell>
        </row>
        <row r="112">
          <cell r="A112">
            <v>18</v>
          </cell>
          <cell r="B112">
            <v>0</v>
          </cell>
          <cell r="D112">
            <v>0</v>
          </cell>
          <cell r="E112" t="str">
            <v>G-27</v>
          </cell>
          <cell r="F112" t="str">
            <v>G-27</v>
          </cell>
          <cell r="G112" t="str">
            <v>G-27</v>
          </cell>
          <cell r="H112" t="str">
            <v>Poço de visita para rede dupla Ø 80cm, parte fixa com 1,00m de altura</v>
          </cell>
          <cell r="K112">
            <v>0</v>
          </cell>
          <cell r="L112">
            <v>0</v>
          </cell>
          <cell r="M112">
            <v>104</v>
          </cell>
          <cell r="N112">
            <v>0</v>
          </cell>
          <cell r="AF112" t="str">
            <v>G-47</v>
          </cell>
          <cell r="AG112" t="str">
            <v>Serviços topográficos, incl. locação, nota de serv., acomp. e cadastro para GAP</v>
          </cell>
          <cell r="AN112" t="str">
            <v>m</v>
          </cell>
          <cell r="AO112">
            <v>0</v>
          </cell>
        </row>
        <row r="113">
          <cell r="A113">
            <v>18</v>
          </cell>
          <cell r="B113">
            <v>0</v>
          </cell>
          <cell r="D113">
            <v>0</v>
          </cell>
          <cell r="E113" t="str">
            <v>G-28</v>
          </cell>
          <cell r="F113" t="str">
            <v>G-28</v>
          </cell>
          <cell r="G113" t="str">
            <v>G-28</v>
          </cell>
          <cell r="H113" t="str">
            <v>Acréscimo na altura do poço de visita para rede dupla Ø 80cm</v>
          </cell>
          <cell r="K113">
            <v>0</v>
          </cell>
          <cell r="L113">
            <v>0</v>
          </cell>
          <cell r="M113">
            <v>105</v>
          </cell>
          <cell r="N113">
            <v>0</v>
          </cell>
          <cell r="AF113" t="str">
            <v>G-48</v>
          </cell>
          <cell r="AG113" t="str">
            <v>Lastro de brita</v>
          </cell>
          <cell r="AN113" t="str">
            <v>m³</v>
          </cell>
          <cell r="AO113">
            <v>0</v>
          </cell>
        </row>
        <row r="114">
          <cell r="A114">
            <v>18</v>
          </cell>
          <cell r="B114">
            <v>0</v>
          </cell>
          <cell r="D114">
            <v>0</v>
          </cell>
          <cell r="E114" t="str">
            <v>G-29</v>
          </cell>
          <cell r="F114" t="str">
            <v>G-29</v>
          </cell>
          <cell r="G114" t="str">
            <v>G-29</v>
          </cell>
          <cell r="H114" t="str">
            <v>Poço de visita para rede dupla Ø 100cm, parte fixa com 1,00m de altura</v>
          </cell>
          <cell r="K114">
            <v>0</v>
          </cell>
          <cell r="L114">
            <v>0</v>
          </cell>
          <cell r="M114">
            <v>106</v>
          </cell>
          <cell r="N114">
            <v>0</v>
          </cell>
          <cell r="AF114" t="str">
            <v>G-49</v>
          </cell>
          <cell r="AG114" t="str">
            <v>Lastro de pedra marroada</v>
          </cell>
          <cell r="AN114" t="str">
            <v>m³</v>
          </cell>
          <cell r="AO114">
            <v>0</v>
          </cell>
        </row>
        <row r="115">
          <cell r="A115">
            <v>18</v>
          </cell>
          <cell r="B115">
            <v>0</v>
          </cell>
          <cell r="D115">
            <v>0</v>
          </cell>
          <cell r="E115" t="str">
            <v>G-30</v>
          </cell>
          <cell r="F115" t="str">
            <v>G-30</v>
          </cell>
          <cell r="G115" t="str">
            <v>G-30</v>
          </cell>
          <cell r="H115" t="str">
            <v>Acréscimo na altura do poço de visita para rede dupla Ø 100cm</v>
          </cell>
          <cell r="K115">
            <v>0</v>
          </cell>
          <cell r="L115">
            <v>0</v>
          </cell>
          <cell r="M115">
            <v>107</v>
          </cell>
          <cell r="N115">
            <v>0</v>
          </cell>
          <cell r="AF115" t="str">
            <v>G-73</v>
          </cell>
          <cell r="AG115" t="str">
            <v>Demolição de pavimento asfáltico, incluindo remoção</v>
          </cell>
          <cell r="AN115" t="str">
            <v>m³</v>
          </cell>
          <cell r="AO115">
            <v>0</v>
          </cell>
        </row>
        <row r="116">
          <cell r="A116">
            <v>18</v>
          </cell>
          <cell r="B116">
            <v>0</v>
          </cell>
          <cell r="D116">
            <v>0</v>
          </cell>
          <cell r="E116" t="str">
            <v>G-31</v>
          </cell>
          <cell r="F116" t="str">
            <v>G-31</v>
          </cell>
          <cell r="G116" t="str">
            <v>G-31</v>
          </cell>
          <cell r="H116" t="str">
            <v>Poço de visita para rede dupla Ø 120cm, parte fixa com 1,00m de altura</v>
          </cell>
          <cell r="K116">
            <v>0</v>
          </cell>
          <cell r="L116">
            <v>0</v>
          </cell>
          <cell r="M116">
            <v>108</v>
          </cell>
          <cell r="N116">
            <v>0</v>
          </cell>
          <cell r="AF116" t="str">
            <v>G-74</v>
          </cell>
          <cell r="AG116" t="str">
            <v xml:space="preserve">Remendo de pavimento estabilizado </v>
          </cell>
          <cell r="AN116" t="str">
            <v>m³</v>
          </cell>
          <cell r="AO116">
            <v>0</v>
          </cell>
        </row>
        <row r="117">
          <cell r="A117">
            <v>18</v>
          </cell>
          <cell r="B117">
            <v>0</v>
          </cell>
          <cell r="D117">
            <v>0</v>
          </cell>
          <cell r="E117" t="str">
            <v>G-32</v>
          </cell>
          <cell r="F117" t="str">
            <v>G-32</v>
          </cell>
          <cell r="G117" t="str">
            <v>G-32</v>
          </cell>
          <cell r="H117" t="str">
            <v>Acréscimo na altura do poço de visita para rede dupla Ø 120cm</v>
          </cell>
          <cell r="K117">
            <v>0</v>
          </cell>
          <cell r="L117">
            <v>0</v>
          </cell>
          <cell r="M117">
            <v>109</v>
          </cell>
          <cell r="N117">
            <v>0</v>
          </cell>
          <cell r="AF117" t="str">
            <v>G-75</v>
          </cell>
          <cell r="AG117" t="str">
            <v>Remendo de capa asfáltica</v>
          </cell>
          <cell r="AN117" t="str">
            <v>t</v>
          </cell>
          <cell r="AO117">
            <v>0</v>
          </cell>
        </row>
        <row r="118">
          <cell r="A118">
            <v>18</v>
          </cell>
          <cell r="B118">
            <v>0</v>
          </cell>
          <cell r="D118">
            <v>0</v>
          </cell>
          <cell r="E118" t="str">
            <v>G-33</v>
          </cell>
          <cell r="F118" t="str">
            <v>G-33</v>
          </cell>
          <cell r="G118" t="str">
            <v>G-33</v>
          </cell>
          <cell r="H118" t="str">
            <v>Poço de visita para rede dupla Ø 150cm, parte fixa com 1,00m de altura</v>
          </cell>
          <cell r="K118">
            <v>0</v>
          </cell>
          <cell r="L118">
            <v>0</v>
          </cell>
          <cell r="M118">
            <v>110</v>
          </cell>
          <cell r="N118">
            <v>0</v>
          </cell>
          <cell r="AF118" t="str">
            <v>G-50</v>
          </cell>
          <cell r="AG118" t="str">
            <v>Escoramento contínuo em valas c/ espaçam. entre vig. de 2,00m, incl. ret. do madeir.</v>
          </cell>
          <cell r="AN118" t="str">
            <v>m²</v>
          </cell>
        </row>
        <row r="119">
          <cell r="A119">
            <v>18</v>
          </cell>
          <cell r="B119">
            <v>0</v>
          </cell>
          <cell r="D119">
            <v>0</v>
          </cell>
          <cell r="E119" t="str">
            <v>G-34</v>
          </cell>
          <cell r="F119" t="str">
            <v>G-34</v>
          </cell>
          <cell r="G119" t="str">
            <v>G-34</v>
          </cell>
          <cell r="H119" t="str">
            <v>Acréscimo na altura do poço de visita para rede dupla Ø 150cm</v>
          </cell>
          <cell r="K119">
            <v>0</v>
          </cell>
          <cell r="L119">
            <v>0</v>
          </cell>
          <cell r="M119">
            <v>111</v>
          </cell>
          <cell r="N119">
            <v>0</v>
          </cell>
          <cell r="AF119" t="str">
            <v>G-51</v>
          </cell>
          <cell r="AG119" t="str">
            <v>Escoramento descontínuo em valas espaçado de 1,8m no comprimento da vala</v>
          </cell>
          <cell r="AN119" t="str">
            <v>m³</v>
          </cell>
          <cell r="AO119">
            <v>0</v>
          </cell>
        </row>
        <row r="120">
          <cell r="A120">
            <v>18</v>
          </cell>
          <cell r="B120">
            <v>0</v>
          </cell>
          <cell r="D120">
            <v>0</v>
          </cell>
          <cell r="E120" t="str">
            <v>G-35</v>
          </cell>
          <cell r="F120" t="str">
            <v>G-35</v>
          </cell>
          <cell r="G120" t="str">
            <v>G-35</v>
          </cell>
          <cell r="H120" t="str">
            <v>Chaminé para poço de visita, inclusive tampão e anel</v>
          </cell>
          <cell r="K120">
            <v>0</v>
          </cell>
          <cell r="L120">
            <v>0</v>
          </cell>
          <cell r="M120">
            <v>112</v>
          </cell>
          <cell r="N120">
            <v>0</v>
          </cell>
          <cell r="AF120" t="str">
            <v>G-52</v>
          </cell>
          <cell r="AG120" t="str">
            <v>Escavação 3ª categoria em valas</v>
          </cell>
          <cell r="AN120" t="str">
            <v>m³</v>
          </cell>
        </row>
        <row r="121">
          <cell r="A121">
            <v>18</v>
          </cell>
          <cell r="B121">
            <v>0</v>
          </cell>
          <cell r="D121">
            <v>0</v>
          </cell>
          <cell r="E121" t="str">
            <v>G-36</v>
          </cell>
          <cell r="F121" t="str">
            <v>G-36</v>
          </cell>
          <cell r="G121" t="str">
            <v>G-36</v>
          </cell>
          <cell r="H121" t="str">
            <v>Boca de lobo (altura média 1,30m)</v>
          </cell>
          <cell r="K121">
            <v>0</v>
          </cell>
          <cell r="L121">
            <v>0</v>
          </cell>
          <cell r="M121">
            <v>113</v>
          </cell>
          <cell r="N121">
            <v>0</v>
          </cell>
          <cell r="AF121" t="str">
            <v>G-53</v>
          </cell>
          <cell r="AG121" t="str">
            <v>Carga de material de galerias</v>
          </cell>
          <cell r="AN121" t="str">
            <v>m³</v>
          </cell>
        </row>
        <row r="122">
          <cell r="A122">
            <v>18</v>
          </cell>
          <cell r="B122">
            <v>0</v>
          </cell>
          <cell r="D122">
            <v>0</v>
          </cell>
          <cell r="E122" t="str">
            <v>G-37</v>
          </cell>
          <cell r="F122" t="str">
            <v>G-37</v>
          </cell>
          <cell r="G122" t="str">
            <v>G-37</v>
          </cell>
          <cell r="H122" t="str">
            <v>Boca de lobo dupla (altura média 1,30m)</v>
          </cell>
          <cell r="K122">
            <v>0</v>
          </cell>
          <cell r="L122">
            <v>0</v>
          </cell>
          <cell r="M122">
            <v>114</v>
          </cell>
          <cell r="N122">
            <v>0</v>
          </cell>
          <cell r="AF122" t="str">
            <v>G-54</v>
          </cell>
          <cell r="AG122" t="str">
            <v>Assentamento de  meio-fio  pré-moldado (incl. escavação)</v>
          </cell>
          <cell r="AN122" t="str">
            <v>m</v>
          </cell>
        </row>
        <row r="123">
          <cell r="A123">
            <v>18</v>
          </cell>
          <cell r="B123">
            <v>0</v>
          </cell>
          <cell r="D123">
            <v>0</v>
          </cell>
          <cell r="E123" t="str">
            <v>G-38</v>
          </cell>
          <cell r="F123" t="str">
            <v>G-38</v>
          </cell>
          <cell r="G123" t="str">
            <v>G-38</v>
          </cell>
          <cell r="H123" t="str">
            <v>Boca de lobo tripla (altura média 1,30m)</v>
          </cell>
          <cell r="K123">
            <v>0</v>
          </cell>
          <cell r="L123">
            <v>0</v>
          </cell>
          <cell r="M123">
            <v>115</v>
          </cell>
          <cell r="N123">
            <v>0</v>
          </cell>
          <cell r="AF123" t="str">
            <v>G-55</v>
          </cell>
          <cell r="AG123" t="str">
            <v xml:space="preserve">Fornecimento de tubos, Ø 40cm </v>
          </cell>
          <cell r="AN123" t="str">
            <v>m</v>
          </cell>
          <cell r="AO123">
            <v>0</v>
          </cell>
        </row>
        <row r="124">
          <cell r="A124">
            <v>18</v>
          </cell>
          <cell r="B124">
            <v>0</v>
          </cell>
          <cell r="D124">
            <v>0</v>
          </cell>
          <cell r="E124" t="str">
            <v>G-39</v>
          </cell>
          <cell r="F124" t="str">
            <v>G-39</v>
          </cell>
          <cell r="G124" t="str">
            <v>G-39</v>
          </cell>
          <cell r="H124" t="str">
            <v>Gabião</v>
          </cell>
          <cell r="K124">
            <v>0</v>
          </cell>
          <cell r="L124">
            <v>0</v>
          </cell>
          <cell r="M124">
            <v>116</v>
          </cell>
          <cell r="N124">
            <v>0</v>
          </cell>
          <cell r="AF124" t="str">
            <v>G-56</v>
          </cell>
          <cell r="AG124" t="str">
            <v xml:space="preserve">Transporte de tubos, Ø 40cm </v>
          </cell>
          <cell r="AN124" t="str">
            <v>t</v>
          </cell>
          <cell r="AO124">
            <v>0</v>
          </cell>
        </row>
        <row r="125">
          <cell r="A125">
            <v>18</v>
          </cell>
          <cell r="B125">
            <v>0</v>
          </cell>
          <cell r="D125">
            <v>0</v>
          </cell>
          <cell r="E125" t="str">
            <v>G-40</v>
          </cell>
          <cell r="F125" t="str">
            <v>G-40</v>
          </cell>
          <cell r="G125" t="str">
            <v>G-40</v>
          </cell>
          <cell r="H125" t="str">
            <v>Dreno de tubo de concreto Ø 20cm (0,50 x 0,50m)</v>
          </cell>
          <cell r="K125">
            <v>0</v>
          </cell>
          <cell r="L125">
            <v>0</v>
          </cell>
          <cell r="M125">
            <v>117</v>
          </cell>
          <cell r="N125">
            <v>0</v>
          </cell>
          <cell r="AF125" t="str">
            <v>G-57</v>
          </cell>
          <cell r="AG125" t="str">
            <v xml:space="preserve">Assentamento de tubos, Ø 40cm </v>
          </cell>
          <cell r="AN125" t="str">
            <v>m</v>
          </cell>
          <cell r="AO125">
            <v>0</v>
          </cell>
        </row>
        <row r="126">
          <cell r="A126">
            <v>18</v>
          </cell>
          <cell r="B126">
            <v>0</v>
          </cell>
          <cell r="D126">
            <v>0</v>
          </cell>
          <cell r="E126" t="str">
            <v>G-41</v>
          </cell>
          <cell r="F126" t="str">
            <v>G-41</v>
          </cell>
          <cell r="G126" t="str">
            <v>G-41</v>
          </cell>
          <cell r="H126" t="str">
            <v>Dreno profundo de tubo de concreto Ø 20cm (1,00 x 0,75m)</v>
          </cell>
          <cell r="K126">
            <v>0</v>
          </cell>
          <cell r="L126">
            <v>0</v>
          </cell>
          <cell r="M126">
            <v>118</v>
          </cell>
          <cell r="N126">
            <v>0</v>
          </cell>
          <cell r="AF126" t="str">
            <v>G-58</v>
          </cell>
          <cell r="AG126" t="str">
            <v xml:space="preserve">Fornecimento de tubos, Ø 60cm </v>
          </cell>
          <cell r="AN126" t="str">
            <v>m</v>
          </cell>
          <cell r="AO126">
            <v>0</v>
          </cell>
        </row>
        <row r="127">
          <cell r="A127">
            <v>18</v>
          </cell>
          <cell r="B127">
            <v>0</v>
          </cell>
          <cell r="D127">
            <v>0</v>
          </cell>
          <cell r="E127" t="str">
            <v>G-42</v>
          </cell>
          <cell r="F127" t="str">
            <v>G-42</v>
          </cell>
          <cell r="G127" t="str">
            <v>G-42</v>
          </cell>
          <cell r="H127" t="str">
            <v>Fornecimento, transporte, assentamento e rejuntamento de meio fio pré-moldado</v>
          </cell>
          <cell r="K127">
            <v>0</v>
          </cell>
          <cell r="L127">
            <v>0</v>
          </cell>
          <cell r="M127">
            <v>119</v>
          </cell>
          <cell r="N127">
            <v>0</v>
          </cell>
          <cell r="AF127" t="str">
            <v>G-59</v>
          </cell>
          <cell r="AG127" t="str">
            <v xml:space="preserve">Transporte de tubos, Ø 60cm </v>
          </cell>
          <cell r="AN127" t="str">
            <v>t</v>
          </cell>
          <cell r="AO127">
            <v>0</v>
          </cell>
        </row>
        <row r="128">
          <cell r="A128">
            <v>18</v>
          </cell>
          <cell r="B128">
            <v>0</v>
          </cell>
          <cell r="D128">
            <v>0</v>
          </cell>
          <cell r="E128" t="str">
            <v>G-43</v>
          </cell>
          <cell r="F128" t="str">
            <v>G-43</v>
          </cell>
          <cell r="G128" t="str">
            <v>G-43</v>
          </cell>
          <cell r="H128" t="str">
            <v>Meio-fio sem sarjeta, moldado no local, inclusive escoramento</v>
          </cell>
          <cell r="K128">
            <v>0</v>
          </cell>
          <cell r="L128">
            <v>0</v>
          </cell>
          <cell r="M128">
            <v>120</v>
          </cell>
          <cell r="N128">
            <v>0</v>
          </cell>
          <cell r="AF128" t="str">
            <v>G-60</v>
          </cell>
          <cell r="AG128" t="str">
            <v xml:space="preserve">Assentamento de tubos, Ø 60cm </v>
          </cell>
          <cell r="AN128" t="str">
            <v>m</v>
          </cell>
          <cell r="AO128">
            <v>0</v>
          </cell>
        </row>
        <row r="129">
          <cell r="A129">
            <v>18</v>
          </cell>
          <cell r="B129">
            <v>0</v>
          </cell>
          <cell r="D129">
            <v>0</v>
          </cell>
          <cell r="E129" t="str">
            <v>G-44</v>
          </cell>
          <cell r="F129" t="str">
            <v>G-44</v>
          </cell>
          <cell r="G129" t="str">
            <v>G-44</v>
          </cell>
          <cell r="H129" t="str">
            <v>Meio-fio com sarjeta, moldado no local, inclusive escavação e escoramento</v>
          </cell>
          <cell r="K129">
            <v>0</v>
          </cell>
          <cell r="L129">
            <v>0</v>
          </cell>
          <cell r="M129">
            <v>121</v>
          </cell>
          <cell r="N129">
            <v>0</v>
          </cell>
          <cell r="AF129" t="str">
            <v>G-61</v>
          </cell>
          <cell r="AG129" t="str">
            <v xml:space="preserve">Fornecimento de tubos, Ø 80cm </v>
          </cell>
          <cell r="AN129" t="str">
            <v>m</v>
          </cell>
          <cell r="AO129">
            <v>0</v>
          </cell>
        </row>
        <row r="130">
          <cell r="A130">
            <v>18</v>
          </cell>
          <cell r="B130">
            <v>0</v>
          </cell>
          <cell r="D130">
            <v>0</v>
          </cell>
          <cell r="E130" t="str">
            <v>G-45</v>
          </cell>
          <cell r="F130" t="str">
            <v>G-45</v>
          </cell>
          <cell r="G130" t="str">
            <v>G-45</v>
          </cell>
          <cell r="H130" t="str">
            <v>Sarjeta moldada no local</v>
          </cell>
          <cell r="K130">
            <v>0</v>
          </cell>
          <cell r="L130">
            <v>0</v>
          </cell>
          <cell r="M130">
            <v>122</v>
          </cell>
          <cell r="N130">
            <v>0</v>
          </cell>
          <cell r="AF130" t="str">
            <v>G-62</v>
          </cell>
          <cell r="AG130" t="str">
            <v xml:space="preserve">Transporte de tubos, Ø 80cm </v>
          </cell>
          <cell r="AN130" t="str">
            <v>t</v>
          </cell>
          <cell r="AO130">
            <v>0</v>
          </cell>
        </row>
        <row r="131">
          <cell r="A131">
            <v>18</v>
          </cell>
          <cell r="B131">
            <v>0</v>
          </cell>
          <cell r="D131">
            <v>0</v>
          </cell>
          <cell r="E131" t="str">
            <v>G-46</v>
          </cell>
          <cell r="F131" t="str">
            <v>G-46</v>
          </cell>
          <cell r="G131" t="str">
            <v>G-46</v>
          </cell>
          <cell r="H131" t="str">
            <v>Ante projeto e desenho de galerias de águas pluviais</v>
          </cell>
          <cell r="K131">
            <v>0</v>
          </cell>
          <cell r="L131">
            <v>0</v>
          </cell>
          <cell r="M131">
            <v>123</v>
          </cell>
          <cell r="N131">
            <v>0</v>
          </cell>
          <cell r="AF131" t="str">
            <v>G-63</v>
          </cell>
          <cell r="AG131" t="str">
            <v xml:space="preserve">Assentamento de tubos, Ø 80cm </v>
          </cell>
          <cell r="AN131" t="str">
            <v>m</v>
          </cell>
          <cell r="AO131">
            <v>0</v>
          </cell>
        </row>
        <row r="132">
          <cell r="A132">
            <v>18</v>
          </cell>
          <cell r="B132">
            <v>0</v>
          </cell>
          <cell r="D132">
            <v>0</v>
          </cell>
          <cell r="E132" t="str">
            <v>G-47</v>
          </cell>
          <cell r="F132" t="str">
            <v>G-47</v>
          </cell>
          <cell r="G132" t="str">
            <v>G-47</v>
          </cell>
          <cell r="H132" t="str">
            <v>Serviços topográficos, incl. locação, nota de serv., acomp. e cadastro para GAP</v>
          </cell>
          <cell r="K132">
            <v>0</v>
          </cell>
          <cell r="L132">
            <v>0</v>
          </cell>
          <cell r="M132">
            <v>124</v>
          </cell>
          <cell r="N132">
            <v>0</v>
          </cell>
          <cell r="AF132" t="str">
            <v>G-64</v>
          </cell>
          <cell r="AG132" t="str">
            <v xml:space="preserve">Fornecimento de tubos, Ø 100cm </v>
          </cell>
          <cell r="AN132" t="str">
            <v>m</v>
          </cell>
          <cell r="AO132">
            <v>0</v>
          </cell>
        </row>
        <row r="133">
          <cell r="A133">
            <v>18</v>
          </cell>
          <cell r="B133">
            <v>0</v>
          </cell>
          <cell r="D133">
            <v>0</v>
          </cell>
          <cell r="E133" t="str">
            <v>G-48</v>
          </cell>
          <cell r="F133" t="str">
            <v>G-48</v>
          </cell>
          <cell r="G133" t="str">
            <v>G-48</v>
          </cell>
          <cell r="H133" t="str">
            <v>Lastro de brita</v>
          </cell>
          <cell r="K133">
            <v>0</v>
          </cell>
          <cell r="L133">
            <v>0</v>
          </cell>
          <cell r="M133">
            <v>125</v>
          </cell>
          <cell r="N133">
            <v>0</v>
          </cell>
          <cell r="AF133" t="str">
            <v>G-65</v>
          </cell>
          <cell r="AG133" t="str">
            <v xml:space="preserve">Transporte de tubos, Ø 100cm </v>
          </cell>
          <cell r="AN133" t="str">
            <v>t</v>
          </cell>
          <cell r="AO133">
            <v>0</v>
          </cell>
        </row>
        <row r="134">
          <cell r="A134">
            <v>18</v>
          </cell>
          <cell r="B134">
            <v>0</v>
          </cell>
          <cell r="D134">
            <v>0</v>
          </cell>
          <cell r="E134" t="str">
            <v>G-49</v>
          </cell>
          <cell r="F134" t="str">
            <v>G-49</v>
          </cell>
          <cell r="G134" t="str">
            <v>G-49</v>
          </cell>
          <cell r="H134" t="str">
            <v>Lastro de pedra marroada</v>
          </cell>
          <cell r="K134">
            <v>0</v>
          </cell>
          <cell r="L134">
            <v>0</v>
          </cell>
          <cell r="M134">
            <v>126</v>
          </cell>
          <cell r="N134">
            <v>0</v>
          </cell>
          <cell r="AF134" t="str">
            <v>G-66</v>
          </cell>
          <cell r="AG134" t="str">
            <v xml:space="preserve">Assentamento de tubos, Ø 100cm </v>
          </cell>
          <cell r="AN134" t="str">
            <v>m</v>
          </cell>
          <cell r="AO134">
            <v>0</v>
          </cell>
        </row>
        <row r="135">
          <cell r="A135">
            <v>18</v>
          </cell>
          <cell r="B135">
            <v>0</v>
          </cell>
          <cell r="D135">
            <v>0</v>
          </cell>
          <cell r="E135" t="str">
            <v>G-73</v>
          </cell>
          <cell r="F135" t="str">
            <v>G-73</v>
          </cell>
          <cell r="G135" t="str">
            <v>G-73</v>
          </cell>
          <cell r="H135" t="str">
            <v>Demolição de pavimento asfáltico, incluindo remoção</v>
          </cell>
          <cell r="K135">
            <v>0</v>
          </cell>
          <cell r="L135">
            <v>0</v>
          </cell>
          <cell r="M135">
            <v>127</v>
          </cell>
          <cell r="N135">
            <v>0</v>
          </cell>
          <cell r="AF135" t="str">
            <v>G-67</v>
          </cell>
          <cell r="AG135" t="str">
            <v xml:space="preserve">Fornecimento de tubos, Ø 120cm </v>
          </cell>
          <cell r="AN135" t="str">
            <v>m</v>
          </cell>
          <cell r="AO135">
            <v>0</v>
          </cell>
        </row>
        <row r="136">
          <cell r="A136">
            <v>18</v>
          </cell>
          <cell r="B136">
            <v>0</v>
          </cell>
          <cell r="D136">
            <v>0</v>
          </cell>
          <cell r="E136" t="str">
            <v>G-74</v>
          </cell>
          <cell r="F136" t="str">
            <v>G-74</v>
          </cell>
          <cell r="G136" t="str">
            <v>G-74</v>
          </cell>
          <cell r="H136" t="str">
            <v xml:space="preserve">Remendo de pavimento estabilizado </v>
          </cell>
          <cell r="K136">
            <v>0</v>
          </cell>
          <cell r="L136">
            <v>0</v>
          </cell>
          <cell r="M136">
            <v>128</v>
          </cell>
          <cell r="N136">
            <v>0</v>
          </cell>
          <cell r="AF136" t="str">
            <v>G-68</v>
          </cell>
          <cell r="AG136" t="str">
            <v xml:space="preserve">Transporte de tubos, Ø 120cm </v>
          </cell>
          <cell r="AN136" t="str">
            <v>t</v>
          </cell>
          <cell r="AO136">
            <v>0</v>
          </cell>
        </row>
        <row r="137">
          <cell r="A137">
            <v>18</v>
          </cell>
          <cell r="B137">
            <v>0</v>
          </cell>
          <cell r="D137">
            <v>0</v>
          </cell>
          <cell r="E137" t="str">
            <v>G-75</v>
          </cell>
          <cell r="F137" t="str">
            <v>G-75</v>
          </cell>
          <cell r="G137" t="str">
            <v>G-75</v>
          </cell>
          <cell r="H137" t="str">
            <v>Remendo de capa asfáltica</v>
          </cell>
          <cell r="K137">
            <v>0</v>
          </cell>
          <cell r="L137">
            <v>0</v>
          </cell>
          <cell r="M137">
            <v>129</v>
          </cell>
          <cell r="N137">
            <v>0</v>
          </cell>
          <cell r="AF137" t="str">
            <v>G-69</v>
          </cell>
          <cell r="AG137" t="str">
            <v xml:space="preserve">Assentamento de tubos, Ø 120cm </v>
          </cell>
          <cell r="AN137" t="str">
            <v>m</v>
          </cell>
          <cell r="AO137">
            <v>0</v>
          </cell>
        </row>
        <row r="138">
          <cell r="A138">
            <v>18</v>
          </cell>
          <cell r="B138">
            <v>0</v>
          </cell>
          <cell r="D138">
            <v>0</v>
          </cell>
          <cell r="E138" t="str">
            <v>G-50</v>
          </cell>
          <cell r="F138" t="str">
            <v>G-50</v>
          </cell>
          <cell r="G138" t="str">
            <v>G-50</v>
          </cell>
          <cell r="H138" t="str">
            <v>Escoramento contínuo em valas c/ espaçam. entre vig. de 2,00m, incl. ret. do madeir.</v>
          </cell>
          <cell r="K138">
            <v>0</v>
          </cell>
          <cell r="L138">
            <v>0</v>
          </cell>
          <cell r="M138">
            <v>130</v>
          </cell>
          <cell r="N138">
            <v>0</v>
          </cell>
          <cell r="AF138" t="str">
            <v>G-70</v>
          </cell>
          <cell r="AG138" t="str">
            <v xml:space="preserve">Fornecimento de tubos, Ø 150cm </v>
          </cell>
          <cell r="AN138" t="str">
            <v>m</v>
          </cell>
          <cell r="AO138">
            <v>0</v>
          </cell>
        </row>
        <row r="139">
          <cell r="A139">
            <v>18</v>
          </cell>
          <cell r="B139">
            <v>0</v>
          </cell>
          <cell r="D139">
            <v>0</v>
          </cell>
          <cell r="E139" t="str">
            <v>G-51</v>
          </cell>
          <cell r="F139" t="str">
            <v>G-51</v>
          </cell>
          <cell r="G139" t="str">
            <v>G-51</v>
          </cell>
          <cell r="H139" t="str">
            <v>Escoramento descontínuo em valas espaçado de 1,8m no comprimento da vala</v>
          </cell>
          <cell r="K139">
            <v>0</v>
          </cell>
          <cell r="L139">
            <v>0</v>
          </cell>
          <cell r="M139">
            <v>131</v>
          </cell>
          <cell r="N139">
            <v>0</v>
          </cell>
          <cell r="AF139" t="str">
            <v>G-71</v>
          </cell>
          <cell r="AG139" t="str">
            <v xml:space="preserve">Transporte de tubos, Ø 150cm </v>
          </cell>
          <cell r="AN139" t="str">
            <v>t</v>
          </cell>
          <cell r="AO139">
            <v>0</v>
          </cell>
        </row>
        <row r="140">
          <cell r="A140">
            <v>18</v>
          </cell>
          <cell r="B140">
            <v>0</v>
          </cell>
          <cell r="D140">
            <v>0</v>
          </cell>
          <cell r="E140" t="str">
            <v>G-52</v>
          </cell>
          <cell r="F140" t="str">
            <v>G-52</v>
          </cell>
          <cell r="G140" t="str">
            <v>G-52</v>
          </cell>
          <cell r="H140" t="str">
            <v>Escavação 3ª categoria em valas</v>
          </cell>
          <cell r="K140">
            <v>0</v>
          </cell>
          <cell r="L140">
            <v>0</v>
          </cell>
          <cell r="M140">
            <v>132</v>
          </cell>
          <cell r="N140">
            <v>0</v>
          </cell>
          <cell r="AF140" t="str">
            <v>G-72</v>
          </cell>
          <cell r="AG140" t="str">
            <v xml:space="preserve">Assentamento de tubos, Ø 150cm </v>
          </cell>
          <cell r="AN140" t="str">
            <v>m</v>
          </cell>
          <cell r="AO140">
            <v>0</v>
          </cell>
        </row>
        <row r="141">
          <cell r="A141">
            <v>18</v>
          </cell>
          <cell r="B141">
            <v>0</v>
          </cell>
          <cell r="D141">
            <v>0</v>
          </cell>
          <cell r="E141" t="str">
            <v>G-53</v>
          </cell>
          <cell r="F141" t="str">
            <v>G-53</v>
          </cell>
          <cell r="G141" t="str">
            <v>G-53</v>
          </cell>
          <cell r="H141" t="str">
            <v>Carga de material de galerias</v>
          </cell>
          <cell r="K141">
            <v>0</v>
          </cell>
          <cell r="L141">
            <v>0</v>
          </cell>
          <cell r="M141">
            <v>133</v>
          </cell>
          <cell r="N141">
            <v>0</v>
          </cell>
          <cell r="AF141" t="str">
            <v>G-</v>
          </cell>
          <cell r="AG141">
            <v>0</v>
          </cell>
          <cell r="AN141">
            <v>0</v>
          </cell>
        </row>
        <row r="142">
          <cell r="A142">
            <v>18</v>
          </cell>
          <cell r="B142">
            <v>0</v>
          </cell>
          <cell r="D142">
            <v>0</v>
          </cell>
          <cell r="E142" t="str">
            <v>G-54</v>
          </cell>
          <cell r="F142" t="str">
            <v>G-54</v>
          </cell>
          <cell r="G142" t="str">
            <v>G-54</v>
          </cell>
          <cell r="H142" t="str">
            <v>Assentamento de  meio-fio  pré-moldado (incl. escavação)</v>
          </cell>
          <cell r="K142">
            <v>0</v>
          </cell>
          <cell r="L142">
            <v>0</v>
          </cell>
          <cell r="M142">
            <v>134</v>
          </cell>
          <cell r="N142">
            <v>0</v>
          </cell>
        </row>
        <row r="143">
          <cell r="A143">
            <v>18</v>
          </cell>
          <cell r="B143">
            <v>0</v>
          </cell>
          <cell r="D143">
            <v>0</v>
          </cell>
          <cell r="E143" t="str">
            <v>G-</v>
          </cell>
          <cell r="F143" t="str">
            <v>G-</v>
          </cell>
          <cell r="G143" t="str">
            <v>G-</v>
          </cell>
          <cell r="H143">
            <v>0</v>
          </cell>
          <cell r="K143">
            <v>0</v>
          </cell>
          <cell r="L143">
            <v>0</v>
          </cell>
          <cell r="M143">
            <v>135</v>
          </cell>
          <cell r="N143">
            <v>0</v>
          </cell>
        </row>
        <row r="144">
          <cell r="A144">
            <v>18</v>
          </cell>
          <cell r="B144">
            <v>0</v>
          </cell>
          <cell r="D144">
            <v>0</v>
          </cell>
          <cell r="E144" t="str">
            <v>G-</v>
          </cell>
          <cell r="F144" t="str">
            <v>G-</v>
          </cell>
          <cell r="G144" t="str">
            <v>G-</v>
          </cell>
          <cell r="H144">
            <v>0</v>
          </cell>
          <cell r="K144">
            <v>0</v>
          </cell>
          <cell r="L144">
            <v>0</v>
          </cell>
          <cell r="M144">
            <v>136</v>
          </cell>
          <cell r="N144">
            <v>0</v>
          </cell>
        </row>
        <row r="145">
          <cell r="A145">
            <v>18</v>
          </cell>
          <cell r="B145">
            <v>0</v>
          </cell>
          <cell r="C145">
            <v>0</v>
          </cell>
          <cell r="D145">
            <v>0</v>
          </cell>
          <cell r="E145" t="str">
            <v>STG</v>
          </cell>
          <cell r="L145">
            <v>0</v>
          </cell>
          <cell r="M145">
            <v>137</v>
          </cell>
          <cell r="AF145" t="str">
            <v>G-</v>
          </cell>
          <cell r="AG145">
            <v>0</v>
          </cell>
          <cell r="AN145">
            <v>0</v>
          </cell>
        </row>
        <row r="146">
          <cell r="A146">
            <v>18</v>
          </cell>
          <cell r="B146">
            <v>0</v>
          </cell>
          <cell r="C146">
            <v>0</v>
          </cell>
          <cell r="D146">
            <v>0</v>
          </cell>
          <cell r="E146" t="str">
            <v>BRG</v>
          </cell>
          <cell r="L146">
            <v>0</v>
          </cell>
          <cell r="M146">
            <v>138</v>
          </cell>
          <cell r="AF146" t="str">
            <v>CN</v>
          </cell>
          <cell r="AG146" t="str">
            <v>CANALIZAÇÃO</v>
          </cell>
          <cell r="AN146">
            <v>0</v>
          </cell>
        </row>
        <row r="147">
          <cell r="A147">
            <v>18</v>
          </cell>
          <cell r="B147">
            <v>0</v>
          </cell>
          <cell r="C147">
            <v>0</v>
          </cell>
          <cell r="D147">
            <v>0</v>
          </cell>
          <cell r="E147" t="str">
            <v>CA</v>
          </cell>
          <cell r="F147" t="str">
            <v>CN</v>
          </cell>
          <cell r="G147" t="str">
            <v>CANALIZAÇÃO</v>
          </cell>
          <cell r="K147">
            <v>4</v>
          </cell>
          <cell r="L147">
            <v>0</v>
          </cell>
          <cell r="M147">
            <v>139</v>
          </cell>
          <cell r="AF147" t="str">
            <v>CN-1</v>
          </cell>
          <cell r="AG147" t="str">
            <v>Bidim CP-30</v>
          </cell>
          <cell r="AN147" t="str">
            <v>m²</v>
          </cell>
        </row>
        <row r="148">
          <cell r="A148">
            <v>18</v>
          </cell>
          <cell r="B148">
            <v>0</v>
          </cell>
          <cell r="D148">
            <v>0</v>
          </cell>
          <cell r="E148" t="str">
            <v>CN-1</v>
          </cell>
          <cell r="F148" t="str">
            <v>CN-1</v>
          </cell>
          <cell r="G148" t="str">
            <v>CN-1</v>
          </cell>
          <cell r="H148" t="str">
            <v>Bidim CP-30</v>
          </cell>
          <cell r="K148">
            <v>0</v>
          </cell>
          <cell r="L148">
            <v>0</v>
          </cell>
          <cell r="M148">
            <v>140</v>
          </cell>
          <cell r="N148">
            <v>0</v>
          </cell>
          <cell r="AF148" t="str">
            <v>CN-2</v>
          </cell>
          <cell r="AG148" t="str">
            <v>Remanejamento de redes domésticas de esgoto</v>
          </cell>
          <cell r="AN148" t="str">
            <v>m</v>
          </cell>
        </row>
        <row r="149">
          <cell r="A149">
            <v>18</v>
          </cell>
          <cell r="B149">
            <v>0</v>
          </cell>
          <cell r="D149">
            <v>0</v>
          </cell>
          <cell r="E149" t="str">
            <v>CN-2</v>
          </cell>
          <cell r="F149" t="str">
            <v>CN-2</v>
          </cell>
          <cell r="G149" t="str">
            <v>CN-2</v>
          </cell>
          <cell r="H149" t="str">
            <v>Remanejamento de redes domésticas de esgoto</v>
          </cell>
          <cell r="K149">
            <v>0</v>
          </cell>
          <cell r="L149">
            <v>0</v>
          </cell>
          <cell r="M149">
            <v>141</v>
          </cell>
          <cell r="N149">
            <v>0</v>
          </cell>
          <cell r="AF149" t="str">
            <v>CN-3</v>
          </cell>
          <cell r="AG149" t="str">
            <v>Escavação e carga em material de 1ª cat. com profundidade de 3,00 a 6,00m</v>
          </cell>
          <cell r="AN149" t="str">
            <v>m³</v>
          </cell>
        </row>
        <row r="150">
          <cell r="A150">
            <v>18</v>
          </cell>
          <cell r="B150">
            <v>0</v>
          </cell>
          <cell r="D150">
            <v>0</v>
          </cell>
          <cell r="E150" t="str">
            <v>CN-3</v>
          </cell>
          <cell r="F150" t="str">
            <v>CN-3</v>
          </cell>
          <cell r="G150" t="str">
            <v>CN-3</v>
          </cell>
          <cell r="H150" t="str">
            <v>Escavação e carga em material de 1ª cat. com profundidade de 3,00 a 6,00m</v>
          </cell>
          <cell r="K150">
            <v>0</v>
          </cell>
          <cell r="L150">
            <v>0</v>
          </cell>
          <cell r="M150">
            <v>142</v>
          </cell>
          <cell r="N150">
            <v>0</v>
          </cell>
          <cell r="AF150" t="str">
            <v>CN-4</v>
          </cell>
          <cell r="AG150" t="str">
            <v>Escavação e carga em material de 2ª cat. com profundidade de 3,00 a 6,00m</v>
          </cell>
          <cell r="AN150" t="str">
            <v>m³</v>
          </cell>
        </row>
        <row r="151">
          <cell r="A151">
            <v>18</v>
          </cell>
          <cell r="B151">
            <v>0</v>
          </cell>
          <cell r="D151">
            <v>0</v>
          </cell>
          <cell r="E151" t="str">
            <v>CN-4</v>
          </cell>
          <cell r="F151" t="str">
            <v>CN-4</v>
          </cell>
          <cell r="G151" t="str">
            <v>CN-4</v>
          </cell>
          <cell r="H151" t="str">
            <v>Escavação e carga em material de 2ª cat. com profundidade de 3,00 a 6,00m</v>
          </cell>
          <cell r="K151">
            <v>0</v>
          </cell>
          <cell r="L151">
            <v>0</v>
          </cell>
          <cell r="M151">
            <v>143</v>
          </cell>
          <cell r="N151">
            <v>0</v>
          </cell>
          <cell r="AF151" t="str">
            <v>CN-5</v>
          </cell>
          <cell r="AG151" t="str">
            <v>Escavação e carga em material de 1ª cat. com profundidade até 3,00m</v>
          </cell>
          <cell r="AN151" t="str">
            <v>m³</v>
          </cell>
        </row>
        <row r="152">
          <cell r="A152">
            <v>18</v>
          </cell>
          <cell r="B152">
            <v>0</v>
          </cell>
          <cell r="D152">
            <v>0</v>
          </cell>
          <cell r="E152" t="str">
            <v>CN-5</v>
          </cell>
          <cell r="F152" t="str">
            <v>CN-5</v>
          </cell>
          <cell r="G152" t="str">
            <v>CN-5</v>
          </cell>
          <cell r="H152" t="str">
            <v>Escavação e carga em material de 1ª cat. com profundidade até 3,00m</v>
          </cell>
          <cell r="K152">
            <v>0</v>
          </cell>
          <cell r="L152">
            <v>0</v>
          </cell>
          <cell r="M152">
            <v>144</v>
          </cell>
          <cell r="N152">
            <v>0</v>
          </cell>
          <cell r="AF152" t="str">
            <v>CN-6</v>
          </cell>
          <cell r="AG152" t="str">
            <v>Escavação e carga em material de 2ª cat. com profundidade até 3,00m</v>
          </cell>
          <cell r="AN152" t="str">
            <v>m³</v>
          </cell>
        </row>
        <row r="153">
          <cell r="A153">
            <v>18</v>
          </cell>
          <cell r="B153">
            <v>0</v>
          </cell>
          <cell r="D153">
            <v>0</v>
          </cell>
          <cell r="E153" t="str">
            <v>CN-6</v>
          </cell>
          <cell r="F153" t="str">
            <v>CN-6</v>
          </cell>
          <cell r="G153" t="str">
            <v>CN-6</v>
          </cell>
          <cell r="H153" t="str">
            <v>Escavação e carga em material de 2ª cat. com profundidade até 3,00m</v>
          </cell>
          <cell r="K153">
            <v>0</v>
          </cell>
          <cell r="L153">
            <v>0</v>
          </cell>
          <cell r="M153">
            <v>145</v>
          </cell>
          <cell r="N153">
            <v>0</v>
          </cell>
          <cell r="AF153" t="str">
            <v>CN-7</v>
          </cell>
          <cell r="AG153" t="str">
            <v>Escavação em material de 3ª categoria</v>
          </cell>
          <cell r="AN153" t="str">
            <v>m³</v>
          </cell>
        </row>
        <row r="154">
          <cell r="A154">
            <v>18</v>
          </cell>
          <cell r="B154">
            <v>0</v>
          </cell>
          <cell r="D154">
            <v>0</v>
          </cell>
          <cell r="E154" t="str">
            <v>CN-7</v>
          </cell>
          <cell r="F154" t="str">
            <v>CN-7</v>
          </cell>
          <cell r="G154" t="str">
            <v>CN-7</v>
          </cell>
          <cell r="H154" t="str">
            <v>Escavação em material de 3ª categoria</v>
          </cell>
          <cell r="K154">
            <v>0</v>
          </cell>
          <cell r="L154">
            <v>0</v>
          </cell>
          <cell r="M154">
            <v>146</v>
          </cell>
          <cell r="N154">
            <v>0</v>
          </cell>
          <cell r="AF154" t="str">
            <v>CN-8</v>
          </cell>
          <cell r="AG154" t="str">
            <v xml:space="preserve">Transporte local de material de 3ª categoria </v>
          </cell>
          <cell r="AN154" t="str">
            <v>m³</v>
          </cell>
        </row>
        <row r="155">
          <cell r="A155">
            <v>18</v>
          </cell>
          <cell r="B155">
            <v>0</v>
          </cell>
          <cell r="D155">
            <v>0</v>
          </cell>
          <cell r="E155" t="str">
            <v>CN-8</v>
          </cell>
          <cell r="F155" t="str">
            <v>CN-8</v>
          </cell>
          <cell r="G155" t="str">
            <v>CN-8</v>
          </cell>
          <cell r="H155" t="str">
            <v xml:space="preserve">Transporte local de material de 3ª categoria </v>
          </cell>
          <cell r="K155">
            <v>0</v>
          </cell>
          <cell r="L155">
            <v>0</v>
          </cell>
          <cell r="M155">
            <v>147</v>
          </cell>
          <cell r="N155">
            <v>0</v>
          </cell>
          <cell r="AF155" t="str">
            <v>CN-9</v>
          </cell>
          <cell r="AG155" t="str">
            <v>Escavação e carga em solo mole com profundidade até 3,00m</v>
          </cell>
          <cell r="AN155" t="str">
            <v>m³</v>
          </cell>
        </row>
        <row r="156">
          <cell r="A156">
            <v>18</v>
          </cell>
          <cell r="B156">
            <v>0</v>
          </cell>
          <cell r="D156">
            <v>0</v>
          </cell>
          <cell r="E156" t="str">
            <v>CN-9</v>
          </cell>
          <cell r="F156" t="str">
            <v>CN-9</v>
          </cell>
          <cell r="G156" t="str">
            <v>CN-9</v>
          </cell>
          <cell r="H156" t="str">
            <v>Escavação e carga em solo mole com profundidade até 3,00m</v>
          </cell>
          <cell r="K156">
            <v>0</v>
          </cell>
          <cell r="L156">
            <v>0</v>
          </cell>
          <cell r="M156">
            <v>148</v>
          </cell>
          <cell r="N156">
            <v>0</v>
          </cell>
          <cell r="AF156" t="str">
            <v>CN-10</v>
          </cell>
          <cell r="AG156" t="str">
            <v>Escavação e carga em solo mole com profundidade de 3,00 a 6,00m</v>
          </cell>
          <cell r="AN156" t="str">
            <v>m³</v>
          </cell>
        </row>
        <row r="157">
          <cell r="A157">
            <v>18</v>
          </cell>
          <cell r="B157">
            <v>0</v>
          </cell>
          <cell r="D157">
            <v>0</v>
          </cell>
          <cell r="E157" t="str">
            <v>CN-10</v>
          </cell>
          <cell r="F157" t="str">
            <v>CN-10</v>
          </cell>
          <cell r="G157" t="str">
            <v>CN-10</v>
          </cell>
          <cell r="H157" t="str">
            <v>Escavação e carga em solo mole com profundidade de 3,00 a 6,00m</v>
          </cell>
          <cell r="K157">
            <v>0</v>
          </cell>
          <cell r="L157">
            <v>0</v>
          </cell>
          <cell r="M157">
            <v>149</v>
          </cell>
          <cell r="N157">
            <v>0</v>
          </cell>
          <cell r="AF157" t="str">
            <v>CN-11</v>
          </cell>
          <cell r="AG157" t="str">
            <v xml:space="preserve">Transporte local de material de 1ª ou 2ª cat. de solo mole até 5km </v>
          </cell>
          <cell r="AN157" t="str">
            <v>m³</v>
          </cell>
        </row>
        <row r="158">
          <cell r="A158">
            <v>18</v>
          </cell>
          <cell r="B158">
            <v>0</v>
          </cell>
          <cell r="D158">
            <v>0</v>
          </cell>
          <cell r="E158" t="str">
            <v>CN-11</v>
          </cell>
          <cell r="F158" t="str">
            <v>CN-11</v>
          </cell>
          <cell r="G158" t="str">
            <v>CN-11</v>
          </cell>
          <cell r="H158" t="str">
            <v xml:space="preserve">Transporte local de material de 1ª ou 2ª cat. de solo mole até 5km </v>
          </cell>
          <cell r="K158">
            <v>0</v>
          </cell>
          <cell r="L158">
            <v>0</v>
          </cell>
          <cell r="M158">
            <v>150</v>
          </cell>
          <cell r="N158">
            <v>0</v>
          </cell>
          <cell r="AF158" t="str">
            <v>CN-12</v>
          </cell>
          <cell r="AG158" t="str">
            <v>Descarga e espalhamento em bota fora</v>
          </cell>
          <cell r="AN158" t="str">
            <v>m³</v>
          </cell>
        </row>
        <row r="159">
          <cell r="A159">
            <v>18</v>
          </cell>
          <cell r="B159">
            <v>0</v>
          </cell>
          <cell r="D159">
            <v>0</v>
          </cell>
          <cell r="E159" t="str">
            <v>CN-12</v>
          </cell>
          <cell r="F159" t="str">
            <v>CN-12</v>
          </cell>
          <cell r="G159" t="str">
            <v>CN-12</v>
          </cell>
          <cell r="H159" t="str">
            <v>Descarga e espalhamento em bota fora</v>
          </cell>
          <cell r="K159">
            <v>0</v>
          </cell>
          <cell r="L159">
            <v>0</v>
          </cell>
          <cell r="M159">
            <v>151</v>
          </cell>
          <cell r="N159">
            <v>0</v>
          </cell>
          <cell r="AF159" t="str">
            <v>CN-13</v>
          </cell>
          <cell r="AG159" t="str">
            <v>Reaterro de valas compactado mecanic. CM-30</v>
          </cell>
          <cell r="AN159" t="str">
            <v>m³</v>
          </cell>
        </row>
        <row r="160">
          <cell r="A160">
            <v>18</v>
          </cell>
          <cell r="B160">
            <v>0</v>
          </cell>
          <cell r="D160">
            <v>0</v>
          </cell>
          <cell r="E160" t="str">
            <v>CN-13</v>
          </cell>
          <cell r="F160" t="str">
            <v>CN-13</v>
          </cell>
          <cell r="G160" t="str">
            <v>CN-13</v>
          </cell>
          <cell r="H160" t="str">
            <v>Reaterro de valas compactado mecanic. CM-30</v>
          </cell>
          <cell r="K160">
            <v>0</v>
          </cell>
          <cell r="L160">
            <v>0</v>
          </cell>
          <cell r="M160">
            <v>152</v>
          </cell>
          <cell r="N160">
            <v>0</v>
          </cell>
          <cell r="AF160" t="str">
            <v>CN-14</v>
          </cell>
          <cell r="AG160" t="str">
            <v>Gabião tipo caixa</v>
          </cell>
          <cell r="AN160" t="str">
            <v>m³</v>
          </cell>
        </row>
        <row r="161">
          <cell r="A161">
            <v>18</v>
          </cell>
          <cell r="B161">
            <v>0</v>
          </cell>
          <cell r="D161">
            <v>0</v>
          </cell>
          <cell r="E161" t="str">
            <v>CN-14</v>
          </cell>
          <cell r="F161" t="str">
            <v>CN-14</v>
          </cell>
          <cell r="G161" t="str">
            <v>CN-14</v>
          </cell>
          <cell r="H161" t="str">
            <v>Gabião tipo caixa</v>
          </cell>
          <cell r="K161">
            <v>0</v>
          </cell>
          <cell r="L161">
            <v>0</v>
          </cell>
          <cell r="M161">
            <v>153</v>
          </cell>
          <cell r="N161">
            <v>0</v>
          </cell>
          <cell r="AF161" t="str">
            <v>CN-15</v>
          </cell>
          <cell r="AG161" t="str">
            <v>Fornecimento e execução de gabiões tipo colchão reno no canal e encostas</v>
          </cell>
          <cell r="AN161" t="str">
            <v>m³</v>
          </cell>
        </row>
        <row r="162">
          <cell r="A162">
            <v>18</v>
          </cell>
          <cell r="B162">
            <v>0</v>
          </cell>
          <cell r="D162">
            <v>0</v>
          </cell>
          <cell r="E162" t="str">
            <v>CN-15</v>
          </cell>
          <cell r="F162" t="str">
            <v>CN-15</v>
          </cell>
          <cell r="G162" t="str">
            <v>CN-15</v>
          </cell>
          <cell r="H162" t="str">
            <v>Fornecimento e execução de gabiões tipo colchão reno no canal e encostas</v>
          </cell>
          <cell r="K162">
            <v>0</v>
          </cell>
          <cell r="L162">
            <v>0</v>
          </cell>
          <cell r="M162">
            <v>154</v>
          </cell>
          <cell r="N162">
            <v>0</v>
          </cell>
          <cell r="AF162" t="str">
            <v>CN-16</v>
          </cell>
          <cell r="AG162" t="str">
            <v>Cimbramento ou escoramento de madeira</v>
          </cell>
          <cell r="AN162" t="str">
            <v>m</v>
          </cell>
        </row>
        <row r="163">
          <cell r="A163">
            <v>18</v>
          </cell>
          <cell r="B163">
            <v>0</v>
          </cell>
          <cell r="D163">
            <v>0</v>
          </cell>
          <cell r="E163" t="str">
            <v>CN-16</v>
          </cell>
          <cell r="F163" t="str">
            <v>CN-16</v>
          </cell>
          <cell r="G163" t="str">
            <v>CN-16</v>
          </cell>
          <cell r="H163" t="str">
            <v>Cimbramento ou escoramento de madeira</v>
          </cell>
          <cell r="K163">
            <v>0</v>
          </cell>
          <cell r="L163">
            <v>0</v>
          </cell>
          <cell r="M163">
            <v>155</v>
          </cell>
          <cell r="N163">
            <v>0</v>
          </cell>
          <cell r="AF163" t="str">
            <v>CN-17</v>
          </cell>
          <cell r="AG163" t="str">
            <v>Fornecimento, corte, dobragem e aplicação de aço CA-50</v>
          </cell>
          <cell r="AN163" t="str">
            <v>kg</v>
          </cell>
        </row>
        <row r="164">
          <cell r="A164">
            <v>18</v>
          </cell>
          <cell r="B164">
            <v>0</v>
          </cell>
          <cell r="D164">
            <v>0</v>
          </cell>
          <cell r="E164" t="str">
            <v>CN-17</v>
          </cell>
          <cell r="F164" t="str">
            <v>CN-17</v>
          </cell>
          <cell r="G164" t="str">
            <v>CN-17</v>
          </cell>
          <cell r="H164" t="str">
            <v>Fornecimento, corte, dobragem e aplicação de aço CA-50</v>
          </cell>
          <cell r="K164">
            <v>0</v>
          </cell>
          <cell r="L164">
            <v>0</v>
          </cell>
          <cell r="M164">
            <v>156</v>
          </cell>
          <cell r="N164">
            <v>0</v>
          </cell>
          <cell r="AF164" t="str">
            <v>CN-18</v>
          </cell>
          <cell r="AG164" t="str">
            <v>Fornecimento, lançamento, adensamento de concreto FCK 15,0 MPa</v>
          </cell>
          <cell r="AN164" t="str">
            <v>m³</v>
          </cell>
        </row>
        <row r="165">
          <cell r="A165">
            <v>18</v>
          </cell>
          <cell r="B165">
            <v>0</v>
          </cell>
          <cell r="D165">
            <v>0</v>
          </cell>
          <cell r="E165" t="str">
            <v>CN-18</v>
          </cell>
          <cell r="F165" t="str">
            <v>CN-18</v>
          </cell>
          <cell r="G165" t="str">
            <v>CN-18</v>
          </cell>
          <cell r="H165" t="str">
            <v>Fornecimento, lançamento, adensamento de concreto FCK 15,0 MPa</v>
          </cell>
          <cell r="K165">
            <v>0</v>
          </cell>
          <cell r="L165">
            <v>0</v>
          </cell>
          <cell r="M165">
            <v>157</v>
          </cell>
          <cell r="N165">
            <v>0</v>
          </cell>
          <cell r="AF165" t="str">
            <v>CN-19</v>
          </cell>
          <cell r="AG165" t="str">
            <v>Escavação e carga em material de 3ª cat. com utilização de compressor e guincho</v>
          </cell>
          <cell r="AN165" t="str">
            <v>m³</v>
          </cell>
        </row>
        <row r="166">
          <cell r="A166">
            <v>18</v>
          </cell>
          <cell r="B166">
            <v>0</v>
          </cell>
          <cell r="D166">
            <v>0</v>
          </cell>
          <cell r="E166" t="str">
            <v>CN-19</v>
          </cell>
          <cell r="F166" t="str">
            <v>CN-19</v>
          </cell>
          <cell r="G166" t="str">
            <v>CN-19</v>
          </cell>
          <cell r="H166" t="str">
            <v>Escavação e carga em material de 3ª cat. com utilização de compressor e guincho</v>
          </cell>
          <cell r="K166">
            <v>0</v>
          </cell>
          <cell r="L166">
            <v>0</v>
          </cell>
          <cell r="M166">
            <v>158</v>
          </cell>
          <cell r="N166">
            <v>0</v>
          </cell>
          <cell r="AF166" t="str">
            <v>CN-20</v>
          </cell>
          <cell r="AG166" t="str">
            <v>Fornecimento, montagem, desmont. de formas para concreto em bueiros celulares</v>
          </cell>
          <cell r="AN166" t="str">
            <v>m²</v>
          </cell>
        </row>
        <row r="167">
          <cell r="A167">
            <v>18</v>
          </cell>
          <cell r="B167">
            <v>0</v>
          </cell>
          <cell r="D167">
            <v>0</v>
          </cell>
          <cell r="E167" t="str">
            <v>CN-20</v>
          </cell>
          <cell r="F167" t="str">
            <v>CN-20</v>
          </cell>
          <cell r="G167" t="str">
            <v>CN-20</v>
          </cell>
          <cell r="H167" t="str">
            <v>Fornecimento, montagem, desmont. de formas para concreto em bueiros celulares</v>
          </cell>
          <cell r="K167">
            <v>0</v>
          </cell>
          <cell r="L167">
            <v>0</v>
          </cell>
          <cell r="M167">
            <v>159</v>
          </cell>
          <cell r="N167">
            <v>0</v>
          </cell>
          <cell r="AF167" t="str">
            <v>CN-21</v>
          </cell>
          <cell r="AG167" t="str">
            <v>Carga de material de limpeza</v>
          </cell>
          <cell r="AN167" t="str">
            <v>m³</v>
          </cell>
        </row>
        <row r="168">
          <cell r="A168">
            <v>18</v>
          </cell>
          <cell r="B168">
            <v>0</v>
          </cell>
          <cell r="D168">
            <v>0</v>
          </cell>
          <cell r="E168" t="str">
            <v>CN-21</v>
          </cell>
          <cell r="F168" t="str">
            <v>CN-21</v>
          </cell>
          <cell r="G168" t="str">
            <v>CN-21</v>
          </cell>
          <cell r="H168" t="str">
            <v>Carga de material de limpeza</v>
          </cell>
          <cell r="K168">
            <v>0</v>
          </cell>
          <cell r="L168">
            <v>0</v>
          </cell>
          <cell r="M168">
            <v>160</v>
          </cell>
          <cell r="N168">
            <v>0</v>
          </cell>
          <cell r="AF168" t="str">
            <v>CN-22</v>
          </cell>
          <cell r="AG168" t="str">
            <v>Carga de material de 3ª categoria</v>
          </cell>
          <cell r="AN168" t="str">
            <v>m³</v>
          </cell>
        </row>
        <row r="169">
          <cell r="A169">
            <v>18</v>
          </cell>
          <cell r="B169">
            <v>0</v>
          </cell>
          <cell r="D169">
            <v>0</v>
          </cell>
          <cell r="E169" t="str">
            <v>CN-22</v>
          </cell>
          <cell r="F169" t="str">
            <v>CN-22</v>
          </cell>
          <cell r="G169" t="str">
            <v>CN-22</v>
          </cell>
          <cell r="H169" t="str">
            <v>Carga de material de 3ª categoria</v>
          </cell>
          <cell r="K169">
            <v>0</v>
          </cell>
          <cell r="L169">
            <v>0</v>
          </cell>
          <cell r="M169">
            <v>161</v>
          </cell>
          <cell r="N169">
            <v>0</v>
          </cell>
          <cell r="AF169" t="str">
            <v>CN-23</v>
          </cell>
          <cell r="AG169" t="str">
            <v>Forma</v>
          </cell>
          <cell r="AN169" t="str">
            <v>m²</v>
          </cell>
        </row>
        <row r="170">
          <cell r="A170">
            <v>18</v>
          </cell>
          <cell r="B170">
            <v>0</v>
          </cell>
          <cell r="D170">
            <v>0</v>
          </cell>
          <cell r="E170" t="str">
            <v>CN-23</v>
          </cell>
          <cell r="F170" t="str">
            <v>CN-23</v>
          </cell>
          <cell r="G170" t="str">
            <v>CN-23</v>
          </cell>
          <cell r="H170" t="str">
            <v>Forma</v>
          </cell>
          <cell r="K170">
            <v>0</v>
          </cell>
          <cell r="L170">
            <v>0</v>
          </cell>
          <cell r="M170">
            <v>162</v>
          </cell>
          <cell r="N170">
            <v>0</v>
          </cell>
          <cell r="AF170" t="str">
            <v>CN-24</v>
          </cell>
          <cell r="AG170" t="str">
            <v>Alvenaria estrut. em blocos de concreto 14x19x39cm assentados em argam. mista</v>
          </cell>
          <cell r="AN170" t="str">
            <v>m³</v>
          </cell>
        </row>
        <row r="171">
          <cell r="A171">
            <v>18</v>
          </cell>
          <cell r="B171">
            <v>0</v>
          </cell>
          <cell r="D171">
            <v>0</v>
          </cell>
          <cell r="E171" t="str">
            <v>CN-24</v>
          </cell>
          <cell r="F171" t="str">
            <v>CN-24</v>
          </cell>
          <cell r="G171" t="str">
            <v>CN-24</v>
          </cell>
          <cell r="H171" t="str">
            <v>Alvenaria estrut. em blocos de concreto 14x19x39cm assentados em argam. mista</v>
          </cell>
          <cell r="K171">
            <v>0</v>
          </cell>
          <cell r="L171">
            <v>0</v>
          </cell>
          <cell r="M171">
            <v>163</v>
          </cell>
          <cell r="N171">
            <v>0</v>
          </cell>
          <cell r="AF171" t="str">
            <v>CN-25</v>
          </cell>
          <cell r="AG171" t="str">
            <v>Alvenaria de tijolos maciços</v>
          </cell>
          <cell r="AN171" t="str">
            <v>m³</v>
          </cell>
        </row>
        <row r="172">
          <cell r="A172">
            <v>18</v>
          </cell>
          <cell r="B172">
            <v>0</v>
          </cell>
          <cell r="D172">
            <v>0</v>
          </cell>
          <cell r="E172" t="str">
            <v>CN-25</v>
          </cell>
          <cell r="F172" t="str">
            <v>CN-25</v>
          </cell>
          <cell r="G172" t="str">
            <v>CN-25</v>
          </cell>
          <cell r="H172" t="str">
            <v>Alvenaria de tijolos maciços</v>
          </cell>
          <cell r="K172">
            <v>0</v>
          </cell>
          <cell r="L172">
            <v>0</v>
          </cell>
          <cell r="M172">
            <v>164</v>
          </cell>
          <cell r="N172">
            <v>0</v>
          </cell>
          <cell r="AF172" t="str">
            <v>CN-26</v>
          </cell>
          <cell r="AG172" t="str">
            <v>Alvenaria de pedra marroada</v>
          </cell>
          <cell r="AN172" t="str">
            <v>m³</v>
          </cell>
        </row>
        <row r="173">
          <cell r="A173">
            <v>18</v>
          </cell>
          <cell r="B173">
            <v>0</v>
          </cell>
          <cell r="D173">
            <v>0</v>
          </cell>
          <cell r="E173" t="str">
            <v>CN-26</v>
          </cell>
          <cell r="F173" t="str">
            <v>CN-26</v>
          </cell>
          <cell r="G173" t="str">
            <v>CN-26</v>
          </cell>
          <cell r="H173" t="str">
            <v>Alvenaria de pedra marroada</v>
          </cell>
          <cell r="K173">
            <v>0</v>
          </cell>
          <cell r="L173">
            <v>0</v>
          </cell>
          <cell r="M173">
            <v>165</v>
          </cell>
          <cell r="N173">
            <v>0</v>
          </cell>
          <cell r="AF173" t="str">
            <v>CN-27</v>
          </cell>
          <cell r="AG173" t="str">
            <v>Bombeamento de valas</v>
          </cell>
          <cell r="AN173" t="str">
            <v>h</v>
          </cell>
        </row>
        <row r="174">
          <cell r="A174">
            <v>18</v>
          </cell>
          <cell r="B174">
            <v>0</v>
          </cell>
          <cell r="D174">
            <v>0</v>
          </cell>
          <cell r="E174" t="str">
            <v>CN-27</v>
          </cell>
          <cell r="F174" t="str">
            <v>CN-27</v>
          </cell>
          <cell r="G174" t="str">
            <v>CN-27</v>
          </cell>
          <cell r="H174" t="str">
            <v>Bombeamento de valas</v>
          </cell>
          <cell r="K174">
            <v>0</v>
          </cell>
          <cell r="L174">
            <v>0</v>
          </cell>
          <cell r="M174">
            <v>166</v>
          </cell>
          <cell r="N174">
            <v>0</v>
          </cell>
          <cell r="AF174" t="str">
            <v>CN-28</v>
          </cell>
          <cell r="AG174" t="str">
            <v>Fornecimento, lançamento, adensamento de concreto FCK 25,0 MPa</v>
          </cell>
          <cell r="AN174" t="str">
            <v>m³</v>
          </cell>
        </row>
        <row r="175">
          <cell r="A175">
            <v>18</v>
          </cell>
          <cell r="B175">
            <v>0</v>
          </cell>
          <cell r="D175">
            <v>0</v>
          </cell>
          <cell r="E175" t="str">
            <v>CN-28</v>
          </cell>
          <cell r="F175" t="str">
            <v>CN-28</v>
          </cell>
          <cell r="G175" t="str">
            <v>CN-28</v>
          </cell>
          <cell r="H175" t="str">
            <v>Fornecimento, lançamento, adensamento de concreto FCK 25,0 MPa</v>
          </cell>
          <cell r="K175">
            <v>0</v>
          </cell>
          <cell r="L175">
            <v>0</v>
          </cell>
          <cell r="M175">
            <v>167</v>
          </cell>
          <cell r="N175">
            <v>0</v>
          </cell>
          <cell r="AF175" t="str">
            <v>CN-29</v>
          </cell>
          <cell r="AG175" t="str">
            <v>Junta Fungenband O-22</v>
          </cell>
          <cell r="AN175" t="str">
            <v>m</v>
          </cell>
        </row>
        <row r="176">
          <cell r="A176">
            <v>18</v>
          </cell>
          <cell r="B176">
            <v>0</v>
          </cell>
          <cell r="D176">
            <v>0</v>
          </cell>
          <cell r="E176" t="str">
            <v>CN-29</v>
          </cell>
          <cell r="F176" t="str">
            <v>CN-29</v>
          </cell>
          <cell r="G176" t="str">
            <v>CN-29</v>
          </cell>
          <cell r="H176" t="str">
            <v>Junta Fungenband O-22</v>
          </cell>
          <cell r="K176">
            <v>0</v>
          </cell>
          <cell r="L176">
            <v>0</v>
          </cell>
          <cell r="M176">
            <v>168</v>
          </cell>
          <cell r="N176">
            <v>0</v>
          </cell>
          <cell r="AF176" t="str">
            <v>CN-30</v>
          </cell>
          <cell r="AG176" t="str">
            <v>Dreno de bidim OP 30 com barbacã e pedra marroada</v>
          </cell>
          <cell r="AN176" t="str">
            <v>un</v>
          </cell>
        </row>
        <row r="177">
          <cell r="A177">
            <v>18</v>
          </cell>
          <cell r="B177">
            <v>0</v>
          </cell>
          <cell r="D177">
            <v>0</v>
          </cell>
          <cell r="E177" t="str">
            <v>CN-30</v>
          </cell>
          <cell r="F177" t="str">
            <v>CN-30</v>
          </cell>
          <cell r="G177" t="str">
            <v>CN-30</v>
          </cell>
          <cell r="H177" t="str">
            <v>Dreno de bidim OP 30 com barbacã e pedra marroada</v>
          </cell>
          <cell r="K177">
            <v>0</v>
          </cell>
          <cell r="L177">
            <v>0</v>
          </cell>
          <cell r="M177">
            <v>169</v>
          </cell>
          <cell r="N177">
            <v>0</v>
          </cell>
          <cell r="AF177" t="str">
            <v>CN-</v>
          </cell>
          <cell r="AG177">
            <v>0</v>
          </cell>
          <cell r="AN177">
            <v>0</v>
          </cell>
        </row>
        <row r="178">
          <cell r="A178">
            <v>18</v>
          </cell>
          <cell r="B178">
            <v>0</v>
          </cell>
          <cell r="D178">
            <v>0</v>
          </cell>
          <cell r="E178" t="str">
            <v>CN-</v>
          </cell>
          <cell r="F178" t="str">
            <v>CN-</v>
          </cell>
          <cell r="G178" t="str">
            <v>CN-</v>
          </cell>
          <cell r="H178">
            <v>0</v>
          </cell>
          <cell r="K178">
            <v>0</v>
          </cell>
          <cell r="L178">
            <v>0</v>
          </cell>
          <cell r="M178">
            <v>170</v>
          </cell>
          <cell r="N178">
            <v>0</v>
          </cell>
          <cell r="AF178" t="str">
            <v>CN-</v>
          </cell>
          <cell r="AG178">
            <v>0</v>
          </cell>
          <cell r="AN178">
            <v>0</v>
          </cell>
        </row>
        <row r="179">
          <cell r="A179">
            <v>18</v>
          </cell>
          <cell r="B179">
            <v>0</v>
          </cell>
          <cell r="D179">
            <v>0</v>
          </cell>
          <cell r="E179" t="str">
            <v>CN-</v>
          </cell>
          <cell r="F179" t="str">
            <v>CN-</v>
          </cell>
          <cell r="G179" t="str">
            <v>CN-</v>
          </cell>
          <cell r="H179">
            <v>0</v>
          </cell>
          <cell r="K179">
            <v>0</v>
          </cell>
          <cell r="L179">
            <v>0</v>
          </cell>
          <cell r="M179">
            <v>171</v>
          </cell>
          <cell r="N179">
            <v>0</v>
          </cell>
          <cell r="AF179" t="str">
            <v>CN-</v>
          </cell>
          <cell r="AG179">
            <v>0</v>
          </cell>
          <cell r="AN179">
            <v>0</v>
          </cell>
        </row>
        <row r="180">
          <cell r="A180">
            <v>18</v>
          </cell>
          <cell r="B180">
            <v>0</v>
          </cell>
          <cell r="D180">
            <v>0</v>
          </cell>
          <cell r="E180" t="str">
            <v>CN-</v>
          </cell>
          <cell r="F180" t="str">
            <v>CN-</v>
          </cell>
          <cell r="G180" t="str">
            <v>CN-</v>
          </cell>
          <cell r="H180">
            <v>0</v>
          </cell>
          <cell r="K180">
            <v>0</v>
          </cell>
          <cell r="L180">
            <v>0</v>
          </cell>
          <cell r="M180">
            <v>172</v>
          </cell>
          <cell r="N180">
            <v>0</v>
          </cell>
          <cell r="AF180" t="str">
            <v>CN-</v>
          </cell>
          <cell r="AG180">
            <v>0</v>
          </cell>
          <cell r="AN180">
            <v>0</v>
          </cell>
        </row>
        <row r="181">
          <cell r="A181">
            <v>18</v>
          </cell>
          <cell r="B181">
            <v>0</v>
          </cell>
          <cell r="D181">
            <v>0</v>
          </cell>
          <cell r="E181" t="str">
            <v>CN-</v>
          </cell>
          <cell r="F181" t="str">
            <v>CN-</v>
          </cell>
          <cell r="G181" t="str">
            <v>CN-</v>
          </cell>
          <cell r="H181">
            <v>0</v>
          </cell>
          <cell r="K181">
            <v>0</v>
          </cell>
          <cell r="L181">
            <v>0</v>
          </cell>
          <cell r="M181">
            <v>173</v>
          </cell>
          <cell r="N181">
            <v>0</v>
          </cell>
          <cell r="AF181" t="str">
            <v>CN-</v>
          </cell>
          <cell r="AG181">
            <v>0</v>
          </cell>
          <cell r="AN181">
            <v>0</v>
          </cell>
        </row>
        <row r="182">
          <cell r="A182">
            <v>18</v>
          </cell>
          <cell r="B182">
            <v>0</v>
          </cell>
          <cell r="D182">
            <v>0</v>
          </cell>
          <cell r="E182" t="str">
            <v>CN-</v>
          </cell>
          <cell r="F182" t="str">
            <v>CN-</v>
          </cell>
          <cell r="G182" t="str">
            <v>CN-</v>
          </cell>
          <cell r="H182">
            <v>0</v>
          </cell>
          <cell r="K182">
            <v>0</v>
          </cell>
          <cell r="L182">
            <v>0</v>
          </cell>
          <cell r="M182">
            <v>174</v>
          </cell>
          <cell r="N182">
            <v>0</v>
          </cell>
          <cell r="AF182" t="str">
            <v>CN-</v>
          </cell>
          <cell r="AG182">
            <v>0</v>
          </cell>
          <cell r="AN182">
            <v>0</v>
          </cell>
        </row>
        <row r="183">
          <cell r="A183">
            <v>18</v>
          </cell>
          <cell r="B183">
            <v>0</v>
          </cell>
          <cell r="D183">
            <v>0</v>
          </cell>
          <cell r="E183" t="str">
            <v>CN-</v>
          </cell>
          <cell r="F183" t="str">
            <v>CN-</v>
          </cell>
          <cell r="G183" t="str">
            <v>CN-</v>
          </cell>
          <cell r="H183">
            <v>0</v>
          </cell>
          <cell r="K183">
            <v>0</v>
          </cell>
          <cell r="L183">
            <v>0</v>
          </cell>
          <cell r="M183">
            <v>175</v>
          </cell>
          <cell r="N183">
            <v>0</v>
          </cell>
          <cell r="AF183" t="str">
            <v>CN-</v>
          </cell>
          <cell r="AG183">
            <v>0</v>
          </cell>
          <cell r="AN183">
            <v>0</v>
          </cell>
        </row>
        <row r="184">
          <cell r="A184">
            <v>18</v>
          </cell>
          <cell r="B184">
            <v>0</v>
          </cell>
          <cell r="D184">
            <v>0</v>
          </cell>
          <cell r="E184" t="str">
            <v>CN-</v>
          </cell>
          <cell r="F184" t="str">
            <v>CN-</v>
          </cell>
          <cell r="G184" t="str">
            <v>CN-</v>
          </cell>
          <cell r="H184">
            <v>0</v>
          </cell>
          <cell r="K184">
            <v>0</v>
          </cell>
          <cell r="L184">
            <v>0</v>
          </cell>
          <cell r="M184">
            <v>176</v>
          </cell>
          <cell r="N184">
            <v>0</v>
          </cell>
          <cell r="AF184" t="str">
            <v>CN-</v>
          </cell>
          <cell r="AG184">
            <v>0</v>
          </cell>
          <cell r="AN184">
            <v>0</v>
          </cell>
        </row>
        <row r="185">
          <cell r="A185">
            <v>18</v>
          </cell>
          <cell r="B185">
            <v>0</v>
          </cell>
          <cell r="D185">
            <v>0</v>
          </cell>
          <cell r="E185" t="str">
            <v>CN-</v>
          </cell>
          <cell r="F185" t="str">
            <v>CN-</v>
          </cell>
          <cell r="G185" t="str">
            <v>CN-</v>
          </cell>
          <cell r="H185">
            <v>0</v>
          </cell>
          <cell r="K185">
            <v>0</v>
          </cell>
          <cell r="L185">
            <v>0</v>
          </cell>
          <cell r="M185">
            <v>177</v>
          </cell>
          <cell r="N185">
            <v>0</v>
          </cell>
          <cell r="AF185" t="str">
            <v>CN-</v>
          </cell>
          <cell r="AG185">
            <v>0</v>
          </cell>
          <cell r="AN185">
            <v>0</v>
          </cell>
        </row>
        <row r="186">
          <cell r="A186">
            <v>18</v>
          </cell>
          <cell r="B186">
            <v>0</v>
          </cell>
          <cell r="D186">
            <v>0</v>
          </cell>
          <cell r="E186" t="str">
            <v>CN-</v>
          </cell>
          <cell r="F186" t="str">
            <v>CN-</v>
          </cell>
          <cell r="G186" t="str">
            <v>CN-</v>
          </cell>
          <cell r="H186">
            <v>0</v>
          </cell>
          <cell r="K186">
            <v>0</v>
          </cell>
          <cell r="L186">
            <v>0</v>
          </cell>
          <cell r="M186">
            <v>178</v>
          </cell>
          <cell r="N186">
            <v>0</v>
          </cell>
          <cell r="AF186" t="str">
            <v>CN-</v>
          </cell>
          <cell r="AG186">
            <v>0</v>
          </cell>
          <cell r="AN186">
            <v>0</v>
          </cell>
        </row>
        <row r="187">
          <cell r="A187">
            <v>18</v>
          </cell>
          <cell r="B187">
            <v>0</v>
          </cell>
          <cell r="D187">
            <v>0</v>
          </cell>
          <cell r="E187" t="str">
            <v>CN-</v>
          </cell>
          <cell r="F187" t="str">
            <v>CN-</v>
          </cell>
          <cell r="G187" t="str">
            <v>CN-</v>
          </cell>
          <cell r="H187">
            <v>0</v>
          </cell>
          <cell r="K187">
            <v>0</v>
          </cell>
          <cell r="L187">
            <v>0</v>
          </cell>
          <cell r="M187">
            <v>179</v>
          </cell>
          <cell r="N187">
            <v>0</v>
          </cell>
          <cell r="AF187" t="str">
            <v>CA</v>
          </cell>
          <cell r="AG187" t="str">
            <v>COMPOSIÇÕES AUXILIARES</v>
          </cell>
          <cell r="AN187">
            <v>0</v>
          </cell>
        </row>
        <row r="188">
          <cell r="A188">
            <v>18</v>
          </cell>
          <cell r="B188">
            <v>0</v>
          </cell>
          <cell r="C188">
            <v>0</v>
          </cell>
          <cell r="D188">
            <v>0</v>
          </cell>
          <cell r="E188" t="str">
            <v>STCN</v>
          </cell>
          <cell r="L188">
            <v>0</v>
          </cell>
          <cell r="M188">
            <v>180</v>
          </cell>
          <cell r="AF188" t="str">
            <v>CA-1</v>
          </cell>
          <cell r="AG188" t="str">
            <v>Fabricação de viga para boca de lobo e transporte</v>
          </cell>
          <cell r="AN188" t="str">
            <v>un</v>
          </cell>
        </row>
        <row r="189">
          <cell r="A189">
            <v>18</v>
          </cell>
          <cell r="B189">
            <v>0</v>
          </cell>
          <cell r="C189">
            <v>0</v>
          </cell>
          <cell r="D189">
            <v>0</v>
          </cell>
          <cell r="E189" t="str">
            <v>BRCN</v>
          </cell>
          <cell r="L189">
            <v>0</v>
          </cell>
          <cell r="M189">
            <v>181</v>
          </cell>
          <cell r="AF189" t="str">
            <v>CA-2</v>
          </cell>
          <cell r="AG189" t="str">
            <v xml:space="preserve">Fabricação de tampa para boca de lobo  (60x100) e transporte </v>
          </cell>
          <cell r="AN189" t="str">
            <v>un</v>
          </cell>
        </row>
        <row r="190">
          <cell r="A190">
            <v>18</v>
          </cell>
          <cell r="B190">
            <v>0</v>
          </cell>
          <cell r="C190">
            <v>0</v>
          </cell>
          <cell r="D190">
            <v>0</v>
          </cell>
          <cell r="E190" t="str">
            <v>CA</v>
          </cell>
          <cell r="F190" t="str">
            <v>CA</v>
          </cell>
          <cell r="G190" t="str">
            <v>COMPOS. AUXILIARES</v>
          </cell>
          <cell r="K190">
            <v>5</v>
          </cell>
          <cell r="L190">
            <v>0</v>
          </cell>
          <cell r="M190">
            <v>182</v>
          </cell>
          <cell r="AF190" t="str">
            <v>CA-3</v>
          </cell>
          <cell r="AG190" t="str">
            <v xml:space="preserve">Fabricação de tampa para boca de lobo  (50x100) e transporte </v>
          </cell>
          <cell r="AN190" t="str">
            <v>un</v>
          </cell>
        </row>
        <row r="191">
          <cell r="A191">
            <v>18</v>
          </cell>
          <cell r="B191">
            <v>0</v>
          </cell>
          <cell r="D191">
            <v>0</v>
          </cell>
          <cell r="E191" t="str">
            <v>CA-1</v>
          </cell>
          <cell r="F191" t="str">
            <v>CA-1</v>
          </cell>
          <cell r="G191" t="str">
            <v>CA-1</v>
          </cell>
          <cell r="H191" t="str">
            <v>Fabricação de viga para boca de lobo e transporte</v>
          </cell>
          <cell r="K191">
            <v>0</v>
          </cell>
          <cell r="L191">
            <v>0</v>
          </cell>
          <cell r="M191">
            <v>183</v>
          </cell>
          <cell r="N191">
            <v>0</v>
          </cell>
          <cell r="AF191" t="str">
            <v>CA-4</v>
          </cell>
          <cell r="AG191" t="str">
            <v>Fabricação de anel superior boca-de-lobo</v>
          </cell>
          <cell r="AN191" t="str">
            <v>un</v>
          </cell>
        </row>
        <row r="192">
          <cell r="A192">
            <v>18</v>
          </cell>
          <cell r="B192">
            <v>0</v>
          </cell>
          <cell r="D192">
            <v>0</v>
          </cell>
          <cell r="E192" t="str">
            <v>CA-2</v>
          </cell>
          <cell r="F192" t="str">
            <v>CA-2</v>
          </cell>
          <cell r="G192" t="str">
            <v>CA-2</v>
          </cell>
          <cell r="H192" t="str">
            <v xml:space="preserve">Fabricação de tampa para boca de lobo  (60x100) e transporte </v>
          </cell>
          <cell r="K192">
            <v>0</v>
          </cell>
          <cell r="L192">
            <v>0</v>
          </cell>
          <cell r="M192">
            <v>184</v>
          </cell>
          <cell r="N192">
            <v>0</v>
          </cell>
          <cell r="AF192" t="str">
            <v>CA-5</v>
          </cell>
          <cell r="AG192" t="str">
            <v>Fabricação de meio-fio pré-moldado e transporte</v>
          </cell>
          <cell r="AN192" t="str">
            <v>un</v>
          </cell>
        </row>
        <row r="193">
          <cell r="A193">
            <v>18</v>
          </cell>
          <cell r="B193">
            <v>0</v>
          </cell>
          <cell r="D193">
            <v>0</v>
          </cell>
          <cell r="E193" t="str">
            <v>CA-3</v>
          </cell>
          <cell r="F193" t="str">
            <v>CA-3</v>
          </cell>
          <cell r="G193" t="str">
            <v>CA-3</v>
          </cell>
          <cell r="H193" t="str">
            <v xml:space="preserve">Fabricação de tampa para boca de lobo  (50x100) e transporte </v>
          </cell>
          <cell r="K193">
            <v>0</v>
          </cell>
          <cell r="L193">
            <v>0</v>
          </cell>
          <cell r="M193">
            <v>185</v>
          </cell>
          <cell r="N193">
            <v>0</v>
          </cell>
          <cell r="AF193" t="str">
            <v>CA-6</v>
          </cell>
          <cell r="AG193" t="str">
            <v xml:space="preserve">Fabricação de tampão de concreto, anel e transporte </v>
          </cell>
          <cell r="AN193" t="str">
            <v>un</v>
          </cell>
        </row>
        <row r="194">
          <cell r="A194">
            <v>18</v>
          </cell>
          <cell r="B194">
            <v>0</v>
          </cell>
          <cell r="D194">
            <v>0</v>
          </cell>
          <cell r="E194" t="str">
            <v>CA-4</v>
          </cell>
          <cell r="F194" t="str">
            <v>CA-4</v>
          </cell>
          <cell r="G194" t="str">
            <v>CA-4</v>
          </cell>
          <cell r="H194" t="str">
            <v>Fabricação de anel superior boca-de-lobo</v>
          </cell>
          <cell r="K194">
            <v>0</v>
          </cell>
          <cell r="L194">
            <v>0</v>
          </cell>
          <cell r="M194">
            <v>186</v>
          </cell>
          <cell r="N194">
            <v>0</v>
          </cell>
          <cell r="AF194" t="str">
            <v>CA-7</v>
          </cell>
          <cell r="AG194" t="str">
            <v>Transporte local de tubos de concreto e lajes superiores</v>
          </cell>
          <cell r="AN194" t="str">
            <v>m³</v>
          </cell>
        </row>
        <row r="195">
          <cell r="A195">
            <v>18</v>
          </cell>
          <cell r="B195">
            <v>0</v>
          </cell>
          <cell r="D195">
            <v>0</v>
          </cell>
          <cell r="E195" t="str">
            <v>CA-5</v>
          </cell>
          <cell r="F195" t="str">
            <v>CA-5</v>
          </cell>
          <cell r="G195" t="str">
            <v>CA-5</v>
          </cell>
          <cell r="H195" t="str">
            <v>Fabricação de meio-fio pré-moldado e transporte</v>
          </cell>
          <cell r="K195">
            <v>0</v>
          </cell>
          <cell r="L195">
            <v>0</v>
          </cell>
          <cell r="M195">
            <v>187</v>
          </cell>
          <cell r="N195">
            <v>0</v>
          </cell>
          <cell r="AF195" t="str">
            <v>CA-8</v>
          </cell>
          <cell r="AG195" t="str">
            <v xml:space="preserve">Transporte local com carga manual </v>
          </cell>
          <cell r="AN195" t="str">
            <v>m³</v>
          </cell>
        </row>
        <row r="196">
          <cell r="A196">
            <v>18</v>
          </cell>
          <cell r="B196">
            <v>0</v>
          </cell>
          <cell r="D196">
            <v>0</v>
          </cell>
          <cell r="E196" t="str">
            <v>CA-6</v>
          </cell>
          <cell r="F196" t="str">
            <v>CA-6</v>
          </cell>
          <cell r="G196" t="str">
            <v>CA-6</v>
          </cell>
          <cell r="H196" t="str">
            <v xml:space="preserve">Fabricação de tampão de concreto, anel e transporte </v>
          </cell>
          <cell r="K196">
            <v>0</v>
          </cell>
          <cell r="L196">
            <v>0</v>
          </cell>
          <cell r="M196">
            <v>188</v>
          </cell>
          <cell r="N196">
            <v>0</v>
          </cell>
          <cell r="AF196" t="str">
            <v>CA-9</v>
          </cell>
          <cell r="AG196" t="str">
            <v xml:space="preserve">Transporte local para obra </v>
          </cell>
          <cell r="AN196" t="str">
            <v>m³</v>
          </cell>
        </row>
        <row r="197">
          <cell r="A197">
            <v>18</v>
          </cell>
          <cell r="B197">
            <v>0</v>
          </cell>
          <cell r="D197">
            <v>0</v>
          </cell>
          <cell r="E197" t="str">
            <v>CA-7</v>
          </cell>
          <cell r="F197" t="str">
            <v>CA-7</v>
          </cell>
          <cell r="G197" t="str">
            <v>CA-7</v>
          </cell>
          <cell r="H197" t="str">
            <v>Transporte local de tubos de concreto e lajes superiores</v>
          </cell>
          <cell r="K197">
            <v>0</v>
          </cell>
          <cell r="L197">
            <v>0</v>
          </cell>
          <cell r="M197">
            <v>189</v>
          </cell>
          <cell r="N197">
            <v>0</v>
          </cell>
          <cell r="AF197" t="str">
            <v>CA-10</v>
          </cell>
          <cell r="AG197" t="str">
            <v xml:space="preserve">Transporte local de entulhos </v>
          </cell>
          <cell r="AN197" t="str">
            <v>m³</v>
          </cell>
        </row>
        <row r="198">
          <cell r="A198">
            <v>18</v>
          </cell>
          <cell r="B198">
            <v>0</v>
          </cell>
          <cell r="D198">
            <v>0</v>
          </cell>
          <cell r="E198" t="str">
            <v>CA-8</v>
          </cell>
          <cell r="F198" t="str">
            <v>CA-8</v>
          </cell>
          <cell r="G198" t="str">
            <v>CA-8</v>
          </cell>
          <cell r="H198" t="str">
            <v xml:space="preserve">Transporte local com carga manual </v>
          </cell>
          <cell r="K198">
            <v>0</v>
          </cell>
          <cell r="L198">
            <v>0</v>
          </cell>
          <cell r="M198">
            <v>190</v>
          </cell>
          <cell r="N198">
            <v>0</v>
          </cell>
          <cell r="AF198" t="str">
            <v>CA-11</v>
          </cell>
          <cell r="AG198" t="str">
            <v>Escoramento de meio-fio c/ material local, compactado manualm. em faixa de 0,50m</v>
          </cell>
          <cell r="AN198" t="str">
            <v>m</v>
          </cell>
        </row>
        <row r="199">
          <cell r="A199">
            <v>18</v>
          </cell>
          <cell r="B199">
            <v>0</v>
          </cell>
          <cell r="D199">
            <v>0</v>
          </cell>
          <cell r="E199" t="str">
            <v>CA-9</v>
          </cell>
          <cell r="F199" t="str">
            <v>CA-9</v>
          </cell>
          <cell r="G199" t="str">
            <v>CA-9</v>
          </cell>
          <cell r="H199" t="str">
            <v xml:space="preserve">Transporte local para obra </v>
          </cell>
          <cell r="K199">
            <v>0</v>
          </cell>
          <cell r="L199">
            <v>0</v>
          </cell>
          <cell r="M199">
            <v>191</v>
          </cell>
          <cell r="N199">
            <v>0</v>
          </cell>
          <cell r="AF199" t="str">
            <v>CA-12</v>
          </cell>
          <cell r="AG199" t="str">
            <v>Escavação e acerto na faixa c/ 0,60m de largura, p/ meio-fio e sargeta conjugados</v>
          </cell>
          <cell r="AN199" t="str">
            <v>m</v>
          </cell>
        </row>
        <row r="200">
          <cell r="A200">
            <v>18</v>
          </cell>
          <cell r="B200">
            <v>0</v>
          </cell>
          <cell r="D200">
            <v>0</v>
          </cell>
          <cell r="E200" t="str">
            <v>CA-10</v>
          </cell>
          <cell r="F200" t="str">
            <v>CA-10</v>
          </cell>
          <cell r="G200" t="str">
            <v>CA-10</v>
          </cell>
          <cell r="H200" t="str">
            <v xml:space="preserve">Transporte local de entulhos </v>
          </cell>
          <cell r="K200">
            <v>0</v>
          </cell>
          <cell r="L200">
            <v>0</v>
          </cell>
          <cell r="M200">
            <v>192</v>
          </cell>
          <cell r="N200">
            <v>0</v>
          </cell>
          <cell r="AF200" t="str">
            <v>CA-13</v>
          </cell>
          <cell r="AG200" t="str">
            <v>Arrancamento de meio-fio pré-moldado</v>
          </cell>
          <cell r="AN200" t="str">
            <v>m</v>
          </cell>
        </row>
        <row r="201">
          <cell r="A201">
            <v>18</v>
          </cell>
          <cell r="B201">
            <v>0</v>
          </cell>
          <cell r="D201">
            <v>0</v>
          </cell>
          <cell r="E201" t="str">
            <v>CA-11</v>
          </cell>
          <cell r="F201" t="str">
            <v>CA-11</v>
          </cell>
          <cell r="G201" t="str">
            <v>CA-11</v>
          </cell>
          <cell r="H201" t="str">
            <v>Escoramento de meio-fio c/ material local, compactado manualm. em faixa de 0,50m</v>
          </cell>
          <cell r="K201">
            <v>0</v>
          </cell>
          <cell r="L201">
            <v>0</v>
          </cell>
          <cell r="M201">
            <v>193</v>
          </cell>
          <cell r="N201">
            <v>0</v>
          </cell>
          <cell r="AF201" t="str">
            <v>CA-14</v>
          </cell>
          <cell r="AG201" t="str">
            <v>Demolição de sarjeta de concreto</v>
          </cell>
          <cell r="AN201" t="str">
            <v>m</v>
          </cell>
        </row>
        <row r="202">
          <cell r="A202">
            <v>18</v>
          </cell>
          <cell r="B202">
            <v>0</v>
          </cell>
          <cell r="D202">
            <v>0</v>
          </cell>
          <cell r="E202" t="str">
            <v>CA-12</v>
          </cell>
          <cell r="F202" t="str">
            <v>CA-12</v>
          </cell>
          <cell r="G202" t="str">
            <v>CA-12</v>
          </cell>
          <cell r="H202" t="str">
            <v>Escavação e acerto na faixa c/ 0,60m de largura, p/ meio-fio e sargeta conjugados</v>
          </cell>
          <cell r="K202">
            <v>0</v>
          </cell>
          <cell r="L202">
            <v>0</v>
          </cell>
          <cell r="M202">
            <v>194</v>
          </cell>
          <cell r="N202">
            <v>0</v>
          </cell>
          <cell r="AF202" t="str">
            <v>CA-15</v>
          </cell>
          <cell r="AG202" t="str">
            <v>Calçadas de concreto (espessura média de 6,00cm)</v>
          </cell>
          <cell r="AN202" t="str">
            <v>m³</v>
          </cell>
        </row>
        <row r="203">
          <cell r="A203">
            <v>18</v>
          </cell>
          <cell r="B203">
            <v>0</v>
          </cell>
          <cell r="D203">
            <v>0</v>
          </cell>
          <cell r="E203" t="str">
            <v>CA-13</v>
          </cell>
          <cell r="F203" t="str">
            <v>CA-13</v>
          </cell>
          <cell r="G203" t="str">
            <v>CA-13</v>
          </cell>
          <cell r="H203" t="str">
            <v>Arrancamento de meio-fio pré-moldado</v>
          </cell>
          <cell r="K203">
            <v>0</v>
          </cell>
          <cell r="L203">
            <v>0</v>
          </cell>
          <cell r="M203">
            <v>195</v>
          </cell>
          <cell r="N203">
            <v>0</v>
          </cell>
          <cell r="AF203" t="str">
            <v>CA-16</v>
          </cell>
          <cell r="AG203" t="str">
            <v>Expurgo de material de jazida</v>
          </cell>
          <cell r="AN203" t="str">
            <v>m³</v>
          </cell>
        </row>
        <row r="204">
          <cell r="A204">
            <v>18</v>
          </cell>
          <cell r="B204">
            <v>0</v>
          </cell>
          <cell r="D204">
            <v>0</v>
          </cell>
          <cell r="E204" t="str">
            <v>CA-14</v>
          </cell>
          <cell r="F204" t="str">
            <v>CA-14</v>
          </cell>
          <cell r="G204" t="str">
            <v>CA-14</v>
          </cell>
          <cell r="H204" t="str">
            <v>Demolição de sarjeta de concreto</v>
          </cell>
          <cell r="K204">
            <v>0</v>
          </cell>
          <cell r="L204">
            <v>0</v>
          </cell>
          <cell r="M204">
            <v>196</v>
          </cell>
          <cell r="N204">
            <v>0</v>
          </cell>
          <cell r="AF204" t="str">
            <v>CA-17</v>
          </cell>
          <cell r="AG204" t="str">
            <v>Concreto FCK 15MPa</v>
          </cell>
          <cell r="AN204" t="str">
            <v>m³</v>
          </cell>
        </row>
        <row r="205">
          <cell r="A205">
            <v>18</v>
          </cell>
          <cell r="B205">
            <v>0</v>
          </cell>
          <cell r="D205">
            <v>0</v>
          </cell>
          <cell r="E205" t="str">
            <v>CA-15</v>
          </cell>
          <cell r="F205" t="str">
            <v>CA-15</v>
          </cell>
          <cell r="G205" t="str">
            <v>CA-15</v>
          </cell>
          <cell r="H205" t="str">
            <v>Calçadas de concreto (espessura média de 6,00cm)</v>
          </cell>
          <cell r="K205">
            <v>0</v>
          </cell>
          <cell r="L205">
            <v>0</v>
          </cell>
          <cell r="M205">
            <v>197</v>
          </cell>
          <cell r="N205">
            <v>0</v>
          </cell>
          <cell r="AF205" t="str">
            <v>CA-18</v>
          </cell>
          <cell r="AG205" t="str">
            <v xml:space="preserve">Ferragem </v>
          </cell>
          <cell r="AN205" t="str">
            <v>kg</v>
          </cell>
        </row>
        <row r="206">
          <cell r="A206">
            <v>18</v>
          </cell>
          <cell r="B206">
            <v>0</v>
          </cell>
          <cell r="D206">
            <v>0</v>
          </cell>
          <cell r="E206" t="str">
            <v>CA-16</v>
          </cell>
          <cell r="F206" t="str">
            <v>CA-16</v>
          </cell>
          <cell r="G206" t="str">
            <v>CA-16</v>
          </cell>
          <cell r="H206" t="str">
            <v>Expurgo de material de jazida</v>
          </cell>
          <cell r="K206">
            <v>0</v>
          </cell>
          <cell r="L206">
            <v>0</v>
          </cell>
          <cell r="M206">
            <v>198</v>
          </cell>
          <cell r="N206">
            <v>0</v>
          </cell>
          <cell r="AF206" t="str">
            <v>CA-19</v>
          </cell>
          <cell r="AG206" t="str">
            <v>Lançamento e adensamento de concreto</v>
          </cell>
          <cell r="AN206" t="str">
            <v>m³</v>
          </cell>
        </row>
        <row r="207">
          <cell r="A207">
            <v>18</v>
          </cell>
          <cell r="B207">
            <v>0</v>
          </cell>
          <cell r="D207">
            <v>0</v>
          </cell>
          <cell r="E207" t="str">
            <v>CA-17</v>
          </cell>
          <cell r="F207" t="str">
            <v>CA-17</v>
          </cell>
          <cell r="G207" t="str">
            <v>CA-17</v>
          </cell>
          <cell r="H207" t="str">
            <v>Concreto FCK 15MPa</v>
          </cell>
          <cell r="K207">
            <v>0</v>
          </cell>
          <cell r="L207">
            <v>0</v>
          </cell>
          <cell r="M207">
            <v>199</v>
          </cell>
          <cell r="N207">
            <v>0</v>
          </cell>
          <cell r="AF207" t="str">
            <v>CA-20</v>
          </cell>
          <cell r="AG207" t="str">
            <v>Demolição do pavimento asfáltico incluindo remoção</v>
          </cell>
          <cell r="AN207" t="str">
            <v>m³</v>
          </cell>
        </row>
        <row r="208">
          <cell r="A208">
            <v>18</v>
          </cell>
          <cell r="B208">
            <v>0</v>
          </cell>
          <cell r="D208">
            <v>0</v>
          </cell>
          <cell r="E208" t="str">
            <v>CA-18</v>
          </cell>
          <cell r="F208" t="str">
            <v>CA-18</v>
          </cell>
          <cell r="G208" t="str">
            <v>CA-18</v>
          </cell>
          <cell r="H208" t="str">
            <v xml:space="preserve">Ferragem </v>
          </cell>
          <cell r="K208">
            <v>0</v>
          </cell>
          <cell r="L208">
            <v>0</v>
          </cell>
          <cell r="M208">
            <v>200</v>
          </cell>
          <cell r="N208">
            <v>0</v>
          </cell>
          <cell r="AF208" t="str">
            <v>CA-21</v>
          </cell>
          <cell r="AG208" t="str">
            <v>Argamassa cimento-areia 1-3</v>
          </cell>
          <cell r="AN208" t="str">
            <v>m³</v>
          </cell>
        </row>
        <row r="209">
          <cell r="A209">
            <v>18</v>
          </cell>
          <cell r="B209">
            <v>0</v>
          </cell>
          <cell r="D209">
            <v>0</v>
          </cell>
          <cell r="E209" t="str">
            <v>CA-19</v>
          </cell>
          <cell r="F209" t="str">
            <v>CA-19</v>
          </cell>
          <cell r="G209" t="str">
            <v>CA-19</v>
          </cell>
          <cell r="H209" t="str">
            <v>Lançamento e adensamento de concreto</v>
          </cell>
          <cell r="K209">
            <v>0</v>
          </cell>
          <cell r="L209">
            <v>0</v>
          </cell>
          <cell r="M209">
            <v>201</v>
          </cell>
          <cell r="N209">
            <v>0</v>
          </cell>
          <cell r="AF209" t="str">
            <v>CA-22</v>
          </cell>
          <cell r="AG209" t="str">
            <v>Junta de dilatação plástica e=3mm</v>
          </cell>
          <cell r="AN209" t="str">
            <v>m</v>
          </cell>
        </row>
        <row r="210">
          <cell r="A210">
            <v>18</v>
          </cell>
          <cell r="B210">
            <v>0</v>
          </cell>
          <cell r="D210">
            <v>0</v>
          </cell>
          <cell r="E210" t="str">
            <v>CA-20</v>
          </cell>
          <cell r="F210" t="str">
            <v>CA-20</v>
          </cell>
          <cell r="G210" t="str">
            <v>CA-20</v>
          </cell>
          <cell r="H210" t="str">
            <v>Demolição do pavimento asfáltico incluindo remoção</v>
          </cell>
          <cell r="K210">
            <v>0</v>
          </cell>
          <cell r="L210">
            <v>0</v>
          </cell>
          <cell r="M210">
            <v>202</v>
          </cell>
          <cell r="N210">
            <v>0</v>
          </cell>
          <cell r="AF210" t="str">
            <v>CA-23</v>
          </cell>
          <cell r="AG210" t="str">
            <v>Fornecimento de andaimes metálico para montagem das formas</v>
          </cell>
          <cell r="AN210" t="str">
            <v>m³</v>
          </cell>
        </row>
        <row r="211">
          <cell r="A211">
            <v>18</v>
          </cell>
          <cell r="B211">
            <v>0</v>
          </cell>
          <cell r="D211">
            <v>0</v>
          </cell>
          <cell r="E211" t="str">
            <v>CA-21</v>
          </cell>
          <cell r="F211" t="str">
            <v>CA-21</v>
          </cell>
          <cell r="G211" t="str">
            <v>CA-21</v>
          </cell>
          <cell r="H211" t="str">
            <v>Argamassa cimento-areia 1-3</v>
          </cell>
          <cell r="K211">
            <v>0</v>
          </cell>
          <cell r="L211">
            <v>0</v>
          </cell>
          <cell r="M211">
            <v>203</v>
          </cell>
          <cell r="N211">
            <v>0</v>
          </cell>
          <cell r="AF211" t="str">
            <v>CA-24</v>
          </cell>
          <cell r="AG211" t="str">
            <v>Lastro de concreto magro</v>
          </cell>
          <cell r="AN211" t="str">
            <v>m³</v>
          </cell>
        </row>
        <row r="212">
          <cell r="A212">
            <v>18</v>
          </cell>
          <cell r="B212">
            <v>0</v>
          </cell>
          <cell r="D212">
            <v>0</v>
          </cell>
          <cell r="E212" t="str">
            <v>CA-22</v>
          </cell>
          <cell r="F212" t="str">
            <v>CA-22</v>
          </cell>
          <cell r="G212" t="str">
            <v>CA-22</v>
          </cell>
          <cell r="H212" t="str">
            <v>Junta de dilatação plástica e=3mm</v>
          </cell>
          <cell r="K212">
            <v>0</v>
          </cell>
          <cell r="L212">
            <v>0</v>
          </cell>
          <cell r="M212">
            <v>204</v>
          </cell>
          <cell r="N212">
            <v>0</v>
          </cell>
          <cell r="AF212" t="str">
            <v>CA-25</v>
          </cell>
          <cell r="AG212" t="str">
            <v>Fornecimento, montagem e cravação de estacas trilho TR37</v>
          </cell>
          <cell r="AN212" t="str">
            <v>kg</v>
          </cell>
        </row>
        <row r="213">
          <cell r="A213">
            <v>18</v>
          </cell>
          <cell r="B213">
            <v>0</v>
          </cell>
          <cell r="D213">
            <v>0</v>
          </cell>
          <cell r="E213" t="str">
            <v>CA-23</v>
          </cell>
          <cell r="F213" t="str">
            <v>CA-23</v>
          </cell>
          <cell r="G213" t="str">
            <v>CA-23</v>
          </cell>
          <cell r="H213" t="str">
            <v>Fornecimento de andaimes metálico para montagem das formas</v>
          </cell>
          <cell r="K213">
            <v>0</v>
          </cell>
          <cell r="L213">
            <v>0</v>
          </cell>
          <cell r="M213">
            <v>205</v>
          </cell>
          <cell r="N213">
            <v>0</v>
          </cell>
          <cell r="AF213" t="str">
            <v>CA-26</v>
          </cell>
          <cell r="AG213" t="str">
            <v>Fornecimento, transporte e montagem de viga prémoldada 6m</v>
          </cell>
          <cell r="AN213" t="str">
            <v>un</v>
          </cell>
        </row>
        <row r="214">
          <cell r="A214">
            <v>18</v>
          </cell>
          <cell r="B214">
            <v>0</v>
          </cell>
          <cell r="D214">
            <v>0</v>
          </cell>
          <cell r="E214" t="str">
            <v>CA-24</v>
          </cell>
          <cell r="F214" t="str">
            <v>CA-24</v>
          </cell>
          <cell r="G214" t="str">
            <v>CA-24</v>
          </cell>
          <cell r="H214" t="str">
            <v>Lastro de concreto magro</v>
          </cell>
          <cell r="K214">
            <v>0</v>
          </cell>
          <cell r="L214">
            <v>0</v>
          </cell>
          <cell r="M214">
            <v>206</v>
          </cell>
          <cell r="N214">
            <v>0</v>
          </cell>
          <cell r="AF214" t="str">
            <v>CA-27</v>
          </cell>
          <cell r="AG214" t="str">
            <v>Fornecimento, transporte e montagem de viga prémoldada 12m</v>
          </cell>
          <cell r="AN214" t="str">
            <v>un</v>
          </cell>
        </row>
        <row r="215">
          <cell r="A215">
            <v>18</v>
          </cell>
          <cell r="B215">
            <v>0</v>
          </cell>
          <cell r="D215">
            <v>0</v>
          </cell>
          <cell r="E215" t="str">
            <v>CA-25</v>
          </cell>
          <cell r="F215" t="str">
            <v>CA-25</v>
          </cell>
          <cell r="G215" t="str">
            <v>CA-25</v>
          </cell>
          <cell r="H215" t="str">
            <v>Fornecimento, montagem e cravação de estacas trilho TR37</v>
          </cell>
          <cell r="K215">
            <v>0</v>
          </cell>
          <cell r="L215">
            <v>0</v>
          </cell>
          <cell r="M215">
            <v>207</v>
          </cell>
          <cell r="N215">
            <v>0</v>
          </cell>
          <cell r="AF215" t="str">
            <v>CA-28</v>
          </cell>
          <cell r="AG215" t="str">
            <v>Fornec., coloc. e pint. de guarda corpo tub. em aço carbono 50mm c/ tela artística 1,50cm em cantoneira (1,20m)</v>
          </cell>
          <cell r="AN215" t="str">
            <v>m</v>
          </cell>
        </row>
        <row r="216">
          <cell r="A216">
            <v>18</v>
          </cell>
          <cell r="B216">
            <v>0</v>
          </cell>
          <cell r="D216">
            <v>0</v>
          </cell>
          <cell r="E216" t="str">
            <v>CA-26</v>
          </cell>
          <cell r="F216" t="str">
            <v>CA-26</v>
          </cell>
          <cell r="G216" t="str">
            <v>CA-26</v>
          </cell>
          <cell r="H216" t="str">
            <v>Fornecimento, transporte e montagem de viga prémoldada 6m</v>
          </cell>
          <cell r="K216">
            <v>0</v>
          </cell>
          <cell r="L216">
            <v>0</v>
          </cell>
          <cell r="M216">
            <v>208</v>
          </cell>
          <cell r="N216">
            <v>0</v>
          </cell>
          <cell r="AF216" t="str">
            <v>CA-29</v>
          </cell>
          <cell r="AG216" t="str">
            <v>Aplicação de defensas metálicas</v>
          </cell>
          <cell r="AN216" t="str">
            <v>m</v>
          </cell>
        </row>
        <row r="217">
          <cell r="A217">
            <v>18</v>
          </cell>
          <cell r="B217">
            <v>0</v>
          </cell>
          <cell r="D217">
            <v>0</v>
          </cell>
          <cell r="E217" t="str">
            <v>CA-27</v>
          </cell>
          <cell r="F217" t="str">
            <v>CA-27</v>
          </cell>
          <cell r="G217" t="str">
            <v>CA-27</v>
          </cell>
          <cell r="H217" t="str">
            <v>Fornecimento, transporte e montagem de viga prémoldada 12m</v>
          </cell>
          <cell r="K217">
            <v>0</v>
          </cell>
          <cell r="L217">
            <v>0</v>
          </cell>
          <cell r="M217">
            <v>209</v>
          </cell>
          <cell r="N217">
            <v>0</v>
          </cell>
          <cell r="AF217" t="str">
            <v>CA-30</v>
          </cell>
          <cell r="AG217" t="str">
            <v>Demolição de alvenaria</v>
          </cell>
          <cell r="AN217" t="str">
            <v>m²</v>
          </cell>
        </row>
        <row r="218">
          <cell r="A218">
            <v>18</v>
          </cell>
          <cell r="B218">
            <v>0</v>
          </cell>
          <cell r="D218">
            <v>0</v>
          </cell>
          <cell r="E218" t="str">
            <v>CA-28</v>
          </cell>
          <cell r="F218" t="str">
            <v>CA-28</v>
          </cell>
          <cell r="G218" t="str">
            <v>CA-28</v>
          </cell>
          <cell r="H218" t="str">
            <v>Fornec., coloc. e pint. de guarda corpo tub. em aço carbono 50mm c/ tela artística 1,50cm em cantoneira (1,20m)</v>
          </cell>
          <cell r="K218">
            <v>0</v>
          </cell>
          <cell r="L218">
            <v>0</v>
          </cell>
          <cell r="M218">
            <v>210</v>
          </cell>
          <cell r="N218">
            <v>0</v>
          </cell>
          <cell r="AF218" t="str">
            <v>CA-31</v>
          </cell>
          <cell r="AG218" t="str">
            <v>Demolição de estruturas de concreto</v>
          </cell>
          <cell r="AN218" t="str">
            <v>m³</v>
          </cell>
        </row>
        <row r="219">
          <cell r="A219">
            <v>18</v>
          </cell>
          <cell r="B219">
            <v>0</v>
          </cell>
          <cell r="D219">
            <v>0</v>
          </cell>
          <cell r="E219" t="str">
            <v>CA-29</v>
          </cell>
          <cell r="F219" t="str">
            <v>CA-29</v>
          </cell>
          <cell r="G219" t="str">
            <v>CA-29</v>
          </cell>
          <cell r="H219" t="str">
            <v>Aplicação de defensas metálicas</v>
          </cell>
          <cell r="K219">
            <v>0</v>
          </cell>
          <cell r="L219">
            <v>0</v>
          </cell>
          <cell r="M219">
            <v>211</v>
          </cell>
          <cell r="N219">
            <v>0</v>
          </cell>
          <cell r="AF219" t="str">
            <v>CA-32</v>
          </cell>
          <cell r="AG219" t="str">
            <v>Demolição de concreto</v>
          </cell>
          <cell r="AN219" t="str">
            <v>m³</v>
          </cell>
        </row>
        <row r="220">
          <cell r="A220">
            <v>18</v>
          </cell>
          <cell r="B220">
            <v>0</v>
          </cell>
          <cell r="D220">
            <v>0</v>
          </cell>
          <cell r="E220" t="str">
            <v>CA-30</v>
          </cell>
          <cell r="F220" t="str">
            <v>CA-30</v>
          </cell>
          <cell r="G220" t="str">
            <v>CA-30</v>
          </cell>
          <cell r="H220" t="str">
            <v>Demolição de alvenaria</v>
          </cell>
          <cell r="K220">
            <v>0</v>
          </cell>
          <cell r="L220">
            <v>0</v>
          </cell>
          <cell r="M220">
            <v>212</v>
          </cell>
          <cell r="N220">
            <v>0</v>
          </cell>
          <cell r="AF220" t="str">
            <v>CA-33</v>
          </cell>
          <cell r="AG220" t="str">
            <v>Plantio de gramas em leivas</v>
          </cell>
          <cell r="AN220" t="str">
            <v>m²</v>
          </cell>
        </row>
        <row r="221">
          <cell r="A221">
            <v>18</v>
          </cell>
          <cell r="B221">
            <v>0</v>
          </cell>
          <cell r="D221">
            <v>0</v>
          </cell>
          <cell r="E221" t="str">
            <v>CA-31</v>
          </cell>
          <cell r="F221" t="str">
            <v>CA-31</v>
          </cell>
          <cell r="G221" t="str">
            <v>CA-31</v>
          </cell>
          <cell r="H221" t="str">
            <v>Demolição de estruturas de concreto</v>
          </cell>
          <cell r="K221">
            <v>0</v>
          </cell>
          <cell r="L221">
            <v>0</v>
          </cell>
          <cell r="M221">
            <v>213</v>
          </cell>
          <cell r="N221">
            <v>0</v>
          </cell>
          <cell r="AF221" t="str">
            <v>CA-34</v>
          </cell>
          <cell r="AG221" t="str">
            <v>Fornecimento de mudas e plantio de árvores decorativas</v>
          </cell>
          <cell r="AN221" t="str">
            <v>un</v>
          </cell>
        </row>
        <row r="222">
          <cell r="A222">
            <v>18</v>
          </cell>
          <cell r="B222">
            <v>0</v>
          </cell>
          <cell r="D222">
            <v>0</v>
          </cell>
          <cell r="E222" t="str">
            <v>CA-32</v>
          </cell>
          <cell r="F222" t="str">
            <v>CA-32</v>
          </cell>
          <cell r="G222" t="str">
            <v>CA-32</v>
          </cell>
          <cell r="H222" t="str">
            <v>Demolição de concreto</v>
          </cell>
          <cell r="K222">
            <v>0</v>
          </cell>
          <cell r="L222">
            <v>0</v>
          </cell>
          <cell r="M222">
            <v>214</v>
          </cell>
          <cell r="N222">
            <v>0</v>
          </cell>
          <cell r="AF222" t="str">
            <v>CA-</v>
          </cell>
          <cell r="AG222">
            <v>0</v>
          </cell>
          <cell r="AN222">
            <v>0</v>
          </cell>
        </row>
        <row r="223">
          <cell r="A223">
            <v>18</v>
          </cell>
          <cell r="B223">
            <v>0</v>
          </cell>
          <cell r="D223">
            <v>0</v>
          </cell>
          <cell r="E223" t="str">
            <v>CA-33</v>
          </cell>
          <cell r="F223" t="str">
            <v>CA-33</v>
          </cell>
          <cell r="G223" t="str">
            <v>CA-33</v>
          </cell>
          <cell r="H223" t="str">
            <v>Plantio de gramas em leivas</v>
          </cell>
          <cell r="K223">
            <v>0</v>
          </cell>
          <cell r="L223">
            <v>0</v>
          </cell>
          <cell r="M223">
            <v>215</v>
          </cell>
          <cell r="N223">
            <v>0</v>
          </cell>
          <cell r="AF223" t="str">
            <v>CA-</v>
          </cell>
          <cell r="AG223">
            <v>0</v>
          </cell>
          <cell r="AN223">
            <v>0</v>
          </cell>
        </row>
        <row r="224">
          <cell r="A224">
            <v>18</v>
          </cell>
          <cell r="B224">
            <v>0</v>
          </cell>
          <cell r="D224">
            <v>0</v>
          </cell>
          <cell r="E224" t="str">
            <v>CA-34</v>
          </cell>
          <cell r="F224" t="str">
            <v>CA-34</v>
          </cell>
          <cell r="G224" t="str">
            <v>CA-34</v>
          </cell>
          <cell r="H224" t="str">
            <v>Fornecimento de mudas e plantio de árvores decorativas</v>
          </cell>
          <cell r="K224">
            <v>0</v>
          </cell>
          <cell r="L224">
            <v>0</v>
          </cell>
          <cell r="M224">
            <v>216</v>
          </cell>
          <cell r="N224">
            <v>0</v>
          </cell>
          <cell r="AF224" t="str">
            <v>CA-</v>
          </cell>
          <cell r="AG224">
            <v>0</v>
          </cell>
          <cell r="AN224">
            <v>0</v>
          </cell>
        </row>
        <row r="225">
          <cell r="A225">
            <v>18</v>
          </cell>
          <cell r="B225">
            <v>0</v>
          </cell>
          <cell r="D225">
            <v>0</v>
          </cell>
          <cell r="E225" t="str">
            <v>CA-</v>
          </cell>
          <cell r="F225" t="str">
            <v>CA-</v>
          </cell>
          <cell r="G225" t="str">
            <v>CA-</v>
          </cell>
          <cell r="H225">
            <v>0</v>
          </cell>
          <cell r="K225">
            <v>0</v>
          </cell>
          <cell r="L225">
            <v>0</v>
          </cell>
          <cell r="M225">
            <v>217</v>
          </cell>
          <cell r="N225">
            <v>0</v>
          </cell>
          <cell r="AF225" t="str">
            <v>CA-</v>
          </cell>
          <cell r="AG225">
            <v>0</v>
          </cell>
          <cell r="AN225">
            <v>0</v>
          </cell>
        </row>
        <row r="226">
          <cell r="A226">
            <v>18</v>
          </cell>
          <cell r="B226">
            <v>0</v>
          </cell>
          <cell r="D226">
            <v>0</v>
          </cell>
          <cell r="E226" t="str">
            <v>CA-</v>
          </cell>
          <cell r="F226" t="str">
            <v>CA-</v>
          </cell>
          <cell r="G226" t="str">
            <v>CA-</v>
          </cell>
          <cell r="H226">
            <v>0</v>
          </cell>
          <cell r="K226">
            <v>0</v>
          </cell>
          <cell r="L226">
            <v>0</v>
          </cell>
          <cell r="M226">
            <v>218</v>
          </cell>
          <cell r="N226">
            <v>0</v>
          </cell>
          <cell r="AF226" t="str">
            <v>CA-</v>
          </cell>
          <cell r="AG226">
            <v>0</v>
          </cell>
          <cell r="AN226">
            <v>0</v>
          </cell>
        </row>
        <row r="227">
          <cell r="A227">
            <v>18</v>
          </cell>
          <cell r="B227">
            <v>0</v>
          </cell>
          <cell r="D227">
            <v>0</v>
          </cell>
          <cell r="E227" t="str">
            <v>CA-</v>
          </cell>
          <cell r="F227" t="str">
            <v>CA-</v>
          </cell>
          <cell r="G227" t="str">
            <v>CA-</v>
          </cell>
          <cell r="H227">
            <v>0</v>
          </cell>
          <cell r="K227">
            <v>0</v>
          </cell>
          <cell r="L227">
            <v>0</v>
          </cell>
          <cell r="M227">
            <v>219</v>
          </cell>
          <cell r="N227">
            <v>0</v>
          </cell>
          <cell r="AF227" t="str">
            <v>CA-</v>
          </cell>
          <cell r="AG227">
            <v>0</v>
          </cell>
          <cell r="AN227">
            <v>0</v>
          </cell>
        </row>
        <row r="228">
          <cell r="A228">
            <v>18</v>
          </cell>
          <cell r="B228">
            <v>0</v>
          </cell>
          <cell r="D228">
            <v>0</v>
          </cell>
          <cell r="E228" t="str">
            <v>CA-</v>
          </cell>
          <cell r="F228" t="str">
            <v>CA-</v>
          </cell>
          <cell r="G228" t="str">
            <v>CA-</v>
          </cell>
          <cell r="H228">
            <v>0</v>
          </cell>
          <cell r="K228">
            <v>0</v>
          </cell>
          <cell r="L228">
            <v>0</v>
          </cell>
          <cell r="M228">
            <v>220</v>
          </cell>
          <cell r="N228">
            <v>0</v>
          </cell>
          <cell r="AF228" t="str">
            <v>CA-</v>
          </cell>
          <cell r="AG228">
            <v>0</v>
          </cell>
          <cell r="AN228">
            <v>0</v>
          </cell>
        </row>
        <row r="229">
          <cell r="A229">
            <v>18</v>
          </cell>
          <cell r="B229">
            <v>0</v>
          </cell>
          <cell r="D229">
            <v>0</v>
          </cell>
          <cell r="E229" t="str">
            <v>CA-</v>
          </cell>
          <cell r="F229" t="str">
            <v>CA-</v>
          </cell>
          <cell r="G229" t="str">
            <v>CA-</v>
          </cell>
          <cell r="H229">
            <v>0</v>
          </cell>
          <cell r="K229">
            <v>0</v>
          </cell>
          <cell r="L229">
            <v>0</v>
          </cell>
          <cell r="M229">
            <v>221</v>
          </cell>
          <cell r="N229">
            <v>0</v>
          </cell>
          <cell r="AF229" t="str">
            <v>CA-</v>
          </cell>
          <cell r="AG229">
            <v>0</v>
          </cell>
          <cell r="AN229">
            <v>0</v>
          </cell>
        </row>
        <row r="230">
          <cell r="A230">
            <v>18</v>
          </cell>
          <cell r="B230">
            <v>0</v>
          </cell>
          <cell r="D230">
            <v>0</v>
          </cell>
          <cell r="E230" t="str">
            <v>CA-</v>
          </cell>
          <cell r="F230" t="str">
            <v>CA-</v>
          </cell>
          <cell r="G230" t="str">
            <v>CA-</v>
          </cell>
          <cell r="H230">
            <v>0</v>
          </cell>
          <cell r="K230">
            <v>0</v>
          </cell>
          <cell r="L230">
            <v>0</v>
          </cell>
          <cell r="M230">
            <v>222</v>
          </cell>
          <cell r="N230">
            <v>0</v>
          </cell>
          <cell r="AF230" t="str">
            <v>CA-</v>
          </cell>
          <cell r="AG230">
            <v>0</v>
          </cell>
          <cell r="AN230">
            <v>0</v>
          </cell>
        </row>
        <row r="231">
          <cell r="A231">
            <v>18</v>
          </cell>
          <cell r="B231">
            <v>0</v>
          </cell>
          <cell r="D231">
            <v>0</v>
          </cell>
          <cell r="E231" t="str">
            <v>CA-</v>
          </cell>
          <cell r="F231" t="str">
            <v>CA-</v>
          </cell>
          <cell r="G231" t="str">
            <v>CA-</v>
          </cell>
          <cell r="H231">
            <v>0</v>
          </cell>
          <cell r="K231">
            <v>0</v>
          </cell>
          <cell r="L231">
            <v>0</v>
          </cell>
          <cell r="M231">
            <v>223</v>
          </cell>
          <cell r="N231">
            <v>0</v>
          </cell>
          <cell r="AF231" t="str">
            <v>CA-</v>
          </cell>
          <cell r="AG231">
            <v>0</v>
          </cell>
          <cell r="AN231">
            <v>0</v>
          </cell>
        </row>
        <row r="232">
          <cell r="A232">
            <v>18</v>
          </cell>
          <cell r="B232">
            <v>0</v>
          </cell>
          <cell r="D232">
            <v>0</v>
          </cell>
          <cell r="E232" t="str">
            <v>CA-</v>
          </cell>
          <cell r="F232" t="str">
            <v>CA-</v>
          </cell>
          <cell r="G232" t="str">
            <v>CA-</v>
          </cell>
          <cell r="H232">
            <v>0</v>
          </cell>
          <cell r="K232">
            <v>0</v>
          </cell>
          <cell r="L232">
            <v>0</v>
          </cell>
          <cell r="M232">
            <v>224</v>
          </cell>
          <cell r="N232">
            <v>0</v>
          </cell>
          <cell r="AF232" t="str">
            <v>SE</v>
          </cell>
          <cell r="AG232" t="str">
            <v>SERVIÇOS ESPECIAIS</v>
          </cell>
          <cell r="AN232">
            <v>0</v>
          </cell>
        </row>
        <row r="233">
          <cell r="A233">
            <v>18</v>
          </cell>
          <cell r="B233">
            <v>0</v>
          </cell>
          <cell r="D233">
            <v>0</v>
          </cell>
          <cell r="E233" t="str">
            <v>CA-</v>
          </cell>
          <cell r="F233" t="str">
            <v>CA-</v>
          </cell>
          <cell r="G233" t="str">
            <v>CA-</v>
          </cell>
          <cell r="H233">
            <v>0</v>
          </cell>
          <cell r="K233">
            <v>0</v>
          </cell>
          <cell r="L233">
            <v>0</v>
          </cell>
          <cell r="M233">
            <v>225</v>
          </cell>
          <cell r="N233">
            <v>0</v>
          </cell>
          <cell r="AF233" t="str">
            <v>SE-1</v>
          </cell>
          <cell r="AG233" t="str">
            <v>Patrolamento de vias urbanas</v>
          </cell>
          <cell r="AN233" t="str">
            <v>m²</v>
          </cell>
        </row>
        <row r="234">
          <cell r="A234">
            <v>18</v>
          </cell>
          <cell r="B234">
            <v>0</v>
          </cell>
          <cell r="D234">
            <v>0</v>
          </cell>
          <cell r="E234" t="str">
            <v>CA-</v>
          </cell>
          <cell r="F234" t="str">
            <v>CA-</v>
          </cell>
          <cell r="G234" t="str">
            <v>CA-</v>
          </cell>
          <cell r="H234">
            <v>0</v>
          </cell>
          <cell r="K234">
            <v>0</v>
          </cell>
          <cell r="L234">
            <v>0</v>
          </cell>
          <cell r="M234">
            <v>226</v>
          </cell>
          <cell r="N234">
            <v>0</v>
          </cell>
          <cell r="AF234" t="str">
            <v>SE-2</v>
          </cell>
          <cell r="AG234" t="str">
            <v>Espalhamento de cascalho</v>
          </cell>
          <cell r="AN234" t="str">
            <v>m³</v>
          </cell>
        </row>
        <row r="235">
          <cell r="A235">
            <v>18</v>
          </cell>
          <cell r="B235">
            <v>0</v>
          </cell>
          <cell r="C235">
            <v>0</v>
          </cell>
          <cell r="D235">
            <v>0</v>
          </cell>
          <cell r="E235" t="str">
            <v>STCA</v>
          </cell>
          <cell r="L235">
            <v>0</v>
          </cell>
          <cell r="M235">
            <v>227</v>
          </cell>
          <cell r="AF235" t="str">
            <v>SE-3</v>
          </cell>
          <cell r="AG235" t="str">
            <v>Remoção de terras e entulhos</v>
          </cell>
          <cell r="AN235" t="str">
            <v>m³</v>
          </cell>
        </row>
        <row r="236">
          <cell r="A236">
            <v>18</v>
          </cell>
          <cell r="B236">
            <v>0</v>
          </cell>
          <cell r="C236">
            <v>0</v>
          </cell>
          <cell r="D236">
            <v>0</v>
          </cell>
          <cell r="E236" t="str">
            <v>BRCA</v>
          </cell>
          <cell r="L236">
            <v>0</v>
          </cell>
          <cell r="M236">
            <v>228</v>
          </cell>
          <cell r="AF236" t="str">
            <v>SE-4</v>
          </cell>
          <cell r="AG236" t="str">
            <v>Limpeza de boca de lobo e PV (manual)</v>
          </cell>
          <cell r="AN236" t="str">
            <v>un</v>
          </cell>
        </row>
        <row r="237">
          <cell r="A237">
            <v>18</v>
          </cell>
          <cell r="B237">
            <v>0</v>
          </cell>
          <cell r="C237">
            <v>0</v>
          </cell>
          <cell r="D237">
            <v>0</v>
          </cell>
          <cell r="E237" t="str">
            <v>SE</v>
          </cell>
          <cell r="F237" t="str">
            <v>SE</v>
          </cell>
          <cell r="G237" t="str">
            <v>SERVIÇOS ESPECIAIS</v>
          </cell>
          <cell r="K237">
            <v>6</v>
          </cell>
          <cell r="L237">
            <v>0</v>
          </cell>
          <cell r="M237">
            <v>229</v>
          </cell>
          <cell r="AF237" t="str">
            <v>SE-5</v>
          </cell>
          <cell r="AG237" t="str">
            <v>Limpeza de boca de lobo (manual)</v>
          </cell>
          <cell r="AN237" t="str">
            <v>un</v>
          </cell>
        </row>
        <row r="238">
          <cell r="A238">
            <v>18</v>
          </cell>
          <cell r="B238">
            <v>0</v>
          </cell>
          <cell r="D238">
            <v>0</v>
          </cell>
          <cell r="E238" t="str">
            <v>SE-1</v>
          </cell>
          <cell r="F238" t="str">
            <v>SE-1</v>
          </cell>
          <cell r="G238" t="str">
            <v>SE-1</v>
          </cell>
          <cell r="H238" t="str">
            <v>Patrolamento de vias urbanas</v>
          </cell>
          <cell r="K238">
            <v>0</v>
          </cell>
          <cell r="L238">
            <v>0</v>
          </cell>
          <cell r="M238">
            <v>230</v>
          </cell>
          <cell r="N238">
            <v>0</v>
          </cell>
          <cell r="AF238" t="str">
            <v>SE-6</v>
          </cell>
          <cell r="AG238" t="str">
            <v>Limpeza de PV Ø 40 cm (manual)</v>
          </cell>
          <cell r="AN238" t="str">
            <v>un</v>
          </cell>
        </row>
        <row r="239">
          <cell r="A239">
            <v>18</v>
          </cell>
          <cell r="B239">
            <v>0</v>
          </cell>
          <cell r="D239">
            <v>0</v>
          </cell>
          <cell r="E239" t="str">
            <v>SE-2</v>
          </cell>
          <cell r="F239" t="str">
            <v>SE-2</v>
          </cell>
          <cell r="G239" t="str">
            <v>SE-2</v>
          </cell>
          <cell r="H239" t="str">
            <v>Espalhamento de cascalho</v>
          </cell>
          <cell r="K239">
            <v>0</v>
          </cell>
          <cell r="L239">
            <v>0</v>
          </cell>
          <cell r="M239">
            <v>231</v>
          </cell>
          <cell r="N239">
            <v>0</v>
          </cell>
          <cell r="AF239" t="str">
            <v>SE-7</v>
          </cell>
          <cell r="AG239" t="str">
            <v>Limpeza de PV Ø 60 cm (manual)</v>
          </cell>
          <cell r="AN239" t="str">
            <v>un</v>
          </cell>
        </row>
        <row r="240">
          <cell r="A240">
            <v>18</v>
          </cell>
          <cell r="B240">
            <v>0</v>
          </cell>
          <cell r="D240">
            <v>0</v>
          </cell>
          <cell r="E240" t="str">
            <v>SE-3</v>
          </cell>
          <cell r="F240" t="str">
            <v>SE-3</v>
          </cell>
          <cell r="G240" t="str">
            <v>SE-3</v>
          </cell>
          <cell r="H240" t="str">
            <v>Remoção de terras e entulhos</v>
          </cell>
          <cell r="K240">
            <v>0</v>
          </cell>
          <cell r="L240">
            <v>0</v>
          </cell>
          <cell r="M240">
            <v>232</v>
          </cell>
          <cell r="N240">
            <v>0</v>
          </cell>
          <cell r="AF240" t="str">
            <v>SE-8</v>
          </cell>
          <cell r="AG240" t="str">
            <v>Limpeza de PV Ø 80 cm (manual)</v>
          </cell>
          <cell r="AN240" t="str">
            <v>un</v>
          </cell>
        </row>
        <row r="241">
          <cell r="A241">
            <v>18</v>
          </cell>
          <cell r="B241">
            <v>0</v>
          </cell>
          <cell r="D241">
            <v>0</v>
          </cell>
          <cell r="E241" t="str">
            <v>SE-4</v>
          </cell>
          <cell r="F241" t="str">
            <v>SE-4</v>
          </cell>
          <cell r="G241" t="str">
            <v>SE-4</v>
          </cell>
          <cell r="H241" t="str">
            <v>Limpeza de boca de lobo e PV (manual)</v>
          </cell>
          <cell r="K241">
            <v>0</v>
          </cell>
          <cell r="L241">
            <v>0</v>
          </cell>
          <cell r="M241">
            <v>233</v>
          </cell>
          <cell r="N241">
            <v>0</v>
          </cell>
          <cell r="AF241" t="str">
            <v>SE-9</v>
          </cell>
          <cell r="AG241" t="str">
            <v>Limpeza de PV Ø 100 cm (manual)</v>
          </cell>
          <cell r="AN241" t="str">
            <v>un</v>
          </cell>
        </row>
        <row r="242">
          <cell r="A242">
            <v>18</v>
          </cell>
          <cell r="B242">
            <v>0</v>
          </cell>
          <cell r="D242">
            <v>0</v>
          </cell>
          <cell r="E242" t="str">
            <v>SE-5</v>
          </cell>
          <cell r="F242" t="str">
            <v>SE-5</v>
          </cell>
          <cell r="G242" t="str">
            <v>SE-5</v>
          </cell>
          <cell r="H242" t="str">
            <v>Limpeza de boca de lobo (manual)</v>
          </cell>
          <cell r="K242">
            <v>0</v>
          </cell>
          <cell r="L242">
            <v>0</v>
          </cell>
          <cell r="M242">
            <v>234</v>
          </cell>
          <cell r="N242">
            <v>0</v>
          </cell>
          <cell r="AF242" t="str">
            <v>SE-10</v>
          </cell>
          <cell r="AG242" t="str">
            <v>Limpeza de PV Ø 120 cm (manual)</v>
          </cell>
          <cell r="AN242" t="str">
            <v>un</v>
          </cell>
        </row>
        <row r="243">
          <cell r="A243">
            <v>18</v>
          </cell>
          <cell r="B243">
            <v>0</v>
          </cell>
          <cell r="D243">
            <v>0</v>
          </cell>
          <cell r="E243" t="str">
            <v>SE-6</v>
          </cell>
          <cell r="F243" t="str">
            <v>SE-6</v>
          </cell>
          <cell r="G243" t="str">
            <v>SE-6</v>
          </cell>
          <cell r="H243" t="str">
            <v>Limpeza de PV Ø 40 cm (manual)</v>
          </cell>
          <cell r="K243">
            <v>0</v>
          </cell>
          <cell r="L243">
            <v>0</v>
          </cell>
          <cell r="M243">
            <v>235</v>
          </cell>
          <cell r="N243">
            <v>0</v>
          </cell>
          <cell r="AF243" t="str">
            <v>SE-11</v>
          </cell>
          <cell r="AG243" t="str">
            <v>Limpeza de PV Ø 150 cm (manual)</v>
          </cell>
          <cell r="AN243" t="str">
            <v>un</v>
          </cell>
        </row>
        <row r="244">
          <cell r="A244">
            <v>18</v>
          </cell>
          <cell r="B244">
            <v>0</v>
          </cell>
          <cell r="D244">
            <v>0</v>
          </cell>
          <cell r="E244" t="str">
            <v>SE-7</v>
          </cell>
          <cell r="F244" t="str">
            <v>SE-7</v>
          </cell>
          <cell r="G244" t="str">
            <v>SE-7</v>
          </cell>
          <cell r="H244" t="str">
            <v>Limpeza de PV Ø 60 cm (manual)</v>
          </cell>
          <cell r="K244">
            <v>0</v>
          </cell>
          <cell r="L244">
            <v>0</v>
          </cell>
          <cell r="M244">
            <v>236</v>
          </cell>
          <cell r="N244">
            <v>0</v>
          </cell>
          <cell r="AF244" t="str">
            <v>SE-12</v>
          </cell>
          <cell r="AG244" t="str">
            <v>Limpeza de boca de lobo e PV (bomba)</v>
          </cell>
          <cell r="AN244" t="str">
            <v>un</v>
          </cell>
        </row>
        <row r="245">
          <cell r="A245">
            <v>18</v>
          </cell>
          <cell r="B245">
            <v>0</v>
          </cell>
          <cell r="D245">
            <v>0</v>
          </cell>
          <cell r="E245" t="str">
            <v>SE-8</v>
          </cell>
          <cell r="F245" t="str">
            <v>SE-8</v>
          </cell>
          <cell r="G245" t="str">
            <v>SE-8</v>
          </cell>
          <cell r="H245" t="str">
            <v>Limpeza de PV Ø 80 cm (manual)</v>
          </cell>
          <cell r="K245">
            <v>0</v>
          </cell>
          <cell r="L245">
            <v>0</v>
          </cell>
          <cell r="M245">
            <v>237</v>
          </cell>
          <cell r="N245">
            <v>0</v>
          </cell>
          <cell r="AF245" t="str">
            <v>SE-13</v>
          </cell>
          <cell r="AG245" t="str">
            <v>Limpeza de boca de lobo (bomba)</v>
          </cell>
          <cell r="AN245" t="str">
            <v>un</v>
          </cell>
        </row>
        <row r="246">
          <cell r="A246">
            <v>18</v>
          </cell>
          <cell r="B246">
            <v>0</v>
          </cell>
          <cell r="D246">
            <v>0</v>
          </cell>
          <cell r="E246" t="str">
            <v>SE-9</v>
          </cell>
          <cell r="F246" t="str">
            <v>SE-9</v>
          </cell>
          <cell r="G246" t="str">
            <v>SE-9</v>
          </cell>
          <cell r="H246" t="str">
            <v>Limpeza de PV Ø 100 cm (manual)</v>
          </cell>
          <cell r="K246">
            <v>0</v>
          </cell>
          <cell r="L246">
            <v>0</v>
          </cell>
          <cell r="M246">
            <v>238</v>
          </cell>
          <cell r="N246">
            <v>0</v>
          </cell>
          <cell r="AF246" t="str">
            <v>SE-14</v>
          </cell>
          <cell r="AG246" t="str">
            <v>Limpeza de PV Ø 40 cm (bomba)</v>
          </cell>
          <cell r="AN246" t="str">
            <v>un</v>
          </cell>
        </row>
        <row r="247">
          <cell r="A247">
            <v>18</v>
          </cell>
          <cell r="B247">
            <v>0</v>
          </cell>
          <cell r="D247">
            <v>0</v>
          </cell>
          <cell r="E247" t="str">
            <v>SE-10</v>
          </cell>
          <cell r="F247" t="str">
            <v>SE-10</v>
          </cell>
          <cell r="G247" t="str">
            <v>SE-10</v>
          </cell>
          <cell r="H247" t="str">
            <v>Limpeza de PV Ø 120 cm (manual)</v>
          </cell>
          <cell r="K247">
            <v>0</v>
          </cell>
          <cell r="L247">
            <v>0</v>
          </cell>
          <cell r="M247">
            <v>239</v>
          </cell>
          <cell r="N247">
            <v>0</v>
          </cell>
          <cell r="AF247" t="str">
            <v xml:space="preserve">SE-15  </v>
          </cell>
          <cell r="AG247" t="str">
            <v>Limpeza de PV Ø 60 cm (bomba)</v>
          </cell>
          <cell r="AN247" t="str">
            <v>un</v>
          </cell>
        </row>
        <row r="248">
          <cell r="A248">
            <v>18</v>
          </cell>
          <cell r="B248">
            <v>0</v>
          </cell>
          <cell r="D248">
            <v>0</v>
          </cell>
          <cell r="E248" t="str">
            <v>SE-11</v>
          </cell>
          <cell r="F248" t="str">
            <v>SE-11</v>
          </cell>
          <cell r="G248" t="str">
            <v>SE-11</v>
          </cell>
          <cell r="H248" t="str">
            <v>Limpeza de PV Ø 150 cm (manual)</v>
          </cell>
          <cell r="K248">
            <v>0</v>
          </cell>
          <cell r="L248">
            <v>0</v>
          </cell>
          <cell r="M248">
            <v>240</v>
          </cell>
          <cell r="N248">
            <v>0</v>
          </cell>
          <cell r="AF248" t="str">
            <v>SE-16</v>
          </cell>
          <cell r="AG248" t="str">
            <v>Limpeza de PV Ø 80 cm (bomba)</v>
          </cell>
          <cell r="AN248" t="str">
            <v>un</v>
          </cell>
        </row>
        <row r="249">
          <cell r="A249">
            <v>18</v>
          </cell>
          <cell r="B249">
            <v>0</v>
          </cell>
          <cell r="D249">
            <v>0</v>
          </cell>
          <cell r="E249" t="str">
            <v>SE-12</v>
          </cell>
          <cell r="F249" t="str">
            <v>SE-12</v>
          </cell>
          <cell r="G249" t="str">
            <v>SE-12</v>
          </cell>
          <cell r="H249" t="str">
            <v>Limpeza de boca de lobo e PV (bomba)</v>
          </cell>
          <cell r="K249">
            <v>0</v>
          </cell>
          <cell r="L249">
            <v>0</v>
          </cell>
          <cell r="M249">
            <v>241</v>
          </cell>
          <cell r="N249">
            <v>0</v>
          </cell>
          <cell r="AF249" t="str">
            <v>SE-17</v>
          </cell>
          <cell r="AG249" t="str">
            <v>Limpeza de PV Ø 100 cm (bomba)</v>
          </cell>
          <cell r="AN249" t="str">
            <v>un</v>
          </cell>
        </row>
        <row r="250">
          <cell r="A250">
            <v>18</v>
          </cell>
          <cell r="B250">
            <v>0</v>
          </cell>
          <cell r="D250">
            <v>0</v>
          </cell>
          <cell r="E250" t="str">
            <v>SE-13</v>
          </cell>
          <cell r="F250" t="str">
            <v>SE-13</v>
          </cell>
          <cell r="G250" t="str">
            <v>SE-13</v>
          </cell>
          <cell r="H250" t="str">
            <v>Limpeza de boca de lobo (bomba)</v>
          </cell>
          <cell r="K250">
            <v>0</v>
          </cell>
          <cell r="L250">
            <v>0</v>
          </cell>
          <cell r="M250">
            <v>242</v>
          </cell>
          <cell r="N250">
            <v>0</v>
          </cell>
          <cell r="AF250" t="str">
            <v>SE-18</v>
          </cell>
          <cell r="AG250" t="str">
            <v>Limpeza de PV Ø 120 cm (bomba)</v>
          </cell>
          <cell r="AN250" t="str">
            <v>un</v>
          </cell>
        </row>
        <row r="251">
          <cell r="A251">
            <v>18</v>
          </cell>
          <cell r="B251">
            <v>0</v>
          </cell>
          <cell r="D251">
            <v>0</v>
          </cell>
          <cell r="E251" t="str">
            <v>SE-14</v>
          </cell>
          <cell r="F251" t="str">
            <v>SE-14</v>
          </cell>
          <cell r="G251" t="str">
            <v>SE-14</v>
          </cell>
          <cell r="H251" t="str">
            <v>Limpeza de PV Ø 40 cm (bomba)</v>
          </cell>
          <cell r="K251">
            <v>0</v>
          </cell>
          <cell r="L251">
            <v>0</v>
          </cell>
          <cell r="M251">
            <v>243</v>
          </cell>
          <cell r="N251">
            <v>0</v>
          </cell>
          <cell r="AF251" t="str">
            <v>SE-19</v>
          </cell>
          <cell r="AG251" t="str">
            <v>Limpeza de PV Ø 150 cm (bomba)</v>
          </cell>
          <cell r="AN251" t="str">
            <v>un</v>
          </cell>
        </row>
        <row r="252">
          <cell r="A252">
            <v>18</v>
          </cell>
          <cell r="B252">
            <v>0</v>
          </cell>
          <cell r="D252">
            <v>0</v>
          </cell>
          <cell r="E252" t="str">
            <v xml:space="preserve">SE-15  </v>
          </cell>
          <cell r="F252" t="str">
            <v xml:space="preserve">SE-15  </v>
          </cell>
          <cell r="G252" t="str">
            <v xml:space="preserve">SE-15  </v>
          </cell>
          <cell r="H252" t="str">
            <v>Limpeza de PV Ø 60 cm (bomba)</v>
          </cell>
          <cell r="K252">
            <v>0</v>
          </cell>
          <cell r="L252">
            <v>0</v>
          </cell>
          <cell r="M252">
            <v>244</v>
          </cell>
          <cell r="N252">
            <v>0</v>
          </cell>
          <cell r="AF252" t="str">
            <v>SE-20</v>
          </cell>
          <cell r="AG252" t="str">
            <v>Desobstrução de redes de água pluvial</v>
          </cell>
          <cell r="AN252" t="str">
            <v>m</v>
          </cell>
        </row>
        <row r="253">
          <cell r="A253">
            <v>18</v>
          </cell>
          <cell r="B253">
            <v>0</v>
          </cell>
          <cell r="D253">
            <v>0</v>
          </cell>
          <cell r="E253" t="str">
            <v>SE-16</v>
          </cell>
          <cell r="F253" t="str">
            <v>SE-16</v>
          </cell>
          <cell r="G253" t="str">
            <v>SE-16</v>
          </cell>
          <cell r="H253" t="str">
            <v>Limpeza de PV Ø 80 cm (bomba)</v>
          </cell>
          <cell r="K253">
            <v>0</v>
          </cell>
          <cell r="L253">
            <v>0</v>
          </cell>
          <cell r="M253">
            <v>245</v>
          </cell>
          <cell r="N253">
            <v>0</v>
          </cell>
          <cell r="AF253" t="str">
            <v>SE-21</v>
          </cell>
          <cell r="AG253" t="str">
            <v>Desobstrução de redes de água pluvial Ø 20cm</v>
          </cell>
          <cell r="AN253" t="str">
            <v>m</v>
          </cell>
        </row>
        <row r="254">
          <cell r="A254">
            <v>18</v>
          </cell>
          <cell r="B254">
            <v>0</v>
          </cell>
          <cell r="D254">
            <v>0</v>
          </cell>
          <cell r="E254" t="str">
            <v>SE-17</v>
          </cell>
          <cell r="F254" t="str">
            <v>SE-17</v>
          </cell>
          <cell r="G254" t="str">
            <v>SE-17</v>
          </cell>
          <cell r="H254" t="str">
            <v>Limpeza de PV Ø 100 cm (bomba)</v>
          </cell>
          <cell r="K254">
            <v>0</v>
          </cell>
          <cell r="L254">
            <v>0</v>
          </cell>
          <cell r="M254">
            <v>246</v>
          </cell>
          <cell r="N254">
            <v>0</v>
          </cell>
          <cell r="AF254" t="str">
            <v>SE-22</v>
          </cell>
          <cell r="AG254" t="str">
            <v>Desobstrução de redes de água pluvial Ø 30cm</v>
          </cell>
          <cell r="AN254" t="str">
            <v>m</v>
          </cell>
        </row>
        <row r="255">
          <cell r="A255">
            <v>18</v>
          </cell>
          <cell r="B255">
            <v>0</v>
          </cell>
          <cell r="D255">
            <v>0</v>
          </cell>
          <cell r="E255" t="str">
            <v>SE-18</v>
          </cell>
          <cell r="F255" t="str">
            <v>SE-18</v>
          </cell>
          <cell r="G255" t="str">
            <v>SE-18</v>
          </cell>
          <cell r="H255" t="str">
            <v>Limpeza de PV Ø 120 cm (bomba)</v>
          </cell>
          <cell r="K255">
            <v>0</v>
          </cell>
          <cell r="L255">
            <v>0</v>
          </cell>
          <cell r="M255">
            <v>247</v>
          </cell>
          <cell r="N255">
            <v>0</v>
          </cell>
          <cell r="AF255" t="str">
            <v>SE-23</v>
          </cell>
          <cell r="AG255" t="str">
            <v>Desobstrução de redes de água pluvial Ø 40cm</v>
          </cell>
          <cell r="AN255" t="str">
            <v>m</v>
          </cell>
        </row>
        <row r="256">
          <cell r="A256">
            <v>18</v>
          </cell>
          <cell r="B256">
            <v>0</v>
          </cell>
          <cell r="D256">
            <v>0</v>
          </cell>
          <cell r="E256" t="str">
            <v>SE-19</v>
          </cell>
          <cell r="F256" t="str">
            <v>SE-19</v>
          </cell>
          <cell r="G256" t="str">
            <v>SE-19</v>
          </cell>
          <cell r="H256" t="str">
            <v>Limpeza de PV Ø 150 cm (bomba)</v>
          </cell>
          <cell r="K256">
            <v>0</v>
          </cell>
          <cell r="L256">
            <v>0</v>
          </cell>
          <cell r="M256">
            <v>248</v>
          </cell>
          <cell r="N256">
            <v>0</v>
          </cell>
          <cell r="AF256" t="str">
            <v>SE-24</v>
          </cell>
          <cell r="AG256" t="str">
            <v>Desobstrução de redes de água pluvial Ø 60cm</v>
          </cell>
          <cell r="AN256" t="str">
            <v>m</v>
          </cell>
        </row>
        <row r="257">
          <cell r="A257">
            <v>18</v>
          </cell>
          <cell r="B257">
            <v>0</v>
          </cell>
          <cell r="D257">
            <v>0</v>
          </cell>
          <cell r="E257" t="str">
            <v>SE-20</v>
          </cell>
          <cell r="F257" t="str">
            <v>SE-20</v>
          </cell>
          <cell r="G257" t="str">
            <v>SE-20</v>
          </cell>
          <cell r="H257" t="str">
            <v>Desobstrução de redes de água pluvial</v>
          </cell>
          <cell r="K257">
            <v>0</v>
          </cell>
          <cell r="L257">
            <v>0</v>
          </cell>
          <cell r="M257">
            <v>249</v>
          </cell>
          <cell r="N257">
            <v>0</v>
          </cell>
          <cell r="AF257" t="str">
            <v>SE-25</v>
          </cell>
          <cell r="AG257" t="str">
            <v>Desobstrução de redes de água pluvial Ø 80cm</v>
          </cell>
          <cell r="AN257" t="str">
            <v>m</v>
          </cell>
        </row>
        <row r="258">
          <cell r="A258">
            <v>18</v>
          </cell>
          <cell r="B258">
            <v>0</v>
          </cell>
          <cell r="D258">
            <v>0</v>
          </cell>
          <cell r="E258" t="str">
            <v>SE-21</v>
          </cell>
          <cell r="F258" t="str">
            <v>SE-21</v>
          </cell>
          <cell r="G258" t="str">
            <v>SE-21</v>
          </cell>
          <cell r="H258" t="str">
            <v>Desobstrução de redes de água pluvial Ø 20cm</v>
          </cell>
          <cell r="K258">
            <v>0</v>
          </cell>
          <cell r="L258">
            <v>0</v>
          </cell>
          <cell r="M258">
            <v>250</v>
          </cell>
          <cell r="N258">
            <v>0</v>
          </cell>
          <cell r="AF258" t="str">
            <v>SE-26</v>
          </cell>
          <cell r="AG258" t="str">
            <v>Desobstrução de redes de água pluvial Ø 100cm</v>
          </cell>
          <cell r="AN258" t="str">
            <v>m</v>
          </cell>
        </row>
        <row r="259">
          <cell r="A259">
            <v>18</v>
          </cell>
          <cell r="B259">
            <v>0</v>
          </cell>
          <cell r="D259">
            <v>0</v>
          </cell>
          <cell r="E259" t="str">
            <v>SE-22</v>
          </cell>
          <cell r="F259" t="str">
            <v>SE-22</v>
          </cell>
          <cell r="G259" t="str">
            <v>SE-22</v>
          </cell>
          <cell r="H259" t="str">
            <v>Desobstrução de redes de água pluvial Ø 30cm</v>
          </cell>
          <cell r="K259">
            <v>0</v>
          </cell>
          <cell r="L259">
            <v>0</v>
          </cell>
          <cell r="M259">
            <v>251</v>
          </cell>
          <cell r="N259">
            <v>0</v>
          </cell>
          <cell r="AF259" t="str">
            <v>SE-27</v>
          </cell>
          <cell r="AG259" t="str">
            <v>Desobstrução de redes de água pluvial Ø 120cm</v>
          </cell>
          <cell r="AN259" t="str">
            <v>m</v>
          </cell>
        </row>
        <row r="260">
          <cell r="A260">
            <v>18</v>
          </cell>
          <cell r="B260">
            <v>0</v>
          </cell>
          <cell r="D260">
            <v>0</v>
          </cell>
          <cell r="E260" t="str">
            <v>SE-23</v>
          </cell>
          <cell r="F260" t="str">
            <v>SE-23</v>
          </cell>
          <cell r="G260" t="str">
            <v>SE-23</v>
          </cell>
          <cell r="H260" t="str">
            <v>Desobstrução de redes de água pluvial Ø 40cm</v>
          </cell>
          <cell r="K260">
            <v>0</v>
          </cell>
          <cell r="L260">
            <v>0</v>
          </cell>
          <cell r="M260">
            <v>252</v>
          </cell>
          <cell r="N260">
            <v>0</v>
          </cell>
          <cell r="AF260" t="str">
            <v>SE-28</v>
          </cell>
          <cell r="AG260" t="str">
            <v>Desobstrução de redes de água pluvial Ø 150cm</v>
          </cell>
          <cell r="AN260" t="str">
            <v>m</v>
          </cell>
        </row>
        <row r="261">
          <cell r="A261">
            <v>18</v>
          </cell>
          <cell r="B261">
            <v>0</v>
          </cell>
          <cell r="D261">
            <v>0</v>
          </cell>
          <cell r="E261" t="str">
            <v>SE-24</v>
          </cell>
          <cell r="F261" t="str">
            <v>SE-24</v>
          </cell>
          <cell r="G261" t="str">
            <v>SE-24</v>
          </cell>
          <cell r="H261" t="str">
            <v>Desobstrução de redes de água pluvial Ø 60cm</v>
          </cell>
          <cell r="K261">
            <v>0</v>
          </cell>
          <cell r="L261">
            <v>0</v>
          </cell>
          <cell r="M261">
            <v>253</v>
          </cell>
          <cell r="N261">
            <v>0</v>
          </cell>
          <cell r="AF261" t="str">
            <v>SE-29</v>
          </cell>
          <cell r="AG261" t="str">
            <v>Reposição de tampas de BL</v>
          </cell>
          <cell r="AN261" t="str">
            <v>un</v>
          </cell>
        </row>
        <row r="262">
          <cell r="A262">
            <v>18</v>
          </cell>
          <cell r="B262">
            <v>0</v>
          </cell>
          <cell r="D262">
            <v>0</v>
          </cell>
          <cell r="E262" t="str">
            <v>SE-25</v>
          </cell>
          <cell r="F262" t="str">
            <v>SE-25</v>
          </cell>
          <cell r="G262" t="str">
            <v>SE-25</v>
          </cell>
          <cell r="H262" t="str">
            <v>Desobstrução de redes de água pluvial Ø 80cm</v>
          </cell>
          <cell r="K262">
            <v>0</v>
          </cell>
          <cell r="L262">
            <v>0</v>
          </cell>
          <cell r="M262">
            <v>254</v>
          </cell>
          <cell r="N262">
            <v>0</v>
          </cell>
          <cell r="AF262" t="str">
            <v>SE-30</v>
          </cell>
          <cell r="AG262" t="str">
            <v>Reposição de tampas de PV</v>
          </cell>
          <cell r="AN262" t="str">
            <v>un</v>
          </cell>
        </row>
        <row r="263">
          <cell r="A263">
            <v>18</v>
          </cell>
          <cell r="B263">
            <v>0</v>
          </cell>
          <cell r="D263">
            <v>0</v>
          </cell>
          <cell r="E263" t="str">
            <v>SE-26</v>
          </cell>
          <cell r="F263" t="str">
            <v>SE-26</v>
          </cell>
          <cell r="G263" t="str">
            <v>SE-26</v>
          </cell>
          <cell r="H263" t="str">
            <v>Desobstrução de redes de água pluvial Ø 100cm</v>
          </cell>
          <cell r="K263">
            <v>0</v>
          </cell>
          <cell r="L263">
            <v>0</v>
          </cell>
          <cell r="M263">
            <v>255</v>
          </cell>
          <cell r="N263">
            <v>0</v>
          </cell>
          <cell r="AF263" t="str">
            <v>SE-31</v>
          </cell>
          <cell r="AG263" t="str">
            <v>Reposição de viga de BL e grelha</v>
          </cell>
          <cell r="AN263" t="str">
            <v>un</v>
          </cell>
        </row>
        <row r="264">
          <cell r="A264">
            <v>18</v>
          </cell>
          <cell r="B264">
            <v>0</v>
          </cell>
          <cell r="D264">
            <v>0</v>
          </cell>
          <cell r="E264" t="str">
            <v>SE-27</v>
          </cell>
          <cell r="F264" t="str">
            <v>SE-27</v>
          </cell>
          <cell r="G264" t="str">
            <v>SE-27</v>
          </cell>
          <cell r="H264" t="str">
            <v>Desobstrução de redes de água pluvial Ø 120cm</v>
          </cell>
          <cell r="K264">
            <v>0</v>
          </cell>
          <cell r="L264">
            <v>0</v>
          </cell>
          <cell r="M264">
            <v>256</v>
          </cell>
          <cell r="N264">
            <v>0</v>
          </cell>
          <cell r="AF264" t="str">
            <v>SE-32</v>
          </cell>
          <cell r="AG264" t="str">
            <v>Recuperação de meio-fio e sarjeta</v>
          </cell>
          <cell r="AN264" t="str">
            <v>m</v>
          </cell>
        </row>
        <row r="265">
          <cell r="A265">
            <v>18</v>
          </cell>
          <cell r="B265">
            <v>0</v>
          </cell>
          <cell r="D265">
            <v>0</v>
          </cell>
          <cell r="E265" t="str">
            <v>SE-28</v>
          </cell>
          <cell r="F265" t="str">
            <v>SE-28</v>
          </cell>
          <cell r="G265" t="str">
            <v>SE-28</v>
          </cell>
          <cell r="H265" t="str">
            <v>Desobstrução de redes de água pluvial Ø 150cm</v>
          </cell>
          <cell r="K265">
            <v>0</v>
          </cell>
          <cell r="L265">
            <v>0</v>
          </cell>
          <cell r="M265">
            <v>257</v>
          </cell>
          <cell r="N265">
            <v>0</v>
          </cell>
          <cell r="AF265" t="str">
            <v>SE-33</v>
          </cell>
          <cell r="AG265" t="str">
            <v>Substituição de anel de PV</v>
          </cell>
          <cell r="AN265" t="str">
            <v>un</v>
          </cell>
        </row>
        <row r="266">
          <cell r="A266">
            <v>18</v>
          </cell>
          <cell r="B266">
            <v>0</v>
          </cell>
          <cell r="D266">
            <v>0</v>
          </cell>
          <cell r="E266" t="str">
            <v>SE-29</v>
          </cell>
          <cell r="F266" t="str">
            <v>SE-29</v>
          </cell>
          <cell r="G266" t="str">
            <v>SE-29</v>
          </cell>
          <cell r="H266" t="str">
            <v>Reposição de tampas de BL</v>
          </cell>
          <cell r="K266">
            <v>0</v>
          </cell>
          <cell r="L266">
            <v>0</v>
          </cell>
          <cell r="M266">
            <v>258</v>
          </cell>
          <cell r="N266">
            <v>0</v>
          </cell>
          <cell r="AF266" t="str">
            <v>SE-34</v>
          </cell>
          <cell r="AG266" t="str">
            <v>Dragagem</v>
          </cell>
          <cell r="AN266" t="str">
            <v>h</v>
          </cell>
        </row>
        <row r="267">
          <cell r="A267">
            <v>18</v>
          </cell>
          <cell r="B267">
            <v>0</v>
          </cell>
          <cell r="D267">
            <v>0</v>
          </cell>
          <cell r="E267" t="str">
            <v>SE-30</v>
          </cell>
          <cell r="F267" t="str">
            <v>SE-30</v>
          </cell>
          <cell r="G267" t="str">
            <v>SE-30</v>
          </cell>
          <cell r="H267" t="str">
            <v>Reposição de tampas de PV</v>
          </cell>
          <cell r="K267">
            <v>0</v>
          </cell>
          <cell r="L267">
            <v>0</v>
          </cell>
          <cell r="M267">
            <v>259</v>
          </cell>
          <cell r="N267">
            <v>0</v>
          </cell>
          <cell r="AF267" t="str">
            <v>SE-35</v>
          </cell>
          <cell r="AG267" t="str">
            <v>Concreto ciclópico</v>
          </cell>
          <cell r="AN267" t="str">
            <v>m³</v>
          </cell>
        </row>
        <row r="268">
          <cell r="A268">
            <v>18</v>
          </cell>
          <cell r="B268">
            <v>0</v>
          </cell>
          <cell r="D268">
            <v>0</v>
          </cell>
          <cell r="E268" t="str">
            <v>SE-31</v>
          </cell>
          <cell r="F268" t="str">
            <v>SE-31</v>
          </cell>
          <cell r="G268" t="str">
            <v>SE-31</v>
          </cell>
          <cell r="H268" t="str">
            <v>Reposição de viga de BL e grelha</v>
          </cell>
          <cell r="K268">
            <v>0</v>
          </cell>
          <cell r="L268">
            <v>0</v>
          </cell>
          <cell r="M268">
            <v>260</v>
          </cell>
          <cell r="N268">
            <v>0</v>
          </cell>
          <cell r="AF268" t="str">
            <v>SE-36</v>
          </cell>
          <cell r="AG268" t="str">
            <v>Fornecimento, lançamento, adensamento de concreto Fck 30Mpa</v>
          </cell>
          <cell r="AN268" t="str">
            <v>m³</v>
          </cell>
        </row>
        <row r="269">
          <cell r="A269">
            <v>18</v>
          </cell>
          <cell r="B269">
            <v>0</v>
          </cell>
          <cell r="D269">
            <v>0</v>
          </cell>
          <cell r="E269" t="str">
            <v>SE-32</v>
          </cell>
          <cell r="F269" t="str">
            <v>SE-32</v>
          </cell>
          <cell r="G269" t="str">
            <v>SE-32</v>
          </cell>
          <cell r="H269" t="str">
            <v>Recuperação de meio-fio e sarjeta</v>
          </cell>
          <cell r="K269">
            <v>0</v>
          </cell>
          <cell r="L269">
            <v>0</v>
          </cell>
          <cell r="M269">
            <v>261</v>
          </cell>
          <cell r="N269">
            <v>0</v>
          </cell>
          <cell r="AF269" t="str">
            <v>SE-37</v>
          </cell>
          <cell r="AG269" t="str">
            <v>Corpo de BSCC 2,50 x 2,50m alt.1,00 a 2,50m</v>
          </cell>
          <cell r="AN269" t="str">
            <v>m</v>
          </cell>
        </row>
        <row r="270">
          <cell r="A270">
            <v>18</v>
          </cell>
          <cell r="B270">
            <v>0</v>
          </cell>
          <cell r="D270">
            <v>0</v>
          </cell>
          <cell r="E270" t="str">
            <v>SE-33</v>
          </cell>
          <cell r="F270" t="str">
            <v>SE-33</v>
          </cell>
          <cell r="G270" t="str">
            <v>SE-33</v>
          </cell>
          <cell r="H270" t="str">
            <v>Substituição de anel de PV</v>
          </cell>
          <cell r="K270">
            <v>0</v>
          </cell>
          <cell r="L270">
            <v>0</v>
          </cell>
          <cell r="M270">
            <v>262</v>
          </cell>
          <cell r="N270">
            <v>0</v>
          </cell>
          <cell r="AF270" t="str">
            <v>SE-38</v>
          </cell>
          <cell r="AG270" t="str">
            <v>Boca de BSCC 2,50 x 2,50m esc.=15</v>
          </cell>
          <cell r="AN270" t="str">
            <v>un</v>
          </cell>
        </row>
        <row r="271">
          <cell r="A271">
            <v>18</v>
          </cell>
          <cell r="B271">
            <v>0</v>
          </cell>
          <cell r="D271">
            <v>0</v>
          </cell>
          <cell r="E271" t="str">
            <v>SE-34</v>
          </cell>
          <cell r="F271" t="str">
            <v>SE-34</v>
          </cell>
          <cell r="G271" t="str">
            <v>SE-34</v>
          </cell>
          <cell r="H271" t="str">
            <v>Dragagem</v>
          </cell>
          <cell r="K271">
            <v>0</v>
          </cell>
          <cell r="L271">
            <v>0</v>
          </cell>
          <cell r="M271">
            <v>263</v>
          </cell>
          <cell r="N271">
            <v>0</v>
          </cell>
          <cell r="AF271" t="str">
            <v>SE-39</v>
          </cell>
          <cell r="AG271" t="str">
            <v>Assessoria técnica</v>
          </cell>
          <cell r="AN271" t="str">
            <v>h</v>
          </cell>
        </row>
        <row r="272">
          <cell r="A272">
            <v>18</v>
          </cell>
          <cell r="B272">
            <v>0</v>
          </cell>
          <cell r="D272">
            <v>0</v>
          </cell>
          <cell r="E272" t="str">
            <v>SE-35</v>
          </cell>
          <cell r="F272" t="str">
            <v>SE-35</v>
          </cell>
          <cell r="G272" t="str">
            <v>SE-35</v>
          </cell>
          <cell r="H272" t="str">
            <v>Concreto ciclópico</v>
          </cell>
          <cell r="K272">
            <v>0</v>
          </cell>
          <cell r="L272">
            <v>0</v>
          </cell>
          <cell r="M272">
            <v>264</v>
          </cell>
          <cell r="N272">
            <v>0</v>
          </cell>
          <cell r="AF272" t="str">
            <v>SE-40</v>
          </cell>
          <cell r="AG272" t="str">
            <v>Projeto geométrico</v>
          </cell>
          <cell r="AN272" t="str">
            <v>m²</v>
          </cell>
        </row>
        <row r="273">
          <cell r="A273">
            <v>18</v>
          </cell>
          <cell r="B273">
            <v>0</v>
          </cell>
          <cell r="D273">
            <v>0</v>
          </cell>
          <cell r="E273" t="str">
            <v>SE-36</v>
          </cell>
          <cell r="F273" t="str">
            <v>SE-36</v>
          </cell>
          <cell r="G273" t="str">
            <v>SE-36</v>
          </cell>
          <cell r="H273" t="str">
            <v>Fornecimento, lançamento, adensamento de concreto Fck 30Mpa</v>
          </cell>
          <cell r="K273">
            <v>0</v>
          </cell>
          <cell r="L273">
            <v>0</v>
          </cell>
          <cell r="M273">
            <v>265</v>
          </cell>
          <cell r="N273">
            <v>0</v>
          </cell>
          <cell r="AF273" t="str">
            <v>SE-41</v>
          </cell>
          <cell r="AG273" t="str">
            <v>Levantamento de meio fio e BL a recuperar</v>
          </cell>
          <cell r="AN273" t="str">
            <v>km</v>
          </cell>
        </row>
        <row r="274">
          <cell r="A274">
            <v>18</v>
          </cell>
          <cell r="B274">
            <v>0</v>
          </cell>
          <cell r="D274">
            <v>0</v>
          </cell>
          <cell r="E274" t="str">
            <v>SE-37</v>
          </cell>
          <cell r="F274" t="str">
            <v>SE-37</v>
          </cell>
          <cell r="G274" t="str">
            <v>SE-37</v>
          </cell>
          <cell r="H274" t="str">
            <v>Corpo de BSCC 2,50 x 2,50m alt.1,00 a 2,50m</v>
          </cell>
          <cell r="K274">
            <v>0</v>
          </cell>
          <cell r="L274">
            <v>0</v>
          </cell>
          <cell r="M274">
            <v>266</v>
          </cell>
          <cell r="N274">
            <v>0</v>
          </cell>
          <cell r="AF274" t="str">
            <v>SE-</v>
          </cell>
          <cell r="AG274">
            <v>0</v>
          </cell>
          <cell r="AN274">
            <v>0</v>
          </cell>
        </row>
        <row r="275">
          <cell r="A275">
            <v>18</v>
          </cell>
          <cell r="B275">
            <v>0</v>
          </cell>
          <cell r="D275">
            <v>0</v>
          </cell>
          <cell r="E275" t="str">
            <v>SE-38</v>
          </cell>
          <cell r="F275" t="str">
            <v>SE-38</v>
          </cell>
          <cell r="G275" t="str">
            <v>SE-38</v>
          </cell>
          <cell r="H275" t="str">
            <v>Boca de BSCC 2,50 x 2,50m esc.=15</v>
          </cell>
          <cell r="K275">
            <v>0</v>
          </cell>
          <cell r="L275">
            <v>0</v>
          </cell>
          <cell r="M275">
            <v>267</v>
          </cell>
          <cell r="N275">
            <v>0</v>
          </cell>
          <cell r="AF275" t="str">
            <v>SE-</v>
          </cell>
          <cell r="AG275">
            <v>0</v>
          </cell>
          <cell r="AN275">
            <v>0</v>
          </cell>
        </row>
        <row r="276">
          <cell r="A276">
            <v>18</v>
          </cell>
          <cell r="B276">
            <v>0</v>
          </cell>
          <cell r="D276">
            <v>0</v>
          </cell>
          <cell r="E276" t="str">
            <v>SE-39</v>
          </cell>
          <cell r="F276" t="str">
            <v>SE-39</v>
          </cell>
          <cell r="G276" t="str">
            <v>SE-39</v>
          </cell>
          <cell r="H276" t="str">
            <v>Assessoria técnica</v>
          </cell>
          <cell r="K276">
            <v>0</v>
          </cell>
          <cell r="L276">
            <v>0</v>
          </cell>
          <cell r="M276">
            <v>268</v>
          </cell>
          <cell r="N276">
            <v>0</v>
          </cell>
          <cell r="AF276" t="str">
            <v>SE-</v>
          </cell>
          <cell r="AG276">
            <v>0</v>
          </cell>
          <cell r="AN276">
            <v>0</v>
          </cell>
        </row>
        <row r="277">
          <cell r="A277">
            <v>18</v>
          </cell>
          <cell r="B277">
            <v>0</v>
          </cell>
          <cell r="D277">
            <v>0</v>
          </cell>
          <cell r="E277" t="str">
            <v>SE-40</v>
          </cell>
          <cell r="F277" t="str">
            <v>SE-40</v>
          </cell>
          <cell r="G277" t="str">
            <v>SE-40</v>
          </cell>
          <cell r="H277" t="str">
            <v>Projeto geométrico</v>
          </cell>
          <cell r="K277">
            <v>0</v>
          </cell>
          <cell r="L277">
            <v>0</v>
          </cell>
          <cell r="M277">
            <v>269</v>
          </cell>
          <cell r="N277">
            <v>0</v>
          </cell>
          <cell r="AF277" t="str">
            <v>SE-</v>
          </cell>
          <cell r="AG277">
            <v>0</v>
          </cell>
          <cell r="AN277">
            <v>0</v>
          </cell>
        </row>
        <row r="278">
          <cell r="A278">
            <v>18</v>
          </cell>
          <cell r="B278">
            <v>0</v>
          </cell>
          <cell r="D278">
            <v>0</v>
          </cell>
          <cell r="E278" t="str">
            <v>SE-41</v>
          </cell>
          <cell r="F278" t="str">
            <v>SE-41</v>
          </cell>
          <cell r="G278" t="str">
            <v>SE-41</v>
          </cell>
          <cell r="H278" t="str">
            <v>Levantamento de meio fio e BL a recuperar</v>
          </cell>
          <cell r="K278">
            <v>0</v>
          </cell>
          <cell r="L278">
            <v>0</v>
          </cell>
          <cell r="M278">
            <v>270</v>
          </cell>
          <cell r="N278">
            <v>0</v>
          </cell>
          <cell r="AF278" t="str">
            <v>SE-</v>
          </cell>
          <cell r="AG278">
            <v>0</v>
          </cell>
          <cell r="AN278">
            <v>0</v>
          </cell>
        </row>
        <row r="279">
          <cell r="A279">
            <v>18</v>
          </cell>
          <cell r="B279">
            <v>0</v>
          </cell>
          <cell r="D279">
            <v>0</v>
          </cell>
          <cell r="E279" t="str">
            <v>SE-</v>
          </cell>
          <cell r="F279" t="str">
            <v>SE-</v>
          </cell>
          <cell r="G279" t="str">
            <v>SE-</v>
          </cell>
          <cell r="H279">
            <v>0</v>
          </cell>
          <cell r="K279">
            <v>0</v>
          </cell>
          <cell r="L279">
            <v>0</v>
          </cell>
          <cell r="M279">
            <v>271</v>
          </cell>
          <cell r="N279">
            <v>0</v>
          </cell>
          <cell r="AF279" t="str">
            <v>SE-</v>
          </cell>
          <cell r="AG279">
            <v>0</v>
          </cell>
          <cell r="AN279">
            <v>0</v>
          </cell>
        </row>
        <row r="280">
          <cell r="A280">
            <v>18</v>
          </cell>
          <cell r="B280">
            <v>0</v>
          </cell>
          <cell r="D280">
            <v>0</v>
          </cell>
          <cell r="E280" t="str">
            <v>SE-</v>
          </cell>
          <cell r="F280" t="str">
            <v>SE-</v>
          </cell>
          <cell r="G280" t="str">
            <v>SE-</v>
          </cell>
          <cell r="H280">
            <v>0</v>
          </cell>
          <cell r="K280">
            <v>0</v>
          </cell>
          <cell r="L280">
            <v>0</v>
          </cell>
          <cell r="M280">
            <v>272</v>
          </cell>
          <cell r="N280">
            <v>0</v>
          </cell>
          <cell r="AF280" t="str">
            <v>SE-</v>
          </cell>
          <cell r="AG280">
            <v>0</v>
          </cell>
          <cell r="AN280">
            <v>0</v>
          </cell>
        </row>
        <row r="281">
          <cell r="A281">
            <v>18</v>
          </cell>
          <cell r="B281">
            <v>0</v>
          </cell>
          <cell r="D281">
            <v>0</v>
          </cell>
          <cell r="E281" t="str">
            <v>SE-</v>
          </cell>
          <cell r="F281" t="str">
            <v>SE-</v>
          </cell>
          <cell r="G281" t="str">
            <v>SE-</v>
          </cell>
          <cell r="H281">
            <v>0</v>
          </cell>
          <cell r="K281">
            <v>0</v>
          </cell>
          <cell r="L281">
            <v>0</v>
          </cell>
          <cell r="M281">
            <v>273</v>
          </cell>
          <cell r="N281">
            <v>0</v>
          </cell>
          <cell r="AF281" t="str">
            <v>SE-</v>
          </cell>
          <cell r="AG281">
            <v>0</v>
          </cell>
          <cell r="AN281">
            <v>0</v>
          </cell>
        </row>
        <row r="282">
          <cell r="A282">
            <v>18</v>
          </cell>
          <cell r="B282">
            <v>0</v>
          </cell>
          <cell r="D282">
            <v>0</v>
          </cell>
          <cell r="E282" t="str">
            <v>SE-</v>
          </cell>
          <cell r="F282" t="str">
            <v>SE-</v>
          </cell>
          <cell r="G282" t="str">
            <v>SE-</v>
          </cell>
          <cell r="H282">
            <v>0</v>
          </cell>
          <cell r="K282">
            <v>0</v>
          </cell>
          <cell r="L282">
            <v>0</v>
          </cell>
          <cell r="M282">
            <v>274</v>
          </cell>
          <cell r="N282">
            <v>0</v>
          </cell>
          <cell r="AF282" t="str">
            <v>SE-</v>
          </cell>
          <cell r="AG282">
            <v>0</v>
          </cell>
          <cell r="AN282">
            <v>0</v>
          </cell>
        </row>
        <row r="283">
          <cell r="A283">
            <v>18</v>
          </cell>
          <cell r="B283">
            <v>0</v>
          </cell>
          <cell r="D283">
            <v>0</v>
          </cell>
          <cell r="E283" t="str">
            <v>SE-</v>
          </cell>
          <cell r="F283" t="str">
            <v>SE-</v>
          </cell>
          <cell r="G283" t="str">
            <v>SE-</v>
          </cell>
          <cell r="H283">
            <v>0</v>
          </cell>
          <cell r="K283">
            <v>0</v>
          </cell>
          <cell r="L283">
            <v>0</v>
          </cell>
          <cell r="M283">
            <v>275</v>
          </cell>
          <cell r="N283">
            <v>0</v>
          </cell>
          <cell r="AF283" t="str">
            <v>SE-</v>
          </cell>
          <cell r="AG283">
            <v>0</v>
          </cell>
          <cell r="AN283">
            <v>0</v>
          </cell>
        </row>
        <row r="284">
          <cell r="A284">
            <v>18</v>
          </cell>
          <cell r="B284">
            <v>0</v>
          </cell>
          <cell r="D284">
            <v>0</v>
          </cell>
          <cell r="E284" t="str">
            <v>SE-</v>
          </cell>
          <cell r="F284" t="str">
            <v>SE-</v>
          </cell>
          <cell r="G284" t="str">
            <v>SE-</v>
          </cell>
          <cell r="H284">
            <v>0</v>
          </cell>
          <cell r="K284">
            <v>0</v>
          </cell>
          <cell r="L284">
            <v>0</v>
          </cell>
          <cell r="M284">
            <v>276</v>
          </cell>
          <cell r="N284">
            <v>0</v>
          </cell>
        </row>
        <row r="285">
          <cell r="A285">
            <v>18</v>
          </cell>
          <cell r="B285">
            <v>0</v>
          </cell>
          <cell r="D285">
            <v>0</v>
          </cell>
          <cell r="E285" t="str">
            <v>SE-</v>
          </cell>
          <cell r="F285" t="str">
            <v>SE-</v>
          </cell>
          <cell r="G285" t="str">
            <v>SE-</v>
          </cell>
          <cell r="H285">
            <v>0</v>
          </cell>
          <cell r="K285">
            <v>0</v>
          </cell>
          <cell r="L285">
            <v>0</v>
          </cell>
          <cell r="M285">
            <v>277</v>
          </cell>
          <cell r="N285">
            <v>0</v>
          </cell>
        </row>
        <row r="286">
          <cell r="A286">
            <v>18</v>
          </cell>
          <cell r="B286">
            <v>0</v>
          </cell>
          <cell r="D286">
            <v>0</v>
          </cell>
          <cell r="E286" t="str">
            <v>SE-</v>
          </cell>
          <cell r="F286" t="str">
            <v>SE-</v>
          </cell>
          <cell r="G286" t="str">
            <v>SE-</v>
          </cell>
          <cell r="H286">
            <v>0</v>
          </cell>
          <cell r="K286">
            <v>0</v>
          </cell>
          <cell r="L286">
            <v>0</v>
          </cell>
          <cell r="M286">
            <v>278</v>
          </cell>
          <cell r="N286">
            <v>0</v>
          </cell>
        </row>
        <row r="287">
          <cell r="A287">
            <v>18</v>
          </cell>
          <cell r="B287">
            <v>0</v>
          </cell>
          <cell r="D287">
            <v>0</v>
          </cell>
          <cell r="E287" t="str">
            <v>SE-</v>
          </cell>
          <cell r="F287" t="str">
            <v>SE-</v>
          </cell>
          <cell r="G287" t="str">
            <v>SE-</v>
          </cell>
          <cell r="H287">
            <v>0</v>
          </cell>
          <cell r="K287">
            <v>0</v>
          </cell>
          <cell r="L287">
            <v>0</v>
          </cell>
          <cell r="M287">
            <v>279</v>
          </cell>
          <cell r="N287">
            <v>0</v>
          </cell>
        </row>
        <row r="288">
          <cell r="A288">
            <v>18</v>
          </cell>
          <cell r="B288">
            <v>0</v>
          </cell>
          <cell r="D288">
            <v>0</v>
          </cell>
          <cell r="E288" t="str">
            <v>SE-</v>
          </cell>
          <cell r="F288" t="str">
            <v>SE-</v>
          </cell>
          <cell r="G288" t="str">
            <v>SE-</v>
          </cell>
          <cell r="H288">
            <v>0</v>
          </cell>
          <cell r="K288">
            <v>0</v>
          </cell>
          <cell r="L288">
            <v>0</v>
          </cell>
          <cell r="M288">
            <v>280</v>
          </cell>
          <cell r="N288">
            <v>0</v>
          </cell>
        </row>
        <row r="289">
          <cell r="A289">
            <v>18</v>
          </cell>
          <cell r="B289">
            <v>0</v>
          </cell>
          <cell r="C289">
            <v>0</v>
          </cell>
          <cell r="E289" t="str">
            <v>STSE</v>
          </cell>
          <cell r="L289">
            <v>0</v>
          </cell>
          <cell r="M289">
            <v>281</v>
          </cell>
        </row>
        <row r="290">
          <cell r="A290">
            <v>18</v>
          </cell>
          <cell r="B290">
            <v>0</v>
          </cell>
          <cell r="C290">
            <v>0</v>
          </cell>
          <cell r="E290" t="str">
            <v>BRSE</v>
          </cell>
          <cell r="L290">
            <v>0</v>
          </cell>
          <cell r="M290">
            <v>282</v>
          </cell>
        </row>
        <row r="291">
          <cell r="A291">
            <v>19</v>
          </cell>
          <cell r="B291">
            <v>0</v>
          </cell>
          <cell r="C291">
            <v>0</v>
          </cell>
          <cell r="E291" t="str">
            <v>TOTAL</v>
          </cell>
          <cell r="L291">
            <v>0</v>
          </cell>
          <cell r="M291">
            <v>283</v>
          </cell>
        </row>
        <row r="292">
          <cell r="A292">
            <v>20</v>
          </cell>
        </row>
        <row r="293">
          <cell r="A293">
            <v>21</v>
          </cell>
        </row>
        <row r="294">
          <cell r="A294">
            <v>22</v>
          </cell>
        </row>
        <row r="295">
          <cell r="A295">
            <v>23</v>
          </cell>
        </row>
        <row r="296">
          <cell r="A296">
            <v>24</v>
          </cell>
        </row>
        <row r="297">
          <cell r="A297">
            <v>25</v>
          </cell>
        </row>
        <row r="298">
          <cell r="A298">
            <v>26</v>
          </cell>
        </row>
        <row r="299">
          <cell r="A299">
            <v>27</v>
          </cell>
        </row>
        <row r="300">
          <cell r="A300">
            <v>28</v>
          </cell>
        </row>
        <row r="301">
          <cell r="A301">
            <v>29</v>
          </cell>
        </row>
        <row r="302">
          <cell r="A302">
            <v>30</v>
          </cell>
        </row>
        <row r="303">
          <cell r="A303">
            <v>31</v>
          </cell>
        </row>
        <row r="304">
          <cell r="A304">
            <v>32</v>
          </cell>
        </row>
        <row r="305">
          <cell r="A305">
            <v>33</v>
          </cell>
        </row>
        <row r="306">
          <cell r="A306">
            <v>34</v>
          </cell>
        </row>
        <row r="307">
          <cell r="A307">
            <v>35</v>
          </cell>
        </row>
        <row r="308">
          <cell r="A308">
            <v>36</v>
          </cell>
        </row>
        <row r="309">
          <cell r="A309">
            <v>37</v>
          </cell>
        </row>
        <row r="310">
          <cell r="A310">
            <v>38</v>
          </cell>
        </row>
        <row r="311">
          <cell r="A311">
            <v>39</v>
          </cell>
          <cell r="F311">
            <v>0</v>
          </cell>
        </row>
        <row r="312">
          <cell r="A312">
            <v>40</v>
          </cell>
        </row>
        <row r="313">
          <cell r="A313">
            <v>41</v>
          </cell>
        </row>
        <row r="314">
          <cell r="A314">
            <v>42</v>
          </cell>
        </row>
        <row r="315">
          <cell r="A315">
            <v>43</v>
          </cell>
        </row>
        <row r="316">
          <cell r="A316">
            <v>44</v>
          </cell>
        </row>
        <row r="317">
          <cell r="A317">
            <v>45</v>
          </cell>
        </row>
        <row r="318">
          <cell r="A318">
            <v>46</v>
          </cell>
        </row>
        <row r="319">
          <cell r="A319">
            <v>47</v>
          </cell>
        </row>
        <row r="320">
          <cell r="A320">
            <v>48</v>
          </cell>
        </row>
        <row r="321">
          <cell r="A321">
            <v>49</v>
          </cell>
        </row>
        <row r="322">
          <cell r="A322">
            <v>50</v>
          </cell>
        </row>
        <row r="323">
          <cell r="A323">
            <v>51</v>
          </cell>
        </row>
        <row r="324">
          <cell r="A324">
            <v>52</v>
          </cell>
        </row>
        <row r="325">
          <cell r="A325">
            <v>53</v>
          </cell>
        </row>
        <row r="326">
          <cell r="A326">
            <v>54</v>
          </cell>
        </row>
        <row r="327">
          <cell r="A327">
            <v>55</v>
          </cell>
        </row>
        <row r="328">
          <cell r="A328">
            <v>56</v>
          </cell>
        </row>
        <row r="329">
          <cell r="A329">
            <v>57</v>
          </cell>
        </row>
        <row r="330">
          <cell r="A330">
            <v>58</v>
          </cell>
        </row>
        <row r="331">
          <cell r="A331">
            <v>59</v>
          </cell>
        </row>
        <row r="332">
          <cell r="A332">
            <v>60</v>
          </cell>
        </row>
        <row r="333">
          <cell r="A333">
            <v>61</v>
          </cell>
        </row>
        <row r="334">
          <cell r="A334">
            <v>62</v>
          </cell>
        </row>
        <row r="335">
          <cell r="A335">
            <v>63</v>
          </cell>
        </row>
        <row r="336">
          <cell r="A336">
            <v>64</v>
          </cell>
        </row>
        <row r="337">
          <cell r="A337">
            <v>65</v>
          </cell>
        </row>
        <row r="338">
          <cell r="A338">
            <v>66</v>
          </cell>
        </row>
        <row r="339">
          <cell r="A339">
            <v>67</v>
          </cell>
        </row>
        <row r="340">
          <cell r="A340">
            <v>68</v>
          </cell>
        </row>
        <row r="341">
          <cell r="A341">
            <v>69</v>
          </cell>
        </row>
        <row r="342">
          <cell r="A342">
            <v>70</v>
          </cell>
        </row>
        <row r="343">
          <cell r="A343">
            <v>71</v>
          </cell>
        </row>
        <row r="344">
          <cell r="A344">
            <v>72</v>
          </cell>
        </row>
        <row r="345">
          <cell r="A345">
            <v>73</v>
          </cell>
        </row>
        <row r="346">
          <cell r="A346">
            <v>74</v>
          </cell>
        </row>
        <row r="347">
          <cell r="A347">
            <v>75</v>
          </cell>
        </row>
        <row r="348">
          <cell r="A348">
            <v>76</v>
          </cell>
        </row>
        <row r="349">
          <cell r="A349">
            <v>77</v>
          </cell>
        </row>
        <row r="350">
          <cell r="A350">
            <v>78</v>
          </cell>
        </row>
        <row r="351">
          <cell r="A351">
            <v>79</v>
          </cell>
        </row>
        <row r="352">
          <cell r="A352">
            <v>80</v>
          </cell>
        </row>
        <row r="353">
          <cell r="A353">
            <v>81</v>
          </cell>
        </row>
        <row r="354">
          <cell r="A354">
            <v>82</v>
          </cell>
        </row>
        <row r="355">
          <cell r="A355">
            <v>83</v>
          </cell>
        </row>
        <row r="356">
          <cell r="A356">
            <v>84</v>
          </cell>
        </row>
        <row r="357">
          <cell r="A357">
            <v>85</v>
          </cell>
        </row>
        <row r="358">
          <cell r="A358">
            <v>86</v>
          </cell>
        </row>
        <row r="359">
          <cell r="A359">
            <v>87</v>
          </cell>
        </row>
        <row r="360">
          <cell r="A360">
            <v>88</v>
          </cell>
        </row>
        <row r="361">
          <cell r="A361">
            <v>89</v>
          </cell>
        </row>
        <row r="362">
          <cell r="A362">
            <v>90</v>
          </cell>
        </row>
        <row r="363">
          <cell r="A363">
            <v>91</v>
          </cell>
        </row>
        <row r="364">
          <cell r="A364">
            <v>92</v>
          </cell>
        </row>
        <row r="365">
          <cell r="A365">
            <v>93</v>
          </cell>
        </row>
        <row r="366">
          <cell r="A366">
            <v>94</v>
          </cell>
        </row>
        <row r="367">
          <cell r="A367">
            <v>95</v>
          </cell>
        </row>
        <row r="368">
          <cell r="A368">
            <v>96</v>
          </cell>
        </row>
        <row r="369">
          <cell r="A369">
            <v>97</v>
          </cell>
        </row>
        <row r="370">
          <cell r="A370">
            <v>98</v>
          </cell>
        </row>
        <row r="371">
          <cell r="A371">
            <v>99</v>
          </cell>
        </row>
        <row r="372">
          <cell r="A372">
            <v>100</v>
          </cell>
        </row>
        <row r="373">
          <cell r="A373">
            <v>101</v>
          </cell>
        </row>
        <row r="374">
          <cell r="A374">
            <v>102</v>
          </cell>
        </row>
        <row r="375">
          <cell r="A375">
            <v>103</v>
          </cell>
        </row>
        <row r="376">
          <cell r="A376">
            <v>104</v>
          </cell>
        </row>
        <row r="377">
          <cell r="A377">
            <v>105</v>
          </cell>
        </row>
        <row r="378">
          <cell r="A378">
            <v>106</v>
          </cell>
        </row>
        <row r="379">
          <cell r="A379">
            <v>107</v>
          </cell>
        </row>
        <row r="380">
          <cell r="A380">
            <v>108</v>
          </cell>
        </row>
        <row r="381">
          <cell r="A381">
            <v>109</v>
          </cell>
        </row>
        <row r="382">
          <cell r="A382">
            <v>110</v>
          </cell>
        </row>
        <row r="383">
          <cell r="A383">
            <v>111</v>
          </cell>
        </row>
        <row r="384">
          <cell r="A384">
            <v>112</v>
          </cell>
        </row>
        <row r="385">
          <cell r="A385">
            <v>113</v>
          </cell>
        </row>
        <row r="386">
          <cell r="A386">
            <v>114</v>
          </cell>
        </row>
        <row r="387">
          <cell r="A387">
            <v>115</v>
          </cell>
        </row>
        <row r="388">
          <cell r="A388">
            <v>116</v>
          </cell>
        </row>
        <row r="389">
          <cell r="A389">
            <v>117</v>
          </cell>
        </row>
        <row r="390">
          <cell r="A390">
            <v>118</v>
          </cell>
        </row>
        <row r="391">
          <cell r="A391">
            <v>119</v>
          </cell>
        </row>
        <row r="392">
          <cell r="A392">
            <v>120</v>
          </cell>
        </row>
        <row r="393">
          <cell r="A393">
            <v>121</v>
          </cell>
        </row>
        <row r="394">
          <cell r="A394">
            <v>122</v>
          </cell>
        </row>
        <row r="395">
          <cell r="A395">
            <v>123</v>
          </cell>
        </row>
        <row r="396">
          <cell r="A396">
            <v>124</v>
          </cell>
        </row>
        <row r="397">
          <cell r="A397">
            <v>125</v>
          </cell>
        </row>
        <row r="398">
          <cell r="A398">
            <v>126</v>
          </cell>
        </row>
        <row r="399">
          <cell r="A399">
            <v>127</v>
          </cell>
        </row>
        <row r="400">
          <cell r="A400">
            <v>128</v>
          </cell>
        </row>
        <row r="401">
          <cell r="A401">
            <v>129</v>
          </cell>
        </row>
        <row r="402">
          <cell r="A402">
            <v>130</v>
          </cell>
        </row>
        <row r="403">
          <cell r="A403">
            <v>131</v>
          </cell>
        </row>
        <row r="404">
          <cell r="A404">
            <v>132</v>
          </cell>
        </row>
        <row r="405">
          <cell r="A405">
            <v>133</v>
          </cell>
        </row>
        <row r="406">
          <cell r="A406">
            <v>134</v>
          </cell>
        </row>
        <row r="407">
          <cell r="A407">
            <v>135</v>
          </cell>
        </row>
        <row r="408">
          <cell r="A408">
            <v>136</v>
          </cell>
        </row>
        <row r="409">
          <cell r="A409">
            <v>137</v>
          </cell>
        </row>
        <row r="410">
          <cell r="A410">
            <v>138</v>
          </cell>
        </row>
        <row r="411">
          <cell r="A411">
            <v>139</v>
          </cell>
        </row>
        <row r="412">
          <cell r="A412">
            <v>140</v>
          </cell>
        </row>
        <row r="413">
          <cell r="A413">
            <v>141</v>
          </cell>
        </row>
        <row r="414">
          <cell r="A414">
            <v>142</v>
          </cell>
        </row>
        <row r="415">
          <cell r="A415">
            <v>143</v>
          </cell>
        </row>
        <row r="416">
          <cell r="A416">
            <v>144</v>
          </cell>
        </row>
        <row r="417">
          <cell r="A417">
            <v>145</v>
          </cell>
        </row>
        <row r="418">
          <cell r="A418">
            <v>146</v>
          </cell>
        </row>
        <row r="419">
          <cell r="A419">
            <v>147</v>
          </cell>
        </row>
        <row r="420">
          <cell r="A420">
            <v>148</v>
          </cell>
        </row>
        <row r="421">
          <cell r="A421">
            <v>149</v>
          </cell>
        </row>
        <row r="422">
          <cell r="A422">
            <v>150</v>
          </cell>
        </row>
        <row r="423">
          <cell r="A423">
            <v>151</v>
          </cell>
        </row>
        <row r="424">
          <cell r="A424">
            <v>152</v>
          </cell>
        </row>
        <row r="425">
          <cell r="A425">
            <v>153</v>
          </cell>
        </row>
        <row r="426">
          <cell r="A426">
            <v>154</v>
          </cell>
        </row>
        <row r="427">
          <cell r="A427">
            <v>155</v>
          </cell>
        </row>
        <row r="428">
          <cell r="A428">
            <v>156</v>
          </cell>
        </row>
        <row r="429">
          <cell r="A429">
            <v>157</v>
          </cell>
        </row>
        <row r="430">
          <cell r="A430">
            <v>158</v>
          </cell>
        </row>
        <row r="431">
          <cell r="A431">
            <v>159</v>
          </cell>
        </row>
        <row r="432">
          <cell r="A432">
            <v>160</v>
          </cell>
        </row>
        <row r="433">
          <cell r="A433">
            <v>161</v>
          </cell>
        </row>
        <row r="434">
          <cell r="A434">
            <v>162</v>
          </cell>
        </row>
        <row r="435">
          <cell r="A435">
            <v>163</v>
          </cell>
        </row>
        <row r="436">
          <cell r="A436">
            <v>164</v>
          </cell>
        </row>
        <row r="437">
          <cell r="A437">
            <v>165</v>
          </cell>
        </row>
        <row r="438">
          <cell r="A438">
            <v>166</v>
          </cell>
        </row>
        <row r="439">
          <cell r="A439">
            <v>167</v>
          </cell>
        </row>
        <row r="440">
          <cell r="A440">
            <v>168</v>
          </cell>
        </row>
        <row r="441">
          <cell r="A441">
            <v>169</v>
          </cell>
        </row>
        <row r="442">
          <cell r="A442">
            <v>170</v>
          </cell>
        </row>
        <row r="443">
          <cell r="A443">
            <v>171</v>
          </cell>
        </row>
        <row r="444">
          <cell r="A444">
            <v>172</v>
          </cell>
        </row>
        <row r="445">
          <cell r="A445">
            <v>173</v>
          </cell>
        </row>
        <row r="446">
          <cell r="A446">
            <v>174</v>
          </cell>
        </row>
        <row r="447">
          <cell r="A447">
            <v>175</v>
          </cell>
        </row>
        <row r="448">
          <cell r="A448">
            <v>176</v>
          </cell>
        </row>
        <row r="449">
          <cell r="A449">
            <v>177</v>
          </cell>
        </row>
        <row r="450">
          <cell r="A450">
            <v>178</v>
          </cell>
        </row>
        <row r="451">
          <cell r="A451">
            <v>179</v>
          </cell>
        </row>
        <row r="452">
          <cell r="A452">
            <v>180</v>
          </cell>
        </row>
        <row r="453">
          <cell r="A453">
            <v>181</v>
          </cell>
        </row>
        <row r="454">
          <cell r="A454">
            <v>182</v>
          </cell>
        </row>
        <row r="455">
          <cell r="A455">
            <v>183</v>
          </cell>
        </row>
        <row r="456">
          <cell r="A456">
            <v>184</v>
          </cell>
        </row>
        <row r="457">
          <cell r="A457">
            <v>185</v>
          </cell>
        </row>
        <row r="458">
          <cell r="A458">
            <v>186</v>
          </cell>
        </row>
        <row r="459">
          <cell r="A459">
            <v>187</v>
          </cell>
        </row>
        <row r="460">
          <cell r="A460">
            <v>188</v>
          </cell>
        </row>
        <row r="461">
          <cell r="A461">
            <v>189</v>
          </cell>
        </row>
        <row r="462">
          <cell r="A462">
            <v>190</v>
          </cell>
        </row>
        <row r="463">
          <cell r="A463">
            <v>191</v>
          </cell>
        </row>
        <row r="464">
          <cell r="A464">
            <v>192</v>
          </cell>
        </row>
        <row r="465">
          <cell r="A465">
            <v>193</v>
          </cell>
        </row>
        <row r="466">
          <cell r="A466">
            <v>194</v>
          </cell>
        </row>
        <row r="467">
          <cell r="A467">
            <v>195</v>
          </cell>
        </row>
        <row r="468">
          <cell r="A468">
            <v>196</v>
          </cell>
        </row>
        <row r="469">
          <cell r="A469">
            <v>197</v>
          </cell>
        </row>
        <row r="470">
          <cell r="A470">
            <v>198</v>
          </cell>
        </row>
        <row r="471">
          <cell r="A471">
            <v>199</v>
          </cell>
        </row>
        <row r="472">
          <cell r="A472">
            <v>200</v>
          </cell>
        </row>
        <row r="473">
          <cell r="A473">
            <v>201</v>
          </cell>
        </row>
        <row r="474">
          <cell r="A474">
            <v>202</v>
          </cell>
        </row>
        <row r="475">
          <cell r="A475">
            <v>203</v>
          </cell>
        </row>
        <row r="476">
          <cell r="A476">
            <v>204</v>
          </cell>
        </row>
        <row r="477">
          <cell r="A477">
            <v>205</v>
          </cell>
        </row>
        <row r="478">
          <cell r="A478">
            <v>206</v>
          </cell>
        </row>
        <row r="479">
          <cell r="A479">
            <v>207</v>
          </cell>
        </row>
        <row r="480">
          <cell r="A480">
            <v>208</v>
          </cell>
        </row>
        <row r="481">
          <cell r="A481">
            <v>209</v>
          </cell>
        </row>
        <row r="482">
          <cell r="A482">
            <v>210</v>
          </cell>
        </row>
        <row r="483">
          <cell r="A483">
            <v>211</v>
          </cell>
        </row>
        <row r="484">
          <cell r="A484">
            <v>212</v>
          </cell>
        </row>
        <row r="485">
          <cell r="A485">
            <v>213</v>
          </cell>
        </row>
        <row r="486">
          <cell r="A486">
            <v>214</v>
          </cell>
        </row>
        <row r="487">
          <cell r="A487">
            <v>215</v>
          </cell>
        </row>
        <row r="488">
          <cell r="A488">
            <v>216</v>
          </cell>
        </row>
        <row r="489">
          <cell r="A489">
            <v>217</v>
          </cell>
        </row>
        <row r="490">
          <cell r="A490">
            <v>218</v>
          </cell>
        </row>
        <row r="491">
          <cell r="A491">
            <v>219</v>
          </cell>
        </row>
        <row r="492">
          <cell r="A492">
            <v>220</v>
          </cell>
        </row>
        <row r="493">
          <cell r="A493">
            <v>221</v>
          </cell>
        </row>
        <row r="494">
          <cell r="A494">
            <v>222</v>
          </cell>
        </row>
        <row r="495">
          <cell r="A495">
            <v>223</v>
          </cell>
        </row>
        <row r="496">
          <cell r="A496">
            <v>224</v>
          </cell>
        </row>
        <row r="497">
          <cell r="A497">
            <v>225</v>
          </cell>
        </row>
        <row r="498">
          <cell r="A498">
            <v>226</v>
          </cell>
        </row>
        <row r="499">
          <cell r="A499">
            <v>227</v>
          </cell>
        </row>
        <row r="500">
          <cell r="A500">
            <v>228</v>
          </cell>
        </row>
        <row r="501">
          <cell r="A501">
            <v>229</v>
          </cell>
        </row>
        <row r="502">
          <cell r="A502">
            <v>230</v>
          </cell>
        </row>
        <row r="503">
          <cell r="A503">
            <v>231</v>
          </cell>
        </row>
        <row r="504">
          <cell r="A504">
            <v>232</v>
          </cell>
        </row>
        <row r="505">
          <cell r="A505">
            <v>233</v>
          </cell>
        </row>
        <row r="506">
          <cell r="A506">
            <v>234</v>
          </cell>
        </row>
        <row r="507">
          <cell r="A507">
            <v>235</v>
          </cell>
        </row>
        <row r="508">
          <cell r="A508">
            <v>236</v>
          </cell>
        </row>
        <row r="509">
          <cell r="A509">
            <v>237</v>
          </cell>
        </row>
        <row r="510">
          <cell r="A510">
            <v>238</v>
          </cell>
        </row>
        <row r="511">
          <cell r="A511">
            <v>239</v>
          </cell>
        </row>
        <row r="512">
          <cell r="A512">
            <v>240</v>
          </cell>
        </row>
        <row r="513">
          <cell r="A513">
            <v>241</v>
          </cell>
        </row>
        <row r="514">
          <cell r="A514">
            <v>242</v>
          </cell>
        </row>
        <row r="515">
          <cell r="A515">
            <v>243</v>
          </cell>
        </row>
        <row r="516">
          <cell r="A516">
            <v>244</v>
          </cell>
        </row>
        <row r="517">
          <cell r="A517">
            <v>245</v>
          </cell>
        </row>
        <row r="518">
          <cell r="A518">
            <v>246</v>
          </cell>
        </row>
        <row r="519">
          <cell r="A519">
            <v>247</v>
          </cell>
        </row>
        <row r="520">
          <cell r="A520">
            <v>248</v>
          </cell>
        </row>
        <row r="521">
          <cell r="A521">
            <v>249</v>
          </cell>
        </row>
        <row r="522">
          <cell r="A522">
            <v>250</v>
          </cell>
        </row>
        <row r="523">
          <cell r="A523">
            <v>251</v>
          </cell>
        </row>
        <row r="524">
          <cell r="A524">
            <v>252</v>
          </cell>
        </row>
        <row r="525">
          <cell r="A525">
            <v>253</v>
          </cell>
        </row>
        <row r="526">
          <cell r="A526">
            <v>254</v>
          </cell>
        </row>
        <row r="527">
          <cell r="A527">
            <v>255</v>
          </cell>
        </row>
        <row r="528">
          <cell r="A528">
            <v>256</v>
          </cell>
        </row>
        <row r="529">
          <cell r="A529">
            <v>257</v>
          </cell>
        </row>
        <row r="530">
          <cell r="A530">
            <v>258</v>
          </cell>
        </row>
        <row r="531">
          <cell r="A531">
            <v>259</v>
          </cell>
        </row>
        <row r="532">
          <cell r="A532">
            <v>260</v>
          </cell>
        </row>
        <row r="533">
          <cell r="A533">
            <v>261</v>
          </cell>
        </row>
        <row r="534">
          <cell r="A534">
            <v>262</v>
          </cell>
        </row>
        <row r="535">
          <cell r="A535">
            <v>263</v>
          </cell>
        </row>
        <row r="536">
          <cell r="A536">
            <v>264</v>
          </cell>
        </row>
        <row r="537">
          <cell r="A537">
            <v>265</v>
          </cell>
        </row>
        <row r="538">
          <cell r="A538">
            <v>266</v>
          </cell>
        </row>
        <row r="539">
          <cell r="A539">
            <v>267</v>
          </cell>
        </row>
        <row r="540">
          <cell r="A540">
            <v>268</v>
          </cell>
        </row>
        <row r="541">
          <cell r="A541">
            <v>269</v>
          </cell>
        </row>
        <row r="542">
          <cell r="A542">
            <v>270</v>
          </cell>
        </row>
        <row r="543">
          <cell r="A543">
            <v>271</v>
          </cell>
        </row>
        <row r="544">
          <cell r="A544">
            <v>272</v>
          </cell>
        </row>
        <row r="545">
          <cell r="A545">
            <v>273</v>
          </cell>
        </row>
        <row r="546">
          <cell r="A546">
            <v>274</v>
          </cell>
        </row>
        <row r="547">
          <cell r="A547">
            <v>275</v>
          </cell>
        </row>
        <row r="548">
          <cell r="A548">
            <v>276</v>
          </cell>
        </row>
        <row r="549">
          <cell r="A549">
            <v>277</v>
          </cell>
        </row>
        <row r="550">
          <cell r="A550">
            <v>278</v>
          </cell>
        </row>
        <row r="551">
          <cell r="A551">
            <v>279</v>
          </cell>
        </row>
        <row r="552">
          <cell r="A552">
            <v>280</v>
          </cell>
        </row>
        <row r="553">
          <cell r="A553">
            <v>281</v>
          </cell>
        </row>
        <row r="554">
          <cell r="A554">
            <v>282</v>
          </cell>
        </row>
        <row r="555">
          <cell r="A555">
            <v>283</v>
          </cell>
        </row>
        <row r="556">
          <cell r="A556">
            <v>284</v>
          </cell>
        </row>
        <row r="557">
          <cell r="A557">
            <v>285</v>
          </cell>
        </row>
        <row r="558">
          <cell r="A558">
            <v>286</v>
          </cell>
        </row>
        <row r="559">
          <cell r="A559">
            <v>287</v>
          </cell>
        </row>
        <row r="560">
          <cell r="A560">
            <v>288</v>
          </cell>
        </row>
        <row r="561">
          <cell r="A561">
            <v>289</v>
          </cell>
        </row>
        <row r="562">
          <cell r="A562">
            <v>290</v>
          </cell>
        </row>
        <row r="563">
          <cell r="A563">
            <v>291</v>
          </cell>
        </row>
        <row r="564">
          <cell r="A564">
            <v>292</v>
          </cell>
        </row>
        <row r="565">
          <cell r="A565">
            <v>293</v>
          </cell>
        </row>
        <row r="566">
          <cell r="A566">
            <v>294</v>
          </cell>
        </row>
        <row r="567">
          <cell r="A567">
            <v>295</v>
          </cell>
        </row>
        <row r="568">
          <cell r="A568">
            <v>296</v>
          </cell>
        </row>
        <row r="569">
          <cell r="A569">
            <v>297</v>
          </cell>
        </row>
        <row r="570">
          <cell r="A570">
            <v>298</v>
          </cell>
        </row>
        <row r="571">
          <cell r="A571">
            <v>299</v>
          </cell>
        </row>
        <row r="572">
          <cell r="A572">
            <v>300</v>
          </cell>
        </row>
        <row r="573">
          <cell r="A573">
            <v>301</v>
          </cell>
        </row>
        <row r="574">
          <cell r="A574">
            <v>302</v>
          </cell>
        </row>
        <row r="575">
          <cell r="A575">
            <v>303</v>
          </cell>
        </row>
        <row r="576">
          <cell r="A576">
            <v>304</v>
          </cell>
        </row>
        <row r="577">
          <cell r="A577">
            <v>305</v>
          </cell>
        </row>
        <row r="578">
          <cell r="A578">
            <v>306</v>
          </cell>
        </row>
        <row r="579">
          <cell r="A579">
            <v>307</v>
          </cell>
        </row>
        <row r="580">
          <cell r="A580">
            <v>308</v>
          </cell>
        </row>
        <row r="581">
          <cell r="A581">
            <v>309</v>
          </cell>
        </row>
        <row r="582">
          <cell r="A582">
            <v>310</v>
          </cell>
        </row>
        <row r="583">
          <cell r="A583">
            <v>311</v>
          </cell>
        </row>
        <row r="584">
          <cell r="A584">
            <v>312</v>
          </cell>
        </row>
        <row r="585">
          <cell r="A585">
            <v>313</v>
          </cell>
        </row>
        <row r="586">
          <cell r="A586">
            <v>314</v>
          </cell>
        </row>
        <row r="587">
          <cell r="A587">
            <v>315</v>
          </cell>
        </row>
        <row r="588">
          <cell r="A588">
            <v>316</v>
          </cell>
        </row>
        <row r="589">
          <cell r="A589">
            <v>317</v>
          </cell>
        </row>
        <row r="590">
          <cell r="A590">
            <v>318</v>
          </cell>
        </row>
        <row r="591">
          <cell r="A591">
            <v>319</v>
          </cell>
        </row>
        <row r="592">
          <cell r="A592">
            <v>320</v>
          </cell>
        </row>
        <row r="593">
          <cell r="A593">
            <v>321</v>
          </cell>
        </row>
        <row r="594">
          <cell r="A594">
            <v>322</v>
          </cell>
        </row>
        <row r="595">
          <cell r="A595">
            <v>323</v>
          </cell>
        </row>
        <row r="596">
          <cell r="A596">
            <v>324</v>
          </cell>
        </row>
        <row r="597">
          <cell r="A597">
            <v>325</v>
          </cell>
        </row>
        <row r="598">
          <cell r="A598">
            <v>326</v>
          </cell>
        </row>
        <row r="599">
          <cell r="A599">
            <v>327</v>
          </cell>
        </row>
        <row r="600">
          <cell r="A600">
            <v>328</v>
          </cell>
        </row>
        <row r="601">
          <cell r="A601">
            <v>329</v>
          </cell>
        </row>
        <row r="602">
          <cell r="A602">
            <v>330</v>
          </cell>
        </row>
        <row r="603">
          <cell r="A603">
            <v>331</v>
          </cell>
        </row>
        <row r="604">
          <cell r="A604">
            <v>332</v>
          </cell>
        </row>
        <row r="605">
          <cell r="A605">
            <v>333</v>
          </cell>
        </row>
        <row r="606">
          <cell r="A606">
            <v>334</v>
          </cell>
        </row>
        <row r="607">
          <cell r="A607">
            <v>335</v>
          </cell>
        </row>
        <row r="608">
          <cell r="A608">
            <v>336</v>
          </cell>
        </row>
        <row r="609">
          <cell r="A609">
            <v>337</v>
          </cell>
        </row>
        <row r="610">
          <cell r="A610">
            <v>338</v>
          </cell>
        </row>
        <row r="611">
          <cell r="A611">
            <v>339</v>
          </cell>
        </row>
        <row r="612">
          <cell r="A612">
            <v>340</v>
          </cell>
        </row>
        <row r="613">
          <cell r="A613">
            <v>341</v>
          </cell>
        </row>
        <row r="614">
          <cell r="A614">
            <v>342</v>
          </cell>
        </row>
        <row r="615">
          <cell r="A615">
            <v>343</v>
          </cell>
        </row>
        <row r="616">
          <cell r="A616">
            <v>344</v>
          </cell>
        </row>
        <row r="617">
          <cell r="A617">
            <v>345</v>
          </cell>
        </row>
        <row r="618">
          <cell r="A618">
            <v>346</v>
          </cell>
        </row>
        <row r="619">
          <cell r="A619">
            <v>347</v>
          </cell>
        </row>
        <row r="620">
          <cell r="A620">
            <v>348</v>
          </cell>
        </row>
        <row r="621">
          <cell r="A621">
            <v>349</v>
          </cell>
        </row>
        <row r="622">
          <cell r="A622">
            <v>350</v>
          </cell>
        </row>
        <row r="623">
          <cell r="A623">
            <v>351</v>
          </cell>
        </row>
        <row r="624">
          <cell r="A624">
            <v>352</v>
          </cell>
        </row>
        <row r="625">
          <cell r="A625">
            <v>353</v>
          </cell>
        </row>
        <row r="626">
          <cell r="A626">
            <v>354</v>
          </cell>
        </row>
        <row r="627">
          <cell r="A627">
            <v>355</v>
          </cell>
        </row>
        <row r="628">
          <cell r="A628">
            <v>356</v>
          </cell>
        </row>
        <row r="629">
          <cell r="A629">
            <v>357</v>
          </cell>
        </row>
        <row r="630">
          <cell r="A630">
            <v>358</v>
          </cell>
        </row>
        <row r="631">
          <cell r="A631">
            <v>359</v>
          </cell>
        </row>
        <row r="632">
          <cell r="A632">
            <v>360</v>
          </cell>
        </row>
        <row r="633">
          <cell r="A633">
            <v>361</v>
          </cell>
        </row>
        <row r="634">
          <cell r="A634">
            <v>362</v>
          </cell>
        </row>
        <row r="635">
          <cell r="A635">
            <v>363</v>
          </cell>
        </row>
        <row r="636">
          <cell r="A636">
            <v>364</v>
          </cell>
        </row>
        <row r="637">
          <cell r="A637">
            <v>365</v>
          </cell>
        </row>
        <row r="638">
          <cell r="A638">
            <v>366</v>
          </cell>
        </row>
        <row r="639">
          <cell r="A639">
            <v>367</v>
          </cell>
        </row>
        <row r="640">
          <cell r="A640">
            <v>368</v>
          </cell>
        </row>
        <row r="641">
          <cell r="A641">
            <v>369</v>
          </cell>
        </row>
        <row r="642">
          <cell r="A642">
            <v>370</v>
          </cell>
        </row>
        <row r="643">
          <cell r="A643">
            <v>371</v>
          </cell>
        </row>
        <row r="644">
          <cell r="A644">
            <v>372</v>
          </cell>
        </row>
        <row r="645">
          <cell r="A645">
            <v>373</v>
          </cell>
        </row>
        <row r="646">
          <cell r="A646">
            <v>374</v>
          </cell>
        </row>
        <row r="647">
          <cell r="A647">
            <v>375</v>
          </cell>
        </row>
        <row r="648">
          <cell r="A648">
            <v>376</v>
          </cell>
        </row>
        <row r="649">
          <cell r="A649">
            <v>377</v>
          </cell>
        </row>
        <row r="650">
          <cell r="A650">
            <v>378</v>
          </cell>
        </row>
        <row r="651">
          <cell r="A651">
            <v>379</v>
          </cell>
        </row>
        <row r="652">
          <cell r="A652">
            <v>380</v>
          </cell>
        </row>
        <row r="653">
          <cell r="A653">
            <v>381</v>
          </cell>
        </row>
        <row r="654">
          <cell r="A654">
            <v>382</v>
          </cell>
        </row>
        <row r="655">
          <cell r="A655">
            <v>383</v>
          </cell>
        </row>
        <row r="656">
          <cell r="A656">
            <v>384</v>
          </cell>
        </row>
        <row r="657">
          <cell r="A657">
            <v>385</v>
          </cell>
        </row>
        <row r="658">
          <cell r="A658">
            <v>386</v>
          </cell>
        </row>
        <row r="659">
          <cell r="A659">
            <v>387</v>
          </cell>
        </row>
        <row r="660">
          <cell r="A660">
            <v>388</v>
          </cell>
        </row>
        <row r="661">
          <cell r="A661">
            <v>389</v>
          </cell>
        </row>
        <row r="662">
          <cell r="A662">
            <v>390</v>
          </cell>
        </row>
        <row r="663">
          <cell r="A663">
            <v>391</v>
          </cell>
        </row>
        <row r="664">
          <cell r="A664">
            <v>392</v>
          </cell>
        </row>
        <row r="665">
          <cell r="A665">
            <v>393</v>
          </cell>
        </row>
        <row r="666">
          <cell r="A666">
            <v>394</v>
          </cell>
        </row>
        <row r="667">
          <cell r="A667">
            <v>395</v>
          </cell>
        </row>
        <row r="668">
          <cell r="A668">
            <v>396</v>
          </cell>
        </row>
        <row r="669">
          <cell r="A669">
            <v>397</v>
          </cell>
        </row>
        <row r="670">
          <cell r="A670">
            <v>398</v>
          </cell>
        </row>
        <row r="671">
          <cell r="A671">
            <v>399</v>
          </cell>
        </row>
        <row r="672">
          <cell r="A672">
            <v>400</v>
          </cell>
        </row>
        <row r="673">
          <cell r="A673">
            <v>401</v>
          </cell>
        </row>
        <row r="674">
          <cell r="A674">
            <v>402</v>
          </cell>
        </row>
        <row r="675">
          <cell r="A675">
            <v>403</v>
          </cell>
        </row>
        <row r="676">
          <cell r="A676">
            <v>404</v>
          </cell>
        </row>
        <row r="677">
          <cell r="A677">
            <v>405</v>
          </cell>
        </row>
        <row r="678">
          <cell r="A678">
            <v>406</v>
          </cell>
        </row>
        <row r="679">
          <cell r="A679">
            <v>407</v>
          </cell>
        </row>
        <row r="680">
          <cell r="A680">
            <v>408</v>
          </cell>
        </row>
        <row r="681">
          <cell r="A681">
            <v>409</v>
          </cell>
        </row>
        <row r="682">
          <cell r="A682">
            <v>410</v>
          </cell>
        </row>
        <row r="683">
          <cell r="A683">
            <v>411</v>
          </cell>
        </row>
        <row r="684">
          <cell r="A684">
            <v>412</v>
          </cell>
        </row>
        <row r="685">
          <cell r="A685">
            <v>413</v>
          </cell>
        </row>
        <row r="686">
          <cell r="A686">
            <v>414</v>
          </cell>
        </row>
        <row r="687">
          <cell r="A687">
            <v>415</v>
          </cell>
        </row>
        <row r="688">
          <cell r="A688">
            <v>416</v>
          </cell>
        </row>
        <row r="689">
          <cell r="A689">
            <v>417</v>
          </cell>
        </row>
        <row r="690">
          <cell r="A690">
            <v>418</v>
          </cell>
        </row>
        <row r="691">
          <cell r="A691">
            <v>419</v>
          </cell>
        </row>
        <row r="692">
          <cell r="A692">
            <v>420</v>
          </cell>
        </row>
        <row r="693">
          <cell r="A693">
            <v>421</v>
          </cell>
        </row>
        <row r="694">
          <cell r="A694">
            <v>422</v>
          </cell>
        </row>
        <row r="695">
          <cell r="A695">
            <v>423</v>
          </cell>
        </row>
        <row r="696">
          <cell r="A696">
            <v>424</v>
          </cell>
        </row>
        <row r="697">
          <cell r="A697">
            <v>425</v>
          </cell>
        </row>
        <row r="698">
          <cell r="A698">
            <v>426</v>
          </cell>
        </row>
        <row r="699">
          <cell r="A699">
            <v>427</v>
          </cell>
        </row>
        <row r="700">
          <cell r="A700">
            <v>428</v>
          </cell>
        </row>
        <row r="701">
          <cell r="A701">
            <v>429</v>
          </cell>
        </row>
        <row r="702">
          <cell r="A702">
            <v>430</v>
          </cell>
        </row>
        <row r="703">
          <cell r="A703">
            <v>431</v>
          </cell>
        </row>
        <row r="704">
          <cell r="A704">
            <v>432</v>
          </cell>
        </row>
        <row r="705">
          <cell r="A705">
            <v>433</v>
          </cell>
        </row>
        <row r="706">
          <cell r="A706">
            <v>434</v>
          </cell>
        </row>
        <row r="707">
          <cell r="A707">
            <v>435</v>
          </cell>
        </row>
        <row r="708">
          <cell r="A708">
            <v>436</v>
          </cell>
        </row>
        <row r="709">
          <cell r="A709">
            <v>437</v>
          </cell>
        </row>
        <row r="710">
          <cell r="A710">
            <v>438</v>
          </cell>
        </row>
        <row r="711">
          <cell r="A711">
            <v>439</v>
          </cell>
        </row>
        <row r="712">
          <cell r="A712">
            <v>440</v>
          </cell>
        </row>
        <row r="713">
          <cell r="A713">
            <v>441</v>
          </cell>
        </row>
        <row r="714">
          <cell r="A714">
            <v>442</v>
          </cell>
        </row>
        <row r="715">
          <cell r="A715">
            <v>443</v>
          </cell>
        </row>
        <row r="716">
          <cell r="A716">
            <v>444</v>
          </cell>
        </row>
        <row r="717">
          <cell r="A717">
            <v>445</v>
          </cell>
        </row>
        <row r="718">
          <cell r="A718">
            <v>446</v>
          </cell>
        </row>
        <row r="719">
          <cell r="A719">
            <v>447</v>
          </cell>
        </row>
        <row r="720">
          <cell r="A720">
            <v>448</v>
          </cell>
        </row>
        <row r="721">
          <cell r="A721">
            <v>449</v>
          </cell>
        </row>
        <row r="722">
          <cell r="A722">
            <v>450</v>
          </cell>
        </row>
        <row r="723">
          <cell r="A723">
            <v>451</v>
          </cell>
        </row>
        <row r="724">
          <cell r="A724">
            <v>452</v>
          </cell>
        </row>
        <row r="725">
          <cell r="A725">
            <v>453</v>
          </cell>
        </row>
        <row r="726">
          <cell r="A726">
            <v>454</v>
          </cell>
        </row>
        <row r="727">
          <cell r="A727">
            <v>455</v>
          </cell>
        </row>
        <row r="728">
          <cell r="A728">
            <v>456</v>
          </cell>
        </row>
        <row r="729">
          <cell r="A729">
            <v>457</v>
          </cell>
        </row>
        <row r="730">
          <cell r="A730">
            <v>458</v>
          </cell>
        </row>
        <row r="731">
          <cell r="A731">
            <v>459</v>
          </cell>
        </row>
        <row r="732">
          <cell r="A732">
            <v>460</v>
          </cell>
        </row>
        <row r="733">
          <cell r="A733">
            <v>461</v>
          </cell>
        </row>
        <row r="734">
          <cell r="A734">
            <v>462</v>
          </cell>
        </row>
        <row r="735">
          <cell r="A735">
            <v>463</v>
          </cell>
        </row>
        <row r="736">
          <cell r="A736">
            <v>464</v>
          </cell>
        </row>
        <row r="737">
          <cell r="A737">
            <v>465</v>
          </cell>
        </row>
        <row r="738">
          <cell r="A738">
            <v>466</v>
          </cell>
        </row>
        <row r="739">
          <cell r="A739">
            <v>467</v>
          </cell>
        </row>
        <row r="740">
          <cell r="A740">
            <v>468</v>
          </cell>
        </row>
        <row r="741">
          <cell r="A741">
            <v>469</v>
          </cell>
        </row>
        <row r="742">
          <cell r="A742">
            <v>470</v>
          </cell>
        </row>
        <row r="743">
          <cell r="A743">
            <v>471</v>
          </cell>
        </row>
        <row r="744">
          <cell r="A744">
            <v>472</v>
          </cell>
        </row>
        <row r="745">
          <cell r="A745">
            <v>473</v>
          </cell>
        </row>
        <row r="746">
          <cell r="A746">
            <v>474</v>
          </cell>
        </row>
        <row r="747">
          <cell r="A747">
            <v>475</v>
          </cell>
        </row>
        <row r="748">
          <cell r="A748">
            <v>476</v>
          </cell>
        </row>
        <row r="749">
          <cell r="A749">
            <v>477</v>
          </cell>
        </row>
        <row r="750">
          <cell r="A750">
            <v>478</v>
          </cell>
        </row>
        <row r="751">
          <cell r="A751">
            <v>479</v>
          </cell>
        </row>
        <row r="752">
          <cell r="A752">
            <v>480</v>
          </cell>
        </row>
        <row r="753">
          <cell r="A753">
            <v>481</v>
          </cell>
        </row>
        <row r="754">
          <cell r="A754">
            <v>482</v>
          </cell>
        </row>
        <row r="755">
          <cell r="A755">
            <v>483</v>
          </cell>
        </row>
        <row r="756">
          <cell r="A756">
            <v>484</v>
          </cell>
        </row>
        <row r="757">
          <cell r="A757">
            <v>485</v>
          </cell>
        </row>
        <row r="758">
          <cell r="A758">
            <v>486</v>
          </cell>
        </row>
        <row r="759">
          <cell r="A759">
            <v>487</v>
          </cell>
        </row>
        <row r="760">
          <cell r="A760">
            <v>488</v>
          </cell>
        </row>
        <row r="761">
          <cell r="A761">
            <v>489</v>
          </cell>
        </row>
        <row r="762">
          <cell r="A762">
            <v>490</v>
          </cell>
        </row>
        <row r="763">
          <cell r="A763">
            <v>491</v>
          </cell>
        </row>
        <row r="764">
          <cell r="A764">
            <v>492</v>
          </cell>
        </row>
        <row r="765">
          <cell r="A765">
            <v>493</v>
          </cell>
        </row>
        <row r="766">
          <cell r="A766">
            <v>494</v>
          </cell>
        </row>
        <row r="767">
          <cell r="A767">
            <v>495</v>
          </cell>
        </row>
        <row r="768">
          <cell r="A768">
            <v>496</v>
          </cell>
        </row>
        <row r="769">
          <cell r="A769">
            <v>497</v>
          </cell>
        </row>
        <row r="770">
          <cell r="A770">
            <v>498</v>
          </cell>
        </row>
        <row r="771">
          <cell r="A771">
            <v>499</v>
          </cell>
        </row>
        <row r="772">
          <cell r="A772">
            <v>500</v>
          </cell>
        </row>
        <row r="773">
          <cell r="A773">
            <v>501</v>
          </cell>
        </row>
        <row r="774">
          <cell r="A774">
            <v>502</v>
          </cell>
        </row>
        <row r="775">
          <cell r="A775">
            <v>503</v>
          </cell>
        </row>
        <row r="776">
          <cell r="A776">
            <v>504</v>
          </cell>
        </row>
        <row r="777">
          <cell r="A777">
            <v>505</v>
          </cell>
        </row>
        <row r="778">
          <cell r="A778">
            <v>506</v>
          </cell>
        </row>
        <row r="779">
          <cell r="A779">
            <v>507</v>
          </cell>
        </row>
        <row r="780">
          <cell r="A780">
            <v>508</v>
          </cell>
        </row>
        <row r="781">
          <cell r="A781">
            <v>509</v>
          </cell>
        </row>
        <row r="782">
          <cell r="A782">
            <v>510</v>
          </cell>
        </row>
        <row r="783">
          <cell r="A783">
            <v>511</v>
          </cell>
        </row>
        <row r="784">
          <cell r="A784">
            <v>512</v>
          </cell>
        </row>
        <row r="785">
          <cell r="A785">
            <v>513</v>
          </cell>
        </row>
        <row r="786">
          <cell r="A786">
            <v>514</v>
          </cell>
        </row>
        <row r="787">
          <cell r="A787">
            <v>515</v>
          </cell>
        </row>
        <row r="788">
          <cell r="A788">
            <v>516</v>
          </cell>
        </row>
        <row r="789">
          <cell r="A789">
            <v>517</v>
          </cell>
        </row>
        <row r="790">
          <cell r="A790">
            <v>518</v>
          </cell>
        </row>
        <row r="791">
          <cell r="A791">
            <v>519</v>
          </cell>
        </row>
        <row r="792">
          <cell r="A792">
            <v>520</v>
          </cell>
        </row>
        <row r="793">
          <cell r="A793">
            <v>521</v>
          </cell>
        </row>
        <row r="794">
          <cell r="A794">
            <v>522</v>
          </cell>
        </row>
        <row r="795">
          <cell r="A795">
            <v>523</v>
          </cell>
        </row>
        <row r="796">
          <cell r="A796">
            <v>524</v>
          </cell>
        </row>
        <row r="797">
          <cell r="A797">
            <v>525</v>
          </cell>
        </row>
        <row r="798">
          <cell r="A798">
            <v>526</v>
          </cell>
        </row>
        <row r="799">
          <cell r="A799">
            <v>527</v>
          </cell>
        </row>
        <row r="800">
          <cell r="A800">
            <v>528</v>
          </cell>
        </row>
        <row r="801">
          <cell r="A801">
            <v>529</v>
          </cell>
        </row>
        <row r="802">
          <cell r="A802">
            <v>530</v>
          </cell>
        </row>
        <row r="803">
          <cell r="A803">
            <v>531</v>
          </cell>
        </row>
        <row r="804">
          <cell r="A804">
            <v>532</v>
          </cell>
        </row>
        <row r="805">
          <cell r="A805">
            <v>533</v>
          </cell>
        </row>
        <row r="806">
          <cell r="A806">
            <v>534</v>
          </cell>
        </row>
        <row r="807">
          <cell r="A807">
            <v>535</v>
          </cell>
        </row>
        <row r="808">
          <cell r="A808">
            <v>536</v>
          </cell>
        </row>
        <row r="809">
          <cell r="A809">
            <v>537</v>
          </cell>
        </row>
        <row r="810">
          <cell r="A810">
            <v>538</v>
          </cell>
        </row>
        <row r="811">
          <cell r="A811">
            <v>539</v>
          </cell>
        </row>
        <row r="812">
          <cell r="A812">
            <v>540</v>
          </cell>
        </row>
        <row r="813">
          <cell r="A813">
            <v>541</v>
          </cell>
        </row>
        <row r="814">
          <cell r="A814">
            <v>542</v>
          </cell>
        </row>
        <row r="815">
          <cell r="A815">
            <v>543</v>
          </cell>
        </row>
        <row r="816">
          <cell r="A816">
            <v>544</v>
          </cell>
        </row>
        <row r="817">
          <cell r="A817">
            <v>545</v>
          </cell>
        </row>
        <row r="818">
          <cell r="A818">
            <v>546</v>
          </cell>
        </row>
        <row r="819">
          <cell r="A819">
            <v>547</v>
          </cell>
        </row>
        <row r="820">
          <cell r="A820">
            <v>548</v>
          </cell>
        </row>
        <row r="821">
          <cell r="A821">
            <v>549</v>
          </cell>
        </row>
        <row r="822">
          <cell r="A822">
            <v>550</v>
          </cell>
        </row>
        <row r="823">
          <cell r="A823">
            <v>551</v>
          </cell>
        </row>
        <row r="824">
          <cell r="A824">
            <v>552</v>
          </cell>
        </row>
        <row r="825">
          <cell r="A825">
            <v>553</v>
          </cell>
        </row>
        <row r="826">
          <cell r="A826">
            <v>554</v>
          </cell>
        </row>
        <row r="827">
          <cell r="A827">
            <v>555</v>
          </cell>
        </row>
        <row r="828">
          <cell r="A828">
            <v>556</v>
          </cell>
        </row>
        <row r="829">
          <cell r="A829">
            <v>557</v>
          </cell>
        </row>
        <row r="830">
          <cell r="A830">
            <v>558</v>
          </cell>
        </row>
        <row r="831">
          <cell r="A831">
            <v>559</v>
          </cell>
        </row>
        <row r="832">
          <cell r="A832">
            <v>560</v>
          </cell>
        </row>
        <row r="833">
          <cell r="A833">
            <v>561</v>
          </cell>
        </row>
        <row r="834">
          <cell r="A834">
            <v>562</v>
          </cell>
        </row>
        <row r="835">
          <cell r="A835">
            <v>563</v>
          </cell>
        </row>
        <row r="836">
          <cell r="A836">
            <v>564</v>
          </cell>
        </row>
        <row r="837">
          <cell r="A837">
            <v>565</v>
          </cell>
        </row>
        <row r="838">
          <cell r="A838">
            <v>566</v>
          </cell>
        </row>
        <row r="839">
          <cell r="A839">
            <v>567</v>
          </cell>
        </row>
        <row r="840">
          <cell r="A840">
            <v>568</v>
          </cell>
        </row>
        <row r="841">
          <cell r="A841">
            <v>569</v>
          </cell>
        </row>
        <row r="842">
          <cell r="A842">
            <v>570</v>
          </cell>
        </row>
        <row r="843">
          <cell r="A843">
            <v>571</v>
          </cell>
        </row>
        <row r="844">
          <cell r="A844">
            <v>572</v>
          </cell>
        </row>
        <row r="845">
          <cell r="A845">
            <v>573</v>
          </cell>
        </row>
        <row r="846">
          <cell r="A846">
            <v>574</v>
          </cell>
        </row>
        <row r="847">
          <cell r="A847">
            <v>575</v>
          </cell>
        </row>
        <row r="848">
          <cell r="A848">
            <v>576</v>
          </cell>
        </row>
        <row r="849">
          <cell r="A849">
            <v>577</v>
          </cell>
        </row>
        <row r="850">
          <cell r="A850">
            <v>578</v>
          </cell>
        </row>
        <row r="851">
          <cell r="A851">
            <v>579</v>
          </cell>
        </row>
        <row r="852">
          <cell r="A852">
            <v>580</v>
          </cell>
        </row>
        <row r="853">
          <cell r="A853">
            <v>581</v>
          </cell>
        </row>
        <row r="854">
          <cell r="A854">
            <v>582</v>
          </cell>
        </row>
        <row r="855">
          <cell r="A855">
            <v>583</v>
          </cell>
        </row>
        <row r="856">
          <cell r="A856">
            <v>584</v>
          </cell>
        </row>
        <row r="857">
          <cell r="A857">
            <v>585</v>
          </cell>
        </row>
        <row r="858">
          <cell r="A858">
            <v>586</v>
          </cell>
        </row>
        <row r="859">
          <cell r="A859">
            <v>587</v>
          </cell>
        </row>
        <row r="860">
          <cell r="A860">
            <v>588</v>
          </cell>
        </row>
        <row r="861">
          <cell r="A861">
            <v>589</v>
          </cell>
        </row>
        <row r="862">
          <cell r="A862">
            <v>590</v>
          </cell>
        </row>
        <row r="863">
          <cell r="A863">
            <v>591</v>
          </cell>
        </row>
        <row r="864">
          <cell r="A864">
            <v>592</v>
          </cell>
        </row>
        <row r="865">
          <cell r="A865">
            <v>593</v>
          </cell>
        </row>
        <row r="866">
          <cell r="A866">
            <v>594</v>
          </cell>
        </row>
        <row r="867">
          <cell r="A867">
            <v>595</v>
          </cell>
        </row>
        <row r="868">
          <cell r="A868">
            <v>596</v>
          </cell>
        </row>
        <row r="869">
          <cell r="A869">
            <v>597</v>
          </cell>
        </row>
        <row r="870">
          <cell r="A870">
            <v>598</v>
          </cell>
        </row>
        <row r="871">
          <cell r="A871">
            <v>599</v>
          </cell>
        </row>
        <row r="872">
          <cell r="A872">
            <v>600</v>
          </cell>
        </row>
        <row r="873">
          <cell r="A873">
            <v>601</v>
          </cell>
        </row>
        <row r="874">
          <cell r="A874">
            <v>602</v>
          </cell>
        </row>
        <row r="875">
          <cell r="A875">
            <v>603</v>
          </cell>
        </row>
        <row r="876">
          <cell r="A876">
            <v>604</v>
          </cell>
        </row>
        <row r="877">
          <cell r="A877">
            <v>605</v>
          </cell>
        </row>
        <row r="878">
          <cell r="A878">
            <v>606</v>
          </cell>
        </row>
        <row r="879">
          <cell r="A879">
            <v>607</v>
          </cell>
        </row>
        <row r="880">
          <cell r="A880">
            <v>608</v>
          </cell>
        </row>
        <row r="881">
          <cell r="A881">
            <v>609</v>
          </cell>
        </row>
        <row r="882">
          <cell r="A882">
            <v>610</v>
          </cell>
        </row>
        <row r="883">
          <cell r="A883">
            <v>611</v>
          </cell>
        </row>
        <row r="884">
          <cell r="A884">
            <v>612</v>
          </cell>
        </row>
        <row r="885">
          <cell r="A885">
            <v>613</v>
          </cell>
        </row>
        <row r="886">
          <cell r="A886">
            <v>614</v>
          </cell>
        </row>
        <row r="887">
          <cell r="A887">
            <v>615</v>
          </cell>
        </row>
        <row r="888">
          <cell r="A888">
            <v>616</v>
          </cell>
        </row>
        <row r="889">
          <cell r="A889">
            <v>617</v>
          </cell>
        </row>
        <row r="890">
          <cell r="A890">
            <v>618</v>
          </cell>
        </row>
        <row r="891">
          <cell r="A891">
            <v>619</v>
          </cell>
        </row>
        <row r="892">
          <cell r="A892">
            <v>620</v>
          </cell>
        </row>
        <row r="893">
          <cell r="A893">
            <v>621</v>
          </cell>
        </row>
        <row r="894">
          <cell r="A894">
            <v>622</v>
          </cell>
        </row>
        <row r="895">
          <cell r="A895">
            <v>623</v>
          </cell>
        </row>
        <row r="896">
          <cell r="A896">
            <v>624</v>
          </cell>
        </row>
        <row r="897">
          <cell r="A897">
            <v>625</v>
          </cell>
        </row>
        <row r="898">
          <cell r="A898">
            <v>626</v>
          </cell>
        </row>
        <row r="899">
          <cell r="A899">
            <v>627</v>
          </cell>
        </row>
        <row r="900">
          <cell r="A900">
            <v>628</v>
          </cell>
        </row>
        <row r="901">
          <cell r="A901">
            <v>629</v>
          </cell>
        </row>
        <row r="902">
          <cell r="A902">
            <v>630</v>
          </cell>
        </row>
        <row r="903">
          <cell r="A903">
            <v>631</v>
          </cell>
        </row>
        <row r="904">
          <cell r="A904">
            <v>632</v>
          </cell>
        </row>
        <row r="905">
          <cell r="A905">
            <v>633</v>
          </cell>
        </row>
        <row r="906">
          <cell r="A906">
            <v>634</v>
          </cell>
        </row>
        <row r="907">
          <cell r="A907">
            <v>635</v>
          </cell>
        </row>
        <row r="908">
          <cell r="A908">
            <v>636</v>
          </cell>
        </row>
        <row r="909">
          <cell r="A909">
            <v>637</v>
          </cell>
        </row>
        <row r="910">
          <cell r="A910">
            <v>638</v>
          </cell>
        </row>
        <row r="911">
          <cell r="A911">
            <v>639</v>
          </cell>
        </row>
        <row r="912">
          <cell r="A912">
            <v>640</v>
          </cell>
        </row>
        <row r="913">
          <cell r="A913">
            <v>641</v>
          </cell>
        </row>
        <row r="914">
          <cell r="A914">
            <v>642</v>
          </cell>
        </row>
        <row r="915">
          <cell r="A915">
            <v>643</v>
          </cell>
        </row>
        <row r="916">
          <cell r="A916">
            <v>644</v>
          </cell>
        </row>
        <row r="917">
          <cell r="A917">
            <v>645</v>
          </cell>
        </row>
        <row r="918">
          <cell r="A918">
            <v>646</v>
          </cell>
        </row>
        <row r="919">
          <cell r="A919">
            <v>647</v>
          </cell>
        </row>
        <row r="920">
          <cell r="A920">
            <v>648</v>
          </cell>
        </row>
        <row r="921">
          <cell r="A921">
            <v>649</v>
          </cell>
        </row>
        <row r="922">
          <cell r="A922">
            <v>650</v>
          </cell>
        </row>
        <row r="923">
          <cell r="A923">
            <v>651</v>
          </cell>
        </row>
        <row r="924">
          <cell r="A924">
            <v>652</v>
          </cell>
        </row>
        <row r="925">
          <cell r="A925">
            <v>653</v>
          </cell>
        </row>
        <row r="926">
          <cell r="A926">
            <v>654</v>
          </cell>
        </row>
        <row r="927">
          <cell r="A927">
            <v>655</v>
          </cell>
        </row>
        <row r="928">
          <cell r="A928">
            <v>656</v>
          </cell>
        </row>
        <row r="929">
          <cell r="A929">
            <v>657</v>
          </cell>
        </row>
        <row r="930">
          <cell r="A930">
            <v>658</v>
          </cell>
        </row>
        <row r="931">
          <cell r="A931">
            <v>659</v>
          </cell>
        </row>
        <row r="932">
          <cell r="A932">
            <v>660</v>
          </cell>
        </row>
        <row r="933">
          <cell r="A933">
            <v>661</v>
          </cell>
        </row>
        <row r="934">
          <cell r="A934">
            <v>662</v>
          </cell>
        </row>
        <row r="935">
          <cell r="A935">
            <v>663</v>
          </cell>
        </row>
        <row r="936">
          <cell r="A936">
            <v>664</v>
          </cell>
        </row>
        <row r="937">
          <cell r="A937">
            <v>665</v>
          </cell>
        </row>
        <row r="938">
          <cell r="A938">
            <v>666</v>
          </cell>
        </row>
        <row r="939">
          <cell r="A939">
            <v>667</v>
          </cell>
        </row>
        <row r="940">
          <cell r="A940">
            <v>668</v>
          </cell>
        </row>
        <row r="941">
          <cell r="A941">
            <v>669</v>
          </cell>
        </row>
        <row r="942">
          <cell r="A942">
            <v>670</v>
          </cell>
        </row>
        <row r="943">
          <cell r="A943">
            <v>671</v>
          </cell>
        </row>
        <row r="944">
          <cell r="A944">
            <v>672</v>
          </cell>
        </row>
        <row r="945">
          <cell r="A945">
            <v>673</v>
          </cell>
        </row>
        <row r="946">
          <cell r="A946">
            <v>674</v>
          </cell>
        </row>
        <row r="947">
          <cell r="A947">
            <v>675</v>
          </cell>
        </row>
        <row r="948">
          <cell r="A948">
            <v>676</v>
          </cell>
        </row>
        <row r="949">
          <cell r="A949">
            <v>677</v>
          </cell>
        </row>
        <row r="950">
          <cell r="A950">
            <v>678</v>
          </cell>
        </row>
        <row r="951">
          <cell r="A951">
            <v>679</v>
          </cell>
        </row>
        <row r="952">
          <cell r="A952">
            <v>680</v>
          </cell>
        </row>
        <row r="953">
          <cell r="A953">
            <v>681</v>
          </cell>
        </row>
        <row r="954">
          <cell r="A954">
            <v>682</v>
          </cell>
        </row>
        <row r="955">
          <cell r="A955">
            <v>683</v>
          </cell>
        </row>
        <row r="956">
          <cell r="A956">
            <v>684</v>
          </cell>
        </row>
        <row r="957">
          <cell r="A957">
            <v>685</v>
          </cell>
        </row>
        <row r="958">
          <cell r="A958">
            <v>686</v>
          </cell>
        </row>
        <row r="959">
          <cell r="A959">
            <v>687</v>
          </cell>
        </row>
        <row r="960">
          <cell r="A960">
            <v>688</v>
          </cell>
        </row>
        <row r="961">
          <cell r="A961">
            <v>689</v>
          </cell>
        </row>
        <row r="962">
          <cell r="A962">
            <v>690</v>
          </cell>
        </row>
        <row r="963">
          <cell r="A963">
            <v>691</v>
          </cell>
        </row>
        <row r="964">
          <cell r="A964">
            <v>692</v>
          </cell>
        </row>
        <row r="965">
          <cell r="A965">
            <v>693</v>
          </cell>
        </row>
        <row r="966">
          <cell r="A966">
            <v>694</v>
          </cell>
        </row>
        <row r="967">
          <cell r="A967">
            <v>695</v>
          </cell>
        </row>
        <row r="968">
          <cell r="A968">
            <v>696</v>
          </cell>
        </row>
        <row r="969">
          <cell r="A969">
            <v>697</v>
          </cell>
        </row>
        <row r="970">
          <cell r="A970">
            <v>698</v>
          </cell>
        </row>
        <row r="971">
          <cell r="A971">
            <v>699</v>
          </cell>
        </row>
        <row r="972">
          <cell r="A972">
            <v>700</v>
          </cell>
        </row>
        <row r="973">
          <cell r="A973">
            <v>701</v>
          </cell>
        </row>
        <row r="974">
          <cell r="A974">
            <v>702</v>
          </cell>
        </row>
        <row r="975">
          <cell r="A975">
            <v>703</v>
          </cell>
        </row>
        <row r="976">
          <cell r="A976">
            <v>704</v>
          </cell>
        </row>
        <row r="977">
          <cell r="A977">
            <v>705</v>
          </cell>
        </row>
        <row r="978">
          <cell r="A978">
            <v>706</v>
          </cell>
        </row>
        <row r="979">
          <cell r="A979">
            <v>707</v>
          </cell>
        </row>
        <row r="980">
          <cell r="A980">
            <v>708</v>
          </cell>
        </row>
        <row r="981">
          <cell r="A981">
            <v>709</v>
          </cell>
        </row>
        <row r="982">
          <cell r="A982">
            <v>710</v>
          </cell>
        </row>
        <row r="983">
          <cell r="A983">
            <v>711</v>
          </cell>
        </row>
        <row r="984">
          <cell r="A984">
            <v>712</v>
          </cell>
        </row>
        <row r="985">
          <cell r="A985">
            <v>713</v>
          </cell>
        </row>
        <row r="986">
          <cell r="A986">
            <v>714</v>
          </cell>
        </row>
        <row r="987">
          <cell r="A987">
            <v>715</v>
          </cell>
        </row>
        <row r="988">
          <cell r="A988">
            <v>716</v>
          </cell>
        </row>
        <row r="989">
          <cell r="A989">
            <v>717</v>
          </cell>
        </row>
        <row r="990">
          <cell r="A990">
            <v>718</v>
          </cell>
        </row>
        <row r="991">
          <cell r="A991">
            <v>719</v>
          </cell>
        </row>
        <row r="992">
          <cell r="A992">
            <v>720</v>
          </cell>
        </row>
        <row r="993">
          <cell r="A993">
            <v>721</v>
          </cell>
        </row>
        <row r="994">
          <cell r="A994">
            <v>722</v>
          </cell>
        </row>
        <row r="995">
          <cell r="A995">
            <v>723</v>
          </cell>
        </row>
        <row r="996">
          <cell r="A996">
            <v>724</v>
          </cell>
        </row>
        <row r="997">
          <cell r="A997">
            <v>725</v>
          </cell>
        </row>
        <row r="998">
          <cell r="A998">
            <v>726</v>
          </cell>
        </row>
        <row r="999">
          <cell r="A999">
            <v>727</v>
          </cell>
        </row>
        <row r="1000">
          <cell r="A1000">
            <v>728</v>
          </cell>
        </row>
        <row r="1001">
          <cell r="A1001">
            <v>729</v>
          </cell>
        </row>
        <row r="1002">
          <cell r="A1002">
            <v>730</v>
          </cell>
        </row>
        <row r="1003">
          <cell r="A1003">
            <v>731</v>
          </cell>
        </row>
        <row r="1004">
          <cell r="A1004">
            <v>732</v>
          </cell>
        </row>
        <row r="1005">
          <cell r="A1005">
            <v>733</v>
          </cell>
        </row>
        <row r="1006">
          <cell r="A1006">
            <v>734</v>
          </cell>
        </row>
        <row r="1007">
          <cell r="A1007">
            <v>735</v>
          </cell>
        </row>
        <row r="1008">
          <cell r="A1008">
            <v>736</v>
          </cell>
        </row>
        <row r="1009">
          <cell r="A1009">
            <v>737</v>
          </cell>
        </row>
        <row r="1010">
          <cell r="A1010">
            <v>738</v>
          </cell>
        </row>
        <row r="1011">
          <cell r="A1011">
            <v>739</v>
          </cell>
        </row>
        <row r="1012">
          <cell r="A1012">
            <v>740</v>
          </cell>
        </row>
        <row r="1013">
          <cell r="A1013">
            <v>741</v>
          </cell>
        </row>
        <row r="1014">
          <cell r="A1014">
            <v>742</v>
          </cell>
        </row>
        <row r="1015">
          <cell r="A1015">
            <v>743</v>
          </cell>
        </row>
        <row r="1016">
          <cell r="A1016">
            <v>744</v>
          </cell>
        </row>
        <row r="1017">
          <cell r="A1017">
            <v>745</v>
          </cell>
        </row>
        <row r="1018">
          <cell r="A1018">
            <v>746</v>
          </cell>
          <cell r="F1018">
            <v>0</v>
          </cell>
        </row>
        <row r="1019">
          <cell r="A1019">
            <v>747</v>
          </cell>
        </row>
        <row r="1020">
          <cell r="A1020">
            <v>748</v>
          </cell>
        </row>
        <row r="1021">
          <cell r="A1021">
            <v>749</v>
          </cell>
        </row>
        <row r="1022">
          <cell r="A1022">
            <v>750</v>
          </cell>
        </row>
        <row r="1023">
          <cell r="A1023">
            <v>751</v>
          </cell>
        </row>
        <row r="1024">
          <cell r="A1024">
            <v>752</v>
          </cell>
        </row>
        <row r="1025">
          <cell r="A1025">
            <v>753</v>
          </cell>
        </row>
        <row r="1026">
          <cell r="A1026">
            <v>754</v>
          </cell>
        </row>
        <row r="1027">
          <cell r="A1027">
            <v>755</v>
          </cell>
        </row>
        <row r="1028">
          <cell r="A1028">
            <v>756</v>
          </cell>
        </row>
        <row r="1029">
          <cell r="A1029">
            <v>757</v>
          </cell>
        </row>
        <row r="1030">
          <cell r="A1030">
            <v>758</v>
          </cell>
        </row>
        <row r="1031">
          <cell r="A1031">
            <v>759</v>
          </cell>
        </row>
        <row r="1032">
          <cell r="A1032">
            <v>760</v>
          </cell>
        </row>
        <row r="1033">
          <cell r="A1033">
            <v>761</v>
          </cell>
        </row>
        <row r="1034">
          <cell r="A1034">
            <v>762</v>
          </cell>
        </row>
        <row r="1035">
          <cell r="A1035">
            <v>763</v>
          </cell>
        </row>
        <row r="1036">
          <cell r="A1036">
            <v>764</v>
          </cell>
        </row>
        <row r="1037">
          <cell r="A1037">
            <v>765</v>
          </cell>
        </row>
        <row r="1038">
          <cell r="A1038">
            <v>766</v>
          </cell>
        </row>
        <row r="1039">
          <cell r="A1039">
            <v>767</v>
          </cell>
        </row>
        <row r="1040">
          <cell r="A1040">
            <v>768</v>
          </cell>
        </row>
        <row r="1041">
          <cell r="A1041">
            <v>769</v>
          </cell>
        </row>
        <row r="1042">
          <cell r="A1042">
            <v>770</v>
          </cell>
        </row>
        <row r="1043">
          <cell r="A1043">
            <v>771</v>
          </cell>
        </row>
        <row r="1044">
          <cell r="A1044">
            <v>772</v>
          </cell>
        </row>
        <row r="1045">
          <cell r="A1045">
            <v>773</v>
          </cell>
        </row>
        <row r="1046">
          <cell r="A1046">
            <v>774</v>
          </cell>
        </row>
        <row r="1047">
          <cell r="A1047">
            <v>775</v>
          </cell>
        </row>
        <row r="1048">
          <cell r="A1048">
            <v>776</v>
          </cell>
        </row>
        <row r="1049">
          <cell r="A1049">
            <v>777</v>
          </cell>
        </row>
        <row r="1050">
          <cell r="A1050">
            <v>778</v>
          </cell>
        </row>
        <row r="1051">
          <cell r="A1051">
            <v>779</v>
          </cell>
        </row>
        <row r="1052">
          <cell r="A1052">
            <v>780</v>
          </cell>
        </row>
        <row r="1053">
          <cell r="A1053">
            <v>781</v>
          </cell>
        </row>
        <row r="1054">
          <cell r="A1054">
            <v>782</v>
          </cell>
        </row>
        <row r="1055">
          <cell r="A1055">
            <v>783</v>
          </cell>
        </row>
        <row r="1056">
          <cell r="A1056">
            <v>784</v>
          </cell>
        </row>
        <row r="1057">
          <cell r="A1057">
            <v>785</v>
          </cell>
        </row>
        <row r="1058">
          <cell r="A1058">
            <v>786</v>
          </cell>
        </row>
        <row r="1059">
          <cell r="A1059">
            <v>787</v>
          </cell>
        </row>
        <row r="1060">
          <cell r="A1060">
            <v>788</v>
          </cell>
        </row>
        <row r="1061">
          <cell r="A1061">
            <v>789</v>
          </cell>
        </row>
        <row r="1062">
          <cell r="A1062">
            <v>790</v>
          </cell>
        </row>
        <row r="1063">
          <cell r="A1063">
            <v>791</v>
          </cell>
        </row>
        <row r="1064">
          <cell r="A1064">
            <v>792</v>
          </cell>
        </row>
        <row r="1065">
          <cell r="A1065">
            <v>793</v>
          </cell>
        </row>
        <row r="1066">
          <cell r="A1066">
            <v>794</v>
          </cell>
        </row>
        <row r="1067">
          <cell r="A1067">
            <v>795</v>
          </cell>
        </row>
        <row r="1068">
          <cell r="A1068">
            <v>796</v>
          </cell>
        </row>
        <row r="1069">
          <cell r="A1069">
            <v>797</v>
          </cell>
        </row>
        <row r="1070">
          <cell r="A1070">
            <v>798</v>
          </cell>
        </row>
        <row r="1071">
          <cell r="A1071">
            <v>799</v>
          </cell>
        </row>
        <row r="1072">
          <cell r="A1072">
            <v>800</v>
          </cell>
        </row>
        <row r="1073">
          <cell r="A1073">
            <v>801</v>
          </cell>
        </row>
        <row r="1074">
          <cell r="A1074">
            <v>802</v>
          </cell>
        </row>
        <row r="1075">
          <cell r="A1075">
            <v>803</v>
          </cell>
        </row>
        <row r="1076">
          <cell r="A1076">
            <v>804</v>
          </cell>
        </row>
        <row r="1077">
          <cell r="A1077">
            <v>805</v>
          </cell>
        </row>
        <row r="1078">
          <cell r="A1078">
            <v>806</v>
          </cell>
        </row>
        <row r="1079">
          <cell r="A1079">
            <v>807</v>
          </cell>
        </row>
        <row r="1080">
          <cell r="A1080">
            <v>808</v>
          </cell>
        </row>
        <row r="1081">
          <cell r="A1081">
            <v>809</v>
          </cell>
        </row>
        <row r="1082">
          <cell r="A1082">
            <v>810</v>
          </cell>
        </row>
        <row r="1083">
          <cell r="A1083">
            <v>811</v>
          </cell>
        </row>
        <row r="1084">
          <cell r="A1084">
            <v>812</v>
          </cell>
        </row>
        <row r="1085">
          <cell r="A1085">
            <v>813</v>
          </cell>
        </row>
        <row r="1086">
          <cell r="A1086">
            <v>814</v>
          </cell>
        </row>
        <row r="1087">
          <cell r="A1087">
            <v>815</v>
          </cell>
        </row>
        <row r="1088">
          <cell r="A1088">
            <v>816</v>
          </cell>
        </row>
        <row r="1089">
          <cell r="A1089">
            <v>817</v>
          </cell>
        </row>
        <row r="1090">
          <cell r="A1090">
            <v>818</v>
          </cell>
        </row>
        <row r="1091">
          <cell r="A1091">
            <v>819</v>
          </cell>
        </row>
        <row r="1092">
          <cell r="A1092">
            <v>820</v>
          </cell>
        </row>
        <row r="1093">
          <cell r="A1093">
            <v>821</v>
          </cell>
        </row>
        <row r="1094">
          <cell r="A1094">
            <v>822</v>
          </cell>
        </row>
        <row r="1095">
          <cell r="A1095">
            <v>823</v>
          </cell>
        </row>
        <row r="1096">
          <cell r="A1096">
            <v>824</v>
          </cell>
        </row>
        <row r="1097">
          <cell r="A1097">
            <v>825</v>
          </cell>
        </row>
        <row r="1098">
          <cell r="A1098">
            <v>826</v>
          </cell>
        </row>
        <row r="1099">
          <cell r="A1099">
            <v>827</v>
          </cell>
        </row>
        <row r="1100">
          <cell r="A1100">
            <v>828</v>
          </cell>
        </row>
        <row r="1101">
          <cell r="A1101">
            <v>829</v>
          </cell>
        </row>
        <row r="1102">
          <cell r="A1102">
            <v>830</v>
          </cell>
        </row>
        <row r="1103">
          <cell r="A1103">
            <v>831</v>
          </cell>
        </row>
        <row r="1104">
          <cell r="A1104">
            <v>832</v>
          </cell>
        </row>
        <row r="1105">
          <cell r="A1105">
            <v>833</v>
          </cell>
        </row>
        <row r="1106">
          <cell r="A1106">
            <v>834</v>
          </cell>
        </row>
        <row r="1107">
          <cell r="A1107">
            <v>835</v>
          </cell>
        </row>
        <row r="1108">
          <cell r="A1108">
            <v>836</v>
          </cell>
        </row>
        <row r="1109">
          <cell r="A1109">
            <v>837</v>
          </cell>
        </row>
        <row r="1110">
          <cell r="A1110">
            <v>838</v>
          </cell>
        </row>
        <row r="1111">
          <cell r="A1111">
            <v>839</v>
          </cell>
        </row>
        <row r="1112">
          <cell r="A1112">
            <v>840</v>
          </cell>
        </row>
        <row r="1113">
          <cell r="A1113">
            <v>841</v>
          </cell>
        </row>
        <row r="1114">
          <cell r="A1114">
            <v>842</v>
          </cell>
        </row>
        <row r="1115">
          <cell r="A1115">
            <v>843</v>
          </cell>
        </row>
        <row r="1116">
          <cell r="A1116">
            <v>844</v>
          </cell>
        </row>
        <row r="1117">
          <cell r="A1117">
            <v>845</v>
          </cell>
        </row>
        <row r="1118">
          <cell r="A1118">
            <v>846</v>
          </cell>
        </row>
        <row r="1119">
          <cell r="A1119">
            <v>847</v>
          </cell>
        </row>
        <row r="1120">
          <cell r="A1120">
            <v>848</v>
          </cell>
        </row>
        <row r="1121">
          <cell r="A1121">
            <v>849</v>
          </cell>
        </row>
        <row r="1122">
          <cell r="A1122">
            <v>850</v>
          </cell>
        </row>
        <row r="1123">
          <cell r="A1123">
            <v>851</v>
          </cell>
        </row>
        <row r="1124">
          <cell r="A1124">
            <v>852</v>
          </cell>
        </row>
        <row r="1125">
          <cell r="A1125">
            <v>853</v>
          </cell>
        </row>
        <row r="1126">
          <cell r="A1126">
            <v>854</v>
          </cell>
        </row>
        <row r="1127">
          <cell r="A1127">
            <v>855</v>
          </cell>
        </row>
        <row r="1128">
          <cell r="A1128">
            <v>856</v>
          </cell>
        </row>
        <row r="1129">
          <cell r="A1129">
            <v>857</v>
          </cell>
        </row>
        <row r="1130">
          <cell r="A1130">
            <v>858</v>
          </cell>
        </row>
        <row r="1131">
          <cell r="A1131">
            <v>859</v>
          </cell>
        </row>
        <row r="1132">
          <cell r="A1132">
            <v>860</v>
          </cell>
        </row>
        <row r="1133">
          <cell r="A1133">
            <v>861</v>
          </cell>
        </row>
        <row r="1134">
          <cell r="A1134">
            <v>862</v>
          </cell>
        </row>
        <row r="1135">
          <cell r="A1135">
            <v>863</v>
          </cell>
        </row>
        <row r="1136">
          <cell r="A1136">
            <v>864</v>
          </cell>
        </row>
        <row r="1137">
          <cell r="A1137">
            <v>865</v>
          </cell>
        </row>
        <row r="1138">
          <cell r="A1138">
            <v>866</v>
          </cell>
        </row>
        <row r="1139">
          <cell r="A1139">
            <v>867</v>
          </cell>
        </row>
        <row r="1140">
          <cell r="A1140">
            <v>868</v>
          </cell>
        </row>
        <row r="1141">
          <cell r="A1141">
            <v>869</v>
          </cell>
        </row>
        <row r="1142">
          <cell r="A1142">
            <v>870</v>
          </cell>
        </row>
        <row r="1143">
          <cell r="A1143">
            <v>871</v>
          </cell>
        </row>
        <row r="1144">
          <cell r="A1144">
            <v>872</v>
          </cell>
        </row>
        <row r="1145">
          <cell r="A1145">
            <v>873</v>
          </cell>
        </row>
        <row r="1146">
          <cell r="A1146">
            <v>874</v>
          </cell>
        </row>
        <row r="1147">
          <cell r="A1147">
            <v>875</v>
          </cell>
        </row>
        <row r="1148">
          <cell r="A1148">
            <v>876</v>
          </cell>
        </row>
        <row r="1149">
          <cell r="A1149">
            <v>877</v>
          </cell>
        </row>
        <row r="1150">
          <cell r="A1150">
            <v>878</v>
          </cell>
        </row>
        <row r="1151">
          <cell r="A1151">
            <v>879</v>
          </cell>
        </row>
        <row r="1152">
          <cell r="A1152">
            <v>880</v>
          </cell>
        </row>
        <row r="1153">
          <cell r="A1153">
            <v>881</v>
          </cell>
        </row>
        <row r="1154">
          <cell r="A1154">
            <v>882</v>
          </cell>
        </row>
        <row r="1155">
          <cell r="A1155">
            <v>883</v>
          </cell>
        </row>
        <row r="1156">
          <cell r="A1156">
            <v>884</v>
          </cell>
        </row>
        <row r="1157">
          <cell r="A1157">
            <v>885</v>
          </cell>
        </row>
        <row r="1158">
          <cell r="A1158">
            <v>886</v>
          </cell>
        </row>
        <row r="1159">
          <cell r="A1159">
            <v>887</v>
          </cell>
        </row>
        <row r="1160">
          <cell r="A1160">
            <v>888</v>
          </cell>
        </row>
        <row r="1161">
          <cell r="A1161">
            <v>889</v>
          </cell>
        </row>
        <row r="1162">
          <cell r="A1162">
            <v>890</v>
          </cell>
        </row>
        <row r="1163">
          <cell r="A1163">
            <v>891</v>
          </cell>
        </row>
        <row r="1164">
          <cell r="A1164">
            <v>892</v>
          </cell>
        </row>
        <row r="1165">
          <cell r="A1165">
            <v>893</v>
          </cell>
        </row>
        <row r="1166">
          <cell r="A1166">
            <v>894</v>
          </cell>
        </row>
        <row r="1167">
          <cell r="A1167">
            <v>895</v>
          </cell>
        </row>
        <row r="1168">
          <cell r="A1168">
            <v>896</v>
          </cell>
        </row>
        <row r="1169">
          <cell r="A1169">
            <v>897</v>
          </cell>
        </row>
        <row r="1170">
          <cell r="A1170">
            <v>898</v>
          </cell>
        </row>
        <row r="1171">
          <cell r="A1171">
            <v>899</v>
          </cell>
        </row>
        <row r="1172">
          <cell r="A1172">
            <v>900</v>
          </cell>
        </row>
        <row r="1173">
          <cell r="A1173">
            <v>901</v>
          </cell>
        </row>
        <row r="1174">
          <cell r="A1174">
            <v>902</v>
          </cell>
        </row>
        <row r="1175">
          <cell r="A1175">
            <v>903</v>
          </cell>
        </row>
        <row r="1176">
          <cell r="A1176">
            <v>904</v>
          </cell>
        </row>
        <row r="1177">
          <cell r="A1177">
            <v>905</v>
          </cell>
        </row>
        <row r="1178">
          <cell r="A1178">
            <v>906</v>
          </cell>
        </row>
        <row r="1179">
          <cell r="A1179">
            <v>907</v>
          </cell>
        </row>
        <row r="1180">
          <cell r="A1180">
            <v>908</v>
          </cell>
        </row>
        <row r="1181">
          <cell r="A1181">
            <v>909</v>
          </cell>
        </row>
        <row r="1182">
          <cell r="A1182">
            <v>910</v>
          </cell>
        </row>
        <row r="1183">
          <cell r="A1183">
            <v>911</v>
          </cell>
        </row>
        <row r="1184">
          <cell r="A1184">
            <v>912</v>
          </cell>
        </row>
        <row r="1185">
          <cell r="A1185">
            <v>913</v>
          </cell>
        </row>
        <row r="1186">
          <cell r="A1186">
            <v>914</v>
          </cell>
        </row>
        <row r="1187">
          <cell r="A1187">
            <v>915</v>
          </cell>
        </row>
        <row r="1188">
          <cell r="A1188">
            <v>916</v>
          </cell>
        </row>
        <row r="1189">
          <cell r="A1189">
            <v>917</v>
          </cell>
        </row>
        <row r="1190">
          <cell r="A1190">
            <v>918</v>
          </cell>
        </row>
        <row r="1191">
          <cell r="A1191">
            <v>919</v>
          </cell>
        </row>
        <row r="1192">
          <cell r="A1192">
            <v>920</v>
          </cell>
        </row>
        <row r="1193">
          <cell r="A1193">
            <v>921</v>
          </cell>
        </row>
        <row r="1194">
          <cell r="A1194">
            <v>922</v>
          </cell>
        </row>
        <row r="1195">
          <cell r="A1195">
            <v>923</v>
          </cell>
        </row>
        <row r="1196">
          <cell r="A1196">
            <v>924</v>
          </cell>
        </row>
        <row r="1197">
          <cell r="A1197">
            <v>925</v>
          </cell>
        </row>
        <row r="1198">
          <cell r="A1198">
            <v>926</v>
          </cell>
        </row>
        <row r="1199">
          <cell r="A1199">
            <v>927</v>
          </cell>
        </row>
        <row r="1200">
          <cell r="A1200">
            <v>928</v>
          </cell>
        </row>
        <row r="1201">
          <cell r="A1201">
            <v>929</v>
          </cell>
        </row>
        <row r="1202">
          <cell r="A1202">
            <v>930</v>
          </cell>
        </row>
        <row r="1203">
          <cell r="A1203">
            <v>931</v>
          </cell>
        </row>
        <row r="1204">
          <cell r="A1204">
            <v>932</v>
          </cell>
        </row>
        <row r="1205">
          <cell r="A1205">
            <v>933</v>
          </cell>
        </row>
        <row r="1206">
          <cell r="A1206">
            <v>934</v>
          </cell>
        </row>
        <row r="1207">
          <cell r="A1207">
            <v>935</v>
          </cell>
        </row>
        <row r="1208">
          <cell r="A1208">
            <v>936</v>
          </cell>
        </row>
        <row r="1209">
          <cell r="A1209">
            <v>937</v>
          </cell>
        </row>
        <row r="1210">
          <cell r="A1210">
            <v>938</v>
          </cell>
        </row>
        <row r="1211">
          <cell r="A1211">
            <v>939</v>
          </cell>
        </row>
        <row r="1212">
          <cell r="A1212">
            <v>940</v>
          </cell>
        </row>
        <row r="1213">
          <cell r="A1213">
            <v>941</v>
          </cell>
        </row>
        <row r="1214">
          <cell r="A1214">
            <v>942</v>
          </cell>
        </row>
        <row r="1215">
          <cell r="A1215">
            <v>943</v>
          </cell>
        </row>
        <row r="1216">
          <cell r="A1216">
            <v>944</v>
          </cell>
        </row>
        <row r="1217">
          <cell r="A1217">
            <v>945</v>
          </cell>
        </row>
        <row r="1218">
          <cell r="A1218">
            <v>946</v>
          </cell>
        </row>
        <row r="1219">
          <cell r="A1219">
            <v>947</v>
          </cell>
        </row>
        <row r="1220">
          <cell r="A1220">
            <v>948</v>
          </cell>
        </row>
        <row r="1221">
          <cell r="A1221">
            <v>949</v>
          </cell>
        </row>
        <row r="1222">
          <cell r="A1222">
            <v>950</v>
          </cell>
        </row>
        <row r="1223">
          <cell r="A1223">
            <v>951</v>
          </cell>
        </row>
        <row r="1224">
          <cell r="A1224">
            <v>952</v>
          </cell>
        </row>
        <row r="1225">
          <cell r="A1225">
            <v>953</v>
          </cell>
        </row>
        <row r="1226">
          <cell r="A1226">
            <v>954</v>
          </cell>
        </row>
        <row r="1227">
          <cell r="A1227">
            <v>955</v>
          </cell>
        </row>
        <row r="1228">
          <cell r="A1228">
            <v>956</v>
          </cell>
        </row>
        <row r="1229">
          <cell r="A1229">
            <v>957</v>
          </cell>
        </row>
        <row r="1230">
          <cell r="A1230">
            <v>958</v>
          </cell>
        </row>
        <row r="1231">
          <cell r="A1231">
            <v>959</v>
          </cell>
        </row>
        <row r="1232">
          <cell r="A1232">
            <v>960</v>
          </cell>
        </row>
        <row r="1233">
          <cell r="A1233">
            <v>961</v>
          </cell>
        </row>
        <row r="1234">
          <cell r="A1234">
            <v>962</v>
          </cell>
        </row>
        <row r="1235">
          <cell r="A1235">
            <v>963</v>
          </cell>
        </row>
        <row r="1236">
          <cell r="A1236">
            <v>964</v>
          </cell>
        </row>
        <row r="1237">
          <cell r="A1237">
            <v>965</v>
          </cell>
        </row>
        <row r="1238">
          <cell r="A1238">
            <v>966</v>
          </cell>
        </row>
        <row r="1239">
          <cell r="A1239">
            <v>967</v>
          </cell>
        </row>
        <row r="1240">
          <cell r="A1240">
            <v>968</v>
          </cell>
        </row>
        <row r="1241">
          <cell r="A1241">
            <v>969</v>
          </cell>
        </row>
        <row r="1242">
          <cell r="A1242">
            <v>970</v>
          </cell>
        </row>
        <row r="1243">
          <cell r="A1243">
            <v>971</v>
          </cell>
        </row>
        <row r="1244">
          <cell r="A1244">
            <v>972</v>
          </cell>
        </row>
        <row r="1245">
          <cell r="A1245">
            <v>973</v>
          </cell>
        </row>
        <row r="1246">
          <cell r="A1246">
            <v>974</v>
          </cell>
        </row>
        <row r="1247">
          <cell r="A1247">
            <v>975</v>
          </cell>
        </row>
        <row r="1248">
          <cell r="A1248">
            <v>976</v>
          </cell>
        </row>
        <row r="1249">
          <cell r="A1249">
            <v>977</v>
          </cell>
        </row>
        <row r="1250">
          <cell r="A1250">
            <v>978</v>
          </cell>
        </row>
        <row r="1251">
          <cell r="A1251">
            <v>979</v>
          </cell>
        </row>
        <row r="1252">
          <cell r="A1252">
            <v>980</v>
          </cell>
        </row>
        <row r="1253">
          <cell r="A1253">
            <v>981</v>
          </cell>
        </row>
        <row r="1254">
          <cell r="A1254">
            <v>982</v>
          </cell>
        </row>
        <row r="1255">
          <cell r="A1255">
            <v>983</v>
          </cell>
        </row>
        <row r="1256">
          <cell r="A1256">
            <v>984</v>
          </cell>
        </row>
        <row r="1257">
          <cell r="A1257">
            <v>985</v>
          </cell>
        </row>
        <row r="1258">
          <cell r="A1258">
            <v>986</v>
          </cell>
        </row>
        <row r="1259">
          <cell r="A1259">
            <v>987</v>
          </cell>
        </row>
        <row r="1260">
          <cell r="A1260">
            <v>988</v>
          </cell>
        </row>
        <row r="1261">
          <cell r="A1261">
            <v>989</v>
          </cell>
        </row>
        <row r="1262">
          <cell r="A1262">
            <v>990</v>
          </cell>
        </row>
        <row r="1263">
          <cell r="A1263">
            <v>991</v>
          </cell>
        </row>
        <row r="1264">
          <cell r="A1264">
            <v>992</v>
          </cell>
        </row>
        <row r="1265">
          <cell r="A1265">
            <v>993</v>
          </cell>
        </row>
        <row r="1266">
          <cell r="A1266">
            <v>994</v>
          </cell>
        </row>
        <row r="1267">
          <cell r="A1267">
            <v>995</v>
          </cell>
        </row>
        <row r="1268">
          <cell r="A1268">
            <v>996</v>
          </cell>
        </row>
        <row r="1269">
          <cell r="A1269">
            <v>997</v>
          </cell>
        </row>
        <row r="1270">
          <cell r="A1270">
            <v>998</v>
          </cell>
        </row>
        <row r="1271">
          <cell r="A1271">
            <v>999</v>
          </cell>
        </row>
        <row r="1272">
          <cell r="A1272">
            <v>1000</v>
          </cell>
        </row>
        <row r="1273">
          <cell r="A1273">
            <v>1001</v>
          </cell>
        </row>
        <row r="1274">
          <cell r="A1274">
            <v>1002</v>
          </cell>
        </row>
        <row r="1275">
          <cell r="A1275">
            <v>1003</v>
          </cell>
        </row>
        <row r="1276">
          <cell r="A1276">
            <v>1004</v>
          </cell>
        </row>
        <row r="1277">
          <cell r="A1277">
            <v>1005</v>
          </cell>
        </row>
        <row r="1278">
          <cell r="A1278">
            <v>1006</v>
          </cell>
        </row>
        <row r="1279">
          <cell r="A1279">
            <v>1007</v>
          </cell>
        </row>
        <row r="1280">
          <cell r="A1280">
            <v>1008</v>
          </cell>
        </row>
        <row r="1281">
          <cell r="A1281">
            <v>1009</v>
          </cell>
        </row>
        <row r="1282">
          <cell r="A1282">
            <v>1010</v>
          </cell>
        </row>
        <row r="1283">
          <cell r="A1283">
            <v>1011</v>
          </cell>
        </row>
        <row r="1284">
          <cell r="A1284">
            <v>1012</v>
          </cell>
        </row>
        <row r="1285">
          <cell r="A1285">
            <v>1013</v>
          </cell>
        </row>
        <row r="1286">
          <cell r="A1286">
            <v>1014</v>
          </cell>
        </row>
        <row r="1287">
          <cell r="A1287">
            <v>1015</v>
          </cell>
        </row>
        <row r="1288">
          <cell r="A1288">
            <v>1016</v>
          </cell>
        </row>
        <row r="1289">
          <cell r="A1289">
            <v>1017</v>
          </cell>
        </row>
        <row r="1290">
          <cell r="A1290">
            <v>1018</v>
          </cell>
        </row>
        <row r="1291">
          <cell r="A1291">
            <v>1019</v>
          </cell>
        </row>
        <row r="1292">
          <cell r="A1292">
            <v>1020</v>
          </cell>
        </row>
        <row r="1293">
          <cell r="A1293">
            <v>1021</v>
          </cell>
        </row>
        <row r="1294">
          <cell r="A1294">
            <v>1022</v>
          </cell>
        </row>
        <row r="1295">
          <cell r="A1295">
            <v>1023</v>
          </cell>
        </row>
        <row r="1296">
          <cell r="A1296">
            <v>1024</v>
          </cell>
        </row>
        <row r="1297">
          <cell r="A1297">
            <v>1025</v>
          </cell>
        </row>
        <row r="1298">
          <cell r="A1298">
            <v>1026</v>
          </cell>
        </row>
        <row r="1299">
          <cell r="A1299">
            <v>1027</v>
          </cell>
        </row>
        <row r="1300">
          <cell r="A1300">
            <v>1028</v>
          </cell>
        </row>
        <row r="1301">
          <cell r="A1301">
            <v>1029</v>
          </cell>
        </row>
        <row r="1302">
          <cell r="A1302">
            <v>1030</v>
          </cell>
        </row>
        <row r="1303">
          <cell r="A1303">
            <v>1031</v>
          </cell>
        </row>
        <row r="1304">
          <cell r="A1304">
            <v>1032</v>
          </cell>
        </row>
        <row r="1305">
          <cell r="A1305">
            <v>1033</v>
          </cell>
        </row>
        <row r="1306">
          <cell r="A1306">
            <v>1034</v>
          </cell>
        </row>
        <row r="1307">
          <cell r="A1307">
            <v>1035</v>
          </cell>
        </row>
        <row r="1308">
          <cell r="A1308">
            <v>1036</v>
          </cell>
        </row>
        <row r="1309">
          <cell r="A1309">
            <v>1037</v>
          </cell>
        </row>
        <row r="1310">
          <cell r="A1310">
            <v>1038</v>
          </cell>
        </row>
        <row r="1311">
          <cell r="A1311">
            <v>1039</v>
          </cell>
        </row>
        <row r="1312">
          <cell r="A1312">
            <v>1040</v>
          </cell>
        </row>
        <row r="1313">
          <cell r="A1313">
            <v>1041</v>
          </cell>
        </row>
        <row r="1314">
          <cell r="A1314">
            <v>1042</v>
          </cell>
        </row>
        <row r="1315">
          <cell r="A1315">
            <v>1043</v>
          </cell>
        </row>
        <row r="1316">
          <cell r="A1316">
            <v>1044</v>
          </cell>
        </row>
        <row r="1317">
          <cell r="A1317">
            <v>1045</v>
          </cell>
        </row>
        <row r="1318">
          <cell r="A1318">
            <v>1046</v>
          </cell>
        </row>
        <row r="1319">
          <cell r="A1319">
            <v>1047</v>
          </cell>
        </row>
        <row r="1320">
          <cell r="A1320">
            <v>1048</v>
          </cell>
        </row>
        <row r="1321">
          <cell r="A1321">
            <v>1049</v>
          </cell>
        </row>
        <row r="1322">
          <cell r="A1322">
            <v>1050</v>
          </cell>
        </row>
        <row r="1323">
          <cell r="A1323">
            <v>1051</v>
          </cell>
        </row>
        <row r="1324">
          <cell r="A1324">
            <v>1052</v>
          </cell>
        </row>
        <row r="1325">
          <cell r="A1325">
            <v>1053</v>
          </cell>
        </row>
        <row r="1326">
          <cell r="A1326">
            <v>1054</v>
          </cell>
        </row>
        <row r="1327">
          <cell r="A1327">
            <v>1055</v>
          </cell>
        </row>
        <row r="1328">
          <cell r="A1328">
            <v>1056</v>
          </cell>
        </row>
        <row r="1329">
          <cell r="A1329">
            <v>1057</v>
          </cell>
        </row>
        <row r="1330">
          <cell r="A1330">
            <v>1058</v>
          </cell>
        </row>
        <row r="1331">
          <cell r="A1331">
            <v>1059</v>
          </cell>
        </row>
        <row r="1332">
          <cell r="A1332">
            <v>1060</v>
          </cell>
        </row>
        <row r="1333">
          <cell r="A1333">
            <v>1061</v>
          </cell>
        </row>
        <row r="1334">
          <cell r="A1334">
            <v>1062</v>
          </cell>
        </row>
        <row r="1335">
          <cell r="A1335">
            <v>1063</v>
          </cell>
        </row>
        <row r="1336">
          <cell r="A1336">
            <v>1064</v>
          </cell>
        </row>
        <row r="1337">
          <cell r="A1337">
            <v>1065</v>
          </cell>
        </row>
        <row r="1338">
          <cell r="A1338">
            <v>1066</v>
          </cell>
        </row>
        <row r="1339">
          <cell r="A1339">
            <v>1067</v>
          </cell>
        </row>
        <row r="1340">
          <cell r="A1340">
            <v>1068</v>
          </cell>
        </row>
        <row r="1341">
          <cell r="A1341">
            <v>1069</v>
          </cell>
        </row>
        <row r="1342">
          <cell r="A1342">
            <v>1070</v>
          </cell>
        </row>
        <row r="1343">
          <cell r="A1343">
            <v>1071</v>
          </cell>
        </row>
        <row r="1344">
          <cell r="A1344">
            <v>1072</v>
          </cell>
        </row>
        <row r="1345">
          <cell r="A1345">
            <v>1073</v>
          </cell>
        </row>
        <row r="1346">
          <cell r="A1346">
            <v>1074</v>
          </cell>
        </row>
        <row r="1347">
          <cell r="A1347">
            <v>1075</v>
          </cell>
        </row>
        <row r="1348">
          <cell r="A1348">
            <v>1076</v>
          </cell>
        </row>
        <row r="1349">
          <cell r="A1349">
            <v>1077</v>
          </cell>
        </row>
        <row r="1350">
          <cell r="A1350">
            <v>1078</v>
          </cell>
        </row>
        <row r="1351">
          <cell r="A1351">
            <v>1079</v>
          </cell>
        </row>
        <row r="1352">
          <cell r="A1352">
            <v>1080</v>
          </cell>
        </row>
        <row r="1353">
          <cell r="A1353">
            <v>1081</v>
          </cell>
        </row>
        <row r="1354">
          <cell r="A1354">
            <v>1082</v>
          </cell>
        </row>
        <row r="1355">
          <cell r="A1355">
            <v>1083</v>
          </cell>
        </row>
        <row r="1356">
          <cell r="A1356">
            <v>1084</v>
          </cell>
        </row>
        <row r="1357">
          <cell r="A1357">
            <v>1085</v>
          </cell>
        </row>
        <row r="1358">
          <cell r="A1358">
            <v>1086</v>
          </cell>
        </row>
        <row r="1359">
          <cell r="A1359">
            <v>1087</v>
          </cell>
        </row>
        <row r="1360">
          <cell r="A1360">
            <v>1088</v>
          </cell>
        </row>
        <row r="1361">
          <cell r="A1361">
            <v>1089</v>
          </cell>
        </row>
        <row r="1362">
          <cell r="A1362">
            <v>1090</v>
          </cell>
        </row>
        <row r="1363">
          <cell r="A1363">
            <v>1091</v>
          </cell>
        </row>
        <row r="1364">
          <cell r="A1364">
            <v>1092</v>
          </cell>
        </row>
        <row r="1365">
          <cell r="A1365">
            <v>1093</v>
          </cell>
        </row>
        <row r="1366">
          <cell r="A1366">
            <v>1094</v>
          </cell>
        </row>
        <row r="1367">
          <cell r="A1367">
            <v>1095</v>
          </cell>
        </row>
        <row r="1368">
          <cell r="A1368">
            <v>1096</v>
          </cell>
        </row>
        <row r="1369">
          <cell r="A1369">
            <v>1097</v>
          </cell>
        </row>
        <row r="1370">
          <cell r="A1370">
            <v>1098</v>
          </cell>
        </row>
        <row r="1371">
          <cell r="A1371">
            <v>1099</v>
          </cell>
        </row>
        <row r="1372">
          <cell r="A1372">
            <v>1100</v>
          </cell>
        </row>
        <row r="1373">
          <cell r="A1373">
            <v>1101</v>
          </cell>
        </row>
        <row r="1374">
          <cell r="A1374">
            <v>1102</v>
          </cell>
        </row>
        <row r="1375">
          <cell r="A1375">
            <v>1103</v>
          </cell>
        </row>
        <row r="1376">
          <cell r="A1376">
            <v>1104</v>
          </cell>
        </row>
        <row r="1377">
          <cell r="A1377">
            <v>1105</v>
          </cell>
        </row>
        <row r="1378">
          <cell r="A1378">
            <v>1106</v>
          </cell>
        </row>
        <row r="1379">
          <cell r="A1379">
            <v>1107</v>
          </cell>
        </row>
        <row r="1380">
          <cell r="A1380">
            <v>1108</v>
          </cell>
        </row>
        <row r="1381">
          <cell r="A1381">
            <v>1109</v>
          </cell>
        </row>
        <row r="1382">
          <cell r="A1382">
            <v>1110</v>
          </cell>
        </row>
        <row r="1383">
          <cell r="A1383">
            <v>1111</v>
          </cell>
        </row>
        <row r="1384">
          <cell r="A1384">
            <v>1112</v>
          </cell>
        </row>
        <row r="1385">
          <cell r="A1385">
            <v>1113</v>
          </cell>
        </row>
        <row r="1386">
          <cell r="A1386">
            <v>1114</v>
          </cell>
        </row>
        <row r="1387">
          <cell r="A1387">
            <v>1115</v>
          </cell>
        </row>
        <row r="1388">
          <cell r="A1388">
            <v>1116</v>
          </cell>
        </row>
        <row r="1389">
          <cell r="A1389">
            <v>1117</v>
          </cell>
        </row>
        <row r="1390">
          <cell r="A1390">
            <v>1118</v>
          </cell>
        </row>
        <row r="1391">
          <cell r="A1391">
            <v>1119</v>
          </cell>
        </row>
        <row r="1392">
          <cell r="A1392">
            <v>1120</v>
          </cell>
        </row>
        <row r="1393">
          <cell r="A1393">
            <v>1121</v>
          </cell>
        </row>
        <row r="1394">
          <cell r="A1394">
            <v>1122</v>
          </cell>
        </row>
        <row r="1395">
          <cell r="A1395">
            <v>1123</v>
          </cell>
        </row>
        <row r="1396">
          <cell r="A1396">
            <v>1124</v>
          </cell>
        </row>
        <row r="1397">
          <cell r="A1397">
            <v>1125</v>
          </cell>
        </row>
        <row r="1398">
          <cell r="A1398">
            <v>1126</v>
          </cell>
        </row>
        <row r="1399">
          <cell r="A1399">
            <v>1127</v>
          </cell>
        </row>
        <row r="1400">
          <cell r="A1400">
            <v>1128</v>
          </cell>
        </row>
        <row r="1401">
          <cell r="A1401">
            <v>1129</v>
          </cell>
        </row>
        <row r="1402">
          <cell r="A1402">
            <v>1130</v>
          </cell>
        </row>
        <row r="1403">
          <cell r="A1403">
            <v>1131</v>
          </cell>
        </row>
        <row r="1404">
          <cell r="A1404">
            <v>1132</v>
          </cell>
        </row>
        <row r="1405">
          <cell r="A1405">
            <v>1133</v>
          </cell>
        </row>
        <row r="1406">
          <cell r="A1406">
            <v>1134</v>
          </cell>
        </row>
        <row r="1407">
          <cell r="A1407">
            <v>1135</v>
          </cell>
        </row>
        <row r="1408">
          <cell r="A1408">
            <v>1136</v>
          </cell>
        </row>
        <row r="1409">
          <cell r="A1409">
            <v>1137</v>
          </cell>
        </row>
        <row r="1410">
          <cell r="A1410">
            <v>1138</v>
          </cell>
        </row>
        <row r="1411">
          <cell r="A1411">
            <v>1139</v>
          </cell>
        </row>
        <row r="1412">
          <cell r="A1412">
            <v>1140</v>
          </cell>
        </row>
        <row r="1413">
          <cell r="A1413">
            <v>1141</v>
          </cell>
        </row>
        <row r="1414">
          <cell r="A1414">
            <v>1142</v>
          </cell>
        </row>
        <row r="1415">
          <cell r="A1415">
            <v>1143</v>
          </cell>
        </row>
        <row r="1416">
          <cell r="A1416">
            <v>1144</v>
          </cell>
        </row>
        <row r="1417">
          <cell r="A1417">
            <v>1145</v>
          </cell>
        </row>
        <row r="1418">
          <cell r="A1418">
            <v>1146</v>
          </cell>
        </row>
        <row r="1419">
          <cell r="A1419">
            <v>1147</v>
          </cell>
        </row>
        <row r="1420">
          <cell r="A1420">
            <v>1148</v>
          </cell>
        </row>
        <row r="1421">
          <cell r="A1421">
            <v>1149</v>
          </cell>
        </row>
        <row r="1422">
          <cell r="A1422">
            <v>1150</v>
          </cell>
        </row>
        <row r="1423">
          <cell r="A1423">
            <v>1151</v>
          </cell>
        </row>
        <row r="1424">
          <cell r="A1424">
            <v>1152</v>
          </cell>
        </row>
        <row r="1425">
          <cell r="A1425">
            <v>1153</v>
          </cell>
        </row>
        <row r="1426">
          <cell r="A1426">
            <v>1154</v>
          </cell>
        </row>
        <row r="1427">
          <cell r="A1427">
            <v>1155</v>
          </cell>
        </row>
        <row r="1428">
          <cell r="A1428">
            <v>1156</v>
          </cell>
        </row>
        <row r="1429">
          <cell r="A1429">
            <v>1157</v>
          </cell>
        </row>
        <row r="1430">
          <cell r="A1430">
            <v>1158</v>
          </cell>
        </row>
        <row r="1431">
          <cell r="A1431">
            <v>1159</v>
          </cell>
        </row>
        <row r="1432">
          <cell r="A1432">
            <v>1160</v>
          </cell>
        </row>
        <row r="1433">
          <cell r="A1433">
            <v>1161</v>
          </cell>
        </row>
        <row r="1434">
          <cell r="A1434">
            <v>1162</v>
          </cell>
        </row>
        <row r="1435">
          <cell r="A1435">
            <v>1163</v>
          </cell>
        </row>
        <row r="1436">
          <cell r="A1436">
            <v>1164</v>
          </cell>
        </row>
        <row r="1437">
          <cell r="A1437">
            <v>1165</v>
          </cell>
        </row>
        <row r="1438">
          <cell r="A1438">
            <v>1166</v>
          </cell>
        </row>
        <row r="1439">
          <cell r="A1439">
            <v>1167</v>
          </cell>
        </row>
        <row r="1440">
          <cell r="A1440">
            <v>1168</v>
          </cell>
        </row>
        <row r="1441">
          <cell r="A1441">
            <v>1169</v>
          </cell>
        </row>
        <row r="1442">
          <cell r="A1442">
            <v>1170</v>
          </cell>
        </row>
        <row r="1443">
          <cell r="A1443">
            <v>1171</v>
          </cell>
        </row>
        <row r="1444">
          <cell r="A1444">
            <v>1172</v>
          </cell>
        </row>
        <row r="1445">
          <cell r="A1445">
            <v>1173</v>
          </cell>
        </row>
        <row r="1446">
          <cell r="A1446">
            <v>1174</v>
          </cell>
        </row>
        <row r="1447">
          <cell r="A1447">
            <v>1175</v>
          </cell>
        </row>
        <row r="1448">
          <cell r="A1448">
            <v>1176</v>
          </cell>
        </row>
        <row r="1449">
          <cell r="A1449">
            <v>1177</v>
          </cell>
        </row>
        <row r="1450">
          <cell r="A1450">
            <v>1178</v>
          </cell>
        </row>
        <row r="1451">
          <cell r="A1451">
            <v>1179</v>
          </cell>
        </row>
        <row r="1452">
          <cell r="A1452">
            <v>1180</v>
          </cell>
        </row>
        <row r="1453">
          <cell r="A1453">
            <v>1181</v>
          </cell>
        </row>
        <row r="1454">
          <cell r="A1454">
            <v>1182</v>
          </cell>
        </row>
        <row r="1455">
          <cell r="A1455">
            <v>1183</v>
          </cell>
        </row>
        <row r="1456">
          <cell r="A1456">
            <v>1184</v>
          </cell>
        </row>
        <row r="1457">
          <cell r="A1457">
            <v>1185</v>
          </cell>
        </row>
        <row r="1458">
          <cell r="A1458">
            <v>1186</v>
          </cell>
        </row>
        <row r="1459">
          <cell r="A1459">
            <v>1187</v>
          </cell>
        </row>
        <row r="1460">
          <cell r="A1460">
            <v>1188</v>
          </cell>
        </row>
        <row r="1461">
          <cell r="A1461">
            <v>1189</v>
          </cell>
        </row>
        <row r="1462">
          <cell r="A1462">
            <v>1190</v>
          </cell>
        </row>
        <row r="1463">
          <cell r="A1463">
            <v>1191</v>
          </cell>
        </row>
        <row r="1464">
          <cell r="A1464">
            <v>1192</v>
          </cell>
        </row>
        <row r="1465">
          <cell r="A1465">
            <v>1193</v>
          </cell>
        </row>
        <row r="1466">
          <cell r="A1466">
            <v>1194</v>
          </cell>
        </row>
        <row r="1467">
          <cell r="A1467">
            <v>1195</v>
          </cell>
        </row>
        <row r="1468">
          <cell r="A1468">
            <v>1196</v>
          </cell>
        </row>
        <row r="1469">
          <cell r="A1469">
            <v>1197</v>
          </cell>
        </row>
        <row r="1470">
          <cell r="A1470">
            <v>1198</v>
          </cell>
        </row>
        <row r="1471">
          <cell r="A1471">
            <v>1199</v>
          </cell>
        </row>
        <row r="1472">
          <cell r="A1472">
            <v>1200</v>
          </cell>
        </row>
        <row r="1473">
          <cell r="A1473">
            <v>1201</v>
          </cell>
        </row>
        <row r="1474">
          <cell r="A1474">
            <v>1202</v>
          </cell>
        </row>
        <row r="1475">
          <cell r="A1475">
            <v>1203</v>
          </cell>
        </row>
        <row r="1476">
          <cell r="A1476">
            <v>1204</v>
          </cell>
        </row>
        <row r="1477">
          <cell r="A1477">
            <v>1205</v>
          </cell>
        </row>
        <row r="1478">
          <cell r="A1478">
            <v>1206</v>
          </cell>
        </row>
        <row r="1479">
          <cell r="A1479">
            <v>1207</v>
          </cell>
        </row>
        <row r="1480">
          <cell r="A1480">
            <v>1208</v>
          </cell>
        </row>
        <row r="1481">
          <cell r="A1481">
            <v>1209</v>
          </cell>
        </row>
        <row r="1482">
          <cell r="A1482">
            <v>1210</v>
          </cell>
        </row>
        <row r="1483">
          <cell r="A1483">
            <v>1211</v>
          </cell>
        </row>
        <row r="1484">
          <cell r="A1484">
            <v>1212</v>
          </cell>
        </row>
        <row r="1485">
          <cell r="A1485">
            <v>1213</v>
          </cell>
        </row>
        <row r="1486">
          <cell r="A1486">
            <v>1214</v>
          </cell>
        </row>
        <row r="1487">
          <cell r="A1487">
            <v>1215</v>
          </cell>
        </row>
        <row r="1488">
          <cell r="A1488">
            <v>1216</v>
          </cell>
        </row>
        <row r="1489">
          <cell r="A1489">
            <v>1217</v>
          </cell>
        </row>
        <row r="1490">
          <cell r="A1490">
            <v>1218</v>
          </cell>
        </row>
        <row r="1491">
          <cell r="A1491">
            <v>1219</v>
          </cell>
        </row>
        <row r="1492">
          <cell r="A1492">
            <v>1220</v>
          </cell>
        </row>
        <row r="1493">
          <cell r="A1493">
            <v>1221</v>
          </cell>
        </row>
        <row r="1494">
          <cell r="A1494">
            <v>1222</v>
          </cell>
        </row>
        <row r="1495">
          <cell r="A1495">
            <v>1223</v>
          </cell>
        </row>
        <row r="1496">
          <cell r="A1496">
            <v>1224</v>
          </cell>
        </row>
        <row r="1497">
          <cell r="A1497">
            <v>1225</v>
          </cell>
        </row>
        <row r="1498">
          <cell r="A1498">
            <v>1226</v>
          </cell>
        </row>
        <row r="1499">
          <cell r="A1499">
            <v>1227</v>
          </cell>
        </row>
        <row r="1500">
          <cell r="A1500">
            <v>1228</v>
          </cell>
        </row>
        <row r="1501">
          <cell r="A1501">
            <v>1229</v>
          </cell>
        </row>
        <row r="1502">
          <cell r="A1502">
            <v>1230</v>
          </cell>
        </row>
        <row r="1503">
          <cell r="A1503">
            <v>1231</v>
          </cell>
        </row>
        <row r="1504">
          <cell r="A1504">
            <v>1232</v>
          </cell>
        </row>
        <row r="1505">
          <cell r="A1505">
            <v>1233</v>
          </cell>
        </row>
        <row r="1506">
          <cell r="A1506">
            <v>1234</v>
          </cell>
        </row>
        <row r="1507">
          <cell r="A1507">
            <v>1235</v>
          </cell>
        </row>
        <row r="1508">
          <cell r="A1508">
            <v>1236</v>
          </cell>
        </row>
        <row r="1509">
          <cell r="A1509">
            <v>1237</v>
          </cell>
        </row>
        <row r="1510">
          <cell r="A1510">
            <v>1238</v>
          </cell>
        </row>
        <row r="1511">
          <cell r="A1511">
            <v>1239</v>
          </cell>
        </row>
        <row r="1512">
          <cell r="A1512">
            <v>1240</v>
          </cell>
        </row>
        <row r="1513">
          <cell r="A1513">
            <v>1241</v>
          </cell>
        </row>
        <row r="1514">
          <cell r="A1514">
            <v>1242</v>
          </cell>
        </row>
        <row r="1515">
          <cell r="A1515">
            <v>1243</v>
          </cell>
        </row>
        <row r="1516">
          <cell r="A1516">
            <v>1244</v>
          </cell>
        </row>
        <row r="1517">
          <cell r="A1517">
            <v>1245</v>
          </cell>
        </row>
        <row r="1518">
          <cell r="A1518">
            <v>1246</v>
          </cell>
        </row>
        <row r="1519">
          <cell r="A1519">
            <v>1247</v>
          </cell>
        </row>
        <row r="1520">
          <cell r="A1520">
            <v>1248</v>
          </cell>
        </row>
        <row r="1521">
          <cell r="A1521">
            <v>1249</v>
          </cell>
        </row>
        <row r="1522">
          <cell r="A1522">
            <v>1250</v>
          </cell>
        </row>
        <row r="1523">
          <cell r="A1523">
            <v>1251</v>
          </cell>
        </row>
        <row r="1524">
          <cell r="A1524">
            <v>1252</v>
          </cell>
        </row>
        <row r="1525">
          <cell r="A1525">
            <v>1253</v>
          </cell>
        </row>
        <row r="1526">
          <cell r="A1526">
            <v>1254</v>
          </cell>
        </row>
        <row r="1527">
          <cell r="A1527">
            <v>1255</v>
          </cell>
        </row>
        <row r="1528">
          <cell r="A1528">
            <v>1256</v>
          </cell>
        </row>
        <row r="1529">
          <cell r="A1529">
            <v>1257</v>
          </cell>
        </row>
        <row r="1530">
          <cell r="A1530">
            <v>1258</v>
          </cell>
        </row>
        <row r="1531">
          <cell r="A1531">
            <v>1259</v>
          </cell>
        </row>
        <row r="1532">
          <cell r="A1532">
            <v>1260</v>
          </cell>
        </row>
        <row r="1533">
          <cell r="A1533">
            <v>1261</v>
          </cell>
        </row>
        <row r="1534">
          <cell r="A1534">
            <v>1262</v>
          </cell>
        </row>
        <row r="1535">
          <cell r="A1535">
            <v>1263</v>
          </cell>
        </row>
        <row r="1536">
          <cell r="A1536">
            <v>1264</v>
          </cell>
        </row>
        <row r="1537">
          <cell r="A1537">
            <v>1265</v>
          </cell>
        </row>
        <row r="1538">
          <cell r="A1538">
            <v>1266</v>
          </cell>
        </row>
        <row r="1539">
          <cell r="A1539">
            <v>1267</v>
          </cell>
        </row>
        <row r="1540">
          <cell r="A1540">
            <v>1268</v>
          </cell>
        </row>
        <row r="1541">
          <cell r="A1541">
            <v>1269</v>
          </cell>
        </row>
        <row r="1542">
          <cell r="A1542">
            <v>1270</v>
          </cell>
        </row>
        <row r="1543">
          <cell r="A1543">
            <v>1271</v>
          </cell>
        </row>
        <row r="1544">
          <cell r="A1544">
            <v>1272</v>
          </cell>
        </row>
        <row r="1545">
          <cell r="A1545">
            <v>1273</v>
          </cell>
        </row>
        <row r="1546">
          <cell r="A1546">
            <v>1274</v>
          </cell>
        </row>
        <row r="1547">
          <cell r="A1547">
            <v>1275</v>
          </cell>
        </row>
        <row r="1548">
          <cell r="A1548">
            <v>1276</v>
          </cell>
        </row>
        <row r="1549">
          <cell r="A1549">
            <v>1277</v>
          </cell>
        </row>
        <row r="1550">
          <cell r="A1550">
            <v>1278</v>
          </cell>
        </row>
        <row r="1551">
          <cell r="A1551">
            <v>1279</v>
          </cell>
        </row>
        <row r="1552">
          <cell r="A1552">
            <v>1280</v>
          </cell>
        </row>
        <row r="1553">
          <cell r="A1553">
            <v>1281</v>
          </cell>
        </row>
        <row r="1554">
          <cell r="A1554">
            <v>1282</v>
          </cell>
        </row>
        <row r="1555">
          <cell r="A1555">
            <v>1283</v>
          </cell>
        </row>
        <row r="1556">
          <cell r="A1556">
            <v>1284</v>
          </cell>
        </row>
        <row r="1557">
          <cell r="A1557">
            <v>1285</v>
          </cell>
        </row>
        <row r="1558">
          <cell r="A1558">
            <v>1286</v>
          </cell>
        </row>
        <row r="1559">
          <cell r="A1559">
            <v>1287</v>
          </cell>
        </row>
        <row r="1560">
          <cell r="A1560">
            <v>1288</v>
          </cell>
        </row>
        <row r="1561">
          <cell r="A1561">
            <v>1289</v>
          </cell>
        </row>
        <row r="1562">
          <cell r="A1562">
            <v>1290</v>
          </cell>
        </row>
        <row r="1563">
          <cell r="A1563">
            <v>1291</v>
          </cell>
        </row>
        <row r="1564">
          <cell r="A1564">
            <v>1292</v>
          </cell>
        </row>
        <row r="1565">
          <cell r="A1565">
            <v>1293</v>
          </cell>
        </row>
        <row r="1566">
          <cell r="A1566">
            <v>1294</v>
          </cell>
        </row>
        <row r="1567">
          <cell r="A1567">
            <v>1295</v>
          </cell>
        </row>
        <row r="1568">
          <cell r="A1568">
            <v>1296</v>
          </cell>
        </row>
        <row r="1569">
          <cell r="A1569">
            <v>1297</v>
          </cell>
        </row>
        <row r="1570">
          <cell r="A1570">
            <v>1298</v>
          </cell>
        </row>
        <row r="1571">
          <cell r="A1571">
            <v>1299</v>
          </cell>
        </row>
        <row r="1572">
          <cell r="A1572">
            <v>1300</v>
          </cell>
        </row>
        <row r="1573">
          <cell r="A1573">
            <v>1301</v>
          </cell>
        </row>
        <row r="1574">
          <cell r="A1574">
            <v>1302</v>
          </cell>
        </row>
        <row r="1575">
          <cell r="A1575">
            <v>1303</v>
          </cell>
        </row>
        <row r="1576">
          <cell r="A1576">
            <v>1304</v>
          </cell>
        </row>
        <row r="1577">
          <cell r="A1577">
            <v>1305</v>
          </cell>
        </row>
        <row r="1578">
          <cell r="A1578">
            <v>1306</v>
          </cell>
        </row>
        <row r="1579">
          <cell r="A1579">
            <v>1307</v>
          </cell>
        </row>
        <row r="1580">
          <cell r="A1580">
            <v>1308</v>
          </cell>
        </row>
        <row r="1581">
          <cell r="A1581">
            <v>1309</v>
          </cell>
        </row>
        <row r="1582">
          <cell r="A1582">
            <v>1310</v>
          </cell>
        </row>
        <row r="1583">
          <cell r="A1583">
            <v>1311</v>
          </cell>
        </row>
        <row r="1584">
          <cell r="A1584">
            <v>1312</v>
          </cell>
        </row>
        <row r="1585">
          <cell r="A1585">
            <v>1313</v>
          </cell>
        </row>
        <row r="1586">
          <cell r="A1586">
            <v>1314</v>
          </cell>
        </row>
        <row r="1587">
          <cell r="A1587">
            <v>1315</v>
          </cell>
        </row>
        <row r="1588">
          <cell r="A1588">
            <v>1316</v>
          </cell>
        </row>
        <row r="1589">
          <cell r="A1589">
            <v>1317</v>
          </cell>
        </row>
        <row r="1590">
          <cell r="A1590">
            <v>1318</v>
          </cell>
        </row>
        <row r="1591">
          <cell r="A1591">
            <v>1319</v>
          </cell>
        </row>
        <row r="1592">
          <cell r="A1592">
            <v>1320</v>
          </cell>
        </row>
        <row r="1593">
          <cell r="A1593">
            <v>1321</v>
          </cell>
        </row>
        <row r="1594">
          <cell r="A1594">
            <v>1322</v>
          </cell>
        </row>
        <row r="1595">
          <cell r="A1595">
            <v>1323</v>
          </cell>
        </row>
        <row r="1596">
          <cell r="A1596">
            <v>1324</v>
          </cell>
        </row>
        <row r="1597">
          <cell r="A1597">
            <v>1325</v>
          </cell>
        </row>
        <row r="1598">
          <cell r="A1598">
            <v>1326</v>
          </cell>
        </row>
        <row r="1599">
          <cell r="A1599">
            <v>1327</v>
          </cell>
        </row>
        <row r="1600">
          <cell r="A1600">
            <v>1328</v>
          </cell>
        </row>
        <row r="1601">
          <cell r="A1601">
            <v>1329</v>
          </cell>
        </row>
        <row r="1602">
          <cell r="A1602">
            <v>1330</v>
          </cell>
        </row>
        <row r="1603">
          <cell r="A1603">
            <v>1331</v>
          </cell>
        </row>
        <row r="1604">
          <cell r="A1604">
            <v>1332</v>
          </cell>
        </row>
        <row r="1605">
          <cell r="A1605">
            <v>1333</v>
          </cell>
        </row>
        <row r="1606">
          <cell r="A1606">
            <v>1334</v>
          </cell>
        </row>
        <row r="1607">
          <cell r="A1607">
            <v>1335</v>
          </cell>
        </row>
        <row r="1608">
          <cell r="A1608">
            <v>1336</v>
          </cell>
        </row>
        <row r="1609">
          <cell r="A1609">
            <v>1337</v>
          </cell>
        </row>
        <row r="1610">
          <cell r="A1610">
            <v>1338</v>
          </cell>
        </row>
        <row r="1611">
          <cell r="A1611">
            <v>1339</v>
          </cell>
        </row>
        <row r="1612">
          <cell r="A1612">
            <v>1340</v>
          </cell>
        </row>
        <row r="1613">
          <cell r="A1613">
            <v>1341</v>
          </cell>
        </row>
        <row r="1614">
          <cell r="A1614">
            <v>1342</v>
          </cell>
        </row>
        <row r="1615">
          <cell r="A1615">
            <v>1343</v>
          </cell>
        </row>
        <row r="1616">
          <cell r="A1616">
            <v>1344</v>
          </cell>
        </row>
        <row r="1617">
          <cell r="A1617">
            <v>1345</v>
          </cell>
        </row>
        <row r="1618">
          <cell r="A1618">
            <v>1346</v>
          </cell>
        </row>
        <row r="1619">
          <cell r="A1619">
            <v>1347</v>
          </cell>
        </row>
        <row r="1620">
          <cell r="A1620">
            <v>1348</v>
          </cell>
        </row>
        <row r="1621">
          <cell r="A1621">
            <v>1349</v>
          </cell>
        </row>
        <row r="1622">
          <cell r="A1622">
            <v>1350</v>
          </cell>
        </row>
        <row r="1623">
          <cell r="A1623">
            <v>1351</v>
          </cell>
        </row>
        <row r="1624">
          <cell r="A1624">
            <v>1352</v>
          </cell>
        </row>
        <row r="1625">
          <cell r="A1625">
            <v>1353</v>
          </cell>
        </row>
        <row r="1626">
          <cell r="A1626">
            <v>1354</v>
          </cell>
        </row>
        <row r="1627">
          <cell r="A1627">
            <v>1355</v>
          </cell>
        </row>
        <row r="1628">
          <cell r="A1628">
            <v>1356</v>
          </cell>
        </row>
        <row r="1629">
          <cell r="A1629">
            <v>1357</v>
          </cell>
        </row>
        <row r="1630">
          <cell r="A1630">
            <v>1358</v>
          </cell>
        </row>
        <row r="1631">
          <cell r="A1631">
            <v>1359</v>
          </cell>
        </row>
        <row r="1632">
          <cell r="A1632">
            <v>1360</v>
          </cell>
        </row>
        <row r="1633">
          <cell r="A1633">
            <v>1361</v>
          </cell>
        </row>
        <row r="1634">
          <cell r="A1634">
            <v>1362</v>
          </cell>
        </row>
        <row r="1635">
          <cell r="A1635">
            <v>1363</v>
          </cell>
        </row>
        <row r="1636">
          <cell r="A1636">
            <v>1364</v>
          </cell>
        </row>
        <row r="1637">
          <cell r="A1637">
            <v>1365</v>
          </cell>
        </row>
        <row r="1638">
          <cell r="A1638">
            <v>1366</v>
          </cell>
        </row>
        <row r="1639">
          <cell r="A1639">
            <v>1367</v>
          </cell>
        </row>
        <row r="1640">
          <cell r="A1640">
            <v>1368</v>
          </cell>
        </row>
        <row r="1641">
          <cell r="A1641">
            <v>1369</v>
          </cell>
        </row>
        <row r="1642">
          <cell r="A1642">
            <v>1370</v>
          </cell>
        </row>
        <row r="1643">
          <cell r="A1643">
            <v>1371</v>
          </cell>
        </row>
        <row r="1644">
          <cell r="A1644">
            <v>1372</v>
          </cell>
        </row>
        <row r="1645">
          <cell r="A1645">
            <v>1373</v>
          </cell>
        </row>
        <row r="1646">
          <cell r="A1646">
            <v>1374</v>
          </cell>
        </row>
        <row r="1647">
          <cell r="A1647">
            <v>1375</v>
          </cell>
        </row>
        <row r="1648">
          <cell r="A1648">
            <v>1376</v>
          </cell>
        </row>
        <row r="1649">
          <cell r="A1649">
            <v>1377</v>
          </cell>
        </row>
        <row r="1650">
          <cell r="A1650">
            <v>1378</v>
          </cell>
        </row>
        <row r="1651">
          <cell r="A1651">
            <v>1379</v>
          </cell>
        </row>
        <row r="1652">
          <cell r="A1652">
            <v>1380</v>
          </cell>
        </row>
        <row r="1653">
          <cell r="A1653">
            <v>1381</v>
          </cell>
        </row>
        <row r="1654">
          <cell r="A1654">
            <v>1382</v>
          </cell>
        </row>
        <row r="1655">
          <cell r="A1655">
            <v>1383</v>
          </cell>
        </row>
        <row r="1656">
          <cell r="A1656">
            <v>1384</v>
          </cell>
        </row>
        <row r="1657">
          <cell r="A1657">
            <v>1385</v>
          </cell>
        </row>
        <row r="1658">
          <cell r="A1658">
            <v>1386</v>
          </cell>
        </row>
        <row r="1659">
          <cell r="A1659">
            <v>1387</v>
          </cell>
        </row>
        <row r="1660">
          <cell r="A1660">
            <v>1388</v>
          </cell>
        </row>
        <row r="1661">
          <cell r="A1661">
            <v>1389</v>
          </cell>
        </row>
        <row r="1662">
          <cell r="A1662">
            <v>1390</v>
          </cell>
        </row>
        <row r="1663">
          <cell r="A1663">
            <v>1391</v>
          </cell>
        </row>
        <row r="1664">
          <cell r="A1664">
            <v>1392</v>
          </cell>
        </row>
        <row r="1665">
          <cell r="A1665">
            <v>1393</v>
          </cell>
        </row>
        <row r="1666">
          <cell r="A1666">
            <v>1394</v>
          </cell>
        </row>
        <row r="1667">
          <cell r="A1667">
            <v>1395</v>
          </cell>
        </row>
        <row r="1668">
          <cell r="A1668">
            <v>1396</v>
          </cell>
        </row>
        <row r="1669">
          <cell r="A1669">
            <v>1397</v>
          </cell>
        </row>
        <row r="1670">
          <cell r="A1670">
            <v>1398</v>
          </cell>
        </row>
        <row r="1671">
          <cell r="A1671">
            <v>1399</v>
          </cell>
        </row>
        <row r="1672">
          <cell r="A1672">
            <v>1400</v>
          </cell>
        </row>
        <row r="1673">
          <cell r="A1673">
            <v>1401</v>
          </cell>
        </row>
        <row r="1674">
          <cell r="A1674">
            <v>1402</v>
          </cell>
        </row>
        <row r="1675">
          <cell r="A1675">
            <v>1403</v>
          </cell>
        </row>
        <row r="1676">
          <cell r="A1676">
            <v>1404</v>
          </cell>
        </row>
        <row r="1677">
          <cell r="A1677">
            <v>1405</v>
          </cell>
        </row>
        <row r="1678">
          <cell r="A1678">
            <v>1406</v>
          </cell>
        </row>
        <row r="1679">
          <cell r="A1679">
            <v>1407</v>
          </cell>
        </row>
        <row r="1680">
          <cell r="A1680">
            <v>1408</v>
          </cell>
        </row>
        <row r="1681">
          <cell r="A1681">
            <v>1409</v>
          </cell>
        </row>
        <row r="1682">
          <cell r="A1682">
            <v>1410</v>
          </cell>
        </row>
        <row r="1683">
          <cell r="A1683">
            <v>1411</v>
          </cell>
        </row>
        <row r="1684">
          <cell r="A1684">
            <v>1412</v>
          </cell>
        </row>
        <row r="1685">
          <cell r="A1685">
            <v>1413</v>
          </cell>
        </row>
        <row r="1686">
          <cell r="A1686">
            <v>1414</v>
          </cell>
        </row>
        <row r="1687">
          <cell r="A1687">
            <v>1415</v>
          </cell>
        </row>
        <row r="1688">
          <cell r="A1688">
            <v>1416</v>
          </cell>
        </row>
        <row r="1689">
          <cell r="A1689">
            <v>1417</v>
          </cell>
        </row>
        <row r="1690">
          <cell r="A1690">
            <v>1418</v>
          </cell>
        </row>
        <row r="1691">
          <cell r="A1691">
            <v>1419</v>
          </cell>
        </row>
        <row r="1692">
          <cell r="A1692">
            <v>1420</v>
          </cell>
        </row>
        <row r="1693">
          <cell r="A1693">
            <v>1421</v>
          </cell>
        </row>
        <row r="1694">
          <cell r="A1694">
            <v>1422</v>
          </cell>
        </row>
        <row r="1695">
          <cell r="A1695">
            <v>1423</v>
          </cell>
        </row>
        <row r="1696">
          <cell r="A1696">
            <v>1424</v>
          </cell>
        </row>
        <row r="1697">
          <cell r="A1697">
            <v>1425</v>
          </cell>
        </row>
        <row r="1698">
          <cell r="A1698">
            <v>1426</v>
          </cell>
        </row>
        <row r="1699">
          <cell r="A1699">
            <v>1427</v>
          </cell>
        </row>
        <row r="1700">
          <cell r="A1700">
            <v>1428</v>
          </cell>
        </row>
        <row r="1701">
          <cell r="A1701">
            <v>1429</v>
          </cell>
        </row>
        <row r="1702">
          <cell r="A1702">
            <v>1430</v>
          </cell>
        </row>
        <row r="1703">
          <cell r="A1703">
            <v>1431</v>
          </cell>
        </row>
        <row r="1704">
          <cell r="A1704">
            <v>1432</v>
          </cell>
        </row>
        <row r="1705">
          <cell r="A1705">
            <v>1433</v>
          </cell>
        </row>
        <row r="1706">
          <cell r="A1706">
            <v>1434</v>
          </cell>
        </row>
        <row r="1707">
          <cell r="A1707">
            <v>1435</v>
          </cell>
        </row>
        <row r="1708">
          <cell r="A1708">
            <v>1436</v>
          </cell>
        </row>
        <row r="1709">
          <cell r="A1709">
            <v>1437</v>
          </cell>
        </row>
        <row r="1710">
          <cell r="A1710">
            <v>1438</v>
          </cell>
        </row>
        <row r="1711">
          <cell r="A1711">
            <v>1439</v>
          </cell>
        </row>
        <row r="1712">
          <cell r="A1712">
            <v>1440</v>
          </cell>
        </row>
        <row r="1713">
          <cell r="A1713">
            <v>1441</v>
          </cell>
        </row>
        <row r="1714">
          <cell r="A1714">
            <v>1442</v>
          </cell>
        </row>
        <row r="1715">
          <cell r="A1715">
            <v>1443</v>
          </cell>
        </row>
        <row r="1716">
          <cell r="A1716">
            <v>1444</v>
          </cell>
        </row>
        <row r="1717">
          <cell r="A1717">
            <v>1445</v>
          </cell>
        </row>
        <row r="1718">
          <cell r="A1718">
            <v>1446</v>
          </cell>
        </row>
        <row r="1719">
          <cell r="A1719">
            <v>1447</v>
          </cell>
        </row>
        <row r="1720">
          <cell r="A1720">
            <v>1448</v>
          </cell>
        </row>
        <row r="1721">
          <cell r="A1721">
            <v>1449</v>
          </cell>
        </row>
        <row r="1722">
          <cell r="A1722">
            <v>1450</v>
          </cell>
        </row>
        <row r="1723">
          <cell r="A1723">
            <v>1451</v>
          </cell>
        </row>
        <row r="1724">
          <cell r="A1724">
            <v>1452</v>
          </cell>
        </row>
        <row r="1725">
          <cell r="A1725">
            <v>1453</v>
          </cell>
        </row>
        <row r="1726">
          <cell r="A1726">
            <v>1454</v>
          </cell>
        </row>
        <row r="1727">
          <cell r="A1727">
            <v>1455</v>
          </cell>
        </row>
        <row r="1728">
          <cell r="A1728">
            <v>1456</v>
          </cell>
        </row>
        <row r="1729">
          <cell r="A1729">
            <v>1457</v>
          </cell>
        </row>
        <row r="1730">
          <cell r="A1730">
            <v>1458</v>
          </cell>
        </row>
        <row r="1731">
          <cell r="A1731">
            <v>1459</v>
          </cell>
        </row>
        <row r="1732">
          <cell r="A1732">
            <v>1460</v>
          </cell>
        </row>
        <row r="1733">
          <cell r="A1733">
            <v>1461</v>
          </cell>
        </row>
        <row r="1734">
          <cell r="A1734">
            <v>1462</v>
          </cell>
        </row>
        <row r="1735">
          <cell r="A1735">
            <v>1463</v>
          </cell>
        </row>
        <row r="1736">
          <cell r="A1736">
            <v>1464</v>
          </cell>
        </row>
        <row r="1737">
          <cell r="A1737">
            <v>1465</v>
          </cell>
        </row>
        <row r="1738">
          <cell r="A1738">
            <v>1466</v>
          </cell>
        </row>
        <row r="1739">
          <cell r="A1739">
            <v>1467</v>
          </cell>
        </row>
        <row r="1740">
          <cell r="A1740">
            <v>1468</v>
          </cell>
        </row>
        <row r="1741">
          <cell r="A1741">
            <v>1469</v>
          </cell>
        </row>
        <row r="1742">
          <cell r="A1742">
            <v>1470</v>
          </cell>
        </row>
        <row r="1743">
          <cell r="A1743">
            <v>1471</v>
          </cell>
        </row>
        <row r="1744">
          <cell r="A1744">
            <v>1472</v>
          </cell>
        </row>
        <row r="1745">
          <cell r="A1745">
            <v>1473</v>
          </cell>
        </row>
        <row r="1746">
          <cell r="A1746">
            <v>1474</v>
          </cell>
        </row>
        <row r="1747">
          <cell r="A1747">
            <v>1475</v>
          </cell>
        </row>
        <row r="1748">
          <cell r="A1748">
            <v>1476</v>
          </cell>
        </row>
        <row r="1749">
          <cell r="A1749">
            <v>1477</v>
          </cell>
        </row>
        <row r="1750">
          <cell r="A1750">
            <v>1478</v>
          </cell>
        </row>
        <row r="1751">
          <cell r="A1751">
            <v>1479</v>
          </cell>
        </row>
        <row r="1752">
          <cell r="A1752">
            <v>1480</v>
          </cell>
        </row>
        <row r="1753">
          <cell r="A1753">
            <v>1481</v>
          </cell>
        </row>
        <row r="1754">
          <cell r="A1754">
            <v>1482</v>
          </cell>
        </row>
        <row r="1755">
          <cell r="A1755">
            <v>1483</v>
          </cell>
        </row>
        <row r="1756">
          <cell r="A1756">
            <v>1484</v>
          </cell>
        </row>
        <row r="1757">
          <cell r="A1757">
            <v>1485</v>
          </cell>
        </row>
        <row r="1758">
          <cell r="A1758">
            <v>1486</v>
          </cell>
        </row>
        <row r="1759">
          <cell r="A1759">
            <v>1487</v>
          </cell>
        </row>
        <row r="1760">
          <cell r="A1760">
            <v>1488</v>
          </cell>
        </row>
        <row r="1761">
          <cell r="A1761">
            <v>1489</v>
          </cell>
        </row>
        <row r="1762">
          <cell r="A1762">
            <v>1490</v>
          </cell>
        </row>
        <row r="1763">
          <cell r="A1763">
            <v>1491</v>
          </cell>
        </row>
        <row r="1764">
          <cell r="A1764">
            <v>1492</v>
          </cell>
        </row>
        <row r="1765">
          <cell r="A1765">
            <v>1493</v>
          </cell>
        </row>
        <row r="1766">
          <cell r="A1766">
            <v>1494</v>
          </cell>
        </row>
        <row r="1767">
          <cell r="A1767">
            <v>1495</v>
          </cell>
        </row>
        <row r="1768">
          <cell r="A1768">
            <v>1496</v>
          </cell>
        </row>
        <row r="1769">
          <cell r="A1769">
            <v>1497</v>
          </cell>
        </row>
        <row r="1770">
          <cell r="A1770">
            <v>1498</v>
          </cell>
        </row>
        <row r="1771">
          <cell r="A1771">
            <v>1499</v>
          </cell>
        </row>
      </sheetData>
      <sheetData sheetId="2" refreshError="1"/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UNID.</v>
          </cell>
          <cell r="D1" t="str">
            <v>ESPECIFICAÇÃO</v>
          </cell>
          <cell r="E1" t="str">
            <v>CUSTO UNITÁRIO</v>
          </cell>
          <cell r="F1" t="str">
            <v>BDI</v>
          </cell>
          <cell r="G1" t="str">
            <v>PREÇO UNITÁRIO</v>
          </cell>
          <cell r="H1" t="str">
            <v>GRUPO</v>
          </cell>
        </row>
        <row r="3">
          <cell r="A3" t="str">
            <v>TERRAPLENAGEM</v>
          </cell>
        </row>
        <row r="4">
          <cell r="A4" t="str">
            <v>01.000.00</v>
          </cell>
          <cell r="B4" t="str">
            <v>DESMATAMENTO, DESTOC. E LIMPEZA ÁREA C/ ÁRVORES DE Ø ATÉ 0,15M</v>
          </cell>
          <cell r="C4" t="str">
            <v>m²</v>
          </cell>
          <cell r="D4" t="str">
            <v>DNER-ES-278/97</v>
          </cell>
          <cell r="E4">
            <v>0.05</v>
          </cell>
          <cell r="F4">
            <v>0.02</v>
          </cell>
          <cell r="G4">
            <v>7.0000000000000007E-2</v>
          </cell>
          <cell r="H4" t="str">
            <v>Terraplenagem</v>
          </cell>
        </row>
        <row r="5">
          <cell r="A5" t="str">
            <v>01.010.00</v>
          </cell>
          <cell r="B5" t="str">
            <v>DESMATAMENTO, DESTOC. E LIMPEZA ÁREA C/ ÁRVORES DE 0,15 ATÉ 0,30M</v>
          </cell>
          <cell r="C5" t="str">
            <v>unid.</v>
          </cell>
          <cell r="D5" t="str">
            <v>DNER-ES-278/97</v>
          </cell>
          <cell r="E5">
            <v>6.57</v>
          </cell>
          <cell r="F5">
            <v>2.35</v>
          </cell>
          <cell r="G5">
            <v>8.92</v>
          </cell>
          <cell r="H5" t="str">
            <v>Terraplenagem</v>
          </cell>
        </row>
        <row r="6">
          <cell r="A6" t="str">
            <v>01.100.01</v>
          </cell>
          <cell r="B6" t="str">
            <v>ESCAVAÇÃO, CARGA E TRANSPORTE DE MAT. DE 1ª CATEGORIA DMT=50M</v>
          </cell>
          <cell r="C6" t="str">
            <v>m³</v>
          </cell>
          <cell r="D6" t="str">
            <v>DNER-ES-280/97</v>
          </cell>
          <cell r="E6">
            <v>0.46</v>
          </cell>
          <cell r="F6">
            <v>0.16</v>
          </cell>
          <cell r="G6">
            <v>0.62</v>
          </cell>
          <cell r="H6" t="str">
            <v>Terraplenagem</v>
          </cell>
        </row>
        <row r="7">
          <cell r="A7" t="str">
            <v>01.100.02</v>
          </cell>
          <cell r="B7" t="str">
            <v>ESCAVAÇÃO, CARGA E TRANSPORTE DE MAT. DE 1ª CATEGORIA DMT=50M A 200M COM MOTOSCRAPER</v>
          </cell>
          <cell r="C7" t="str">
            <v>m³</v>
          </cell>
          <cell r="D7" t="str">
            <v>DNER-ES-280/97</v>
          </cell>
          <cell r="E7">
            <v>1.24</v>
          </cell>
          <cell r="F7">
            <v>0.44</v>
          </cell>
          <cell r="G7">
            <v>1.68</v>
          </cell>
          <cell r="H7" t="str">
            <v>Terraplenagem</v>
          </cell>
        </row>
        <row r="8">
          <cell r="A8" t="str">
            <v>01.100.03</v>
          </cell>
          <cell r="B8" t="str">
            <v>ESCAVAÇÃO, CARGA E TRANSPORTE DE MAT. DE 1ª CATEGORIA DMT=200M A 400M COM MOTOSCRAPER</v>
          </cell>
          <cell r="C8" t="str">
            <v>m³</v>
          </cell>
          <cell r="D8" t="str">
            <v>DNER-ES-280/97</v>
          </cell>
          <cell r="E8">
            <v>1.47</v>
          </cell>
          <cell r="F8">
            <v>0.53</v>
          </cell>
          <cell r="G8">
            <v>2</v>
          </cell>
          <cell r="H8" t="str">
            <v>Terraplenagem</v>
          </cell>
        </row>
        <row r="9">
          <cell r="A9" t="str">
            <v>01.100.04</v>
          </cell>
          <cell r="B9" t="str">
            <v>ESCAVAÇÃO, CARGA E TRANSPORTE DE MAT. DE 1ª CATEGORIA DMT=400M A 600M COM MOTOSCRAPER</v>
          </cell>
          <cell r="C9" t="str">
            <v>m³</v>
          </cell>
          <cell r="D9" t="str">
            <v>DNER-ES-280/97</v>
          </cell>
          <cell r="E9">
            <v>1.74</v>
          </cell>
          <cell r="F9">
            <v>0.62</v>
          </cell>
          <cell r="G9">
            <v>2.36</v>
          </cell>
          <cell r="H9" t="str">
            <v>Terraplenagem</v>
          </cell>
        </row>
        <row r="10">
          <cell r="A10" t="str">
            <v>01.100.05</v>
          </cell>
          <cell r="B10" t="str">
            <v>ESCAVAÇÃO, CARGA E TRANSPORTE DE MAT. DE 1ª CATEGORIA,  DMT=600 A 800 M COM MOTOSCRAPER</v>
          </cell>
          <cell r="C10" t="str">
            <v>m³</v>
          </cell>
          <cell r="D10" t="str">
            <v>DNER-ES-280/97</v>
          </cell>
          <cell r="E10">
            <v>2.04</v>
          </cell>
          <cell r="F10">
            <v>0.73</v>
          </cell>
          <cell r="G10">
            <v>2.77</v>
          </cell>
          <cell r="H10" t="str">
            <v>Terraplenagem</v>
          </cell>
        </row>
        <row r="11">
          <cell r="A11" t="str">
            <v>01.100.06</v>
          </cell>
          <cell r="B11" t="str">
            <v>ESCAVAÇÃO, CARGA E TRANSPORTE DE MAT. DE 1ª CATEGORIA,  DMT=800 A 1000 M COM MOTOSCRAPER</v>
          </cell>
          <cell r="C11" t="str">
            <v>m³</v>
          </cell>
          <cell r="D11" t="str">
            <v>DNER-ES-280/97</v>
          </cell>
          <cell r="E11">
            <v>2.27</v>
          </cell>
          <cell r="F11">
            <v>0.81</v>
          </cell>
          <cell r="G11">
            <v>3.08</v>
          </cell>
          <cell r="H11" t="str">
            <v>Terraplenagem</v>
          </cell>
        </row>
        <row r="12">
          <cell r="A12" t="str">
            <v>01.100.07</v>
          </cell>
          <cell r="B12" t="str">
            <v>ESCAVAÇÃO, CARGA E TRANSPORTE DE MAT. DE 1ª CATEGORIA,  DMT=1000 A 1200 M COM MOTOSCRAPER</v>
          </cell>
          <cell r="C12" t="str">
            <v>m³</v>
          </cell>
          <cell r="D12" t="str">
            <v>DNER-ES-280/97</v>
          </cell>
          <cell r="E12">
            <v>2.58</v>
          </cell>
          <cell r="F12">
            <v>0.92</v>
          </cell>
          <cell r="G12">
            <v>3.5</v>
          </cell>
          <cell r="H12" t="str">
            <v>Terraplenagem</v>
          </cell>
        </row>
        <row r="13">
          <cell r="A13" t="str">
            <v>01.100.08</v>
          </cell>
          <cell r="B13" t="str">
            <v>ESCAVAÇÃO, CARGA E TRANSPORTE DE MAT. DE 1ª CATEGORIA, DMT= 1200 A 1400M  COM MOTOSCRAPER</v>
          </cell>
          <cell r="C13" t="str">
            <v>m³</v>
          </cell>
          <cell r="D13" t="str">
            <v>DNER-ES-280/97</v>
          </cell>
          <cell r="E13">
            <v>2.87</v>
          </cell>
          <cell r="F13">
            <v>1.03</v>
          </cell>
          <cell r="G13">
            <v>3.9000000000000004</v>
          </cell>
          <cell r="H13" t="str">
            <v>Terraplenagem</v>
          </cell>
        </row>
        <row r="14">
          <cell r="A14" t="str">
            <v>01.100.16</v>
          </cell>
          <cell r="B14" t="str">
            <v>ESCAVAÇÃO, CARGA E TRANSPORTE DE MAT. DE 1ª CATEGORIA,  DMT=1400 A 1600 M C/CAMINHÃO BASCULANTE</v>
          </cell>
          <cell r="C14" t="str">
            <v>m³</v>
          </cell>
          <cell r="D14" t="str">
            <v>DNER-ES-280/97</v>
          </cell>
          <cell r="E14">
            <v>2.12</v>
          </cell>
          <cell r="F14">
            <v>0.76</v>
          </cell>
          <cell r="G14">
            <v>2.88</v>
          </cell>
          <cell r="H14" t="str">
            <v>Terraplenagem</v>
          </cell>
        </row>
        <row r="15">
          <cell r="A15" t="str">
            <v>01.100.17</v>
          </cell>
          <cell r="B15" t="str">
            <v>ESCAVAÇÃO, CARGA E TRANSPORTE DE MAT. DE 1ª CATEGORIA,  DMT=1600 A 1800 M C/CAMINHÃO BASCULANTE</v>
          </cell>
          <cell r="C15" t="str">
            <v>m³</v>
          </cell>
          <cell r="D15" t="str">
            <v>DNER-ES-280/97</v>
          </cell>
          <cell r="E15">
            <v>2.21</v>
          </cell>
          <cell r="F15">
            <v>0.79</v>
          </cell>
          <cell r="G15">
            <v>3</v>
          </cell>
          <cell r="H15" t="str">
            <v>Terraplenagem</v>
          </cell>
        </row>
        <row r="16">
          <cell r="A16" t="str">
            <v>01.100.18</v>
          </cell>
          <cell r="B16" t="str">
            <v>ESCAVAÇÃO, CARGA E TRANSPORTE DE MAT. DE 1ª CATEGORIA,  DMT=1800 A 2000 M C/CAMINHÃO BASCULANTE</v>
          </cell>
          <cell r="C16" t="str">
            <v>m³</v>
          </cell>
          <cell r="D16" t="str">
            <v>DNER-ES-280/97</v>
          </cell>
          <cell r="E16">
            <v>2.2799999999999998</v>
          </cell>
          <cell r="F16">
            <v>0.82</v>
          </cell>
          <cell r="G16">
            <v>3.0999999999999996</v>
          </cell>
          <cell r="H16" t="str">
            <v>Terraplenagem</v>
          </cell>
        </row>
        <row r="17">
          <cell r="A17" t="str">
            <v>01.100.19</v>
          </cell>
          <cell r="B17" t="str">
            <v>ESCAVAÇÃO, CARGA E TRANSPORTE DE MAT. DE 1ª CATEGORIA,  DMT=2000 A 3000 M C/CAMINHÃO BASCULANTE</v>
          </cell>
          <cell r="C17" t="str">
            <v>m³</v>
          </cell>
          <cell r="D17" t="str">
            <v>DNER-ES-280/97</v>
          </cell>
          <cell r="E17">
            <v>2.5499999999999998</v>
          </cell>
          <cell r="F17">
            <v>0.91</v>
          </cell>
          <cell r="G17">
            <v>3.46</v>
          </cell>
          <cell r="H17" t="str">
            <v>Terraplenagem</v>
          </cell>
        </row>
        <row r="18">
          <cell r="A18" t="str">
            <v>01.100.20</v>
          </cell>
          <cell r="B18" t="str">
            <v>ESCAVAÇÃO, CARGA E TRANSPORTE DE MAT. DE 1ª CATEGORIA,  DMT=3000 A 5000 M C/CAMINHÃO BASCULANTE</v>
          </cell>
          <cell r="C18" t="str">
            <v>m³</v>
          </cell>
          <cell r="D18" t="str">
            <v>DNER-ES-280/97</v>
          </cell>
          <cell r="E18">
            <v>3.23</v>
          </cell>
          <cell r="F18">
            <v>1.1599999999999999</v>
          </cell>
          <cell r="G18">
            <v>4.3899999999999997</v>
          </cell>
          <cell r="H18" t="str">
            <v>Terraplenagem</v>
          </cell>
        </row>
        <row r="19">
          <cell r="A19" t="str">
            <v>01.101.02</v>
          </cell>
          <cell r="B19" t="str">
            <v>ESCAVAÇÃO, CARGA E TRANSPORTE DE MAT. DE 2ª CATEGORIA DMT=50M A 200M COM MOTOSCRAPER</v>
          </cell>
          <cell r="C19" t="str">
            <v>m³</v>
          </cell>
          <cell r="D19" t="str">
            <v>DNER-ES-280/97</v>
          </cell>
          <cell r="E19">
            <v>1.75</v>
          </cell>
          <cell r="F19">
            <v>0.63</v>
          </cell>
          <cell r="G19">
            <v>2.38</v>
          </cell>
          <cell r="H19" t="str">
            <v>Terraplenagem</v>
          </cell>
        </row>
        <row r="20">
          <cell r="A20" t="str">
            <v>01.101.03</v>
          </cell>
          <cell r="B20" t="str">
            <v>ESCAVAÇÃO, CARGA E TRANSPORTE DE MAT. DE 2ª CATEGORIA DMT=200M A 400M COM MOTOSCRAPER</v>
          </cell>
          <cell r="C20" t="str">
            <v>m³</v>
          </cell>
          <cell r="D20" t="str">
            <v>DNER-ES-280/97</v>
          </cell>
          <cell r="E20">
            <v>1.96</v>
          </cell>
          <cell r="F20">
            <v>0.7</v>
          </cell>
          <cell r="G20">
            <v>2.66</v>
          </cell>
          <cell r="H20" t="str">
            <v>Terraplenagem</v>
          </cell>
        </row>
        <row r="21">
          <cell r="A21" t="str">
            <v>01.101.04</v>
          </cell>
          <cell r="B21" t="str">
            <v>ESCAVAÇÃO, CARGA E TRANSPORTE DE MAT. DE 2ª CATEGORIA DMT=400M A 600M COM MOTOSCRAPER</v>
          </cell>
          <cell r="C21" t="str">
            <v>m³</v>
          </cell>
          <cell r="D21" t="str">
            <v>DNER-ES-280/97</v>
          </cell>
          <cell r="E21">
            <v>2.29</v>
          </cell>
          <cell r="F21">
            <v>0.82</v>
          </cell>
          <cell r="G21">
            <v>3.11</v>
          </cell>
          <cell r="H21" t="str">
            <v>Terraplenagem</v>
          </cell>
        </row>
        <row r="22">
          <cell r="A22" t="str">
            <v>01.101.05</v>
          </cell>
          <cell r="B22" t="str">
            <v>ESCAVAÇÃO, CARGA E TRANSPORTE DE MAT. DE 2ª CATEGORIA,  DMT=600 A 800 M COM MOTOSCRAPER</v>
          </cell>
          <cell r="C22" t="str">
            <v>m³</v>
          </cell>
          <cell r="D22" t="str">
            <v>DNER-ES-280/97</v>
          </cell>
          <cell r="E22">
            <v>2.5499999999999998</v>
          </cell>
          <cell r="F22">
            <v>0.91</v>
          </cell>
          <cell r="G22">
            <v>3.46</v>
          </cell>
          <cell r="H22" t="str">
            <v>Terraplenagem</v>
          </cell>
        </row>
        <row r="23">
          <cell r="A23" t="str">
            <v>01.102.02</v>
          </cell>
          <cell r="B23" t="str">
            <v>ESCAVAÇÃO, CARGA E TRANSPORTE DE MAT. DE 3ª CATEGORIA DMT=50M A 200M</v>
          </cell>
          <cell r="C23" t="str">
            <v>m³</v>
          </cell>
          <cell r="D23" t="str">
            <v>DNER-ES-280/97</v>
          </cell>
          <cell r="E23">
            <v>8.98</v>
          </cell>
          <cell r="F23">
            <v>3.21</v>
          </cell>
          <cell r="G23">
            <v>12.190000000000001</v>
          </cell>
          <cell r="H23" t="str">
            <v>Terraplenagem</v>
          </cell>
        </row>
        <row r="24">
          <cell r="A24" t="str">
            <v>01.102.03</v>
          </cell>
          <cell r="B24" t="str">
            <v>ESCAVAÇÃO, CARGA E TRANSPORTE DE MAT. DE 3ª CATEGORIA DMT=200M A 400M</v>
          </cell>
          <cell r="C24" t="str">
            <v>m³</v>
          </cell>
          <cell r="D24" t="str">
            <v>DNER-ES-280/97</v>
          </cell>
          <cell r="E24">
            <v>9.33</v>
          </cell>
          <cell r="F24">
            <v>3.34</v>
          </cell>
          <cell r="G24">
            <v>12.67</v>
          </cell>
          <cell r="H24" t="str">
            <v>Terraplenagem</v>
          </cell>
        </row>
        <row r="25">
          <cell r="A25" t="str">
            <v>01.102.04</v>
          </cell>
          <cell r="B25" t="str">
            <v>ESCAVAÇÃO, CARGA E TRANSPORTE DE MAT. DE 3ª CATEGORIA DMT=400M A 600M</v>
          </cell>
          <cell r="C25" t="str">
            <v>m³</v>
          </cell>
          <cell r="D25" t="str">
            <v>DNER-ES-280/97</v>
          </cell>
          <cell r="E25">
            <v>9.4600000000000009</v>
          </cell>
          <cell r="F25">
            <v>3.39</v>
          </cell>
          <cell r="G25">
            <v>12.850000000000001</v>
          </cell>
          <cell r="H25" t="str">
            <v>Terraplenagem</v>
          </cell>
        </row>
        <row r="26">
          <cell r="A26" t="str">
            <v>01.102.05</v>
          </cell>
          <cell r="B26" t="str">
            <v>ESCAVAÇÃO, CARGA E TRANSPORTE DE MAT. DE 3ª CATEGORIA,  DMT=600 A 800 M</v>
          </cell>
          <cell r="C26" t="str">
            <v>m³</v>
          </cell>
          <cell r="D26" t="str">
            <v>DNER-ES-280/97</v>
          </cell>
          <cell r="E26">
            <v>9.5500000000000007</v>
          </cell>
          <cell r="F26">
            <v>3.42</v>
          </cell>
          <cell r="G26">
            <v>12.97</v>
          </cell>
          <cell r="H26" t="str">
            <v>Terraplenagem</v>
          </cell>
        </row>
        <row r="27">
          <cell r="A27" t="str">
            <v>01.300.00</v>
          </cell>
          <cell r="B27" t="str">
            <v>ESCAVAÇÃO CARGA TRANSPORTE DE SOLOS MOLES</v>
          </cell>
          <cell r="C27" t="str">
            <v>m³</v>
          </cell>
          <cell r="D27" t="str">
            <v>DNER-ES-280/97</v>
          </cell>
          <cell r="E27">
            <v>3.27</v>
          </cell>
          <cell r="F27">
            <v>1.17</v>
          </cell>
          <cell r="G27">
            <v>4.4399999999999995</v>
          </cell>
          <cell r="H27" t="str">
            <v>Terraplenagem</v>
          </cell>
        </row>
        <row r="28">
          <cell r="A28" t="str">
            <v>01.400.01</v>
          </cell>
          <cell r="B28" t="str">
            <v>COLCHÃO DRENANTE COM AREIA P/ FUNDAÇÃO DE ATERRO</v>
          </cell>
          <cell r="C28" t="str">
            <v>m³</v>
          </cell>
          <cell r="D28" t="str">
            <v>DNER-ES-280/97</v>
          </cell>
          <cell r="E28">
            <v>44.07</v>
          </cell>
          <cell r="F28">
            <v>15.78</v>
          </cell>
          <cell r="G28">
            <v>59.85</v>
          </cell>
          <cell r="H28" t="str">
            <v>Terraplenagem</v>
          </cell>
        </row>
        <row r="29">
          <cell r="A29" t="str">
            <v>01.510.00</v>
          </cell>
          <cell r="B29" t="str">
            <v>COMPACTAÇÃO DE ATERROS A 95% DO PROCTOR NORMAL</v>
          </cell>
          <cell r="C29" t="str">
            <v>m³</v>
          </cell>
          <cell r="D29" t="str">
            <v>DNER-ES-282/97</v>
          </cell>
          <cell r="E29">
            <v>0.59</v>
          </cell>
          <cell r="F29">
            <v>0.21</v>
          </cell>
          <cell r="G29">
            <v>0.79999999999999993</v>
          </cell>
          <cell r="H29" t="str">
            <v>Terraplenagem</v>
          </cell>
        </row>
        <row r="30">
          <cell r="A30" t="str">
            <v>01.511.00</v>
          </cell>
          <cell r="B30" t="str">
            <v>COMPACTAÇÃO DE ATERROS A 100% DO PROCTOR NORMAL</v>
          </cell>
          <cell r="C30" t="str">
            <v>m³</v>
          </cell>
          <cell r="D30" t="str">
            <v>DNER-ES-282/97</v>
          </cell>
          <cell r="E30">
            <v>1.01</v>
          </cell>
          <cell r="F30">
            <v>0.36</v>
          </cell>
          <cell r="G30">
            <v>1.37</v>
          </cell>
          <cell r="H30" t="str">
            <v>Terraplenagem</v>
          </cell>
        </row>
        <row r="31">
          <cell r="A31" t="str">
            <v>PAVIMENTAÇÃO</v>
          </cell>
        </row>
        <row r="32">
          <cell r="A32" t="str">
            <v>02.000.00</v>
          </cell>
          <cell r="B32" t="str">
            <v>REGULARIZAÇÃO DE SUB-LEITO</v>
          </cell>
          <cell r="C32" t="str">
            <v>m²</v>
          </cell>
          <cell r="D32" t="str">
            <v>DNER-ES-299/97</v>
          </cell>
          <cell r="E32">
            <v>0.22</v>
          </cell>
          <cell r="F32">
            <v>0.08</v>
          </cell>
          <cell r="G32">
            <v>0.3</v>
          </cell>
          <cell r="H32" t="str">
            <v>Pavimentação</v>
          </cell>
        </row>
        <row r="33">
          <cell r="A33" t="str">
            <v>02.200.00</v>
          </cell>
          <cell r="B33" t="str">
            <v>SUB-BASE ESTABILIZADA GRANULOMETRICAMENTE S/ MISTURA</v>
          </cell>
          <cell r="C33" t="str">
            <v>m³</v>
          </cell>
          <cell r="D33" t="str">
            <v>DNER-ES-301/97</v>
          </cell>
          <cell r="E33">
            <v>12.77</v>
          </cell>
          <cell r="F33">
            <v>4.57</v>
          </cell>
          <cell r="G33">
            <v>17.34</v>
          </cell>
          <cell r="H33" t="str">
            <v>Pavimentação</v>
          </cell>
        </row>
        <row r="34">
          <cell r="A34" t="str">
            <v>02.210.02</v>
          </cell>
          <cell r="B34" t="str">
            <v>BASE ESTABILIZADA GRANULOMETRICAMENTE COM MISTURA DE SOLO-AREIA NA PISTA</v>
          </cell>
          <cell r="C34" t="str">
            <v>m³</v>
          </cell>
          <cell r="D34" t="str">
            <v>DNER-ES-304/97</v>
          </cell>
          <cell r="E34">
            <v>20.92</v>
          </cell>
          <cell r="F34">
            <v>7.49</v>
          </cell>
          <cell r="G34">
            <v>28.410000000000004</v>
          </cell>
          <cell r="H34" t="str">
            <v>Pavimentação</v>
          </cell>
        </row>
        <row r="35">
          <cell r="A35" t="str">
            <v>02.300.00</v>
          </cell>
          <cell r="B35" t="str">
            <v>IMPRIMAÇÃO - EXECUÇÃO</v>
          </cell>
          <cell r="C35" t="str">
            <v>m²</v>
          </cell>
          <cell r="D35" t="str">
            <v>DNER-ES-306/97</v>
          </cell>
          <cell r="E35">
            <v>1.17</v>
          </cell>
          <cell r="F35">
            <v>0.42</v>
          </cell>
          <cell r="G35">
            <v>1.5899999999999999</v>
          </cell>
          <cell r="H35" t="str">
            <v>Pavimentação</v>
          </cell>
        </row>
        <row r="36">
          <cell r="A36" t="str">
            <v>02.500.01</v>
          </cell>
          <cell r="B36" t="str">
            <v>TRATAMENTO SUPERFICIAL SIMPLES COM EMULSÃO</v>
          </cell>
          <cell r="C36" t="str">
            <v>m²</v>
          </cell>
          <cell r="D36" t="str">
            <v>DNER-ES-309/97</v>
          </cell>
          <cell r="E36">
            <v>1.55</v>
          </cell>
          <cell r="F36">
            <v>0.55000000000000004</v>
          </cell>
          <cell r="G36">
            <v>2.1</v>
          </cell>
          <cell r="H36" t="str">
            <v>Pavimentação</v>
          </cell>
        </row>
        <row r="37">
          <cell r="A37" t="str">
            <v>02.501.01</v>
          </cell>
          <cell r="B37" t="str">
            <v>TRATAMENTO SUPERFICIAL DUPLO COM EMULSÃO</v>
          </cell>
          <cell r="C37" t="str">
            <v>m²</v>
          </cell>
          <cell r="D37" t="str">
            <v>DNER-ES-309/97</v>
          </cell>
          <cell r="E37">
            <v>3.64</v>
          </cell>
          <cell r="F37">
            <v>1.3</v>
          </cell>
          <cell r="G37">
            <v>4.9400000000000004</v>
          </cell>
          <cell r="H37" t="str">
            <v>Pavimentação</v>
          </cell>
        </row>
        <row r="38">
          <cell r="A38" t="str">
            <v>OBRAS DE ARTE ESPECIAIS</v>
          </cell>
        </row>
        <row r="39">
          <cell r="A39" t="str">
            <v>03.000.02</v>
          </cell>
          <cell r="B39" t="str">
            <v>ESCAVAÇÃO MANUAL DE CAVAS EM MAT. 1ª CATEGORIA</v>
          </cell>
          <cell r="C39" t="str">
            <v>m³</v>
          </cell>
          <cell r="D39" t="str">
            <v>DNER-ES 280/97</v>
          </cell>
          <cell r="E39">
            <v>12.57</v>
          </cell>
          <cell r="F39">
            <v>4.5</v>
          </cell>
          <cell r="G39">
            <v>17.07</v>
          </cell>
          <cell r="H39" t="str">
            <v>OAE</v>
          </cell>
        </row>
        <row r="40">
          <cell r="A40" t="str">
            <v>03.326.00</v>
          </cell>
          <cell r="B40" t="str">
            <v>CONCRETO FCK=20 MPA-CONTR. RAZ. USO GER.</v>
          </cell>
          <cell r="C40" t="str">
            <v>m³</v>
          </cell>
          <cell r="D40" t="str">
            <v>DNER-ES 230/97</v>
          </cell>
          <cell r="E40">
            <v>181.90999999999997</v>
          </cell>
          <cell r="F40">
            <v>65.12</v>
          </cell>
          <cell r="G40">
            <v>247.02999999999997</v>
          </cell>
          <cell r="H40" t="str">
            <v>OAE</v>
          </cell>
        </row>
        <row r="41">
          <cell r="A41" t="str">
            <v>03.353.00</v>
          </cell>
          <cell r="B41" t="str">
            <v>FORNECIMENTO, PREPARO E COLOCAÇÃO AÇO CA-50</v>
          </cell>
          <cell r="C41" t="str">
            <v>kg</v>
          </cell>
          <cell r="D41" t="str">
            <v>DNER-ES 231/97</v>
          </cell>
          <cell r="E41">
            <v>1.65</v>
          </cell>
          <cell r="F41">
            <v>0.59</v>
          </cell>
          <cell r="G41">
            <v>2.2399999999999998</v>
          </cell>
          <cell r="H41" t="str">
            <v>OAE</v>
          </cell>
        </row>
        <row r="42">
          <cell r="A42" t="str">
            <v>03.372.01</v>
          </cell>
          <cell r="B42" t="str">
            <v>FORMA DE MADEIRA PLASTIFICADA</v>
          </cell>
          <cell r="C42" t="str">
            <v>m²</v>
          </cell>
          <cell r="D42" t="str">
            <v>DNER-ES 233/97</v>
          </cell>
          <cell r="E42">
            <v>21.22</v>
          </cell>
          <cell r="F42">
            <v>7.6</v>
          </cell>
          <cell r="G42">
            <v>28.82</v>
          </cell>
          <cell r="H42" t="str">
            <v>OAE</v>
          </cell>
        </row>
        <row r="43">
          <cell r="A43" t="str">
            <v>03.510.00</v>
          </cell>
          <cell r="B43" t="str">
            <v>APARELHO DE APOIO EM NEOPRENE</v>
          </cell>
          <cell r="C43" t="str">
            <v>dm³</v>
          </cell>
          <cell r="D43" t="str">
            <v>DNER-ES 335/97</v>
          </cell>
          <cell r="E43">
            <v>79.240000000000009</v>
          </cell>
          <cell r="F43">
            <v>28.37</v>
          </cell>
          <cell r="G43">
            <v>107.61000000000001</v>
          </cell>
          <cell r="H43" t="str">
            <v>OAE</v>
          </cell>
        </row>
        <row r="44">
          <cell r="A44" t="str">
            <v>03.930.00</v>
          </cell>
          <cell r="B44" t="str">
            <v>JUNTA DE CANTONEIRA</v>
          </cell>
          <cell r="C44" t="str">
            <v>m</v>
          </cell>
          <cell r="D44" t="str">
            <v>DNER-ES 335/97</v>
          </cell>
          <cell r="E44">
            <v>22.94</v>
          </cell>
          <cell r="F44">
            <v>8.2100000000000009</v>
          </cell>
          <cell r="G44">
            <v>31.150000000000002</v>
          </cell>
          <cell r="H44" t="str">
            <v>OAE</v>
          </cell>
        </row>
        <row r="45">
          <cell r="A45" t="str">
            <v>03.939.01</v>
          </cell>
          <cell r="B45" t="str">
            <v>JUNTA DE PAVIMENTAÇÃO LONGITUDINAL E TRANSVERSAL</v>
          </cell>
          <cell r="C45" t="str">
            <v>m</v>
          </cell>
          <cell r="D45" t="str">
            <v>DNER-ES 335/97</v>
          </cell>
          <cell r="E45">
            <v>1.58</v>
          </cell>
          <cell r="F45">
            <v>0.56999999999999995</v>
          </cell>
          <cell r="G45">
            <v>2.15</v>
          </cell>
          <cell r="H45" t="str">
            <v>OAE</v>
          </cell>
        </row>
        <row r="46">
          <cell r="A46" t="str">
            <v>03.940.00</v>
          </cell>
          <cell r="B46" t="str">
            <v>APILOAMENTO MANUAL</v>
          </cell>
          <cell r="C46" t="str">
            <v>m³</v>
          </cell>
          <cell r="D46" t="str">
            <v>DNER-ES 282/97</v>
          </cell>
          <cell r="E46">
            <v>2.9</v>
          </cell>
          <cell r="F46">
            <v>1.04</v>
          </cell>
          <cell r="G46">
            <v>3.94</v>
          </cell>
          <cell r="H46" t="str">
            <v>OAE</v>
          </cell>
        </row>
        <row r="47">
          <cell r="A47" t="str">
            <v>03.959.01</v>
          </cell>
          <cell r="B47" t="str">
            <v>DESEMPENO E ACABAMENTO DE SUPERFÍCIE</v>
          </cell>
          <cell r="C47" t="str">
            <v>m²</v>
          </cell>
          <cell r="D47" t="str">
            <v>DNER-ES 335/97</v>
          </cell>
          <cell r="E47">
            <v>0.89</v>
          </cell>
          <cell r="F47">
            <v>0.32</v>
          </cell>
          <cell r="G47">
            <v>1.21</v>
          </cell>
          <cell r="H47" t="str">
            <v>OAE</v>
          </cell>
        </row>
        <row r="48">
          <cell r="A48" t="str">
            <v>03.991.01</v>
          </cell>
          <cell r="B48" t="str">
            <v>DRENO DE PVC D=75 MM</v>
          </cell>
          <cell r="C48" t="str">
            <v>unid.</v>
          </cell>
          <cell r="D48" t="str">
            <v>DNER-ES 335/97</v>
          </cell>
          <cell r="E48">
            <v>1.9899999999999998</v>
          </cell>
          <cell r="F48">
            <v>0.71</v>
          </cell>
          <cell r="G48">
            <v>2.6999999999999997</v>
          </cell>
          <cell r="H48" t="str">
            <v>OAE</v>
          </cell>
        </row>
        <row r="49">
          <cell r="A49" t="str">
            <v>03.993.01</v>
          </cell>
          <cell r="B49" t="str">
            <v>CRAVAÇÃO DE TRILHOS TR-37</v>
          </cell>
          <cell r="C49" t="str">
            <v>m</v>
          </cell>
          <cell r="D49" t="str">
            <v>DNER-ES 234/97</v>
          </cell>
          <cell r="E49">
            <v>200.70999999999998</v>
          </cell>
          <cell r="F49">
            <v>71.849999999999994</v>
          </cell>
          <cell r="G49">
            <v>272.55999999999995</v>
          </cell>
          <cell r="H49" t="str">
            <v>OAE</v>
          </cell>
        </row>
        <row r="50">
          <cell r="A50" t="str">
            <v>05.300.02</v>
          </cell>
          <cell r="B50" t="str">
            <v>ENROCAMENTO DE PEDRA JOGADA</v>
          </cell>
          <cell r="C50" t="str">
            <v>m³</v>
          </cell>
          <cell r="D50" t="str">
            <v>DNER-ES 335/97</v>
          </cell>
          <cell r="E50">
            <v>19.340000000000003</v>
          </cell>
          <cell r="F50">
            <v>6.92</v>
          </cell>
          <cell r="G50">
            <v>26.260000000000005</v>
          </cell>
          <cell r="H50" t="str">
            <v>OAE</v>
          </cell>
        </row>
        <row r="51">
          <cell r="A51" t="str">
            <v>05.999.05</v>
          </cell>
          <cell r="B51" t="str">
            <v>GROUT</v>
          </cell>
          <cell r="C51" t="str">
            <v>m²</v>
          </cell>
          <cell r="D51" t="str">
            <v>DNER-ES 335/97</v>
          </cell>
          <cell r="E51">
            <v>4037.63</v>
          </cell>
          <cell r="F51">
            <v>1445.47</v>
          </cell>
          <cell r="G51">
            <v>5483.1</v>
          </cell>
          <cell r="H51" t="str">
            <v>OAE</v>
          </cell>
        </row>
        <row r="52">
          <cell r="A52" t="str">
            <v>06.030.01</v>
          </cell>
          <cell r="B52" t="str">
            <v>BARREIRA DE SEGURANÇA DUPLA - DNER PRO 176/86</v>
          </cell>
          <cell r="C52" t="str">
            <v>m</v>
          </cell>
          <cell r="D52" t="str">
            <v>DNER-OAE-335/97</v>
          </cell>
          <cell r="E52">
            <v>101.49</v>
          </cell>
          <cell r="F52">
            <v>36.33</v>
          </cell>
          <cell r="G52">
            <v>137.82</v>
          </cell>
          <cell r="H52" t="str">
            <v>OAE</v>
          </cell>
        </row>
        <row r="53">
          <cell r="A53" t="str">
            <v>DRENAGEM</v>
          </cell>
        </row>
        <row r="54">
          <cell r="A54" t="str">
            <v>03.940.01</v>
          </cell>
          <cell r="B54" t="str">
            <v>REATERRO E COMPACTAÇÃO MANUAL DE BUEIROS</v>
          </cell>
          <cell r="C54" t="str">
            <v>m³</v>
          </cell>
          <cell r="D54" t="str">
            <v>DNER-ES 282/97</v>
          </cell>
          <cell r="E54">
            <v>2.9</v>
          </cell>
          <cell r="F54">
            <v>1.04</v>
          </cell>
          <cell r="G54">
            <v>3.94</v>
          </cell>
          <cell r="H54" t="str">
            <v>Drenagem</v>
          </cell>
        </row>
        <row r="55">
          <cell r="A55" t="str">
            <v>04.000.00</v>
          </cell>
          <cell r="B55" t="str">
            <v>ESCAVAÇÃO MANUAL EM MATERIAL DE 1ª CATEGORIA</v>
          </cell>
          <cell r="C55" t="str">
            <v>m³</v>
          </cell>
          <cell r="D55" t="str">
            <v>DNER-ES 280/97</v>
          </cell>
          <cell r="E55">
            <v>11.17</v>
          </cell>
          <cell r="F55">
            <v>4</v>
          </cell>
          <cell r="G55">
            <v>15.17</v>
          </cell>
          <cell r="H55" t="str">
            <v>Drenagem</v>
          </cell>
        </row>
        <row r="56">
          <cell r="A56" t="str">
            <v>04.001.00</v>
          </cell>
          <cell r="B56" t="str">
            <v>ESCAVAÇÃO MECÂNICA EM MAT. 1ª CATEGORIA</v>
          </cell>
          <cell r="C56" t="str">
            <v>m³</v>
          </cell>
          <cell r="D56" t="str">
            <v>DNER-ES 280/97</v>
          </cell>
          <cell r="E56">
            <v>1.45</v>
          </cell>
          <cell r="F56">
            <v>0.52</v>
          </cell>
          <cell r="G56">
            <v>1.97</v>
          </cell>
          <cell r="H56" t="str">
            <v>Drenagem</v>
          </cell>
        </row>
        <row r="57">
          <cell r="A57" t="str">
            <v>04.400.02</v>
          </cell>
          <cell r="B57" t="str">
            <v>VALETA DE PROT. DE CORTES C/ REVEST. VEG. - VPC 02</v>
          </cell>
          <cell r="C57" t="str">
            <v>m</v>
          </cell>
          <cell r="D57" t="str">
            <v>DNER-ES 288/97</v>
          </cell>
          <cell r="E57">
            <v>15.059999999999999</v>
          </cell>
          <cell r="F57">
            <v>5.39</v>
          </cell>
          <cell r="G57">
            <v>20.45</v>
          </cell>
          <cell r="H57" t="str">
            <v>Drenagem</v>
          </cell>
        </row>
        <row r="58">
          <cell r="A58" t="str">
            <v>04.400.04</v>
          </cell>
          <cell r="B58" t="str">
            <v>VALETA DE PROT. DE CORTES C/ REVEST. CONCR. - VPC 04</v>
          </cell>
          <cell r="C58" t="str">
            <v>m</v>
          </cell>
          <cell r="D58" t="str">
            <v>DNER-ES 288/97</v>
          </cell>
          <cell r="E58">
            <v>27.739999999999995</v>
          </cell>
          <cell r="F58">
            <v>9.93</v>
          </cell>
          <cell r="G58">
            <v>37.669999999999995</v>
          </cell>
          <cell r="H58" t="str">
            <v>Drenagem</v>
          </cell>
        </row>
        <row r="59">
          <cell r="A59" t="str">
            <v>04.401.02</v>
          </cell>
          <cell r="B59" t="str">
            <v>VALETA DE PROT. DE CORTES C/ REVEST. VEG. - VPA 02</v>
          </cell>
          <cell r="C59" t="str">
            <v>m</v>
          </cell>
          <cell r="D59" t="str">
            <v>DNER-ES 288/97</v>
          </cell>
          <cell r="E59">
            <v>15.76</v>
          </cell>
          <cell r="F59">
            <v>5.64</v>
          </cell>
          <cell r="G59">
            <v>21.4</v>
          </cell>
          <cell r="H59" t="str">
            <v>Drenagem</v>
          </cell>
        </row>
        <row r="60">
          <cell r="A60" t="str">
            <v>04.401.04</v>
          </cell>
          <cell r="B60" t="str">
            <v>VALETA DE PROT. DE CORTES C/ REVEST. CONCR. - VPA 04</v>
          </cell>
          <cell r="C60" t="str">
            <v>m</v>
          </cell>
          <cell r="D60" t="str">
            <v>DNER-ES 288/97</v>
          </cell>
          <cell r="E60">
            <v>26.939999999999998</v>
          </cell>
          <cell r="F60">
            <v>9.64</v>
          </cell>
          <cell r="G60">
            <v>36.58</v>
          </cell>
          <cell r="H60" t="str">
            <v>Drenagem</v>
          </cell>
        </row>
        <row r="61">
          <cell r="A61" t="str">
            <v>04.500.02</v>
          </cell>
          <cell r="B61" t="str">
            <v>DRENO LONGITUDINAL PROF. P/CORTE EM SOLO - DPS 02</v>
          </cell>
          <cell r="C61" t="str">
            <v>m</v>
          </cell>
          <cell r="D61" t="str">
            <v>DNER-ES 292/97</v>
          </cell>
          <cell r="E61">
            <v>32.58</v>
          </cell>
          <cell r="F61">
            <v>11.66</v>
          </cell>
          <cell r="G61">
            <v>44.239999999999995</v>
          </cell>
          <cell r="H61" t="str">
            <v>Drenagem</v>
          </cell>
        </row>
        <row r="62">
          <cell r="A62" t="str">
            <v>04.500.07</v>
          </cell>
          <cell r="B62" t="str">
            <v>DRENO LONGITUDINAL PROF. P/CORTE EM SOLO - DPS 07</v>
          </cell>
          <cell r="C62" t="str">
            <v>m</v>
          </cell>
          <cell r="D62" t="str">
            <v>DNER-ES 292/97</v>
          </cell>
          <cell r="E62">
            <v>63.339999999999996</v>
          </cell>
          <cell r="F62">
            <v>22.68</v>
          </cell>
          <cell r="G62">
            <v>86.02</v>
          </cell>
          <cell r="H62" t="str">
            <v>Drenagem</v>
          </cell>
        </row>
        <row r="63">
          <cell r="A63" t="str">
            <v>04.501.02</v>
          </cell>
          <cell r="B63" t="str">
            <v>DRENO LONGITUDINAL PROF. P/CORTE EM SOLO - DPR 02</v>
          </cell>
          <cell r="C63" t="str">
            <v>m</v>
          </cell>
          <cell r="D63" t="str">
            <v>DNER-ES 292/97</v>
          </cell>
          <cell r="E63">
            <v>26.15</v>
          </cell>
          <cell r="F63">
            <v>9.36</v>
          </cell>
          <cell r="G63">
            <v>35.51</v>
          </cell>
          <cell r="H63" t="str">
            <v>Drenagem</v>
          </cell>
        </row>
        <row r="64">
          <cell r="A64" t="str">
            <v>04.502.02</v>
          </cell>
          <cell r="B64" t="str">
            <v>BOCA DE SAÍDA P/DRENO LONGITUDINAL PROF. BSD 02</v>
          </cell>
          <cell r="C64" t="str">
            <v>m</v>
          </cell>
          <cell r="D64" t="str">
            <v>DNER-ES 292/97</v>
          </cell>
          <cell r="E64">
            <v>52.09</v>
          </cell>
          <cell r="F64">
            <v>18.649999999999999</v>
          </cell>
          <cell r="G64">
            <v>70.740000000000009</v>
          </cell>
          <cell r="H64" t="str">
            <v>Drenagem</v>
          </cell>
        </row>
        <row r="65">
          <cell r="A65" t="str">
            <v>04.900.02</v>
          </cell>
          <cell r="B65" t="str">
            <v>SARJETA TRIANGULAR DE CONCRETO - STC 02</v>
          </cell>
          <cell r="C65" t="str">
            <v>m</v>
          </cell>
          <cell r="D65" t="str">
            <v>DNER-ES 288/97</v>
          </cell>
          <cell r="E65">
            <v>18.75</v>
          </cell>
          <cell r="F65">
            <v>6.71</v>
          </cell>
          <cell r="G65">
            <v>25.46</v>
          </cell>
          <cell r="H65" t="str">
            <v>Drenagem</v>
          </cell>
        </row>
        <row r="66">
          <cell r="A66" t="str">
            <v>04.900.03</v>
          </cell>
          <cell r="B66" t="str">
            <v>SARJETA TRIANGULAR DE CONCRETO - STC 03</v>
          </cell>
          <cell r="C66" t="str">
            <v>m</v>
          </cell>
          <cell r="D66" t="str">
            <v>DNER-ES 288/97</v>
          </cell>
          <cell r="E66">
            <v>16.440000000000001</v>
          </cell>
          <cell r="F66">
            <v>5.89</v>
          </cell>
          <cell r="G66">
            <v>22.330000000000002</v>
          </cell>
          <cell r="H66" t="str">
            <v>Drenagem</v>
          </cell>
        </row>
        <row r="67">
          <cell r="A67" t="str">
            <v>04.900.04</v>
          </cell>
          <cell r="B67" t="str">
            <v>SARJETA TRIANGULAR DE CONCRETO - STC 04</v>
          </cell>
          <cell r="C67" t="str">
            <v>m</v>
          </cell>
          <cell r="D67" t="str">
            <v>DNER-ES 288/97</v>
          </cell>
          <cell r="E67">
            <v>13.419999999999996</v>
          </cell>
          <cell r="F67">
            <v>4.8</v>
          </cell>
          <cell r="G67">
            <v>18.219999999999995</v>
          </cell>
          <cell r="H67" t="str">
            <v>Drenagem</v>
          </cell>
        </row>
        <row r="68">
          <cell r="A68" t="str">
            <v>04.910.01</v>
          </cell>
          <cell r="B68" t="str">
            <v>MEIO-FIO DE CONCRETO - MFC 01</v>
          </cell>
          <cell r="C68" t="str">
            <v>m</v>
          </cell>
          <cell r="D68" t="str">
            <v>DNER-ES 290/97</v>
          </cell>
          <cell r="E68">
            <v>23.24</v>
          </cell>
          <cell r="F68">
            <v>8.32</v>
          </cell>
          <cell r="G68">
            <v>31.56</v>
          </cell>
          <cell r="H68" t="str">
            <v>Drenagem</v>
          </cell>
        </row>
        <row r="69">
          <cell r="A69" t="str">
            <v>04.910.05</v>
          </cell>
          <cell r="B69" t="str">
            <v>MEIO-FIO DE CONCRETO - MFC 05</v>
          </cell>
          <cell r="C69" t="str">
            <v>m</v>
          </cell>
          <cell r="D69" t="str">
            <v>DNER-ES 290/97</v>
          </cell>
          <cell r="E69">
            <v>13.26</v>
          </cell>
          <cell r="F69">
            <v>4.75</v>
          </cell>
          <cell r="G69">
            <v>18.009999999999998</v>
          </cell>
          <cell r="H69" t="str">
            <v>Drenagem</v>
          </cell>
        </row>
        <row r="70">
          <cell r="A70" t="str">
            <v>04.940.02</v>
          </cell>
          <cell r="B70" t="str">
            <v>DESCIDA D'ÁGUA TIPO RAP. - CANAL RET. ARM. - DAR 02</v>
          </cell>
          <cell r="C70" t="str">
            <v>m</v>
          </cell>
          <cell r="D70" t="str">
            <v>DNER-ES-291/97</v>
          </cell>
          <cell r="E70">
            <v>31.25</v>
          </cell>
          <cell r="F70">
            <v>11.19</v>
          </cell>
          <cell r="G70">
            <v>42.44</v>
          </cell>
          <cell r="H70" t="str">
            <v>Drenagem</v>
          </cell>
        </row>
        <row r="71">
          <cell r="A71" t="str">
            <v>04.940.03</v>
          </cell>
          <cell r="B71" t="str">
            <v>DESCIDA D'ÁGUA TIPO RAP. - CANAL RET. ARM. - DAR 03</v>
          </cell>
          <cell r="C71" t="str">
            <v>m</v>
          </cell>
          <cell r="D71" t="str">
            <v>DNER-ES-291/97</v>
          </cell>
          <cell r="E71">
            <v>39.39</v>
          </cell>
          <cell r="F71">
            <v>14.1</v>
          </cell>
          <cell r="G71">
            <v>53.49</v>
          </cell>
          <cell r="H71" t="str">
            <v>Drenagem</v>
          </cell>
        </row>
        <row r="72">
          <cell r="A72" t="str">
            <v>04.941.01</v>
          </cell>
          <cell r="B72" t="str">
            <v>DESCIDA D'ÁGUA TIPO RAP. - CANAL RET. ARM. - DAD 01</v>
          </cell>
          <cell r="C72" t="str">
            <v>m</v>
          </cell>
          <cell r="D72" t="str">
            <v>DNER-ES-291/97</v>
          </cell>
          <cell r="E72">
            <v>39.839999999999996</v>
          </cell>
          <cell r="F72">
            <v>14.26</v>
          </cell>
          <cell r="G72">
            <v>54.099999999999994</v>
          </cell>
          <cell r="H72" t="str">
            <v>Drenagem</v>
          </cell>
        </row>
        <row r="73">
          <cell r="A73" t="str">
            <v>04.941.02</v>
          </cell>
          <cell r="B73" t="str">
            <v>DESCIDA D'ÁGUA TIPO RAP. - CANAL RET. ARM. - DAD 02</v>
          </cell>
          <cell r="C73" t="str">
            <v>m</v>
          </cell>
          <cell r="D73" t="str">
            <v>DNER-ES-291/97</v>
          </cell>
          <cell r="E73">
            <v>50.64</v>
          </cell>
          <cell r="F73">
            <v>18.13</v>
          </cell>
          <cell r="G73">
            <v>68.77</v>
          </cell>
          <cell r="H73" t="str">
            <v>Drenagem</v>
          </cell>
        </row>
        <row r="74">
          <cell r="A74" t="str">
            <v>04.941.08</v>
          </cell>
          <cell r="B74" t="str">
            <v>DESCIDA D'ÁGUA TIPO RAP. - CANAL RET. ARM. - DAD 08</v>
          </cell>
          <cell r="C74" t="str">
            <v>m</v>
          </cell>
          <cell r="D74" t="str">
            <v>DNER-ES-291/97</v>
          </cell>
          <cell r="E74">
            <v>185.12999999999997</v>
          </cell>
          <cell r="F74">
            <v>66.28</v>
          </cell>
          <cell r="G74">
            <v>251.40999999999997</v>
          </cell>
          <cell r="H74" t="str">
            <v>Drenagem</v>
          </cell>
        </row>
        <row r="75">
          <cell r="A75" t="str">
            <v>04.942.01</v>
          </cell>
          <cell r="B75" t="str">
            <v>ENTRADA D'ÁGUA - EDA 01</v>
          </cell>
          <cell r="C75" t="str">
            <v>unid.</v>
          </cell>
          <cell r="D75" t="str">
            <v>DNER-ES-291/97</v>
          </cell>
          <cell r="E75">
            <v>19.73</v>
          </cell>
          <cell r="F75">
            <v>7.06</v>
          </cell>
          <cell r="G75">
            <v>26.79</v>
          </cell>
          <cell r="H75" t="str">
            <v>Drenagem</v>
          </cell>
        </row>
        <row r="76">
          <cell r="A76" t="str">
            <v>04.942.02</v>
          </cell>
          <cell r="B76" t="str">
            <v>ENTRADA D'ÁGUA - EDA 02</v>
          </cell>
          <cell r="C76" t="str">
            <v>unid.</v>
          </cell>
          <cell r="D76" t="str">
            <v>DNER-ES-291/97</v>
          </cell>
          <cell r="E76">
            <v>24.37</v>
          </cell>
          <cell r="F76">
            <v>8.7200000000000006</v>
          </cell>
          <cell r="G76">
            <v>33.090000000000003</v>
          </cell>
          <cell r="H76" t="str">
            <v>Drenagem</v>
          </cell>
        </row>
        <row r="77">
          <cell r="A77" t="str">
            <v>04.950.01</v>
          </cell>
          <cell r="B77" t="str">
            <v>DISSIPADOR DE ENERGIA - DES 01</v>
          </cell>
          <cell r="C77" t="str">
            <v>unid.</v>
          </cell>
          <cell r="D77" t="str">
            <v>DNER-ES 283/97</v>
          </cell>
          <cell r="E77">
            <v>75.260000000000005</v>
          </cell>
          <cell r="F77">
            <v>26.94</v>
          </cell>
          <cell r="G77">
            <v>102.2</v>
          </cell>
          <cell r="H77" t="str">
            <v>Drenagem</v>
          </cell>
        </row>
        <row r="78">
          <cell r="A78" t="str">
            <v>04.950.21</v>
          </cell>
          <cell r="B78" t="str">
            <v>DISSIPADOR DE ENERGIA - DEB 01</v>
          </cell>
          <cell r="C78" t="str">
            <v>unid.</v>
          </cell>
          <cell r="D78" t="str">
            <v>DNER-ES 283/97</v>
          </cell>
          <cell r="E78">
            <v>97.81</v>
          </cell>
          <cell r="F78">
            <v>35.020000000000003</v>
          </cell>
          <cell r="G78">
            <v>132.83000000000001</v>
          </cell>
          <cell r="H78" t="str">
            <v>Drenagem</v>
          </cell>
        </row>
        <row r="79">
          <cell r="A79" t="str">
            <v>04.950.24</v>
          </cell>
          <cell r="B79" t="str">
            <v>DISSIPADOR DE ENERGIA - DEB 04</v>
          </cell>
          <cell r="C79" t="str">
            <v>unid.</v>
          </cell>
          <cell r="D79" t="str">
            <v>DNER-ES 283/97</v>
          </cell>
          <cell r="E79">
            <v>747</v>
          </cell>
          <cell r="F79">
            <v>267.43</v>
          </cell>
          <cell r="G79">
            <v>1014.4300000000001</v>
          </cell>
          <cell r="H79" t="str">
            <v>Drenagem</v>
          </cell>
        </row>
        <row r="80">
          <cell r="A80" t="str">
            <v>04.950.51</v>
          </cell>
          <cell r="B80" t="str">
            <v>DISSIPADOR DE ENERGIA - DED 01</v>
          </cell>
          <cell r="C80" t="str">
            <v>unid.</v>
          </cell>
          <cell r="D80" t="str">
            <v>DNER-ES 283/97</v>
          </cell>
          <cell r="E80">
            <v>97.839999999999989</v>
          </cell>
          <cell r="F80">
            <v>35.03</v>
          </cell>
          <cell r="G80">
            <v>132.87</v>
          </cell>
          <cell r="H80" t="str">
            <v>Drenagem</v>
          </cell>
        </row>
        <row r="81">
          <cell r="A81" t="str">
            <v>OBRAS DE ARTE CORRENTE</v>
          </cell>
        </row>
        <row r="82">
          <cell r="A82" t="str">
            <v>04.100.03</v>
          </cell>
          <cell r="B82" t="str">
            <v>CORPO BUEIRO SIMPLES TUBULAR DE CONCRETO D=1,00 M</v>
          </cell>
          <cell r="C82" t="str">
            <v>m</v>
          </cell>
          <cell r="D82" t="str">
            <v>DNER-ES-284/97</v>
          </cell>
          <cell r="E82">
            <v>308.68</v>
          </cell>
          <cell r="F82">
            <v>110.51</v>
          </cell>
          <cell r="G82">
            <v>419.19</v>
          </cell>
          <cell r="H82" t="str">
            <v>OAC</v>
          </cell>
        </row>
        <row r="83">
          <cell r="A83" t="str">
            <v>04.101.03</v>
          </cell>
          <cell r="B83" t="str">
            <v>BOCA BUEIRO SIMPLES SIMP. TUB. DE CONC. D=1,00 M NORMAL</v>
          </cell>
          <cell r="C83" t="str">
            <v>m</v>
          </cell>
          <cell r="D83" t="str">
            <v>DNER-ES-284/97</v>
          </cell>
          <cell r="E83">
            <v>846.96</v>
          </cell>
          <cell r="F83">
            <v>303.20999999999998</v>
          </cell>
          <cell r="G83">
            <v>1150.17</v>
          </cell>
          <cell r="H83" t="str">
            <v>OAC</v>
          </cell>
        </row>
        <row r="84">
          <cell r="A84" t="str">
            <v>04.200.07</v>
          </cell>
          <cell r="B84" t="str">
            <v>CORPO DE BSCC 2,5 x 2,50 M ALT. 1,00 a 2,50 M</v>
          </cell>
          <cell r="C84" t="str">
            <v>m</v>
          </cell>
          <cell r="D84" t="str">
            <v>DNER-ES-286/97</v>
          </cell>
          <cell r="E84">
            <v>837.61000000000013</v>
          </cell>
          <cell r="F84">
            <v>299.86</v>
          </cell>
          <cell r="G84">
            <v>1137.4700000000003</v>
          </cell>
          <cell r="H84" t="str">
            <v>OAC</v>
          </cell>
        </row>
        <row r="85">
          <cell r="A85" t="str">
            <v>04.200.12</v>
          </cell>
          <cell r="B85" t="str">
            <v>CORPO DE BSCC 3,00 x 3,00 m ALT. 2,50 a 5,00 M</v>
          </cell>
          <cell r="C85" t="str">
            <v>m</v>
          </cell>
          <cell r="D85" t="str">
            <v>DNER-ES-286/97</v>
          </cell>
          <cell r="E85">
            <v>1403.6200000000001</v>
          </cell>
          <cell r="F85">
            <v>502.5</v>
          </cell>
          <cell r="G85">
            <v>1906.1200000000001</v>
          </cell>
          <cell r="H85" t="str">
            <v>OAC</v>
          </cell>
        </row>
        <row r="86">
          <cell r="A86" t="str">
            <v>04.200.20</v>
          </cell>
          <cell r="B86" t="str">
            <v>CORPO DE BSCC 3,00 x 3,00 M ALT. 7,50 a 10,00 M</v>
          </cell>
          <cell r="C86" t="str">
            <v>m</v>
          </cell>
          <cell r="D86" t="str">
            <v>DNER-ES-286/97</v>
          </cell>
          <cell r="E86">
            <v>1685.22</v>
          </cell>
          <cell r="F86">
            <v>603.30999999999995</v>
          </cell>
          <cell r="G86">
            <v>2288.5299999999997</v>
          </cell>
          <cell r="H86" t="str">
            <v>OAC</v>
          </cell>
        </row>
        <row r="87">
          <cell r="A87" t="str">
            <v>04.200.24</v>
          </cell>
          <cell r="B87" t="str">
            <v>CORPO DE BSCC 3,00 x 3,00 M ALT. 10,00 a 12,50 M</v>
          </cell>
          <cell r="C87" t="str">
            <v>m</v>
          </cell>
          <cell r="D87" t="str">
            <v>DNER-ES-286/97</v>
          </cell>
          <cell r="E87">
            <v>1782.7500000000002</v>
          </cell>
          <cell r="F87">
            <v>638.22</v>
          </cell>
          <cell r="G87">
            <v>2420.9700000000003</v>
          </cell>
          <cell r="H87" t="str">
            <v>OAC</v>
          </cell>
        </row>
        <row r="88">
          <cell r="A88" t="str">
            <v>04.200.26</v>
          </cell>
          <cell r="B88" t="str">
            <v>CORPO DE BSCC 2,00 x 2,00 M ALT. 12,50 a 15,00 M</v>
          </cell>
          <cell r="C88" t="str">
            <v>m</v>
          </cell>
          <cell r="D88" t="str">
            <v>DNER-ES-286/97</v>
          </cell>
          <cell r="E88">
            <v>936.76</v>
          </cell>
          <cell r="F88">
            <v>335.36</v>
          </cell>
          <cell r="G88">
            <v>1272.1199999999999</v>
          </cell>
          <cell r="H88" t="str">
            <v>OAC</v>
          </cell>
        </row>
        <row r="89">
          <cell r="A89" t="str">
            <v>04.200.27</v>
          </cell>
          <cell r="B89" t="str">
            <v>CORPO DE BSCC 2,5 x 2,50 M ALT. 12,50 a 15,00 M</v>
          </cell>
          <cell r="C89" t="str">
            <v>m</v>
          </cell>
          <cell r="D89" t="str">
            <v>DNER-ES-286/97</v>
          </cell>
          <cell r="E89">
            <v>1478.06</v>
          </cell>
          <cell r="F89">
            <v>529.15</v>
          </cell>
          <cell r="G89">
            <v>2007.21</v>
          </cell>
          <cell r="H89" t="str">
            <v>OAC</v>
          </cell>
        </row>
        <row r="90">
          <cell r="A90" t="str">
            <v>04.201.02</v>
          </cell>
          <cell r="B90" t="str">
            <v>BOCA DE BSCC 2,00 x 2,00 M NORMAL</v>
          </cell>
          <cell r="C90" t="str">
            <v>unid.</v>
          </cell>
          <cell r="D90" t="str">
            <v>DNER-ES-286/97</v>
          </cell>
          <cell r="E90">
            <v>4338.92</v>
          </cell>
          <cell r="F90">
            <v>1553.33</v>
          </cell>
          <cell r="G90">
            <v>5892.25</v>
          </cell>
          <cell r="H90" t="str">
            <v>OAC</v>
          </cell>
        </row>
        <row r="91">
          <cell r="A91" t="str">
            <v>04.201.03</v>
          </cell>
          <cell r="B91" t="str">
            <v>BOCA DE BSCC 2,50 x 2,50 M NORMAL</v>
          </cell>
          <cell r="C91" t="str">
            <v>unid.</v>
          </cell>
          <cell r="D91" t="str">
            <v>DNER-ES-286/97</v>
          </cell>
          <cell r="E91">
            <v>5863.87</v>
          </cell>
          <cell r="F91">
            <v>2099.27</v>
          </cell>
          <cell r="G91">
            <v>7963.1399999999994</v>
          </cell>
          <cell r="H91" t="str">
            <v>OAC</v>
          </cell>
        </row>
        <row r="92">
          <cell r="A92" t="str">
            <v>04.201.04</v>
          </cell>
          <cell r="B92" t="str">
            <v>BOCA DE BSCC 3,00 x 3,00 M NORMAL</v>
          </cell>
          <cell r="C92" t="str">
            <v>unid.</v>
          </cell>
          <cell r="D92" t="str">
            <v>DNER-ES-286/97</v>
          </cell>
          <cell r="E92">
            <v>8305.1099999999988</v>
          </cell>
          <cell r="F92">
            <v>2973.23</v>
          </cell>
          <cell r="G92">
            <v>11278.339999999998</v>
          </cell>
          <cell r="H92" t="str">
            <v>OAC</v>
          </cell>
        </row>
        <row r="93">
          <cell r="A93" t="str">
            <v>04.210.23</v>
          </cell>
          <cell r="B93" t="str">
            <v>CORPO DE BDCC 2,50 x 2,50 M ALT. 10,00 a 12,50 M</v>
          </cell>
          <cell r="C93" t="str">
            <v>m</v>
          </cell>
          <cell r="D93" t="str">
            <v>DNER-ES-286/97</v>
          </cell>
          <cell r="E93">
            <v>1993.81</v>
          </cell>
          <cell r="F93">
            <v>713.78</v>
          </cell>
          <cell r="G93">
            <v>2707.59</v>
          </cell>
          <cell r="H93" t="str">
            <v>OAC</v>
          </cell>
        </row>
        <row r="94">
          <cell r="A94" t="str">
            <v>04.211.03</v>
          </cell>
          <cell r="B94" t="str">
            <v>BOCA DE BSCC 2,50 x 2,50 M NORMAL</v>
          </cell>
          <cell r="C94" t="str">
            <v>unid.</v>
          </cell>
          <cell r="D94" t="str">
            <v>DNER-ES-286/97</v>
          </cell>
          <cell r="E94">
            <v>7007.13</v>
          </cell>
          <cell r="F94">
            <v>2508.5500000000002</v>
          </cell>
          <cell r="G94">
            <v>9515.68</v>
          </cell>
          <cell r="H94" t="str">
            <v>OAC</v>
          </cell>
        </row>
        <row r="95">
          <cell r="A95" t="str">
            <v>04.220.09</v>
          </cell>
          <cell r="B95" t="str">
            <v>CORPO DE BTCC 1,50 x 1,50 M ALT. 2,50 a 5,00 M</v>
          </cell>
          <cell r="C95" t="str">
            <v>m</v>
          </cell>
          <cell r="D95" t="str">
            <v>DNER-ES-286/97</v>
          </cell>
          <cell r="E95">
            <v>1047.06</v>
          </cell>
          <cell r="F95">
            <v>374.85</v>
          </cell>
          <cell r="G95">
            <v>1421.9099999999999</v>
          </cell>
          <cell r="H95" t="str">
            <v>OAC</v>
          </cell>
        </row>
        <row r="96">
          <cell r="A96" t="str">
            <v>04.220.11</v>
          </cell>
          <cell r="B96" t="str">
            <v>CORPO DE BTCC 2,50 x 2,50 M ALT. 2,50 a 5,00 M</v>
          </cell>
          <cell r="C96" t="str">
            <v>m</v>
          </cell>
          <cell r="D96" t="str">
            <v>DNER-ES-286/97</v>
          </cell>
          <cell r="E96">
            <v>2132.37</v>
          </cell>
          <cell r="F96">
            <v>763.39</v>
          </cell>
          <cell r="G96">
            <v>2895.7599999999998</v>
          </cell>
          <cell r="H96" t="str">
            <v>OAC</v>
          </cell>
        </row>
        <row r="97">
          <cell r="A97" t="str">
            <v>04.220.20</v>
          </cell>
          <cell r="B97" t="str">
            <v>CORPO DE BTCC 3,00 x 3,00 M ALT. 7,50 a 10,00 M</v>
          </cell>
          <cell r="C97" t="str">
            <v>m</v>
          </cell>
          <cell r="D97" t="str">
            <v>DNER-ES-286/97</v>
          </cell>
          <cell r="E97">
            <v>3681.4599999999996</v>
          </cell>
          <cell r="F97">
            <v>1317.96</v>
          </cell>
          <cell r="G97">
            <v>4999.42</v>
          </cell>
          <cell r="H97" t="str">
            <v>OAC</v>
          </cell>
        </row>
        <row r="98">
          <cell r="A98" t="str">
            <v>04.220.28</v>
          </cell>
          <cell r="B98" t="str">
            <v>CORPO DE BTCC 3,00 x 3,00 M ALT. 12,50 a 15,00 M</v>
          </cell>
          <cell r="C98" t="str">
            <v>m</v>
          </cell>
          <cell r="D98" t="str">
            <v>DNER-ES-286/97</v>
          </cell>
          <cell r="E98">
            <v>4085.29</v>
          </cell>
          <cell r="F98">
            <v>1462.53</v>
          </cell>
          <cell r="G98">
            <v>5547.82</v>
          </cell>
          <cell r="H98" t="str">
            <v>OAC</v>
          </cell>
        </row>
        <row r="99">
          <cell r="A99" t="str">
            <v>04.221.01</v>
          </cell>
          <cell r="B99" t="str">
            <v>BOCA DE BSCC 1,50 x 1,50 M NORMAL</v>
          </cell>
          <cell r="C99" t="str">
            <v>unid.</v>
          </cell>
          <cell r="D99" t="str">
            <v>DNER-ES-286/97</v>
          </cell>
          <cell r="E99">
            <v>4032.1099999999997</v>
          </cell>
          <cell r="F99">
            <v>1443.5</v>
          </cell>
          <cell r="G99">
            <v>5475.61</v>
          </cell>
          <cell r="H99" t="str">
            <v>OAC</v>
          </cell>
        </row>
        <row r="100">
          <cell r="A100" t="str">
            <v>04.221.03</v>
          </cell>
          <cell r="B100" t="str">
            <v>BOCA DE BSCC 2,50 x 2,50 M NORMAL</v>
          </cell>
          <cell r="C100" t="str">
            <v>unid.</v>
          </cell>
          <cell r="D100" t="str">
            <v>DNER-ES-286/97</v>
          </cell>
          <cell r="E100">
            <v>8611.75</v>
          </cell>
          <cell r="F100">
            <v>3083.01</v>
          </cell>
          <cell r="G100">
            <v>11694.76</v>
          </cell>
          <cell r="H100" t="str">
            <v>OAC</v>
          </cell>
        </row>
        <row r="101">
          <cell r="A101" t="str">
            <v>04.221.04</v>
          </cell>
          <cell r="B101" t="str">
            <v>BOCA DE BSCC 3,00 x 3,00 M NORMAL</v>
          </cell>
          <cell r="C101" t="str">
            <v>unid.</v>
          </cell>
          <cell r="D101" t="str">
            <v>DNER-ES-286/97</v>
          </cell>
          <cell r="E101">
            <v>12159.140000000001</v>
          </cell>
          <cell r="F101">
            <v>4352.97</v>
          </cell>
          <cell r="G101">
            <v>16512.11</v>
          </cell>
          <cell r="H101" t="str">
            <v>OAC</v>
          </cell>
        </row>
        <row r="102">
          <cell r="A102" t="str">
            <v>04.930.03</v>
          </cell>
          <cell r="B102" t="str">
            <v>CAIXA COLETORA DE SARJETA - CCS 03</v>
          </cell>
          <cell r="C102" t="str">
            <v>unid.</v>
          </cell>
          <cell r="D102" t="str">
            <v>DNER-ES-287/97</v>
          </cell>
          <cell r="E102">
            <v>546.06999999999994</v>
          </cell>
          <cell r="F102">
            <v>195.49</v>
          </cell>
          <cell r="G102">
            <v>741.56</v>
          </cell>
          <cell r="H102" t="str">
            <v>OAC</v>
          </cell>
        </row>
        <row r="103">
          <cell r="A103" t="str">
            <v>04.931.03</v>
          </cell>
          <cell r="B103" t="str">
            <v>CAIXA COLETORA DE TALVEGUE - CCT 03</v>
          </cell>
          <cell r="C103" t="str">
            <v>unid.</v>
          </cell>
          <cell r="D103" t="str">
            <v>DNER-ES-287/97</v>
          </cell>
          <cell r="E103">
            <v>557.82999999999993</v>
          </cell>
          <cell r="F103">
            <v>199.7</v>
          </cell>
          <cell r="G103">
            <v>757.53</v>
          </cell>
          <cell r="H103" t="str">
            <v>OAC</v>
          </cell>
        </row>
        <row r="104">
          <cell r="A104" t="str">
            <v>OBRAS COMPLEMENTARES</v>
          </cell>
        </row>
        <row r="105">
          <cell r="A105" t="str">
            <v>05.300.02</v>
          </cell>
          <cell r="B105" t="str">
            <v>ENROCAMENTO DE PEDRA JOGADA</v>
          </cell>
          <cell r="C105" t="str">
            <v>m³</v>
          </cell>
          <cell r="D105" t="str">
            <v>DNER-ES-292/97</v>
          </cell>
          <cell r="E105">
            <v>19.340000000000003</v>
          </cell>
          <cell r="F105">
            <v>6.92</v>
          </cell>
          <cell r="G105">
            <v>26.260000000000005</v>
          </cell>
          <cell r="H105" t="str">
            <v>Obras Comp.</v>
          </cell>
        </row>
        <row r="106">
          <cell r="A106" t="str">
            <v>05.301.00</v>
          </cell>
          <cell r="B106" t="str">
            <v>ALVENARIA DE PEDRA ARGAMASSADA</v>
          </cell>
          <cell r="C106" t="str">
            <v>m³</v>
          </cell>
          <cell r="D106" t="str">
            <v>DNER-ES-292/97</v>
          </cell>
          <cell r="E106">
            <v>84.77</v>
          </cell>
          <cell r="F106">
            <v>30.35</v>
          </cell>
          <cell r="G106">
            <v>115.12</v>
          </cell>
          <cell r="H106" t="str">
            <v>Obras Comp.</v>
          </cell>
        </row>
        <row r="107">
          <cell r="A107" t="str">
            <v>05.999.04</v>
          </cell>
          <cell r="B107" t="str">
            <v>MURO DE ARRIMO EM GABIÕES</v>
          </cell>
          <cell r="C107" t="str">
            <v>m³</v>
          </cell>
          <cell r="D107" t="str">
            <v>DNER-ES-343/97</v>
          </cell>
          <cell r="E107">
            <v>87.039999999999992</v>
          </cell>
          <cell r="F107">
            <v>31.16</v>
          </cell>
          <cell r="G107">
            <v>118.19999999999999</v>
          </cell>
          <cell r="H107" t="str">
            <v>Obras Comp.</v>
          </cell>
        </row>
        <row r="108">
          <cell r="A108" t="str">
            <v>06.400.01</v>
          </cell>
          <cell r="B108" t="str">
            <v>CERCA DE ARAME FARPADO COM MOURÃO DE CONCRETO</v>
          </cell>
          <cell r="C108" t="str">
            <v>m</v>
          </cell>
          <cell r="D108" t="str">
            <v>DNER-ES-338/97</v>
          </cell>
          <cell r="E108">
            <v>4.8599999999999994</v>
          </cell>
          <cell r="F108">
            <v>1.74</v>
          </cell>
          <cell r="G108">
            <v>6.6</v>
          </cell>
          <cell r="H108" t="str">
            <v>Obras Comp.</v>
          </cell>
        </row>
        <row r="109">
          <cell r="A109" t="str">
            <v>SINALIZAÇÃO</v>
          </cell>
        </row>
        <row r="110">
          <cell r="A110" t="str">
            <v>06.010.01</v>
          </cell>
          <cell r="B110" t="str">
            <v>DEFENSA SEMI-MALEÁVEL SIMPLES (FORN./IMPL.)</v>
          </cell>
          <cell r="C110" t="str">
            <v>m</v>
          </cell>
          <cell r="D110" t="str">
            <v>DNER-ES-144/97</v>
          </cell>
          <cell r="E110">
            <v>90.28</v>
          </cell>
          <cell r="F110">
            <v>32.32</v>
          </cell>
          <cell r="G110">
            <v>122.6</v>
          </cell>
          <cell r="H110" t="str">
            <v>Sinalização</v>
          </cell>
        </row>
        <row r="111">
          <cell r="A111" t="str">
            <v>06.110.01</v>
          </cell>
          <cell r="B111" t="str">
            <v>PINTURA DE FAIXA COM TERMOPLÁSTICO - 3 ANOS</v>
          </cell>
          <cell r="C111" t="str">
            <v>m²</v>
          </cell>
          <cell r="D111" t="str">
            <v>DNER-ES-339/97</v>
          </cell>
          <cell r="E111">
            <v>14.79</v>
          </cell>
          <cell r="F111">
            <v>5.29</v>
          </cell>
          <cell r="G111">
            <v>20.079999999999998</v>
          </cell>
          <cell r="H111" t="str">
            <v>Sinalização</v>
          </cell>
        </row>
        <row r="112">
          <cell r="A112" t="str">
            <v>06.110.02</v>
          </cell>
          <cell r="B112" t="str">
            <v>PINTURA DE SETAS E ZEBRADOS COM TERMOPLÁSTICO</v>
          </cell>
          <cell r="C112" t="str">
            <v>m²</v>
          </cell>
          <cell r="D112" t="str">
            <v>DNER-ES-339/97</v>
          </cell>
          <cell r="E112">
            <v>18.03</v>
          </cell>
          <cell r="F112">
            <v>6.45</v>
          </cell>
          <cell r="G112">
            <v>24.48</v>
          </cell>
          <cell r="H112" t="str">
            <v>Sinalização</v>
          </cell>
        </row>
        <row r="113">
          <cell r="A113" t="str">
            <v>06.120.01</v>
          </cell>
          <cell r="B113" t="str">
            <v>TACHA REFLETIVA MONODIRECIONAL (FORN./COLOC.)</v>
          </cell>
          <cell r="C113" t="str">
            <v>m²</v>
          </cell>
          <cell r="D113" t="str">
            <v>DNER-ES-339/97</v>
          </cell>
          <cell r="E113">
            <v>7.67</v>
          </cell>
          <cell r="F113">
            <v>2.75</v>
          </cell>
          <cell r="G113">
            <v>10.42</v>
          </cell>
          <cell r="H113" t="str">
            <v>Sinalização</v>
          </cell>
        </row>
        <row r="114">
          <cell r="A114" t="str">
            <v>06.121.01</v>
          </cell>
          <cell r="B114" t="str">
            <v>TACHA REFLETIVA BIDIRECIONAL (FORN./COLOC.)</v>
          </cell>
          <cell r="C114" t="str">
            <v>m²</v>
          </cell>
          <cell r="D114" t="str">
            <v>DNER-ES-339/97</v>
          </cell>
          <cell r="E114">
            <v>8.5400000000000009</v>
          </cell>
          <cell r="F114">
            <v>3.06</v>
          </cell>
          <cell r="G114">
            <v>11.600000000000001</v>
          </cell>
          <cell r="H114" t="str">
            <v>Sinalização</v>
          </cell>
        </row>
        <row r="115">
          <cell r="A115" t="str">
            <v>06.200.02</v>
          </cell>
          <cell r="B115" t="str">
            <v>PLACA DE SINALIZAÇÃO TOTALMENTE REFLETIVA</v>
          </cell>
          <cell r="C115" t="str">
            <v>m²</v>
          </cell>
          <cell r="D115" t="str">
            <v>DNER-ES-340/97</v>
          </cell>
          <cell r="E115">
            <v>136.58000000000001</v>
          </cell>
          <cell r="F115">
            <v>48.9</v>
          </cell>
          <cell r="G115">
            <v>185.48000000000002</v>
          </cell>
          <cell r="H115" t="str">
            <v>Sinalização</v>
          </cell>
        </row>
        <row r="116">
          <cell r="A116" t="str">
            <v>06.230.01</v>
          </cell>
          <cell r="B116" t="str">
            <v>BALIZADOR BIDIRECIONAL</v>
          </cell>
          <cell r="C116" t="str">
            <v>unid.</v>
          </cell>
          <cell r="D116" t="str">
            <v>DNER-ES-340/97</v>
          </cell>
          <cell r="E116">
            <v>7.2</v>
          </cell>
          <cell r="F116">
            <v>2.58</v>
          </cell>
          <cell r="G116">
            <v>9.7800000000000011</v>
          </cell>
          <cell r="H116" t="str">
            <v>Sinalização</v>
          </cell>
        </row>
        <row r="117">
          <cell r="A117" t="str">
            <v>MEIO AMBIENTE</v>
          </cell>
        </row>
        <row r="118">
          <cell r="A118" t="str">
            <v>05.100.00</v>
          </cell>
          <cell r="B118" t="str">
            <v>ENLEIVAMENTO</v>
          </cell>
          <cell r="C118" t="str">
            <v>m²</v>
          </cell>
          <cell r="D118" t="str">
            <v>DNER-ES-341/97</v>
          </cell>
          <cell r="E118">
            <v>1.3599999999999999</v>
          </cell>
          <cell r="F118">
            <v>0.49</v>
          </cell>
          <cell r="G118">
            <v>1.8499999999999999</v>
          </cell>
          <cell r="H118" t="str">
            <v>Obras Comp.</v>
          </cell>
        </row>
        <row r="119">
          <cell r="A119" t="str">
            <v>05.101.00</v>
          </cell>
          <cell r="B119" t="str">
            <v>SEMEADURA MANUAL</v>
          </cell>
          <cell r="C119" t="str">
            <v>m²</v>
          </cell>
          <cell r="D119" t="str">
            <v>DNER-ES-341/97</v>
          </cell>
          <cell r="E119">
            <v>0.51</v>
          </cell>
          <cell r="F119">
            <v>0.18</v>
          </cell>
          <cell r="G119">
            <v>0.69</v>
          </cell>
          <cell r="H119" t="str">
            <v>Obras Comp.</v>
          </cell>
        </row>
        <row r="120">
          <cell r="A120" t="str">
            <v>05.102.00</v>
          </cell>
          <cell r="B120" t="str">
            <v>HIDROSSEMEADURA</v>
          </cell>
          <cell r="C120" t="str">
            <v>m²</v>
          </cell>
          <cell r="D120" t="str">
            <v>DNER-ES-341/97</v>
          </cell>
          <cell r="E120">
            <v>0.28000000000000003</v>
          </cell>
          <cell r="F120">
            <v>0.1</v>
          </cell>
          <cell r="G120">
            <v>0.38</v>
          </cell>
          <cell r="H120" t="str">
            <v>Obras Comp.</v>
          </cell>
        </row>
        <row r="121">
          <cell r="A121" t="str">
            <v>05.999.01</v>
          </cell>
          <cell r="B121" t="str">
            <v>PLANTIO DE ÁRVORES E ARBUSTOS</v>
          </cell>
          <cell r="C121" t="str">
            <v>unid.</v>
          </cell>
          <cell r="D121" t="str">
            <v>CE-PE - 01</v>
          </cell>
          <cell r="E121">
            <v>2.31</v>
          </cell>
          <cell r="F121">
            <v>0.83</v>
          </cell>
          <cell r="G121">
            <v>3.14</v>
          </cell>
          <cell r="H121" t="str">
            <v>Obras Comp.</v>
          </cell>
        </row>
        <row r="122">
          <cell r="A122" t="str">
            <v>05.999.02</v>
          </cell>
          <cell r="B122" t="str">
            <v>CONFORMAÇÃO DE CX. DE EMPRÉSTIMOS, JAZIDAS E BOTA-FORA</v>
          </cell>
          <cell r="C122" t="str">
            <v>m²</v>
          </cell>
          <cell r="D122" t="str">
            <v>DNER-ES-341/97</v>
          </cell>
          <cell r="F122">
            <v>0</v>
          </cell>
          <cell r="G122">
            <v>0</v>
          </cell>
        </row>
        <row r="123">
          <cell r="A123" t="str">
            <v>05.999.02</v>
          </cell>
          <cell r="B123" t="str">
            <v>PLANTIO DE GRAMA EM PLACA</v>
          </cell>
          <cell r="C123" t="str">
            <v>m²</v>
          </cell>
          <cell r="D123" t="str">
            <v>DNER-ES-341/97</v>
          </cell>
          <cell r="F123">
            <v>0</v>
          </cell>
          <cell r="G123">
            <v>0</v>
          </cell>
        </row>
        <row r="124">
          <cell r="A124" t="str">
            <v>05.999.03</v>
          </cell>
          <cell r="B124" t="str">
            <v>RECOMP. VEGETAL DE CAIXA DE EMPRÉSTIMO, JAZIDA E BOTA-FORA</v>
          </cell>
          <cell r="C124" t="str">
            <v>m²</v>
          </cell>
          <cell r="D124" t="str">
            <v>DNER-ES-341/97</v>
          </cell>
          <cell r="F124">
            <v>0</v>
          </cell>
          <cell r="G124">
            <v>0</v>
          </cell>
        </row>
        <row r="125">
          <cell r="A125" t="str">
            <v>COMPOSIÇÕES AUXILIARES</v>
          </cell>
        </row>
        <row r="126">
          <cell r="A126" t="str">
            <v>01.200.01</v>
          </cell>
          <cell r="B126" t="str">
            <v>ESCAVAÇÃO E CARGA DE MATERIAL DE JAZIDA</v>
          </cell>
          <cell r="C126" t="str">
            <v>m³</v>
          </cell>
          <cell r="E126">
            <v>0.97</v>
          </cell>
          <cell r="H126" t="str">
            <v>Custos Básicos</v>
          </cell>
        </row>
        <row r="127">
          <cell r="A127" t="str">
            <v>01.999.01</v>
          </cell>
          <cell r="B127" t="str">
            <v>LIMPEZA SUPERFICIAL DA CAMADA VEGETAL</v>
          </cell>
          <cell r="C127" t="str">
            <v>m²</v>
          </cell>
          <cell r="E127">
            <v>0.06</v>
          </cell>
          <cell r="H127" t="str">
            <v>Custos Básicos</v>
          </cell>
        </row>
        <row r="128">
          <cell r="A128" t="str">
            <v>01.999.02</v>
          </cell>
          <cell r="B128" t="str">
            <v>EXPURGO DE JAZIDA</v>
          </cell>
          <cell r="C128" t="str">
            <v>m³</v>
          </cell>
          <cell r="E128">
            <v>0.66</v>
          </cell>
          <cell r="H128" t="str">
            <v>Custos Básicos</v>
          </cell>
        </row>
        <row r="129">
          <cell r="A129" t="str">
            <v>01.999.03</v>
          </cell>
          <cell r="B129" t="str">
            <v>DESMATAMENTO DE JAZIDA</v>
          </cell>
          <cell r="C129" t="str">
            <v>m³</v>
          </cell>
          <cell r="E129">
            <v>0.05</v>
          </cell>
          <cell r="H129" t="str">
            <v>Custos Básicos</v>
          </cell>
        </row>
        <row r="130">
          <cell r="A130" t="str">
            <v>03.000.02</v>
          </cell>
          <cell r="B130" t="str">
            <v>ESCAVAÇÃO MANUAL DE CAVAS EM MAT. 1ª CATEGORIA</v>
          </cell>
          <cell r="C130" t="str">
            <v>m³</v>
          </cell>
          <cell r="E130">
            <v>12.57</v>
          </cell>
          <cell r="H130" t="str">
            <v>Custos Básicos</v>
          </cell>
        </row>
        <row r="131">
          <cell r="A131" t="str">
            <v>03.300.01</v>
          </cell>
          <cell r="B131" t="str">
            <v>CONCRETO MAGRO</v>
          </cell>
          <cell r="C131" t="str">
            <v>m³</v>
          </cell>
          <cell r="E131">
            <v>146</v>
          </cell>
          <cell r="H131" t="str">
            <v>Custos Básicos</v>
          </cell>
        </row>
        <row r="132">
          <cell r="A132" t="str">
            <v>03.310.03</v>
          </cell>
          <cell r="B132" t="str">
            <v>CONCRETO CICLOPICO FCK = 12 MPA</v>
          </cell>
          <cell r="C132" t="str">
            <v>m³</v>
          </cell>
          <cell r="E132">
            <v>145.64000000000001</v>
          </cell>
          <cell r="H132" t="str">
            <v>Custos Básicos</v>
          </cell>
        </row>
        <row r="133">
          <cell r="A133" t="str">
            <v>03.321.01</v>
          </cell>
          <cell r="B133" t="str">
            <v>CONCRETO FCK=10 MPA</v>
          </cell>
          <cell r="C133" t="str">
            <v>m³</v>
          </cell>
          <cell r="E133">
            <v>163.38</v>
          </cell>
          <cell r="H133" t="str">
            <v>Custos Básicos</v>
          </cell>
        </row>
        <row r="134">
          <cell r="A134" t="str">
            <v>03.325.00</v>
          </cell>
          <cell r="B134" t="str">
            <v>CONCRETO FCK=18 MPA</v>
          </cell>
          <cell r="C134" t="str">
            <v>m³</v>
          </cell>
          <cell r="E134">
            <v>177.85</v>
          </cell>
          <cell r="H134" t="str">
            <v>Custos Básicos</v>
          </cell>
        </row>
        <row r="135">
          <cell r="A135" t="str">
            <v>03.326.00</v>
          </cell>
          <cell r="B135" t="str">
            <v>CONCRETO FCK=20 MPA</v>
          </cell>
          <cell r="C135" t="str">
            <v>m³</v>
          </cell>
          <cell r="E135">
            <v>181.90999999999997</v>
          </cell>
          <cell r="H135" t="str">
            <v>Custos Básicos</v>
          </cell>
        </row>
        <row r="136">
          <cell r="A136" t="str">
            <v>03.329.04</v>
          </cell>
          <cell r="B136" t="str">
            <v>CONCRETO FCK=12  MPA</v>
          </cell>
          <cell r="C136" t="str">
            <v>m³</v>
          </cell>
          <cell r="E136">
            <v>168.03</v>
          </cell>
          <cell r="H136" t="str">
            <v>Custos Básicos</v>
          </cell>
        </row>
        <row r="137">
          <cell r="A137" t="str">
            <v>03.340.00</v>
          </cell>
          <cell r="B137" t="str">
            <v>ARGAMASSA CIMENTO-AREIA 1-3</v>
          </cell>
          <cell r="C137" t="str">
            <v>m³</v>
          </cell>
          <cell r="E137">
            <v>154.82</v>
          </cell>
          <cell r="H137" t="str">
            <v>Custos Básicos</v>
          </cell>
        </row>
        <row r="138">
          <cell r="A138" t="str">
            <v>03.341.00</v>
          </cell>
          <cell r="B138" t="str">
            <v>ARGAMASSA CIMENTO-AREIA 1-4</v>
          </cell>
          <cell r="C138" t="str">
            <v>m³</v>
          </cell>
          <cell r="E138">
            <v>136.55000000000001</v>
          </cell>
          <cell r="H138" t="str">
            <v>Custos Básicos</v>
          </cell>
        </row>
        <row r="139">
          <cell r="A139" t="str">
            <v>03.353.00</v>
          </cell>
          <cell r="B139" t="str">
            <v>FORNECIMENTO, PREPARO E COLOCAÇÃO AÇO CA-50</v>
          </cell>
          <cell r="C139" t="str">
            <v>kg</v>
          </cell>
          <cell r="E139">
            <v>1.65</v>
          </cell>
          <cell r="H139" t="str">
            <v>Custos Básicos</v>
          </cell>
        </row>
        <row r="140">
          <cell r="A140" t="str">
            <v>03.370.00</v>
          </cell>
          <cell r="B140" t="str">
            <v>FORMAS COMUNS DE MADEIRA</v>
          </cell>
          <cell r="C140" t="str">
            <v>m²</v>
          </cell>
          <cell r="E140">
            <v>17.650000000000002</v>
          </cell>
          <cell r="H140" t="str">
            <v>Custos Básicos</v>
          </cell>
        </row>
        <row r="141">
          <cell r="A141" t="str">
            <v>03.371.00</v>
          </cell>
          <cell r="B141" t="str">
            <v>FORMA DE MADEIRA COMPENSADA</v>
          </cell>
          <cell r="C141" t="str">
            <v>m²</v>
          </cell>
          <cell r="E141">
            <v>13.209999999999999</v>
          </cell>
          <cell r="H141" t="str">
            <v>Custos Básicos</v>
          </cell>
        </row>
        <row r="142">
          <cell r="A142" t="str">
            <v>03.940.00</v>
          </cell>
          <cell r="B142" t="str">
            <v>APILOAMENTO MANUAL</v>
          </cell>
          <cell r="C142" t="str">
            <v>m³</v>
          </cell>
          <cell r="E142">
            <v>2.9</v>
          </cell>
          <cell r="H142" t="str">
            <v>Custos Básicos</v>
          </cell>
        </row>
        <row r="143">
          <cell r="A143" t="str">
            <v>04.999.03</v>
          </cell>
          <cell r="B143" t="str">
            <v xml:space="preserve">ESCORAMENTO DE BUEIROS CELULARES                                         </v>
          </cell>
          <cell r="C143" t="str">
            <v>m³</v>
          </cell>
          <cell r="E143">
            <v>7.7600000000000007</v>
          </cell>
          <cell r="H143" t="str">
            <v>Custos Básicos</v>
          </cell>
        </row>
        <row r="144">
          <cell r="A144" t="str">
            <v>04.999.06</v>
          </cell>
          <cell r="B144" t="str">
            <v>SOLO LOCAL / SELO DE ARGILA</v>
          </cell>
          <cell r="C144" t="str">
            <v>m³</v>
          </cell>
          <cell r="E144">
            <v>7.26</v>
          </cell>
          <cell r="H144" t="str">
            <v>Custos Básicos</v>
          </cell>
        </row>
        <row r="145">
          <cell r="A145" t="str">
            <v>04.999.07</v>
          </cell>
          <cell r="B145" t="str">
            <v>LASTRO DE BRITA</v>
          </cell>
          <cell r="C145" t="str">
            <v>m³</v>
          </cell>
          <cell r="E145">
            <v>93.47999999999999</v>
          </cell>
          <cell r="H145" t="str">
            <v>Custos Básicos</v>
          </cell>
        </row>
        <row r="146">
          <cell r="A146" t="str">
            <v>05.000.11</v>
          </cell>
          <cell r="B146" t="str">
            <v>DENTES P/ BUEIROS SIMPLES Ø 1,00 m</v>
          </cell>
          <cell r="C146" t="str">
            <v>unid.</v>
          </cell>
          <cell r="E146">
            <v>38.85</v>
          </cell>
          <cell r="H146" t="str">
            <v>Custos Básicos</v>
          </cell>
        </row>
        <row r="147">
          <cell r="A147" t="str">
            <v>05.301.00</v>
          </cell>
          <cell r="B147" t="str">
            <v>ALVENARIA DE PEDRA ARGAMASSADA</v>
          </cell>
          <cell r="C147" t="str">
            <v>m³</v>
          </cell>
          <cell r="E147">
            <v>84.77</v>
          </cell>
          <cell r="H147" t="str">
            <v>Sinalização</v>
          </cell>
        </row>
        <row r="148">
          <cell r="A148" t="str">
            <v>09.999.01</v>
          </cell>
          <cell r="B148" t="str">
            <v>TORRE DE MADEIRA</v>
          </cell>
          <cell r="C148" t="str">
            <v>unid.</v>
          </cell>
          <cell r="E148">
            <v>69.460000000000008</v>
          </cell>
          <cell r="H148" t="str">
            <v>Custos Básicos</v>
          </cell>
        </row>
        <row r="149">
          <cell r="A149" t="str">
            <v>09.519.01</v>
          </cell>
          <cell r="B149" t="str">
            <v>OBTENÇÃO DE GRAMAS EM PLACAS</v>
          </cell>
          <cell r="C149" t="str">
            <v>m²</v>
          </cell>
          <cell r="E149">
            <v>0.78</v>
          </cell>
          <cell r="H149" t="str">
            <v>Custos Básicos</v>
          </cell>
        </row>
        <row r="150">
          <cell r="A150" t="str">
            <v>09.512.02</v>
          </cell>
          <cell r="B150" t="str">
            <v>TUBO DE CONCRETO POROSO Ø 0,20 m</v>
          </cell>
          <cell r="C150" t="str">
            <v>m</v>
          </cell>
          <cell r="E150">
            <v>4.63</v>
          </cell>
          <cell r="H150" t="str">
            <v>Custos Básicos</v>
          </cell>
        </row>
        <row r="151">
          <cell r="A151" t="str">
            <v>09.512.07</v>
          </cell>
          <cell r="B151" t="str">
            <v>TUBO DE CONCRETO ARMADO Ø 1,00 m</v>
          </cell>
          <cell r="C151" t="str">
            <v>m</v>
          </cell>
          <cell r="E151">
            <v>180.84</v>
          </cell>
          <cell r="H151" t="str">
            <v>Custos Básicos</v>
          </cell>
        </row>
        <row r="152">
          <cell r="A152" t="str">
            <v>09.517.06</v>
          </cell>
          <cell r="B152" t="str">
            <v>RACHÃO (ESCAV.MAT.3ª CATEGORIA)</v>
          </cell>
          <cell r="C152" t="str">
            <v>m³</v>
          </cell>
          <cell r="E152">
            <v>8.14</v>
          </cell>
          <cell r="H152" t="str">
            <v>Custos Básicos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 S 02 900 00"/>
      <sheetName val="2 S 02 110 00"/>
      <sheetName val="2 S 02 200 00"/>
      <sheetName val="2 S 02 241 01"/>
      <sheetName val="2 S 02 300 00"/>
      <sheetName val="2 S 02 540 01"/>
      <sheetName val="CG"/>
      <sheetName val="Qd DNIT"/>
      <sheetName val="DNIT A3"/>
      <sheetName val="R DNIT"/>
      <sheetName val="CRON-FF"/>
      <sheetName val="CRON-FF (2)"/>
      <sheetName val="1LT"/>
      <sheetName val="2LP"/>
      <sheetName val="3LD"/>
      <sheetName val="4LOAC"/>
      <sheetName val="5LMA"/>
      <sheetName val="6SINA"/>
      <sheetName val="7OC"/>
      <sheetName val="8DU"/>
      <sheetName val="9OAE"/>
      <sheetName val="LG"/>
      <sheetName val="VPA"/>
      <sheetName val="VPC"/>
      <sheetName val="DPS LE"/>
      <sheetName val="DPS LD"/>
      <sheetName val="ST"/>
      <sheetName val=" MFC"/>
      <sheetName val=" DA"/>
      <sheetName val="TSS(D) "/>
      <sheetName val="CD"/>
      <sheetName val="DEFENSA"/>
      <sheetName val="Hn"/>
      <sheetName val="DNIT-1996"/>
      <sheetName val="DNIT-TECNAPAV"/>
      <sheetName val="ISCp"/>
      <sheetName val="B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B3" t="str">
            <v>CONSTRUÇÃO RODOVIÁRIA</v>
          </cell>
        </row>
        <row r="4">
          <cell r="B4" t="str">
            <v xml:space="preserve">REFORÇO DO SUBLEITO </v>
          </cell>
        </row>
        <row r="5">
          <cell r="B5" t="str">
            <v xml:space="preserve">REGULARIZAÇÃO DO SUBLEITO </v>
          </cell>
        </row>
        <row r="6">
          <cell r="B6" t="str">
            <v xml:space="preserve">REGUL. SUBLEITO C/ FRES. CORTE CONTR.AUTOM. GREIDE </v>
          </cell>
        </row>
        <row r="7">
          <cell r="B7" t="str">
            <v xml:space="preserve">SUB-BASE SOLO ESTABILIZADO GRANUL. S/ MISTURA </v>
          </cell>
        </row>
        <row r="8">
          <cell r="B8" t="str">
            <v xml:space="preserve">BASE SOLO ESTABILIZADO GRANUL. S/ MISTURA </v>
          </cell>
        </row>
        <row r="9">
          <cell r="B9" t="str">
            <v xml:space="preserve">SUB-BASE ESTAB. GRANUL. C/ MISTURA SOLO NA PISTA </v>
          </cell>
        </row>
        <row r="10">
          <cell r="B10" t="str">
            <v xml:space="preserve">SUB-BASE ESTAB. GRANUL. C/ MIST. SOLO-AREIA PISTA </v>
          </cell>
        </row>
        <row r="11">
          <cell r="B11" t="str">
            <v xml:space="preserve">BASE ESTAB.GRANUL.C/ MIST.SOLO - AREIA NA PISTA </v>
          </cell>
        </row>
        <row r="12">
          <cell r="B12" t="str">
            <v xml:space="preserve">BASE ESTAB.GRANUL.C/ MISTURA SOLO - BRITA </v>
          </cell>
        </row>
        <row r="13">
          <cell r="B13" t="str">
            <v xml:space="preserve">BASE DE BRITA GRADUADA </v>
          </cell>
        </row>
        <row r="14">
          <cell r="B14" t="str">
            <v>BASE BRITA GRAD. C/ DIST. AGREG. CONTR. DE GREIDE</v>
          </cell>
        </row>
        <row r="15">
          <cell r="B15" t="str">
            <v xml:space="preserve">BASE DE MACADAME HIDRÁULICO </v>
          </cell>
        </row>
        <row r="16">
          <cell r="B16" t="str">
            <v>BASE DE SOLO CIMENTO C/ MISTURA NA PISTA</v>
          </cell>
        </row>
        <row r="17">
          <cell r="B17" t="str">
            <v>SUB-BASE DE SOLO MELHOR. C/ CIMENTO MIST. EM USINA</v>
          </cell>
        </row>
        <row r="18">
          <cell r="B18" t="str">
            <v>IMPRIMAÇÃO</v>
          </cell>
        </row>
        <row r="19">
          <cell r="B19" t="str">
            <v xml:space="preserve">PINTURA DE LIGAÇÃO </v>
          </cell>
        </row>
        <row r="20">
          <cell r="B20" t="str">
            <v>TRATAMENTO SUPERFICIAL SIMPLES C/ CAP</v>
          </cell>
        </row>
        <row r="21">
          <cell r="B21" t="str">
            <v>TRATAMENTO SUPERFICIAL SIMPLES C/ EMULSÃO</v>
          </cell>
        </row>
        <row r="22">
          <cell r="B22" t="str">
            <v xml:space="preserve">TRATAMENTO SUPERFICIAL SIMPLES C/ BANHO DILUÍDO </v>
          </cell>
        </row>
        <row r="23">
          <cell r="B23" t="str">
            <v>TRATAMENTO SUPERFICIAL DUPLO C/ CAP</v>
          </cell>
        </row>
        <row r="24">
          <cell r="B24" t="str">
            <v>TRATAMENTO SUPERFICIAL DUPLO C/ EMULSÃO</v>
          </cell>
        </row>
        <row r="25">
          <cell r="B25" t="str">
            <v xml:space="preserve">TRATAMENTO SUPERFICIAL DUPLO C/ BANHO DILUÍDO </v>
          </cell>
        </row>
        <row r="26">
          <cell r="B26" t="str">
            <v>TRATAMENTO SUPERFICIAL TRIPLO C/ CAP</v>
          </cell>
        </row>
        <row r="27">
          <cell r="B27" t="str">
            <v>TRATAMENTO SUPERFICIAL TRIPLO C/ EMULSÃO</v>
          </cell>
        </row>
        <row r="28">
          <cell r="B28" t="str">
            <v xml:space="preserve">TRATAMENTO SUPERFICIAL TRIPLO C/ BANHO DILUÍDO </v>
          </cell>
        </row>
        <row r="29">
          <cell r="B29" t="str">
            <v xml:space="preserve">PRÉ-MISTURADO A FRIO </v>
          </cell>
        </row>
        <row r="30">
          <cell r="B30" t="str">
            <v xml:space="preserve">MACADAME BETUMINOSO POR PENETRAÇÃO </v>
          </cell>
        </row>
        <row r="31">
          <cell r="B31" t="str">
            <v xml:space="preserve">AREIA-ASFALTO A QUENTE </v>
          </cell>
        </row>
        <row r="32">
          <cell r="B32" t="str">
            <v>CONC. BETUMINOSO USINADO A QUENTE - CAPA ROLAMENTO FX "B/C"</v>
          </cell>
        </row>
        <row r="33">
          <cell r="B33" t="str">
            <v>CONCRETO BETUMINOSO USINADO A QUENTE - "BINDER" FX "A"</v>
          </cell>
        </row>
        <row r="34">
          <cell r="B34" t="str">
            <v xml:space="preserve">SUB-BASE DE CONCRETO ROLADO </v>
          </cell>
        </row>
        <row r="35">
          <cell r="B35" t="str">
            <v xml:space="preserve">SUB-BASE DE CONCRETO DE CIMENTO PORTLAND </v>
          </cell>
        </row>
        <row r="36">
          <cell r="B36" t="str">
            <v xml:space="preserve">CONCRETO DE CIMENTO PORTLAND COM FÔRMA DESLIZANTE </v>
          </cell>
        </row>
        <row r="37">
          <cell r="B37" t="str">
            <v xml:space="preserve">CONCRETO CIMENTO PORTLAND C/ EQUIP. PEQUENO PORTE </v>
          </cell>
        </row>
        <row r="38">
          <cell r="B38" t="str">
            <v xml:space="preserve">EXECUÇÃO PAVIM. C/ PEÇAS PRÉ-MOLDADAS CONCR. </v>
          </cell>
        </row>
        <row r="39">
          <cell r="B39" t="str">
            <v>LIMPEZA E ENCHIMENTO DE JUNTA DE PAVIMENTO DE CONC</v>
          </cell>
        </row>
        <row r="40">
          <cell r="B40" t="str">
            <v>CONSERVAÇÃO RODOVIÁRIA</v>
          </cell>
        </row>
        <row r="41">
          <cell r="B41" t="str">
            <v xml:space="preserve"> ESCAVAÇÃO E CARGA MAT. JAZIDA (CONSV)</v>
          </cell>
        </row>
        <row r="42">
          <cell r="B42" t="str">
            <v xml:space="preserve"> RECOMPOSIÇÃO DE REVESTIMENTO PRIMÁRIO</v>
          </cell>
        </row>
        <row r="43">
          <cell r="B43" t="str">
            <v xml:space="preserve"> REGULARIZAÇÃO MECÂNICA DA FAIXA DE DOMÍNIO</v>
          </cell>
        </row>
        <row r="44">
          <cell r="B44" t="str">
            <v xml:space="preserve"> SOLO P/ BASE DE REMENDO PROFUNDO</v>
          </cell>
        </row>
        <row r="45">
          <cell r="B45" t="str">
            <v xml:space="preserve"> RECOMPOSIÇÃO DE CAMADA GRANULAR DO PAVIMENTO</v>
          </cell>
        </row>
        <row r="46">
          <cell r="B46" t="str">
            <v xml:space="preserve"> SOLO BRITA P/ BASE DE REM. PROFUNDO</v>
          </cell>
        </row>
        <row r="47">
          <cell r="B47" t="str">
            <v xml:space="preserve"> BRITA PARA BASE DE REMENDO PROFUNDO</v>
          </cell>
        </row>
        <row r="48">
          <cell r="B48" t="str">
            <v xml:space="preserve"> SOLO MELHORADO C/ CIMENTO P/ BASE REM. PROFUNDO</v>
          </cell>
        </row>
        <row r="49">
          <cell r="B49" t="str">
            <v xml:space="preserve"> IMPRIMAÇÃO</v>
          </cell>
        </row>
        <row r="50">
          <cell r="B50" t="str">
            <v xml:space="preserve"> PINTURA DE LIGAÇÃO</v>
          </cell>
        </row>
        <row r="51">
          <cell r="B51" t="str">
            <v xml:space="preserve"> CAPA SELANTE COM PEDRISCO</v>
          </cell>
        </row>
        <row r="52">
          <cell r="B52" t="str">
            <v xml:space="preserve"> CAPA SELANTE COM AREIA</v>
          </cell>
        </row>
        <row r="53">
          <cell r="B53" t="str">
            <v xml:space="preserve"> TRATAMENTO SUPERFICIAL SIMPLES COM CAP</v>
          </cell>
        </row>
        <row r="54">
          <cell r="B54" t="str">
            <v xml:space="preserve"> TRATAMENTO SUPERFICIAL SIMPLES COM EMULSÃO</v>
          </cell>
        </row>
        <row r="55">
          <cell r="B55" t="str">
            <v xml:space="preserve"> TRATAMENTO SUPERFICIAL SIMPLES C/ BANHO DILUÍDO</v>
          </cell>
        </row>
        <row r="56">
          <cell r="B56" t="str">
            <v xml:space="preserve"> TRATAMENTO SUPERFICIAL DUPLO C/ CAP</v>
          </cell>
        </row>
        <row r="57">
          <cell r="B57" t="str">
            <v xml:space="preserve"> TRATAMENTO SUPERFICIAL DUPLO COM EMULSÃO</v>
          </cell>
        </row>
        <row r="58">
          <cell r="B58" t="str">
            <v xml:space="preserve"> TRATAMENTO SUPERFICIAL DUPLO COM BANHO DILUÍDO</v>
          </cell>
        </row>
        <row r="59">
          <cell r="B59" t="str">
            <v xml:space="preserve"> TRATAMENTO SUPERFICIAL TRIPLO COM C.A.P.</v>
          </cell>
        </row>
        <row r="60">
          <cell r="B60" t="str">
            <v xml:space="preserve"> TRATAMENTO SUPERFICIAL TRIPLO COM EMULSÃO</v>
          </cell>
        </row>
        <row r="61">
          <cell r="B61" t="str">
            <v xml:space="preserve"> TRATAMENTO SUPERFICIAL TRIPLO COM BANHO DILUÍDO</v>
          </cell>
        </row>
        <row r="62">
          <cell r="B62" t="str">
            <v xml:space="preserve"> LAMA ASFÁLTICA FINA (GRANULOMETRIAS I E II )</v>
          </cell>
        </row>
        <row r="63">
          <cell r="B63" t="str">
            <v xml:space="preserve"> LAMA ASFÁLTICA GROSSA (GRANULOMETRIAS III E IV)</v>
          </cell>
        </row>
        <row r="64">
          <cell r="B64" t="str">
            <v xml:space="preserve"> MISTURA AREIA-ASFALTO EM BETONEIRA</v>
          </cell>
        </row>
        <row r="65">
          <cell r="B65" t="str">
            <v xml:space="preserve"> MISTURA AREIA-ASFALTO USINADA A FRIO</v>
          </cell>
        </row>
        <row r="66">
          <cell r="B66" t="str">
            <v xml:space="preserve"> REC.DO REV. COM AREIA ASFALTO A FRIO</v>
          </cell>
        </row>
        <row r="67">
          <cell r="B67" t="str">
            <v xml:space="preserve"> MISTURA AREIA-ASFALTO USINADA A QUENTE</v>
          </cell>
        </row>
        <row r="68">
          <cell r="B68" t="str">
            <v xml:space="preserve"> REC. DO REV. COM AREIA ASFALTO A QUENTE</v>
          </cell>
        </row>
        <row r="69">
          <cell r="B69" t="str">
            <v xml:space="preserve"> MISTURA BETUMINOSA EM BETONEIRA</v>
          </cell>
        </row>
        <row r="70">
          <cell r="B70" t="str">
            <v xml:space="preserve"> MISTURA BETUMINOSA USINADA A FRIO</v>
          </cell>
        </row>
        <row r="71">
          <cell r="B71" t="str">
            <v xml:space="preserve"> REC.DO REV. COM MISTURA BETUMINOSA A FRIO</v>
          </cell>
        </row>
        <row r="72">
          <cell r="B72" t="str">
            <v xml:space="preserve"> MISTURA BETUMINOSA USINADA A QUENTE</v>
          </cell>
        </row>
        <row r="73">
          <cell r="B73" t="str">
            <v xml:space="preserve"> REC.DO REV.COM MISTURA BETUMINOSA A QUENTE</v>
          </cell>
        </row>
        <row r="74">
          <cell r="B74" t="str">
            <v xml:space="preserve"> RECOMPOSIÇÃO DE PLACA DE CONCRETO</v>
          </cell>
        </row>
        <row r="75">
          <cell r="B75" t="str">
            <v xml:space="preserve"> REMOÇÃO MECANIZADA DE REVESTIMENTO BETUMINOSO</v>
          </cell>
        </row>
        <row r="76">
          <cell r="B76" t="str">
            <v xml:space="preserve"> REMOÇÃO MANUAL DE REVESTIMENTO BETUMINOSO</v>
          </cell>
        </row>
        <row r="77">
          <cell r="B77" t="str">
            <v xml:space="preserve"> REMOÇÃO MECANIZADA DA CAMADA GRANULAR DO PAVIMENTO</v>
          </cell>
        </row>
        <row r="78">
          <cell r="B78" t="str">
            <v xml:space="preserve"> REMOÇÃO MANUAL DA CAMADA GRANULAR DO PAVIMENTO</v>
          </cell>
        </row>
        <row r="79">
          <cell r="B79" t="str">
            <v xml:space="preserve"> PENEIRAMENTO</v>
          </cell>
        </row>
        <row r="80">
          <cell r="B80" t="str">
            <v xml:space="preserve"> RECONFORMAÇÃO DA PLATAFORMA</v>
          </cell>
        </row>
        <row r="81">
          <cell r="B81" t="str">
            <v xml:space="preserve"> TAPA BURACO</v>
          </cell>
        </row>
        <row r="82">
          <cell r="B82" t="str">
            <v xml:space="preserve"> REMENDO PROFUNDO COM DEMOLIÇÃO MANUAL</v>
          </cell>
        </row>
        <row r="83">
          <cell r="B83" t="str">
            <v xml:space="preserve"> REMENDO PROFUNDO COM DEMOLIÇÃO MECANIZADA</v>
          </cell>
        </row>
        <row r="84">
          <cell r="B84" t="str">
            <v xml:space="preserve"> LIMPEZA ENCH. JUNTAS PAV. CONCR. A QUENTE (CONSV)</v>
          </cell>
        </row>
        <row r="85">
          <cell r="B85" t="str">
            <v xml:space="preserve"> LIMPEZA ENCH. JUNTAS PAV. CONCR. A FRIO (CONSV)</v>
          </cell>
        </row>
        <row r="86">
          <cell r="B86" t="str">
            <v xml:space="preserve"> SELAGEM DE TRINCA</v>
          </cell>
        </row>
        <row r="87">
          <cell r="B87" t="str">
            <v xml:space="preserve"> COMBATE À EXSUDAÇÃO COM AREIA</v>
          </cell>
        </row>
        <row r="88">
          <cell r="B88" t="str">
            <v xml:space="preserve"> COMBATE À EXSUDAÇÃO COM PEDRISCO</v>
          </cell>
        </row>
        <row r="89">
          <cell r="B89" t="str">
            <v xml:space="preserve"> CORREÇÃO DE DEFEITOS COM MISTURA BETUMINOSA</v>
          </cell>
        </row>
        <row r="90">
          <cell r="B90" t="str">
            <v xml:space="preserve"> CORREÇÃO DE DEFEITOS POR FRESAGEM DESCONTÍNUA</v>
          </cell>
        </row>
        <row r="91">
          <cell r="B91" t="str">
            <v xml:space="preserve"> CORREÇÃO DE DEFEITOS POR PENETRAÇÃO</v>
          </cell>
        </row>
        <row r="92">
          <cell r="B92" t="str">
            <v>RESTAURAÇÃO RODOVIÁRIA</v>
          </cell>
        </row>
        <row r="93">
          <cell r="B93" t="str">
            <v xml:space="preserve"> CONC. BETUMIN.USINADO A QUENTE - CAPA DE ROLAMENTO - FAIXA "C" COM POLÍMERO</v>
          </cell>
        </row>
        <row r="94">
          <cell r="B94" t="str">
            <v xml:space="preserve"> TRATAMENTO SUPERFICIAL DUPLO C/ EMULSÃO ADITIVADA COM POLÍMERO (RR-2C)</v>
          </cell>
        </row>
        <row r="95">
          <cell r="B95" t="str">
            <v xml:space="preserve"> REFORÇO DO SUBLEITO</v>
          </cell>
        </row>
        <row r="96">
          <cell r="B96" t="str">
            <v xml:space="preserve"> REGULARIZAÇÃO DO SUBLEITO</v>
          </cell>
        </row>
        <row r="97">
          <cell r="B97" t="str">
            <v xml:space="preserve"> REGUL. SUBLEITO C/ FRESA. CORTE CONTR. AUT. GREIDE</v>
          </cell>
        </row>
        <row r="98">
          <cell r="B98" t="str">
            <v xml:space="preserve"> SUB-BASE SOLO ESTABILIZADO GRANUL. S/ MISTURA</v>
          </cell>
        </row>
        <row r="99">
          <cell r="B99" t="str">
            <v xml:space="preserve"> BASE SOLO ESTABILIZADO GRANUL. S/ MISTURA</v>
          </cell>
        </row>
        <row r="100">
          <cell r="B100" t="str">
            <v xml:space="preserve"> RECOMPOSIÇÃO CAMADA DE BASE S/ ADIÇÃO DE MATERIAL</v>
          </cell>
        </row>
        <row r="101">
          <cell r="B101" t="str">
            <v xml:space="preserve"> SUB-BASE ESTABILIZ. GRANUL. C/ MIST. SOLO NA PISTA</v>
          </cell>
        </row>
        <row r="102">
          <cell r="B102" t="str">
            <v xml:space="preserve"> SUB-BASE ESTAB. GRANUL.C/MIST. SOLO-AREIA NA PISTA</v>
          </cell>
        </row>
        <row r="103">
          <cell r="B103" t="str">
            <v xml:space="preserve"> BASE ESTABILIZ.GRANUL.C/ MIST. SOLO AREIA NA PISTA</v>
          </cell>
        </row>
        <row r="104">
          <cell r="B104" t="str">
            <v xml:space="preserve"> BASE ESTABILIZADA GRANUL. C/ MISTURA SOLO-BRITA</v>
          </cell>
        </row>
        <row r="105">
          <cell r="B105" t="str">
            <v xml:space="preserve"> BASE DE BRITA GRADUADA</v>
          </cell>
        </row>
        <row r="106">
          <cell r="B106" t="str">
            <v xml:space="preserve"> BASE BRITA GRAD.C/DISTR.AGREG. CONTR. AUTOM.GREIDE</v>
          </cell>
        </row>
        <row r="107">
          <cell r="B107" t="str">
            <v xml:space="preserve"> BASE DE MACADAME HIDRAÚLICO</v>
          </cell>
        </row>
        <row r="108">
          <cell r="B108" t="str">
            <v xml:space="preserve"> RECOMPOSIÇÃO CAMADA DE BASE C/ ADIÇÃO DE CIMENTO</v>
          </cell>
        </row>
        <row r="109">
          <cell r="B109" t="str">
            <v xml:space="preserve"> BASE DE SOLO CIMENTO COM MISTURA EM USINA</v>
          </cell>
        </row>
        <row r="110">
          <cell r="B110" t="str">
            <v xml:space="preserve"> SUB-BASE SOLO MELHORADO C/CIMENTO C/MIST. EM USINA</v>
          </cell>
        </row>
        <row r="111">
          <cell r="B111" t="str">
            <v xml:space="preserve"> RECOMP. BASE C/ DEMOL. DO REV. E INCORP. À BASE</v>
          </cell>
        </row>
        <row r="112">
          <cell r="B112" t="str">
            <v xml:space="preserve"> IMPRIMAÇÃO</v>
          </cell>
        </row>
        <row r="113">
          <cell r="B113" t="str">
            <v xml:space="preserve"> PINTURA DE LIGAÇÃO</v>
          </cell>
        </row>
        <row r="114">
          <cell r="B114" t="str">
            <v xml:space="preserve"> TRATAMENTO SUPERFICIAL SIMPLES C/ CAP</v>
          </cell>
        </row>
        <row r="115">
          <cell r="B115" t="str">
            <v xml:space="preserve"> TRATAMENTO SUPERFICIAL SIMPLES C/ EMULSÃO</v>
          </cell>
        </row>
        <row r="116">
          <cell r="B116" t="str">
            <v xml:space="preserve"> TRATAMENTO SUPERFICIAL SIMPLES C/ BANHO DILUÍDO</v>
          </cell>
        </row>
        <row r="117">
          <cell r="B117" t="str">
            <v xml:space="preserve"> TRATAMENTO SUPERFICIAL DUPLO C/ CAP</v>
          </cell>
        </row>
        <row r="118">
          <cell r="B118" t="str">
            <v xml:space="preserve"> TRATAMENTO SUPERFICIAL DUPLO C/ EMULSÃO</v>
          </cell>
        </row>
        <row r="119">
          <cell r="B119" t="str">
            <v xml:space="preserve"> TRATAMENTO SUPERFICIAL DUPLO C/ BANHO DILUÍDO</v>
          </cell>
        </row>
        <row r="120">
          <cell r="B120" t="str">
            <v xml:space="preserve"> TRATAMENTO SUPERFICIAL TRIPLO C/ CAP</v>
          </cell>
        </row>
        <row r="121">
          <cell r="B121" t="str">
            <v xml:space="preserve"> TRATAMENTO SUPERFICIAL TRIPLO C/ EMULSÃO</v>
          </cell>
        </row>
        <row r="122">
          <cell r="B122" t="str">
            <v xml:space="preserve"> TRATAMENTO SUPERFICIAL TRIPLO C/ BANHO DILUÍDO</v>
          </cell>
        </row>
        <row r="123">
          <cell r="B123" t="str">
            <v xml:space="preserve"> MICRO-REVESTIMENTO A FRIO - MICROFLEX 0,8CM</v>
          </cell>
        </row>
        <row r="124">
          <cell r="B124" t="str">
            <v xml:space="preserve"> MICRO-REVESTIMENTO A FRIO - MICROFLEX 1,5 CM</v>
          </cell>
        </row>
        <row r="125">
          <cell r="B125" t="str">
            <v xml:space="preserve"> MICRO-REVESTIMENTO A FRIO - MICROFLEX 2,0 CM</v>
          </cell>
        </row>
        <row r="126">
          <cell r="B126" t="str">
            <v xml:space="preserve"> MICRO-REVESTIMENTO A FRIO - MICROFLEX - 2,5 CM</v>
          </cell>
        </row>
        <row r="127">
          <cell r="B127" t="str">
            <v xml:space="preserve"> LAMA ASFÁLTICA FINA (GRANULOMETRIAS I E II)</v>
          </cell>
        </row>
        <row r="128">
          <cell r="B128" t="str">
            <v xml:space="preserve"> LAMA ASFÁLTICA GROSSA (GRANULOMETRIAS III E IV)</v>
          </cell>
        </row>
        <row r="129">
          <cell r="B129" t="str">
            <v xml:space="preserve"> PRÉ-MISTURADO A FRIO</v>
          </cell>
        </row>
        <row r="130">
          <cell r="B130" t="str">
            <v xml:space="preserve"> MACADAME BETUMINOSO POR PENETRAÇÃO</v>
          </cell>
        </row>
        <row r="131">
          <cell r="B131" t="str">
            <v xml:space="preserve"> AREIA-ASFALTO A QUENTE</v>
          </cell>
        </row>
        <row r="132">
          <cell r="B132" t="str">
            <v xml:space="preserve"> CONC. BETUMIN.USINADO A QUENTE - CAPA DE ROLAMENTO</v>
          </cell>
        </row>
        <row r="133">
          <cell r="B133" t="str">
            <v xml:space="preserve"> CONCRETO BETUMINOSO USINADO A QUENTE - BINDER</v>
          </cell>
        </row>
        <row r="134">
          <cell r="B134" t="str">
            <v xml:space="preserve"> CBUQ RECICLADO A QUENTE NO LOCAL</v>
          </cell>
        </row>
        <row r="135">
          <cell r="B135" t="str">
            <v xml:space="preserve"> CBUQ RECICLADO EM USINA FIXA</v>
          </cell>
        </row>
        <row r="136">
          <cell r="B136" t="str">
            <v xml:space="preserve"> MANTA SINTÉT. P/ RECAP.ASFÁL.- FORNEC. E APLICAÇÃO</v>
          </cell>
        </row>
        <row r="137">
          <cell r="B137" t="str">
            <v xml:space="preserve"> CONCRETO CIMENTO PORTLAND C/ EQUIP. PEQUENO PORTE</v>
          </cell>
        </row>
        <row r="138">
          <cell r="B138" t="str">
            <v xml:space="preserve"> LIMPEZA E ENCHIMENTO DE JUNTA DE PAVIMENTO DE CONC</v>
          </cell>
        </row>
        <row r="139">
          <cell r="B139" t="str">
            <v xml:space="preserve"> REMOÇÃO MECANIZADA DE REVESTIMENTO BETUMINOSO</v>
          </cell>
        </row>
        <row r="140">
          <cell r="B140" t="str">
            <v xml:space="preserve"> REMOÇÃO MANUAL DE REVESTIMENTO BETUMINOSO</v>
          </cell>
        </row>
        <row r="141">
          <cell r="B141" t="str">
            <v xml:space="preserve"> REMOÇÃO MECANIZADA DA CAMADA GRANULAR PAVIMENTO</v>
          </cell>
        </row>
        <row r="142">
          <cell r="B142" t="str">
            <v xml:space="preserve"> REMOÇÃO MANUAL DA CAMADA GRANULAR DO PAVIMENTO</v>
          </cell>
        </row>
        <row r="143">
          <cell r="B143" t="str">
            <v xml:space="preserve"> REMOÇÃO MECANIZADA MATERIAL DE BAIXA CAPAC.SUPORTE</v>
          </cell>
        </row>
        <row r="144">
          <cell r="B144" t="str">
            <v xml:space="preserve"> REMOÇÃO MANUAL DE MATERIAL DE BAIXA CAPAC.SUPORTE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ATUALIZADA"/>
      <sheetName val="MEMÓRIA"/>
      <sheetName val="Módulo1"/>
      <sheetName val="Módulo2"/>
      <sheetName val="Módulo3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Lançamentos"/>
      <sheetName val="Limpeza"/>
      <sheetName val="Rebaixamento"/>
      <sheetName val="Aterro"/>
      <sheetName val="Regularização Subleito"/>
      <sheetName val="Estabilização de Base"/>
      <sheetName val="Imprimação"/>
      <sheetName val="C. B. U. Q."/>
      <sheetName val="Meio-fio"/>
    </sheetNames>
    <sheetDataSet>
      <sheetData sheetId="0">
        <row r="183">
          <cell r="D183" t="str">
            <v>N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Lançamentos"/>
      <sheetName val="Limpeza"/>
      <sheetName val="Rebaixamento"/>
      <sheetName val="Aterro"/>
      <sheetName val="Regularização Subleito"/>
      <sheetName val="Estabilização de Base"/>
      <sheetName val="Imprimação"/>
      <sheetName val="C. B. U. Q."/>
      <sheetName val="Meio-fio"/>
    </sheetNames>
    <sheetDataSet>
      <sheetData sheetId="0">
        <row r="183">
          <cell r="D183" t="str">
            <v>N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Lançamentos"/>
      <sheetName val="Limpeza"/>
      <sheetName val="Rebaixamento"/>
      <sheetName val="Aterro"/>
      <sheetName val="Regularização Subleito"/>
      <sheetName val="Estabilização de Base"/>
      <sheetName val="Imprimação"/>
      <sheetName val="C. B. U. Q."/>
      <sheetName val="Meio-fio"/>
    </sheetNames>
    <sheetDataSet>
      <sheetData sheetId="0" refreshError="1">
        <row r="183">
          <cell r="D183" t="str">
            <v>N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E4FC9-61FF-4A52-B702-BB033E78556F}">
  <dimension ref="A1:F234"/>
  <sheetViews>
    <sheetView topLeftCell="A165" zoomScale="120" zoomScaleNormal="120" workbookViewId="0">
      <selection activeCell="D194" sqref="D194:E230"/>
    </sheetView>
  </sheetViews>
  <sheetFormatPr defaultRowHeight="12.75"/>
  <cols>
    <col min="1" max="1" width="38.5" style="243" customWidth="1"/>
    <col min="2" max="2" width="50.5" style="187" bestFit="1" customWidth="1"/>
    <col min="3" max="3" width="5.6640625" style="187" bestFit="1" customWidth="1"/>
    <col min="4" max="4" width="11" style="187" bestFit="1" customWidth="1"/>
    <col min="5" max="5" width="13.83203125" style="187" bestFit="1" customWidth="1"/>
    <col min="6" max="6" width="16.33203125" style="187" bestFit="1" customWidth="1"/>
    <col min="7" max="245" width="9.33203125" style="187"/>
    <col min="246" max="247" width="5.5" style="187" bestFit="1" customWidth="1"/>
    <col min="248" max="248" width="2.1640625" style="187" bestFit="1" customWidth="1"/>
    <col min="249" max="249" width="8.6640625" style="187" bestFit="1" customWidth="1"/>
    <col min="250" max="250" width="12" style="187" bestFit="1" customWidth="1"/>
    <col min="251" max="251" width="10.83203125" style="187" bestFit="1" customWidth="1"/>
    <col min="252" max="252" width="6.5" style="187" bestFit="1" customWidth="1"/>
    <col min="253" max="253" width="3.33203125" style="187" bestFit="1" customWidth="1"/>
    <col min="254" max="254" width="5.5" style="187" bestFit="1" customWidth="1"/>
    <col min="255" max="255" width="6.5" style="187" bestFit="1" customWidth="1"/>
    <col min="256" max="257" width="4.33203125" style="187" bestFit="1" customWidth="1"/>
    <col min="258" max="258" width="1.1640625" style="187" bestFit="1" customWidth="1"/>
    <col min="259" max="259" width="5.5" style="187" bestFit="1" customWidth="1"/>
    <col min="260" max="260" width="2.1640625" style="187" bestFit="1" customWidth="1"/>
    <col min="261" max="261" width="8.6640625" style="187" bestFit="1" customWidth="1"/>
    <col min="262" max="262" width="16.33203125" style="187" bestFit="1" customWidth="1"/>
    <col min="263" max="501" width="9.33203125" style="187"/>
    <col min="502" max="503" width="5.5" style="187" bestFit="1" customWidth="1"/>
    <col min="504" max="504" width="2.1640625" style="187" bestFit="1" customWidth="1"/>
    <col min="505" max="505" width="8.6640625" style="187" bestFit="1" customWidth="1"/>
    <col min="506" max="506" width="12" style="187" bestFit="1" customWidth="1"/>
    <col min="507" max="507" width="10.83203125" style="187" bestFit="1" customWidth="1"/>
    <col min="508" max="508" width="6.5" style="187" bestFit="1" customWidth="1"/>
    <col min="509" max="509" width="3.33203125" style="187" bestFit="1" customWidth="1"/>
    <col min="510" max="510" width="5.5" style="187" bestFit="1" customWidth="1"/>
    <col min="511" max="511" width="6.5" style="187" bestFit="1" customWidth="1"/>
    <col min="512" max="513" width="4.33203125" style="187" bestFit="1" customWidth="1"/>
    <col min="514" max="514" width="1.1640625" style="187" bestFit="1" customWidth="1"/>
    <col min="515" max="515" width="5.5" style="187" bestFit="1" customWidth="1"/>
    <col min="516" max="516" width="2.1640625" style="187" bestFit="1" customWidth="1"/>
    <col min="517" max="517" width="8.6640625" style="187" bestFit="1" customWidth="1"/>
    <col min="518" max="518" width="16.33203125" style="187" bestFit="1" customWidth="1"/>
    <col min="519" max="757" width="9.33203125" style="187"/>
    <col min="758" max="759" width="5.5" style="187" bestFit="1" customWidth="1"/>
    <col min="760" max="760" width="2.1640625" style="187" bestFit="1" customWidth="1"/>
    <col min="761" max="761" width="8.6640625" style="187" bestFit="1" customWidth="1"/>
    <col min="762" max="762" width="12" style="187" bestFit="1" customWidth="1"/>
    <col min="763" max="763" width="10.83203125" style="187" bestFit="1" customWidth="1"/>
    <col min="764" max="764" width="6.5" style="187" bestFit="1" customWidth="1"/>
    <col min="765" max="765" width="3.33203125" style="187" bestFit="1" customWidth="1"/>
    <col min="766" max="766" width="5.5" style="187" bestFit="1" customWidth="1"/>
    <col min="767" max="767" width="6.5" style="187" bestFit="1" customWidth="1"/>
    <col min="768" max="769" width="4.33203125" style="187" bestFit="1" customWidth="1"/>
    <col min="770" max="770" width="1.1640625" style="187" bestFit="1" customWidth="1"/>
    <col min="771" max="771" width="5.5" style="187" bestFit="1" customWidth="1"/>
    <col min="772" max="772" width="2.1640625" style="187" bestFit="1" customWidth="1"/>
    <col min="773" max="773" width="8.6640625" style="187" bestFit="1" customWidth="1"/>
    <col min="774" max="774" width="16.33203125" style="187" bestFit="1" customWidth="1"/>
    <col min="775" max="1013" width="9.33203125" style="187"/>
    <col min="1014" max="1015" width="5.5" style="187" bestFit="1" customWidth="1"/>
    <col min="1016" max="1016" width="2.1640625" style="187" bestFit="1" customWidth="1"/>
    <col min="1017" max="1017" width="8.6640625" style="187" bestFit="1" customWidth="1"/>
    <col min="1018" max="1018" width="12" style="187" bestFit="1" customWidth="1"/>
    <col min="1019" max="1019" width="10.83203125" style="187" bestFit="1" customWidth="1"/>
    <col min="1020" max="1020" width="6.5" style="187" bestFit="1" customWidth="1"/>
    <col min="1021" max="1021" width="3.33203125" style="187" bestFit="1" customWidth="1"/>
    <col min="1022" max="1022" width="5.5" style="187" bestFit="1" customWidth="1"/>
    <col min="1023" max="1023" width="6.5" style="187" bestFit="1" customWidth="1"/>
    <col min="1024" max="1025" width="4.33203125" style="187" bestFit="1" customWidth="1"/>
    <col min="1026" max="1026" width="1.1640625" style="187" bestFit="1" customWidth="1"/>
    <col min="1027" max="1027" width="5.5" style="187" bestFit="1" customWidth="1"/>
    <col min="1028" max="1028" width="2.1640625" style="187" bestFit="1" customWidth="1"/>
    <col min="1029" max="1029" width="8.6640625" style="187" bestFit="1" customWidth="1"/>
    <col min="1030" max="1030" width="16.33203125" style="187" bestFit="1" customWidth="1"/>
    <col min="1031" max="1269" width="9.33203125" style="187"/>
    <col min="1270" max="1271" width="5.5" style="187" bestFit="1" customWidth="1"/>
    <col min="1272" max="1272" width="2.1640625" style="187" bestFit="1" customWidth="1"/>
    <col min="1273" max="1273" width="8.6640625" style="187" bestFit="1" customWidth="1"/>
    <col min="1274" max="1274" width="12" style="187" bestFit="1" customWidth="1"/>
    <col min="1275" max="1275" width="10.83203125" style="187" bestFit="1" customWidth="1"/>
    <col min="1276" max="1276" width="6.5" style="187" bestFit="1" customWidth="1"/>
    <col min="1277" max="1277" width="3.33203125" style="187" bestFit="1" customWidth="1"/>
    <col min="1278" max="1278" width="5.5" style="187" bestFit="1" customWidth="1"/>
    <col min="1279" max="1279" width="6.5" style="187" bestFit="1" customWidth="1"/>
    <col min="1280" max="1281" width="4.33203125" style="187" bestFit="1" customWidth="1"/>
    <col min="1282" max="1282" width="1.1640625" style="187" bestFit="1" customWidth="1"/>
    <col min="1283" max="1283" width="5.5" style="187" bestFit="1" customWidth="1"/>
    <col min="1284" max="1284" width="2.1640625" style="187" bestFit="1" customWidth="1"/>
    <col min="1285" max="1285" width="8.6640625" style="187" bestFit="1" customWidth="1"/>
    <col min="1286" max="1286" width="16.33203125" style="187" bestFit="1" customWidth="1"/>
    <col min="1287" max="1525" width="9.33203125" style="187"/>
    <col min="1526" max="1527" width="5.5" style="187" bestFit="1" customWidth="1"/>
    <col min="1528" max="1528" width="2.1640625" style="187" bestFit="1" customWidth="1"/>
    <col min="1529" max="1529" width="8.6640625" style="187" bestFit="1" customWidth="1"/>
    <col min="1530" max="1530" width="12" style="187" bestFit="1" customWidth="1"/>
    <col min="1531" max="1531" width="10.83203125" style="187" bestFit="1" customWidth="1"/>
    <col min="1532" max="1532" width="6.5" style="187" bestFit="1" customWidth="1"/>
    <col min="1533" max="1533" width="3.33203125" style="187" bestFit="1" customWidth="1"/>
    <col min="1534" max="1534" width="5.5" style="187" bestFit="1" customWidth="1"/>
    <col min="1535" max="1535" width="6.5" style="187" bestFit="1" customWidth="1"/>
    <col min="1536" max="1537" width="4.33203125" style="187" bestFit="1" customWidth="1"/>
    <col min="1538" max="1538" width="1.1640625" style="187" bestFit="1" customWidth="1"/>
    <col min="1539" max="1539" width="5.5" style="187" bestFit="1" customWidth="1"/>
    <col min="1540" max="1540" width="2.1640625" style="187" bestFit="1" customWidth="1"/>
    <col min="1541" max="1541" width="8.6640625" style="187" bestFit="1" customWidth="1"/>
    <col min="1542" max="1542" width="16.33203125" style="187" bestFit="1" customWidth="1"/>
    <col min="1543" max="1781" width="9.33203125" style="187"/>
    <col min="1782" max="1783" width="5.5" style="187" bestFit="1" customWidth="1"/>
    <col min="1784" max="1784" width="2.1640625" style="187" bestFit="1" customWidth="1"/>
    <col min="1785" max="1785" width="8.6640625" style="187" bestFit="1" customWidth="1"/>
    <col min="1786" max="1786" width="12" style="187" bestFit="1" customWidth="1"/>
    <col min="1787" max="1787" width="10.83203125" style="187" bestFit="1" customWidth="1"/>
    <col min="1788" max="1788" width="6.5" style="187" bestFit="1" customWidth="1"/>
    <col min="1789" max="1789" width="3.33203125" style="187" bestFit="1" customWidth="1"/>
    <col min="1790" max="1790" width="5.5" style="187" bestFit="1" customWidth="1"/>
    <col min="1791" max="1791" width="6.5" style="187" bestFit="1" customWidth="1"/>
    <col min="1792" max="1793" width="4.33203125" style="187" bestFit="1" customWidth="1"/>
    <col min="1794" max="1794" width="1.1640625" style="187" bestFit="1" customWidth="1"/>
    <col min="1795" max="1795" width="5.5" style="187" bestFit="1" customWidth="1"/>
    <col min="1796" max="1796" width="2.1640625" style="187" bestFit="1" customWidth="1"/>
    <col min="1797" max="1797" width="8.6640625" style="187" bestFit="1" customWidth="1"/>
    <col min="1798" max="1798" width="16.33203125" style="187" bestFit="1" customWidth="1"/>
    <col min="1799" max="2037" width="9.33203125" style="187"/>
    <col min="2038" max="2039" width="5.5" style="187" bestFit="1" customWidth="1"/>
    <col min="2040" max="2040" width="2.1640625" style="187" bestFit="1" customWidth="1"/>
    <col min="2041" max="2041" width="8.6640625" style="187" bestFit="1" customWidth="1"/>
    <col min="2042" max="2042" width="12" style="187" bestFit="1" customWidth="1"/>
    <col min="2043" max="2043" width="10.83203125" style="187" bestFit="1" customWidth="1"/>
    <col min="2044" max="2044" width="6.5" style="187" bestFit="1" customWidth="1"/>
    <col min="2045" max="2045" width="3.33203125" style="187" bestFit="1" customWidth="1"/>
    <col min="2046" max="2046" width="5.5" style="187" bestFit="1" customWidth="1"/>
    <col min="2047" max="2047" width="6.5" style="187" bestFit="1" customWidth="1"/>
    <col min="2048" max="2049" width="4.33203125" style="187" bestFit="1" customWidth="1"/>
    <col min="2050" max="2050" width="1.1640625" style="187" bestFit="1" customWidth="1"/>
    <col min="2051" max="2051" width="5.5" style="187" bestFit="1" customWidth="1"/>
    <col min="2052" max="2052" width="2.1640625" style="187" bestFit="1" customWidth="1"/>
    <col min="2053" max="2053" width="8.6640625" style="187" bestFit="1" customWidth="1"/>
    <col min="2054" max="2054" width="16.33203125" style="187" bestFit="1" customWidth="1"/>
    <col min="2055" max="2293" width="9.33203125" style="187"/>
    <col min="2294" max="2295" width="5.5" style="187" bestFit="1" customWidth="1"/>
    <col min="2296" max="2296" width="2.1640625" style="187" bestFit="1" customWidth="1"/>
    <col min="2297" max="2297" width="8.6640625" style="187" bestFit="1" customWidth="1"/>
    <col min="2298" max="2298" width="12" style="187" bestFit="1" customWidth="1"/>
    <col min="2299" max="2299" width="10.83203125" style="187" bestFit="1" customWidth="1"/>
    <col min="2300" max="2300" width="6.5" style="187" bestFit="1" customWidth="1"/>
    <col min="2301" max="2301" width="3.33203125" style="187" bestFit="1" customWidth="1"/>
    <col min="2302" max="2302" width="5.5" style="187" bestFit="1" customWidth="1"/>
    <col min="2303" max="2303" width="6.5" style="187" bestFit="1" customWidth="1"/>
    <col min="2304" max="2305" width="4.33203125" style="187" bestFit="1" customWidth="1"/>
    <col min="2306" max="2306" width="1.1640625" style="187" bestFit="1" customWidth="1"/>
    <col min="2307" max="2307" width="5.5" style="187" bestFit="1" customWidth="1"/>
    <col min="2308" max="2308" width="2.1640625" style="187" bestFit="1" customWidth="1"/>
    <col min="2309" max="2309" width="8.6640625" style="187" bestFit="1" customWidth="1"/>
    <col min="2310" max="2310" width="16.33203125" style="187" bestFit="1" customWidth="1"/>
    <col min="2311" max="2549" width="9.33203125" style="187"/>
    <col min="2550" max="2551" width="5.5" style="187" bestFit="1" customWidth="1"/>
    <col min="2552" max="2552" width="2.1640625" style="187" bestFit="1" customWidth="1"/>
    <col min="2553" max="2553" width="8.6640625" style="187" bestFit="1" customWidth="1"/>
    <col min="2554" max="2554" width="12" style="187" bestFit="1" customWidth="1"/>
    <col min="2555" max="2555" width="10.83203125" style="187" bestFit="1" customWidth="1"/>
    <col min="2556" max="2556" width="6.5" style="187" bestFit="1" customWidth="1"/>
    <col min="2557" max="2557" width="3.33203125" style="187" bestFit="1" customWidth="1"/>
    <col min="2558" max="2558" width="5.5" style="187" bestFit="1" customWidth="1"/>
    <col min="2559" max="2559" width="6.5" style="187" bestFit="1" customWidth="1"/>
    <col min="2560" max="2561" width="4.33203125" style="187" bestFit="1" customWidth="1"/>
    <col min="2562" max="2562" width="1.1640625" style="187" bestFit="1" customWidth="1"/>
    <col min="2563" max="2563" width="5.5" style="187" bestFit="1" customWidth="1"/>
    <col min="2564" max="2564" width="2.1640625" style="187" bestFit="1" customWidth="1"/>
    <col min="2565" max="2565" width="8.6640625" style="187" bestFit="1" customWidth="1"/>
    <col min="2566" max="2566" width="16.33203125" style="187" bestFit="1" customWidth="1"/>
    <col min="2567" max="2805" width="9.33203125" style="187"/>
    <col min="2806" max="2807" width="5.5" style="187" bestFit="1" customWidth="1"/>
    <col min="2808" max="2808" width="2.1640625" style="187" bestFit="1" customWidth="1"/>
    <col min="2809" max="2809" width="8.6640625" style="187" bestFit="1" customWidth="1"/>
    <col min="2810" max="2810" width="12" style="187" bestFit="1" customWidth="1"/>
    <col min="2811" max="2811" width="10.83203125" style="187" bestFit="1" customWidth="1"/>
    <col min="2812" max="2812" width="6.5" style="187" bestFit="1" customWidth="1"/>
    <col min="2813" max="2813" width="3.33203125" style="187" bestFit="1" customWidth="1"/>
    <col min="2814" max="2814" width="5.5" style="187" bestFit="1" customWidth="1"/>
    <col min="2815" max="2815" width="6.5" style="187" bestFit="1" customWidth="1"/>
    <col min="2816" max="2817" width="4.33203125" style="187" bestFit="1" customWidth="1"/>
    <col min="2818" max="2818" width="1.1640625" style="187" bestFit="1" customWidth="1"/>
    <col min="2819" max="2819" width="5.5" style="187" bestFit="1" customWidth="1"/>
    <col min="2820" max="2820" width="2.1640625" style="187" bestFit="1" customWidth="1"/>
    <col min="2821" max="2821" width="8.6640625" style="187" bestFit="1" customWidth="1"/>
    <col min="2822" max="2822" width="16.33203125" style="187" bestFit="1" customWidth="1"/>
    <col min="2823" max="3061" width="9.33203125" style="187"/>
    <col min="3062" max="3063" width="5.5" style="187" bestFit="1" customWidth="1"/>
    <col min="3064" max="3064" width="2.1640625" style="187" bestFit="1" customWidth="1"/>
    <col min="3065" max="3065" width="8.6640625" style="187" bestFit="1" customWidth="1"/>
    <col min="3066" max="3066" width="12" style="187" bestFit="1" customWidth="1"/>
    <col min="3067" max="3067" width="10.83203125" style="187" bestFit="1" customWidth="1"/>
    <col min="3068" max="3068" width="6.5" style="187" bestFit="1" customWidth="1"/>
    <col min="3069" max="3069" width="3.33203125" style="187" bestFit="1" customWidth="1"/>
    <col min="3070" max="3070" width="5.5" style="187" bestFit="1" customWidth="1"/>
    <col min="3071" max="3071" width="6.5" style="187" bestFit="1" customWidth="1"/>
    <col min="3072" max="3073" width="4.33203125" style="187" bestFit="1" customWidth="1"/>
    <col min="3074" max="3074" width="1.1640625" style="187" bestFit="1" customWidth="1"/>
    <col min="3075" max="3075" width="5.5" style="187" bestFit="1" customWidth="1"/>
    <col min="3076" max="3076" width="2.1640625" style="187" bestFit="1" customWidth="1"/>
    <col min="3077" max="3077" width="8.6640625" style="187" bestFit="1" customWidth="1"/>
    <col min="3078" max="3078" width="16.33203125" style="187" bestFit="1" customWidth="1"/>
    <col min="3079" max="3317" width="9.33203125" style="187"/>
    <col min="3318" max="3319" width="5.5" style="187" bestFit="1" customWidth="1"/>
    <col min="3320" max="3320" width="2.1640625" style="187" bestFit="1" customWidth="1"/>
    <col min="3321" max="3321" width="8.6640625" style="187" bestFit="1" customWidth="1"/>
    <col min="3322" max="3322" width="12" style="187" bestFit="1" customWidth="1"/>
    <col min="3323" max="3323" width="10.83203125" style="187" bestFit="1" customWidth="1"/>
    <col min="3324" max="3324" width="6.5" style="187" bestFit="1" customWidth="1"/>
    <col min="3325" max="3325" width="3.33203125" style="187" bestFit="1" customWidth="1"/>
    <col min="3326" max="3326" width="5.5" style="187" bestFit="1" customWidth="1"/>
    <col min="3327" max="3327" width="6.5" style="187" bestFit="1" customWidth="1"/>
    <col min="3328" max="3329" width="4.33203125" style="187" bestFit="1" customWidth="1"/>
    <col min="3330" max="3330" width="1.1640625" style="187" bestFit="1" customWidth="1"/>
    <col min="3331" max="3331" width="5.5" style="187" bestFit="1" customWidth="1"/>
    <col min="3332" max="3332" width="2.1640625" style="187" bestFit="1" customWidth="1"/>
    <col min="3333" max="3333" width="8.6640625" style="187" bestFit="1" customWidth="1"/>
    <col min="3334" max="3334" width="16.33203125" style="187" bestFit="1" customWidth="1"/>
    <col min="3335" max="3573" width="9.33203125" style="187"/>
    <col min="3574" max="3575" width="5.5" style="187" bestFit="1" customWidth="1"/>
    <col min="3576" max="3576" width="2.1640625" style="187" bestFit="1" customWidth="1"/>
    <col min="3577" max="3577" width="8.6640625" style="187" bestFit="1" customWidth="1"/>
    <col min="3578" max="3578" width="12" style="187" bestFit="1" customWidth="1"/>
    <col min="3579" max="3579" width="10.83203125" style="187" bestFit="1" customWidth="1"/>
    <col min="3580" max="3580" width="6.5" style="187" bestFit="1" customWidth="1"/>
    <col min="3581" max="3581" width="3.33203125" style="187" bestFit="1" customWidth="1"/>
    <col min="3582" max="3582" width="5.5" style="187" bestFit="1" customWidth="1"/>
    <col min="3583" max="3583" width="6.5" style="187" bestFit="1" customWidth="1"/>
    <col min="3584" max="3585" width="4.33203125" style="187" bestFit="1" customWidth="1"/>
    <col min="3586" max="3586" width="1.1640625" style="187" bestFit="1" customWidth="1"/>
    <col min="3587" max="3587" width="5.5" style="187" bestFit="1" customWidth="1"/>
    <col min="3588" max="3588" width="2.1640625" style="187" bestFit="1" customWidth="1"/>
    <col min="3589" max="3589" width="8.6640625" style="187" bestFit="1" customWidth="1"/>
    <col min="3590" max="3590" width="16.33203125" style="187" bestFit="1" customWidth="1"/>
    <col min="3591" max="3829" width="9.33203125" style="187"/>
    <col min="3830" max="3831" width="5.5" style="187" bestFit="1" customWidth="1"/>
    <col min="3832" max="3832" width="2.1640625" style="187" bestFit="1" customWidth="1"/>
    <col min="3833" max="3833" width="8.6640625" style="187" bestFit="1" customWidth="1"/>
    <col min="3834" max="3834" width="12" style="187" bestFit="1" customWidth="1"/>
    <col min="3835" max="3835" width="10.83203125" style="187" bestFit="1" customWidth="1"/>
    <col min="3836" max="3836" width="6.5" style="187" bestFit="1" customWidth="1"/>
    <col min="3837" max="3837" width="3.33203125" style="187" bestFit="1" customWidth="1"/>
    <col min="3838" max="3838" width="5.5" style="187" bestFit="1" customWidth="1"/>
    <col min="3839" max="3839" width="6.5" style="187" bestFit="1" customWidth="1"/>
    <col min="3840" max="3841" width="4.33203125" style="187" bestFit="1" customWidth="1"/>
    <col min="3842" max="3842" width="1.1640625" style="187" bestFit="1" customWidth="1"/>
    <col min="3843" max="3843" width="5.5" style="187" bestFit="1" customWidth="1"/>
    <col min="3844" max="3844" width="2.1640625" style="187" bestFit="1" customWidth="1"/>
    <col min="3845" max="3845" width="8.6640625" style="187" bestFit="1" customWidth="1"/>
    <col min="3846" max="3846" width="16.33203125" style="187" bestFit="1" customWidth="1"/>
    <col min="3847" max="4085" width="9.33203125" style="187"/>
    <col min="4086" max="4087" width="5.5" style="187" bestFit="1" customWidth="1"/>
    <col min="4088" max="4088" width="2.1640625" style="187" bestFit="1" customWidth="1"/>
    <col min="4089" max="4089" width="8.6640625" style="187" bestFit="1" customWidth="1"/>
    <col min="4090" max="4090" width="12" style="187" bestFit="1" customWidth="1"/>
    <col min="4091" max="4091" width="10.83203125" style="187" bestFit="1" customWidth="1"/>
    <col min="4092" max="4092" width="6.5" style="187" bestFit="1" customWidth="1"/>
    <col min="4093" max="4093" width="3.33203125" style="187" bestFit="1" customWidth="1"/>
    <col min="4094" max="4094" width="5.5" style="187" bestFit="1" customWidth="1"/>
    <col min="4095" max="4095" width="6.5" style="187" bestFit="1" customWidth="1"/>
    <col min="4096" max="4097" width="4.33203125" style="187" bestFit="1" customWidth="1"/>
    <col min="4098" max="4098" width="1.1640625" style="187" bestFit="1" customWidth="1"/>
    <col min="4099" max="4099" width="5.5" style="187" bestFit="1" customWidth="1"/>
    <col min="4100" max="4100" width="2.1640625" style="187" bestFit="1" customWidth="1"/>
    <col min="4101" max="4101" width="8.6640625" style="187" bestFit="1" customWidth="1"/>
    <col min="4102" max="4102" width="16.33203125" style="187" bestFit="1" customWidth="1"/>
    <col min="4103" max="4341" width="9.33203125" style="187"/>
    <col min="4342" max="4343" width="5.5" style="187" bestFit="1" customWidth="1"/>
    <col min="4344" max="4344" width="2.1640625" style="187" bestFit="1" customWidth="1"/>
    <col min="4345" max="4345" width="8.6640625" style="187" bestFit="1" customWidth="1"/>
    <col min="4346" max="4346" width="12" style="187" bestFit="1" customWidth="1"/>
    <col min="4347" max="4347" width="10.83203125" style="187" bestFit="1" customWidth="1"/>
    <col min="4348" max="4348" width="6.5" style="187" bestFit="1" customWidth="1"/>
    <col min="4349" max="4349" width="3.33203125" style="187" bestFit="1" customWidth="1"/>
    <col min="4350" max="4350" width="5.5" style="187" bestFit="1" customWidth="1"/>
    <col min="4351" max="4351" width="6.5" style="187" bestFit="1" customWidth="1"/>
    <col min="4352" max="4353" width="4.33203125" style="187" bestFit="1" customWidth="1"/>
    <col min="4354" max="4354" width="1.1640625" style="187" bestFit="1" customWidth="1"/>
    <col min="4355" max="4355" width="5.5" style="187" bestFit="1" customWidth="1"/>
    <col min="4356" max="4356" width="2.1640625" style="187" bestFit="1" customWidth="1"/>
    <col min="4357" max="4357" width="8.6640625" style="187" bestFit="1" customWidth="1"/>
    <col min="4358" max="4358" width="16.33203125" style="187" bestFit="1" customWidth="1"/>
    <col min="4359" max="4597" width="9.33203125" style="187"/>
    <col min="4598" max="4599" width="5.5" style="187" bestFit="1" customWidth="1"/>
    <col min="4600" max="4600" width="2.1640625" style="187" bestFit="1" customWidth="1"/>
    <col min="4601" max="4601" width="8.6640625" style="187" bestFit="1" customWidth="1"/>
    <col min="4602" max="4602" width="12" style="187" bestFit="1" customWidth="1"/>
    <col min="4603" max="4603" width="10.83203125" style="187" bestFit="1" customWidth="1"/>
    <col min="4604" max="4604" width="6.5" style="187" bestFit="1" customWidth="1"/>
    <col min="4605" max="4605" width="3.33203125" style="187" bestFit="1" customWidth="1"/>
    <col min="4606" max="4606" width="5.5" style="187" bestFit="1" customWidth="1"/>
    <col min="4607" max="4607" width="6.5" style="187" bestFit="1" customWidth="1"/>
    <col min="4608" max="4609" width="4.33203125" style="187" bestFit="1" customWidth="1"/>
    <col min="4610" max="4610" width="1.1640625" style="187" bestFit="1" customWidth="1"/>
    <col min="4611" max="4611" width="5.5" style="187" bestFit="1" customWidth="1"/>
    <col min="4612" max="4612" width="2.1640625" style="187" bestFit="1" customWidth="1"/>
    <col min="4613" max="4613" width="8.6640625" style="187" bestFit="1" customWidth="1"/>
    <col min="4614" max="4614" width="16.33203125" style="187" bestFit="1" customWidth="1"/>
    <col min="4615" max="4853" width="9.33203125" style="187"/>
    <col min="4854" max="4855" width="5.5" style="187" bestFit="1" customWidth="1"/>
    <col min="4856" max="4856" width="2.1640625" style="187" bestFit="1" customWidth="1"/>
    <col min="4857" max="4857" width="8.6640625" style="187" bestFit="1" customWidth="1"/>
    <col min="4858" max="4858" width="12" style="187" bestFit="1" customWidth="1"/>
    <col min="4859" max="4859" width="10.83203125" style="187" bestFit="1" customWidth="1"/>
    <col min="4860" max="4860" width="6.5" style="187" bestFit="1" customWidth="1"/>
    <col min="4861" max="4861" width="3.33203125" style="187" bestFit="1" customWidth="1"/>
    <col min="4862" max="4862" width="5.5" style="187" bestFit="1" customWidth="1"/>
    <col min="4863" max="4863" width="6.5" style="187" bestFit="1" customWidth="1"/>
    <col min="4864" max="4865" width="4.33203125" style="187" bestFit="1" customWidth="1"/>
    <col min="4866" max="4866" width="1.1640625" style="187" bestFit="1" customWidth="1"/>
    <col min="4867" max="4867" width="5.5" style="187" bestFit="1" customWidth="1"/>
    <col min="4868" max="4868" width="2.1640625" style="187" bestFit="1" customWidth="1"/>
    <col min="4869" max="4869" width="8.6640625" style="187" bestFit="1" customWidth="1"/>
    <col min="4870" max="4870" width="16.33203125" style="187" bestFit="1" customWidth="1"/>
    <col min="4871" max="5109" width="9.33203125" style="187"/>
    <col min="5110" max="5111" width="5.5" style="187" bestFit="1" customWidth="1"/>
    <col min="5112" max="5112" width="2.1640625" style="187" bestFit="1" customWidth="1"/>
    <col min="5113" max="5113" width="8.6640625" style="187" bestFit="1" customWidth="1"/>
    <col min="5114" max="5114" width="12" style="187" bestFit="1" customWidth="1"/>
    <col min="5115" max="5115" width="10.83203125" style="187" bestFit="1" customWidth="1"/>
    <col min="5116" max="5116" width="6.5" style="187" bestFit="1" customWidth="1"/>
    <col min="5117" max="5117" width="3.33203125" style="187" bestFit="1" customWidth="1"/>
    <col min="5118" max="5118" width="5.5" style="187" bestFit="1" customWidth="1"/>
    <col min="5119" max="5119" width="6.5" style="187" bestFit="1" customWidth="1"/>
    <col min="5120" max="5121" width="4.33203125" style="187" bestFit="1" customWidth="1"/>
    <col min="5122" max="5122" width="1.1640625" style="187" bestFit="1" customWidth="1"/>
    <col min="5123" max="5123" width="5.5" style="187" bestFit="1" customWidth="1"/>
    <col min="5124" max="5124" width="2.1640625" style="187" bestFit="1" customWidth="1"/>
    <col min="5125" max="5125" width="8.6640625" style="187" bestFit="1" customWidth="1"/>
    <col min="5126" max="5126" width="16.33203125" style="187" bestFit="1" customWidth="1"/>
    <col min="5127" max="5365" width="9.33203125" style="187"/>
    <col min="5366" max="5367" width="5.5" style="187" bestFit="1" customWidth="1"/>
    <col min="5368" max="5368" width="2.1640625" style="187" bestFit="1" customWidth="1"/>
    <col min="5369" max="5369" width="8.6640625" style="187" bestFit="1" customWidth="1"/>
    <col min="5370" max="5370" width="12" style="187" bestFit="1" customWidth="1"/>
    <col min="5371" max="5371" width="10.83203125" style="187" bestFit="1" customWidth="1"/>
    <col min="5372" max="5372" width="6.5" style="187" bestFit="1" customWidth="1"/>
    <col min="5373" max="5373" width="3.33203125" style="187" bestFit="1" customWidth="1"/>
    <col min="5374" max="5374" width="5.5" style="187" bestFit="1" customWidth="1"/>
    <col min="5375" max="5375" width="6.5" style="187" bestFit="1" customWidth="1"/>
    <col min="5376" max="5377" width="4.33203125" style="187" bestFit="1" customWidth="1"/>
    <col min="5378" max="5378" width="1.1640625" style="187" bestFit="1" customWidth="1"/>
    <col min="5379" max="5379" width="5.5" style="187" bestFit="1" customWidth="1"/>
    <col min="5380" max="5380" width="2.1640625" style="187" bestFit="1" customWidth="1"/>
    <col min="5381" max="5381" width="8.6640625" style="187" bestFit="1" customWidth="1"/>
    <col min="5382" max="5382" width="16.33203125" style="187" bestFit="1" customWidth="1"/>
    <col min="5383" max="5621" width="9.33203125" style="187"/>
    <col min="5622" max="5623" width="5.5" style="187" bestFit="1" customWidth="1"/>
    <col min="5624" max="5624" width="2.1640625" style="187" bestFit="1" customWidth="1"/>
    <col min="5625" max="5625" width="8.6640625" style="187" bestFit="1" customWidth="1"/>
    <col min="5626" max="5626" width="12" style="187" bestFit="1" customWidth="1"/>
    <col min="5627" max="5627" width="10.83203125" style="187" bestFit="1" customWidth="1"/>
    <col min="5628" max="5628" width="6.5" style="187" bestFit="1" customWidth="1"/>
    <col min="5629" max="5629" width="3.33203125" style="187" bestFit="1" customWidth="1"/>
    <col min="5630" max="5630" width="5.5" style="187" bestFit="1" customWidth="1"/>
    <col min="5631" max="5631" width="6.5" style="187" bestFit="1" customWidth="1"/>
    <col min="5632" max="5633" width="4.33203125" style="187" bestFit="1" customWidth="1"/>
    <col min="5634" max="5634" width="1.1640625" style="187" bestFit="1" customWidth="1"/>
    <col min="5635" max="5635" width="5.5" style="187" bestFit="1" customWidth="1"/>
    <col min="5636" max="5636" width="2.1640625" style="187" bestFit="1" customWidth="1"/>
    <col min="5637" max="5637" width="8.6640625" style="187" bestFit="1" customWidth="1"/>
    <col min="5638" max="5638" width="16.33203125" style="187" bestFit="1" customWidth="1"/>
    <col min="5639" max="5877" width="9.33203125" style="187"/>
    <col min="5878" max="5879" width="5.5" style="187" bestFit="1" customWidth="1"/>
    <col min="5880" max="5880" width="2.1640625" style="187" bestFit="1" customWidth="1"/>
    <col min="5881" max="5881" width="8.6640625" style="187" bestFit="1" customWidth="1"/>
    <col min="5882" max="5882" width="12" style="187" bestFit="1" customWidth="1"/>
    <col min="5883" max="5883" width="10.83203125" style="187" bestFit="1" customWidth="1"/>
    <col min="5884" max="5884" width="6.5" style="187" bestFit="1" customWidth="1"/>
    <col min="5885" max="5885" width="3.33203125" style="187" bestFit="1" customWidth="1"/>
    <col min="5886" max="5886" width="5.5" style="187" bestFit="1" customWidth="1"/>
    <col min="5887" max="5887" width="6.5" style="187" bestFit="1" customWidth="1"/>
    <col min="5888" max="5889" width="4.33203125" style="187" bestFit="1" customWidth="1"/>
    <col min="5890" max="5890" width="1.1640625" style="187" bestFit="1" customWidth="1"/>
    <col min="5891" max="5891" width="5.5" style="187" bestFit="1" customWidth="1"/>
    <col min="5892" max="5892" width="2.1640625" style="187" bestFit="1" customWidth="1"/>
    <col min="5893" max="5893" width="8.6640625" style="187" bestFit="1" customWidth="1"/>
    <col min="5894" max="5894" width="16.33203125" style="187" bestFit="1" customWidth="1"/>
    <col min="5895" max="6133" width="9.33203125" style="187"/>
    <col min="6134" max="6135" width="5.5" style="187" bestFit="1" customWidth="1"/>
    <col min="6136" max="6136" width="2.1640625" style="187" bestFit="1" customWidth="1"/>
    <col min="6137" max="6137" width="8.6640625" style="187" bestFit="1" customWidth="1"/>
    <col min="6138" max="6138" width="12" style="187" bestFit="1" customWidth="1"/>
    <col min="6139" max="6139" width="10.83203125" style="187" bestFit="1" customWidth="1"/>
    <col min="6140" max="6140" width="6.5" style="187" bestFit="1" customWidth="1"/>
    <col min="6141" max="6141" width="3.33203125" style="187" bestFit="1" customWidth="1"/>
    <col min="6142" max="6142" width="5.5" style="187" bestFit="1" customWidth="1"/>
    <col min="6143" max="6143" width="6.5" style="187" bestFit="1" customWidth="1"/>
    <col min="6144" max="6145" width="4.33203125" style="187" bestFit="1" customWidth="1"/>
    <col min="6146" max="6146" width="1.1640625" style="187" bestFit="1" customWidth="1"/>
    <col min="6147" max="6147" width="5.5" style="187" bestFit="1" customWidth="1"/>
    <col min="6148" max="6148" width="2.1640625" style="187" bestFit="1" customWidth="1"/>
    <col min="6149" max="6149" width="8.6640625" style="187" bestFit="1" customWidth="1"/>
    <col min="6150" max="6150" width="16.33203125" style="187" bestFit="1" customWidth="1"/>
    <col min="6151" max="6389" width="9.33203125" style="187"/>
    <col min="6390" max="6391" width="5.5" style="187" bestFit="1" customWidth="1"/>
    <col min="6392" max="6392" width="2.1640625" style="187" bestFit="1" customWidth="1"/>
    <col min="6393" max="6393" width="8.6640625" style="187" bestFit="1" customWidth="1"/>
    <col min="6394" max="6394" width="12" style="187" bestFit="1" customWidth="1"/>
    <col min="6395" max="6395" width="10.83203125" style="187" bestFit="1" customWidth="1"/>
    <col min="6396" max="6396" width="6.5" style="187" bestFit="1" customWidth="1"/>
    <col min="6397" max="6397" width="3.33203125" style="187" bestFit="1" customWidth="1"/>
    <col min="6398" max="6398" width="5.5" style="187" bestFit="1" customWidth="1"/>
    <col min="6399" max="6399" width="6.5" style="187" bestFit="1" customWidth="1"/>
    <col min="6400" max="6401" width="4.33203125" style="187" bestFit="1" customWidth="1"/>
    <col min="6402" max="6402" width="1.1640625" style="187" bestFit="1" customWidth="1"/>
    <col min="6403" max="6403" width="5.5" style="187" bestFit="1" customWidth="1"/>
    <col min="6404" max="6404" width="2.1640625" style="187" bestFit="1" customWidth="1"/>
    <col min="6405" max="6405" width="8.6640625" style="187" bestFit="1" customWidth="1"/>
    <col min="6406" max="6406" width="16.33203125" style="187" bestFit="1" customWidth="1"/>
    <col min="6407" max="6645" width="9.33203125" style="187"/>
    <col min="6646" max="6647" width="5.5" style="187" bestFit="1" customWidth="1"/>
    <col min="6648" max="6648" width="2.1640625" style="187" bestFit="1" customWidth="1"/>
    <col min="6649" max="6649" width="8.6640625" style="187" bestFit="1" customWidth="1"/>
    <col min="6650" max="6650" width="12" style="187" bestFit="1" customWidth="1"/>
    <col min="6651" max="6651" width="10.83203125" style="187" bestFit="1" customWidth="1"/>
    <col min="6652" max="6652" width="6.5" style="187" bestFit="1" customWidth="1"/>
    <col min="6653" max="6653" width="3.33203125" style="187" bestFit="1" customWidth="1"/>
    <col min="6654" max="6654" width="5.5" style="187" bestFit="1" customWidth="1"/>
    <col min="6655" max="6655" width="6.5" style="187" bestFit="1" customWidth="1"/>
    <col min="6656" max="6657" width="4.33203125" style="187" bestFit="1" customWidth="1"/>
    <col min="6658" max="6658" width="1.1640625" style="187" bestFit="1" customWidth="1"/>
    <col min="6659" max="6659" width="5.5" style="187" bestFit="1" customWidth="1"/>
    <col min="6660" max="6660" width="2.1640625" style="187" bestFit="1" customWidth="1"/>
    <col min="6661" max="6661" width="8.6640625" style="187" bestFit="1" customWidth="1"/>
    <col min="6662" max="6662" width="16.33203125" style="187" bestFit="1" customWidth="1"/>
    <col min="6663" max="6901" width="9.33203125" style="187"/>
    <col min="6902" max="6903" width="5.5" style="187" bestFit="1" customWidth="1"/>
    <col min="6904" max="6904" width="2.1640625" style="187" bestFit="1" customWidth="1"/>
    <col min="6905" max="6905" width="8.6640625" style="187" bestFit="1" customWidth="1"/>
    <col min="6906" max="6906" width="12" style="187" bestFit="1" customWidth="1"/>
    <col min="6907" max="6907" width="10.83203125" style="187" bestFit="1" customWidth="1"/>
    <col min="6908" max="6908" width="6.5" style="187" bestFit="1" customWidth="1"/>
    <col min="6909" max="6909" width="3.33203125" style="187" bestFit="1" customWidth="1"/>
    <col min="6910" max="6910" width="5.5" style="187" bestFit="1" customWidth="1"/>
    <col min="6911" max="6911" width="6.5" style="187" bestFit="1" customWidth="1"/>
    <col min="6912" max="6913" width="4.33203125" style="187" bestFit="1" customWidth="1"/>
    <col min="6914" max="6914" width="1.1640625" style="187" bestFit="1" customWidth="1"/>
    <col min="6915" max="6915" width="5.5" style="187" bestFit="1" customWidth="1"/>
    <col min="6916" max="6916" width="2.1640625" style="187" bestFit="1" customWidth="1"/>
    <col min="6917" max="6917" width="8.6640625" style="187" bestFit="1" customWidth="1"/>
    <col min="6918" max="6918" width="16.33203125" style="187" bestFit="1" customWidth="1"/>
    <col min="6919" max="7157" width="9.33203125" style="187"/>
    <col min="7158" max="7159" width="5.5" style="187" bestFit="1" customWidth="1"/>
    <col min="7160" max="7160" width="2.1640625" style="187" bestFit="1" customWidth="1"/>
    <col min="7161" max="7161" width="8.6640625" style="187" bestFit="1" customWidth="1"/>
    <col min="7162" max="7162" width="12" style="187" bestFit="1" customWidth="1"/>
    <col min="7163" max="7163" width="10.83203125" style="187" bestFit="1" customWidth="1"/>
    <col min="7164" max="7164" width="6.5" style="187" bestFit="1" customWidth="1"/>
    <col min="7165" max="7165" width="3.33203125" style="187" bestFit="1" customWidth="1"/>
    <col min="7166" max="7166" width="5.5" style="187" bestFit="1" customWidth="1"/>
    <col min="7167" max="7167" width="6.5" style="187" bestFit="1" customWidth="1"/>
    <col min="7168" max="7169" width="4.33203125" style="187" bestFit="1" customWidth="1"/>
    <col min="7170" max="7170" width="1.1640625" style="187" bestFit="1" customWidth="1"/>
    <col min="7171" max="7171" width="5.5" style="187" bestFit="1" customWidth="1"/>
    <col min="7172" max="7172" width="2.1640625" style="187" bestFit="1" customWidth="1"/>
    <col min="7173" max="7173" width="8.6640625" style="187" bestFit="1" customWidth="1"/>
    <col min="7174" max="7174" width="16.33203125" style="187" bestFit="1" customWidth="1"/>
    <col min="7175" max="7413" width="9.33203125" style="187"/>
    <col min="7414" max="7415" width="5.5" style="187" bestFit="1" customWidth="1"/>
    <col min="7416" max="7416" width="2.1640625" style="187" bestFit="1" customWidth="1"/>
    <col min="7417" max="7417" width="8.6640625" style="187" bestFit="1" customWidth="1"/>
    <col min="7418" max="7418" width="12" style="187" bestFit="1" customWidth="1"/>
    <col min="7419" max="7419" width="10.83203125" style="187" bestFit="1" customWidth="1"/>
    <col min="7420" max="7420" width="6.5" style="187" bestFit="1" customWidth="1"/>
    <col min="7421" max="7421" width="3.33203125" style="187" bestFit="1" customWidth="1"/>
    <col min="7422" max="7422" width="5.5" style="187" bestFit="1" customWidth="1"/>
    <col min="7423" max="7423" width="6.5" style="187" bestFit="1" customWidth="1"/>
    <col min="7424" max="7425" width="4.33203125" style="187" bestFit="1" customWidth="1"/>
    <col min="7426" max="7426" width="1.1640625" style="187" bestFit="1" customWidth="1"/>
    <col min="7427" max="7427" width="5.5" style="187" bestFit="1" customWidth="1"/>
    <col min="7428" max="7428" width="2.1640625" style="187" bestFit="1" customWidth="1"/>
    <col min="7429" max="7429" width="8.6640625" style="187" bestFit="1" customWidth="1"/>
    <col min="7430" max="7430" width="16.33203125" style="187" bestFit="1" customWidth="1"/>
    <col min="7431" max="7669" width="9.33203125" style="187"/>
    <col min="7670" max="7671" width="5.5" style="187" bestFit="1" customWidth="1"/>
    <col min="7672" max="7672" width="2.1640625" style="187" bestFit="1" customWidth="1"/>
    <col min="7673" max="7673" width="8.6640625" style="187" bestFit="1" customWidth="1"/>
    <col min="7674" max="7674" width="12" style="187" bestFit="1" customWidth="1"/>
    <col min="7675" max="7675" width="10.83203125" style="187" bestFit="1" customWidth="1"/>
    <col min="7676" max="7676" width="6.5" style="187" bestFit="1" customWidth="1"/>
    <col min="7677" max="7677" width="3.33203125" style="187" bestFit="1" customWidth="1"/>
    <col min="7678" max="7678" width="5.5" style="187" bestFit="1" customWidth="1"/>
    <col min="7679" max="7679" width="6.5" style="187" bestFit="1" customWidth="1"/>
    <col min="7680" max="7681" width="4.33203125" style="187" bestFit="1" customWidth="1"/>
    <col min="7682" max="7682" width="1.1640625" style="187" bestFit="1" customWidth="1"/>
    <col min="7683" max="7683" width="5.5" style="187" bestFit="1" customWidth="1"/>
    <col min="7684" max="7684" width="2.1640625" style="187" bestFit="1" customWidth="1"/>
    <col min="7685" max="7685" width="8.6640625" style="187" bestFit="1" customWidth="1"/>
    <col min="7686" max="7686" width="16.33203125" style="187" bestFit="1" customWidth="1"/>
    <col min="7687" max="7925" width="9.33203125" style="187"/>
    <col min="7926" max="7927" width="5.5" style="187" bestFit="1" customWidth="1"/>
    <col min="7928" max="7928" width="2.1640625" style="187" bestFit="1" customWidth="1"/>
    <col min="7929" max="7929" width="8.6640625" style="187" bestFit="1" customWidth="1"/>
    <col min="7930" max="7930" width="12" style="187" bestFit="1" customWidth="1"/>
    <col min="7931" max="7931" width="10.83203125" style="187" bestFit="1" customWidth="1"/>
    <col min="7932" max="7932" width="6.5" style="187" bestFit="1" customWidth="1"/>
    <col min="7933" max="7933" width="3.33203125" style="187" bestFit="1" customWidth="1"/>
    <col min="7934" max="7934" width="5.5" style="187" bestFit="1" customWidth="1"/>
    <col min="7935" max="7935" width="6.5" style="187" bestFit="1" customWidth="1"/>
    <col min="7936" max="7937" width="4.33203125" style="187" bestFit="1" customWidth="1"/>
    <col min="7938" max="7938" width="1.1640625" style="187" bestFit="1" customWidth="1"/>
    <col min="7939" max="7939" width="5.5" style="187" bestFit="1" customWidth="1"/>
    <col min="7940" max="7940" width="2.1640625" style="187" bestFit="1" customWidth="1"/>
    <col min="7941" max="7941" width="8.6640625" style="187" bestFit="1" customWidth="1"/>
    <col min="7942" max="7942" width="16.33203125" style="187" bestFit="1" customWidth="1"/>
    <col min="7943" max="8181" width="9.33203125" style="187"/>
    <col min="8182" max="8183" width="5.5" style="187" bestFit="1" customWidth="1"/>
    <col min="8184" max="8184" width="2.1640625" style="187" bestFit="1" customWidth="1"/>
    <col min="8185" max="8185" width="8.6640625" style="187" bestFit="1" customWidth="1"/>
    <col min="8186" max="8186" width="12" style="187" bestFit="1" customWidth="1"/>
    <col min="8187" max="8187" width="10.83203125" style="187" bestFit="1" customWidth="1"/>
    <col min="8188" max="8188" width="6.5" style="187" bestFit="1" customWidth="1"/>
    <col min="8189" max="8189" width="3.33203125" style="187" bestFit="1" customWidth="1"/>
    <col min="8190" max="8190" width="5.5" style="187" bestFit="1" customWidth="1"/>
    <col min="8191" max="8191" width="6.5" style="187" bestFit="1" customWidth="1"/>
    <col min="8192" max="8193" width="4.33203125" style="187" bestFit="1" customWidth="1"/>
    <col min="8194" max="8194" width="1.1640625" style="187" bestFit="1" customWidth="1"/>
    <col min="8195" max="8195" width="5.5" style="187" bestFit="1" customWidth="1"/>
    <col min="8196" max="8196" width="2.1640625" style="187" bestFit="1" customWidth="1"/>
    <col min="8197" max="8197" width="8.6640625" style="187" bestFit="1" customWidth="1"/>
    <col min="8198" max="8198" width="16.33203125" style="187" bestFit="1" customWidth="1"/>
    <col min="8199" max="8437" width="9.33203125" style="187"/>
    <col min="8438" max="8439" width="5.5" style="187" bestFit="1" customWidth="1"/>
    <col min="8440" max="8440" width="2.1640625" style="187" bestFit="1" customWidth="1"/>
    <col min="8441" max="8441" width="8.6640625" style="187" bestFit="1" customWidth="1"/>
    <col min="8442" max="8442" width="12" style="187" bestFit="1" customWidth="1"/>
    <col min="8443" max="8443" width="10.83203125" style="187" bestFit="1" customWidth="1"/>
    <col min="8444" max="8444" width="6.5" style="187" bestFit="1" customWidth="1"/>
    <col min="8445" max="8445" width="3.33203125" style="187" bestFit="1" customWidth="1"/>
    <col min="8446" max="8446" width="5.5" style="187" bestFit="1" customWidth="1"/>
    <col min="8447" max="8447" width="6.5" style="187" bestFit="1" customWidth="1"/>
    <col min="8448" max="8449" width="4.33203125" style="187" bestFit="1" customWidth="1"/>
    <col min="8450" max="8450" width="1.1640625" style="187" bestFit="1" customWidth="1"/>
    <col min="8451" max="8451" width="5.5" style="187" bestFit="1" customWidth="1"/>
    <col min="8452" max="8452" width="2.1640625" style="187" bestFit="1" customWidth="1"/>
    <col min="8453" max="8453" width="8.6640625" style="187" bestFit="1" customWidth="1"/>
    <col min="8454" max="8454" width="16.33203125" style="187" bestFit="1" customWidth="1"/>
    <col min="8455" max="8693" width="9.33203125" style="187"/>
    <col min="8694" max="8695" width="5.5" style="187" bestFit="1" customWidth="1"/>
    <col min="8696" max="8696" width="2.1640625" style="187" bestFit="1" customWidth="1"/>
    <col min="8697" max="8697" width="8.6640625" style="187" bestFit="1" customWidth="1"/>
    <col min="8698" max="8698" width="12" style="187" bestFit="1" customWidth="1"/>
    <col min="8699" max="8699" width="10.83203125" style="187" bestFit="1" customWidth="1"/>
    <col min="8700" max="8700" width="6.5" style="187" bestFit="1" customWidth="1"/>
    <col min="8701" max="8701" width="3.33203125" style="187" bestFit="1" customWidth="1"/>
    <col min="8702" max="8702" width="5.5" style="187" bestFit="1" customWidth="1"/>
    <col min="8703" max="8703" width="6.5" style="187" bestFit="1" customWidth="1"/>
    <col min="8704" max="8705" width="4.33203125" style="187" bestFit="1" customWidth="1"/>
    <col min="8706" max="8706" width="1.1640625" style="187" bestFit="1" customWidth="1"/>
    <col min="8707" max="8707" width="5.5" style="187" bestFit="1" customWidth="1"/>
    <col min="8708" max="8708" width="2.1640625" style="187" bestFit="1" customWidth="1"/>
    <col min="8709" max="8709" width="8.6640625" style="187" bestFit="1" customWidth="1"/>
    <col min="8710" max="8710" width="16.33203125" style="187" bestFit="1" customWidth="1"/>
    <col min="8711" max="8949" width="9.33203125" style="187"/>
    <col min="8950" max="8951" width="5.5" style="187" bestFit="1" customWidth="1"/>
    <col min="8952" max="8952" width="2.1640625" style="187" bestFit="1" customWidth="1"/>
    <col min="8953" max="8953" width="8.6640625" style="187" bestFit="1" customWidth="1"/>
    <col min="8954" max="8954" width="12" style="187" bestFit="1" customWidth="1"/>
    <col min="8955" max="8955" width="10.83203125" style="187" bestFit="1" customWidth="1"/>
    <col min="8956" max="8956" width="6.5" style="187" bestFit="1" customWidth="1"/>
    <col min="8957" max="8957" width="3.33203125" style="187" bestFit="1" customWidth="1"/>
    <col min="8958" max="8958" width="5.5" style="187" bestFit="1" customWidth="1"/>
    <col min="8959" max="8959" width="6.5" style="187" bestFit="1" customWidth="1"/>
    <col min="8960" max="8961" width="4.33203125" style="187" bestFit="1" customWidth="1"/>
    <col min="8962" max="8962" width="1.1640625" style="187" bestFit="1" customWidth="1"/>
    <col min="8963" max="8963" width="5.5" style="187" bestFit="1" customWidth="1"/>
    <col min="8964" max="8964" width="2.1640625" style="187" bestFit="1" customWidth="1"/>
    <col min="8965" max="8965" width="8.6640625" style="187" bestFit="1" customWidth="1"/>
    <col min="8966" max="8966" width="16.33203125" style="187" bestFit="1" customWidth="1"/>
    <col min="8967" max="9205" width="9.33203125" style="187"/>
    <col min="9206" max="9207" width="5.5" style="187" bestFit="1" customWidth="1"/>
    <col min="9208" max="9208" width="2.1640625" style="187" bestFit="1" customWidth="1"/>
    <col min="9209" max="9209" width="8.6640625" style="187" bestFit="1" customWidth="1"/>
    <col min="9210" max="9210" width="12" style="187" bestFit="1" customWidth="1"/>
    <col min="9211" max="9211" width="10.83203125" style="187" bestFit="1" customWidth="1"/>
    <col min="9212" max="9212" width="6.5" style="187" bestFit="1" customWidth="1"/>
    <col min="9213" max="9213" width="3.33203125" style="187" bestFit="1" customWidth="1"/>
    <col min="9214" max="9214" width="5.5" style="187" bestFit="1" customWidth="1"/>
    <col min="9215" max="9215" width="6.5" style="187" bestFit="1" customWidth="1"/>
    <col min="9216" max="9217" width="4.33203125" style="187" bestFit="1" customWidth="1"/>
    <col min="9218" max="9218" width="1.1640625" style="187" bestFit="1" customWidth="1"/>
    <col min="9219" max="9219" width="5.5" style="187" bestFit="1" customWidth="1"/>
    <col min="9220" max="9220" width="2.1640625" style="187" bestFit="1" customWidth="1"/>
    <col min="9221" max="9221" width="8.6640625" style="187" bestFit="1" customWidth="1"/>
    <col min="9222" max="9222" width="16.33203125" style="187" bestFit="1" customWidth="1"/>
    <col min="9223" max="9461" width="9.33203125" style="187"/>
    <col min="9462" max="9463" width="5.5" style="187" bestFit="1" customWidth="1"/>
    <col min="9464" max="9464" width="2.1640625" style="187" bestFit="1" customWidth="1"/>
    <col min="9465" max="9465" width="8.6640625" style="187" bestFit="1" customWidth="1"/>
    <col min="9466" max="9466" width="12" style="187" bestFit="1" customWidth="1"/>
    <col min="9467" max="9467" width="10.83203125" style="187" bestFit="1" customWidth="1"/>
    <col min="9468" max="9468" width="6.5" style="187" bestFit="1" customWidth="1"/>
    <col min="9469" max="9469" width="3.33203125" style="187" bestFit="1" customWidth="1"/>
    <col min="9470" max="9470" width="5.5" style="187" bestFit="1" customWidth="1"/>
    <col min="9471" max="9471" width="6.5" style="187" bestFit="1" customWidth="1"/>
    <col min="9472" max="9473" width="4.33203125" style="187" bestFit="1" customWidth="1"/>
    <col min="9474" max="9474" width="1.1640625" style="187" bestFit="1" customWidth="1"/>
    <col min="9475" max="9475" width="5.5" style="187" bestFit="1" customWidth="1"/>
    <col min="9476" max="9476" width="2.1640625" style="187" bestFit="1" customWidth="1"/>
    <col min="9477" max="9477" width="8.6640625" style="187" bestFit="1" customWidth="1"/>
    <col min="9478" max="9478" width="16.33203125" style="187" bestFit="1" customWidth="1"/>
    <col min="9479" max="9717" width="9.33203125" style="187"/>
    <col min="9718" max="9719" width="5.5" style="187" bestFit="1" customWidth="1"/>
    <col min="9720" max="9720" width="2.1640625" style="187" bestFit="1" customWidth="1"/>
    <col min="9721" max="9721" width="8.6640625" style="187" bestFit="1" customWidth="1"/>
    <col min="9722" max="9722" width="12" style="187" bestFit="1" customWidth="1"/>
    <col min="9723" max="9723" width="10.83203125" style="187" bestFit="1" customWidth="1"/>
    <col min="9724" max="9724" width="6.5" style="187" bestFit="1" customWidth="1"/>
    <col min="9725" max="9725" width="3.33203125" style="187" bestFit="1" customWidth="1"/>
    <col min="9726" max="9726" width="5.5" style="187" bestFit="1" customWidth="1"/>
    <col min="9727" max="9727" width="6.5" style="187" bestFit="1" customWidth="1"/>
    <col min="9728" max="9729" width="4.33203125" style="187" bestFit="1" customWidth="1"/>
    <col min="9730" max="9730" width="1.1640625" style="187" bestFit="1" customWidth="1"/>
    <col min="9731" max="9731" width="5.5" style="187" bestFit="1" customWidth="1"/>
    <col min="9732" max="9732" width="2.1640625" style="187" bestFit="1" customWidth="1"/>
    <col min="9733" max="9733" width="8.6640625" style="187" bestFit="1" customWidth="1"/>
    <col min="9734" max="9734" width="16.33203125" style="187" bestFit="1" customWidth="1"/>
    <col min="9735" max="9973" width="9.33203125" style="187"/>
    <col min="9974" max="9975" width="5.5" style="187" bestFit="1" customWidth="1"/>
    <col min="9976" max="9976" width="2.1640625" style="187" bestFit="1" customWidth="1"/>
    <col min="9977" max="9977" width="8.6640625" style="187" bestFit="1" customWidth="1"/>
    <col min="9978" max="9978" width="12" style="187" bestFit="1" customWidth="1"/>
    <col min="9979" max="9979" width="10.83203125" style="187" bestFit="1" customWidth="1"/>
    <col min="9980" max="9980" width="6.5" style="187" bestFit="1" customWidth="1"/>
    <col min="9981" max="9981" width="3.33203125" style="187" bestFit="1" customWidth="1"/>
    <col min="9982" max="9982" width="5.5" style="187" bestFit="1" customWidth="1"/>
    <col min="9983" max="9983" width="6.5" style="187" bestFit="1" customWidth="1"/>
    <col min="9984" max="9985" width="4.33203125" style="187" bestFit="1" customWidth="1"/>
    <col min="9986" max="9986" width="1.1640625" style="187" bestFit="1" customWidth="1"/>
    <col min="9987" max="9987" width="5.5" style="187" bestFit="1" customWidth="1"/>
    <col min="9988" max="9988" width="2.1640625" style="187" bestFit="1" customWidth="1"/>
    <col min="9989" max="9989" width="8.6640625" style="187" bestFit="1" customWidth="1"/>
    <col min="9990" max="9990" width="16.33203125" style="187" bestFit="1" customWidth="1"/>
    <col min="9991" max="10229" width="9.33203125" style="187"/>
    <col min="10230" max="10231" width="5.5" style="187" bestFit="1" customWidth="1"/>
    <col min="10232" max="10232" width="2.1640625" style="187" bestFit="1" customWidth="1"/>
    <col min="10233" max="10233" width="8.6640625" style="187" bestFit="1" customWidth="1"/>
    <col min="10234" max="10234" width="12" style="187" bestFit="1" customWidth="1"/>
    <col min="10235" max="10235" width="10.83203125" style="187" bestFit="1" customWidth="1"/>
    <col min="10236" max="10236" width="6.5" style="187" bestFit="1" customWidth="1"/>
    <col min="10237" max="10237" width="3.33203125" style="187" bestFit="1" customWidth="1"/>
    <col min="10238" max="10238" width="5.5" style="187" bestFit="1" customWidth="1"/>
    <col min="10239" max="10239" width="6.5" style="187" bestFit="1" customWidth="1"/>
    <col min="10240" max="10241" width="4.33203125" style="187" bestFit="1" customWidth="1"/>
    <col min="10242" max="10242" width="1.1640625" style="187" bestFit="1" customWidth="1"/>
    <col min="10243" max="10243" width="5.5" style="187" bestFit="1" customWidth="1"/>
    <col min="10244" max="10244" width="2.1640625" style="187" bestFit="1" customWidth="1"/>
    <col min="10245" max="10245" width="8.6640625" style="187" bestFit="1" customWidth="1"/>
    <col min="10246" max="10246" width="16.33203125" style="187" bestFit="1" customWidth="1"/>
    <col min="10247" max="10485" width="9.33203125" style="187"/>
    <col min="10486" max="10487" width="5.5" style="187" bestFit="1" customWidth="1"/>
    <col min="10488" max="10488" width="2.1640625" style="187" bestFit="1" customWidth="1"/>
    <col min="10489" max="10489" width="8.6640625" style="187" bestFit="1" customWidth="1"/>
    <col min="10490" max="10490" width="12" style="187" bestFit="1" customWidth="1"/>
    <col min="10491" max="10491" width="10.83203125" style="187" bestFit="1" customWidth="1"/>
    <col min="10492" max="10492" width="6.5" style="187" bestFit="1" customWidth="1"/>
    <col min="10493" max="10493" width="3.33203125" style="187" bestFit="1" customWidth="1"/>
    <col min="10494" max="10494" width="5.5" style="187" bestFit="1" customWidth="1"/>
    <col min="10495" max="10495" width="6.5" style="187" bestFit="1" customWidth="1"/>
    <col min="10496" max="10497" width="4.33203125" style="187" bestFit="1" customWidth="1"/>
    <col min="10498" max="10498" width="1.1640625" style="187" bestFit="1" customWidth="1"/>
    <col min="10499" max="10499" width="5.5" style="187" bestFit="1" customWidth="1"/>
    <col min="10500" max="10500" width="2.1640625" style="187" bestFit="1" customWidth="1"/>
    <col min="10501" max="10501" width="8.6640625" style="187" bestFit="1" customWidth="1"/>
    <col min="10502" max="10502" width="16.33203125" style="187" bestFit="1" customWidth="1"/>
    <col min="10503" max="10741" width="9.33203125" style="187"/>
    <col min="10742" max="10743" width="5.5" style="187" bestFit="1" customWidth="1"/>
    <col min="10744" max="10744" width="2.1640625" style="187" bestFit="1" customWidth="1"/>
    <col min="10745" max="10745" width="8.6640625" style="187" bestFit="1" customWidth="1"/>
    <col min="10746" max="10746" width="12" style="187" bestFit="1" customWidth="1"/>
    <col min="10747" max="10747" width="10.83203125" style="187" bestFit="1" customWidth="1"/>
    <col min="10748" max="10748" width="6.5" style="187" bestFit="1" customWidth="1"/>
    <col min="10749" max="10749" width="3.33203125" style="187" bestFit="1" customWidth="1"/>
    <col min="10750" max="10750" width="5.5" style="187" bestFit="1" customWidth="1"/>
    <col min="10751" max="10751" width="6.5" style="187" bestFit="1" customWidth="1"/>
    <col min="10752" max="10753" width="4.33203125" style="187" bestFit="1" customWidth="1"/>
    <col min="10754" max="10754" width="1.1640625" style="187" bestFit="1" customWidth="1"/>
    <col min="10755" max="10755" width="5.5" style="187" bestFit="1" customWidth="1"/>
    <col min="10756" max="10756" width="2.1640625" style="187" bestFit="1" customWidth="1"/>
    <col min="10757" max="10757" width="8.6640625" style="187" bestFit="1" customWidth="1"/>
    <col min="10758" max="10758" width="16.33203125" style="187" bestFit="1" customWidth="1"/>
    <col min="10759" max="10997" width="9.33203125" style="187"/>
    <col min="10998" max="10999" width="5.5" style="187" bestFit="1" customWidth="1"/>
    <col min="11000" max="11000" width="2.1640625" style="187" bestFit="1" customWidth="1"/>
    <col min="11001" max="11001" width="8.6640625" style="187" bestFit="1" customWidth="1"/>
    <col min="11002" max="11002" width="12" style="187" bestFit="1" customWidth="1"/>
    <col min="11003" max="11003" width="10.83203125" style="187" bestFit="1" customWidth="1"/>
    <col min="11004" max="11004" width="6.5" style="187" bestFit="1" customWidth="1"/>
    <col min="11005" max="11005" width="3.33203125" style="187" bestFit="1" customWidth="1"/>
    <col min="11006" max="11006" width="5.5" style="187" bestFit="1" customWidth="1"/>
    <col min="11007" max="11007" width="6.5" style="187" bestFit="1" customWidth="1"/>
    <col min="11008" max="11009" width="4.33203125" style="187" bestFit="1" customWidth="1"/>
    <col min="11010" max="11010" width="1.1640625" style="187" bestFit="1" customWidth="1"/>
    <col min="11011" max="11011" width="5.5" style="187" bestFit="1" customWidth="1"/>
    <col min="11012" max="11012" width="2.1640625" style="187" bestFit="1" customWidth="1"/>
    <col min="11013" max="11013" width="8.6640625" style="187" bestFit="1" customWidth="1"/>
    <col min="11014" max="11014" width="16.33203125" style="187" bestFit="1" customWidth="1"/>
    <col min="11015" max="11253" width="9.33203125" style="187"/>
    <col min="11254" max="11255" width="5.5" style="187" bestFit="1" customWidth="1"/>
    <col min="11256" max="11256" width="2.1640625" style="187" bestFit="1" customWidth="1"/>
    <col min="11257" max="11257" width="8.6640625" style="187" bestFit="1" customWidth="1"/>
    <col min="11258" max="11258" width="12" style="187" bestFit="1" customWidth="1"/>
    <col min="11259" max="11259" width="10.83203125" style="187" bestFit="1" customWidth="1"/>
    <col min="11260" max="11260" width="6.5" style="187" bestFit="1" customWidth="1"/>
    <col min="11261" max="11261" width="3.33203125" style="187" bestFit="1" customWidth="1"/>
    <col min="11262" max="11262" width="5.5" style="187" bestFit="1" customWidth="1"/>
    <col min="11263" max="11263" width="6.5" style="187" bestFit="1" customWidth="1"/>
    <col min="11264" max="11265" width="4.33203125" style="187" bestFit="1" customWidth="1"/>
    <col min="11266" max="11266" width="1.1640625" style="187" bestFit="1" customWidth="1"/>
    <col min="11267" max="11267" width="5.5" style="187" bestFit="1" customWidth="1"/>
    <col min="11268" max="11268" width="2.1640625" style="187" bestFit="1" customWidth="1"/>
    <col min="11269" max="11269" width="8.6640625" style="187" bestFit="1" customWidth="1"/>
    <col min="11270" max="11270" width="16.33203125" style="187" bestFit="1" customWidth="1"/>
    <col min="11271" max="11509" width="9.33203125" style="187"/>
    <col min="11510" max="11511" width="5.5" style="187" bestFit="1" customWidth="1"/>
    <col min="11512" max="11512" width="2.1640625" style="187" bestFit="1" customWidth="1"/>
    <col min="11513" max="11513" width="8.6640625" style="187" bestFit="1" customWidth="1"/>
    <col min="11514" max="11514" width="12" style="187" bestFit="1" customWidth="1"/>
    <col min="11515" max="11515" width="10.83203125" style="187" bestFit="1" customWidth="1"/>
    <col min="11516" max="11516" width="6.5" style="187" bestFit="1" customWidth="1"/>
    <col min="11517" max="11517" width="3.33203125" style="187" bestFit="1" customWidth="1"/>
    <col min="11518" max="11518" width="5.5" style="187" bestFit="1" customWidth="1"/>
    <col min="11519" max="11519" width="6.5" style="187" bestFit="1" customWidth="1"/>
    <col min="11520" max="11521" width="4.33203125" style="187" bestFit="1" customWidth="1"/>
    <col min="11522" max="11522" width="1.1640625" style="187" bestFit="1" customWidth="1"/>
    <col min="11523" max="11523" width="5.5" style="187" bestFit="1" customWidth="1"/>
    <col min="11524" max="11524" width="2.1640625" style="187" bestFit="1" customWidth="1"/>
    <col min="11525" max="11525" width="8.6640625" style="187" bestFit="1" customWidth="1"/>
    <col min="11526" max="11526" width="16.33203125" style="187" bestFit="1" customWidth="1"/>
    <col min="11527" max="11765" width="9.33203125" style="187"/>
    <col min="11766" max="11767" width="5.5" style="187" bestFit="1" customWidth="1"/>
    <col min="11768" max="11768" width="2.1640625" style="187" bestFit="1" customWidth="1"/>
    <col min="11769" max="11769" width="8.6640625" style="187" bestFit="1" customWidth="1"/>
    <col min="11770" max="11770" width="12" style="187" bestFit="1" customWidth="1"/>
    <col min="11771" max="11771" width="10.83203125" style="187" bestFit="1" customWidth="1"/>
    <col min="11772" max="11772" width="6.5" style="187" bestFit="1" customWidth="1"/>
    <col min="11773" max="11773" width="3.33203125" style="187" bestFit="1" customWidth="1"/>
    <col min="11774" max="11774" width="5.5" style="187" bestFit="1" customWidth="1"/>
    <col min="11775" max="11775" width="6.5" style="187" bestFit="1" customWidth="1"/>
    <col min="11776" max="11777" width="4.33203125" style="187" bestFit="1" customWidth="1"/>
    <col min="11778" max="11778" width="1.1640625" style="187" bestFit="1" customWidth="1"/>
    <col min="11779" max="11779" width="5.5" style="187" bestFit="1" customWidth="1"/>
    <col min="11780" max="11780" width="2.1640625" style="187" bestFit="1" customWidth="1"/>
    <col min="11781" max="11781" width="8.6640625" style="187" bestFit="1" customWidth="1"/>
    <col min="11782" max="11782" width="16.33203125" style="187" bestFit="1" customWidth="1"/>
    <col min="11783" max="12021" width="9.33203125" style="187"/>
    <col min="12022" max="12023" width="5.5" style="187" bestFit="1" customWidth="1"/>
    <col min="12024" max="12024" width="2.1640625" style="187" bestFit="1" customWidth="1"/>
    <col min="12025" max="12025" width="8.6640625" style="187" bestFit="1" customWidth="1"/>
    <col min="12026" max="12026" width="12" style="187" bestFit="1" customWidth="1"/>
    <col min="12027" max="12027" width="10.83203125" style="187" bestFit="1" customWidth="1"/>
    <col min="12028" max="12028" width="6.5" style="187" bestFit="1" customWidth="1"/>
    <col min="12029" max="12029" width="3.33203125" style="187" bestFit="1" customWidth="1"/>
    <col min="12030" max="12030" width="5.5" style="187" bestFit="1" customWidth="1"/>
    <col min="12031" max="12031" width="6.5" style="187" bestFit="1" customWidth="1"/>
    <col min="12032" max="12033" width="4.33203125" style="187" bestFit="1" customWidth="1"/>
    <col min="12034" max="12034" width="1.1640625" style="187" bestFit="1" customWidth="1"/>
    <col min="12035" max="12035" width="5.5" style="187" bestFit="1" customWidth="1"/>
    <col min="12036" max="12036" width="2.1640625" style="187" bestFit="1" customWidth="1"/>
    <col min="12037" max="12037" width="8.6640625" style="187" bestFit="1" customWidth="1"/>
    <col min="12038" max="12038" width="16.33203125" style="187" bestFit="1" customWidth="1"/>
    <col min="12039" max="12277" width="9.33203125" style="187"/>
    <col min="12278" max="12279" width="5.5" style="187" bestFit="1" customWidth="1"/>
    <col min="12280" max="12280" width="2.1640625" style="187" bestFit="1" customWidth="1"/>
    <col min="12281" max="12281" width="8.6640625" style="187" bestFit="1" customWidth="1"/>
    <col min="12282" max="12282" width="12" style="187" bestFit="1" customWidth="1"/>
    <col min="12283" max="12283" width="10.83203125" style="187" bestFit="1" customWidth="1"/>
    <col min="12284" max="12284" width="6.5" style="187" bestFit="1" customWidth="1"/>
    <col min="12285" max="12285" width="3.33203125" style="187" bestFit="1" customWidth="1"/>
    <col min="12286" max="12286" width="5.5" style="187" bestFit="1" customWidth="1"/>
    <col min="12287" max="12287" width="6.5" style="187" bestFit="1" customWidth="1"/>
    <col min="12288" max="12289" width="4.33203125" style="187" bestFit="1" customWidth="1"/>
    <col min="12290" max="12290" width="1.1640625" style="187" bestFit="1" customWidth="1"/>
    <col min="12291" max="12291" width="5.5" style="187" bestFit="1" customWidth="1"/>
    <col min="12292" max="12292" width="2.1640625" style="187" bestFit="1" customWidth="1"/>
    <col min="12293" max="12293" width="8.6640625" style="187" bestFit="1" customWidth="1"/>
    <col min="12294" max="12294" width="16.33203125" style="187" bestFit="1" customWidth="1"/>
    <col min="12295" max="12533" width="9.33203125" style="187"/>
    <col min="12534" max="12535" width="5.5" style="187" bestFit="1" customWidth="1"/>
    <col min="12536" max="12536" width="2.1640625" style="187" bestFit="1" customWidth="1"/>
    <col min="12537" max="12537" width="8.6640625" style="187" bestFit="1" customWidth="1"/>
    <col min="12538" max="12538" width="12" style="187" bestFit="1" customWidth="1"/>
    <col min="12539" max="12539" width="10.83203125" style="187" bestFit="1" customWidth="1"/>
    <col min="12540" max="12540" width="6.5" style="187" bestFit="1" customWidth="1"/>
    <col min="12541" max="12541" width="3.33203125" style="187" bestFit="1" customWidth="1"/>
    <col min="12542" max="12542" width="5.5" style="187" bestFit="1" customWidth="1"/>
    <col min="12543" max="12543" width="6.5" style="187" bestFit="1" customWidth="1"/>
    <col min="12544" max="12545" width="4.33203125" style="187" bestFit="1" customWidth="1"/>
    <col min="12546" max="12546" width="1.1640625" style="187" bestFit="1" customWidth="1"/>
    <col min="12547" max="12547" width="5.5" style="187" bestFit="1" customWidth="1"/>
    <col min="12548" max="12548" width="2.1640625" style="187" bestFit="1" customWidth="1"/>
    <col min="12549" max="12549" width="8.6640625" style="187" bestFit="1" customWidth="1"/>
    <col min="12550" max="12550" width="16.33203125" style="187" bestFit="1" customWidth="1"/>
    <col min="12551" max="12789" width="9.33203125" style="187"/>
    <col min="12790" max="12791" width="5.5" style="187" bestFit="1" customWidth="1"/>
    <col min="12792" max="12792" width="2.1640625" style="187" bestFit="1" customWidth="1"/>
    <col min="12793" max="12793" width="8.6640625" style="187" bestFit="1" customWidth="1"/>
    <col min="12794" max="12794" width="12" style="187" bestFit="1" customWidth="1"/>
    <col min="12795" max="12795" width="10.83203125" style="187" bestFit="1" customWidth="1"/>
    <col min="12796" max="12796" width="6.5" style="187" bestFit="1" customWidth="1"/>
    <col min="12797" max="12797" width="3.33203125" style="187" bestFit="1" customWidth="1"/>
    <col min="12798" max="12798" width="5.5" style="187" bestFit="1" customWidth="1"/>
    <col min="12799" max="12799" width="6.5" style="187" bestFit="1" customWidth="1"/>
    <col min="12800" max="12801" width="4.33203125" style="187" bestFit="1" customWidth="1"/>
    <col min="12802" max="12802" width="1.1640625" style="187" bestFit="1" customWidth="1"/>
    <col min="12803" max="12803" width="5.5" style="187" bestFit="1" customWidth="1"/>
    <col min="12804" max="12804" width="2.1640625" style="187" bestFit="1" customWidth="1"/>
    <col min="12805" max="12805" width="8.6640625" style="187" bestFit="1" customWidth="1"/>
    <col min="12806" max="12806" width="16.33203125" style="187" bestFit="1" customWidth="1"/>
    <col min="12807" max="13045" width="9.33203125" style="187"/>
    <col min="13046" max="13047" width="5.5" style="187" bestFit="1" customWidth="1"/>
    <col min="13048" max="13048" width="2.1640625" style="187" bestFit="1" customWidth="1"/>
    <col min="13049" max="13049" width="8.6640625" style="187" bestFit="1" customWidth="1"/>
    <col min="13050" max="13050" width="12" style="187" bestFit="1" customWidth="1"/>
    <col min="13051" max="13051" width="10.83203125" style="187" bestFit="1" customWidth="1"/>
    <col min="13052" max="13052" width="6.5" style="187" bestFit="1" customWidth="1"/>
    <col min="13053" max="13053" width="3.33203125" style="187" bestFit="1" customWidth="1"/>
    <col min="13054" max="13054" width="5.5" style="187" bestFit="1" customWidth="1"/>
    <col min="13055" max="13055" width="6.5" style="187" bestFit="1" customWidth="1"/>
    <col min="13056" max="13057" width="4.33203125" style="187" bestFit="1" customWidth="1"/>
    <col min="13058" max="13058" width="1.1640625" style="187" bestFit="1" customWidth="1"/>
    <col min="13059" max="13059" width="5.5" style="187" bestFit="1" customWidth="1"/>
    <col min="13060" max="13060" width="2.1640625" style="187" bestFit="1" customWidth="1"/>
    <col min="13061" max="13061" width="8.6640625" style="187" bestFit="1" customWidth="1"/>
    <col min="13062" max="13062" width="16.33203125" style="187" bestFit="1" customWidth="1"/>
    <col min="13063" max="13301" width="9.33203125" style="187"/>
    <col min="13302" max="13303" width="5.5" style="187" bestFit="1" customWidth="1"/>
    <col min="13304" max="13304" width="2.1640625" style="187" bestFit="1" customWidth="1"/>
    <col min="13305" max="13305" width="8.6640625" style="187" bestFit="1" customWidth="1"/>
    <col min="13306" max="13306" width="12" style="187" bestFit="1" customWidth="1"/>
    <col min="13307" max="13307" width="10.83203125" style="187" bestFit="1" customWidth="1"/>
    <col min="13308" max="13308" width="6.5" style="187" bestFit="1" customWidth="1"/>
    <col min="13309" max="13309" width="3.33203125" style="187" bestFit="1" customWidth="1"/>
    <col min="13310" max="13310" width="5.5" style="187" bestFit="1" customWidth="1"/>
    <col min="13311" max="13311" width="6.5" style="187" bestFit="1" customWidth="1"/>
    <col min="13312" max="13313" width="4.33203125" style="187" bestFit="1" customWidth="1"/>
    <col min="13314" max="13314" width="1.1640625" style="187" bestFit="1" customWidth="1"/>
    <col min="13315" max="13315" width="5.5" style="187" bestFit="1" customWidth="1"/>
    <col min="13316" max="13316" width="2.1640625" style="187" bestFit="1" customWidth="1"/>
    <col min="13317" max="13317" width="8.6640625" style="187" bestFit="1" customWidth="1"/>
    <col min="13318" max="13318" width="16.33203125" style="187" bestFit="1" customWidth="1"/>
    <col min="13319" max="13557" width="9.33203125" style="187"/>
    <col min="13558" max="13559" width="5.5" style="187" bestFit="1" customWidth="1"/>
    <col min="13560" max="13560" width="2.1640625" style="187" bestFit="1" customWidth="1"/>
    <col min="13561" max="13561" width="8.6640625" style="187" bestFit="1" customWidth="1"/>
    <col min="13562" max="13562" width="12" style="187" bestFit="1" customWidth="1"/>
    <col min="13563" max="13563" width="10.83203125" style="187" bestFit="1" customWidth="1"/>
    <col min="13564" max="13564" width="6.5" style="187" bestFit="1" customWidth="1"/>
    <col min="13565" max="13565" width="3.33203125" style="187" bestFit="1" customWidth="1"/>
    <col min="13566" max="13566" width="5.5" style="187" bestFit="1" customWidth="1"/>
    <col min="13567" max="13567" width="6.5" style="187" bestFit="1" customWidth="1"/>
    <col min="13568" max="13569" width="4.33203125" style="187" bestFit="1" customWidth="1"/>
    <col min="13570" max="13570" width="1.1640625" style="187" bestFit="1" customWidth="1"/>
    <col min="13571" max="13571" width="5.5" style="187" bestFit="1" customWidth="1"/>
    <col min="13572" max="13572" width="2.1640625" style="187" bestFit="1" customWidth="1"/>
    <col min="13573" max="13573" width="8.6640625" style="187" bestFit="1" customWidth="1"/>
    <col min="13574" max="13574" width="16.33203125" style="187" bestFit="1" customWidth="1"/>
    <col min="13575" max="13813" width="9.33203125" style="187"/>
    <col min="13814" max="13815" width="5.5" style="187" bestFit="1" customWidth="1"/>
    <col min="13816" max="13816" width="2.1640625" style="187" bestFit="1" customWidth="1"/>
    <col min="13817" max="13817" width="8.6640625" style="187" bestFit="1" customWidth="1"/>
    <col min="13818" max="13818" width="12" style="187" bestFit="1" customWidth="1"/>
    <col min="13819" max="13819" width="10.83203125" style="187" bestFit="1" customWidth="1"/>
    <col min="13820" max="13820" width="6.5" style="187" bestFit="1" customWidth="1"/>
    <col min="13821" max="13821" width="3.33203125" style="187" bestFit="1" customWidth="1"/>
    <col min="13822" max="13822" width="5.5" style="187" bestFit="1" customWidth="1"/>
    <col min="13823" max="13823" width="6.5" style="187" bestFit="1" customWidth="1"/>
    <col min="13824" max="13825" width="4.33203125" style="187" bestFit="1" customWidth="1"/>
    <col min="13826" max="13826" width="1.1640625" style="187" bestFit="1" customWidth="1"/>
    <col min="13827" max="13827" width="5.5" style="187" bestFit="1" customWidth="1"/>
    <col min="13828" max="13828" width="2.1640625" style="187" bestFit="1" customWidth="1"/>
    <col min="13829" max="13829" width="8.6640625" style="187" bestFit="1" customWidth="1"/>
    <col min="13830" max="13830" width="16.33203125" style="187" bestFit="1" customWidth="1"/>
    <col min="13831" max="14069" width="9.33203125" style="187"/>
    <col min="14070" max="14071" width="5.5" style="187" bestFit="1" customWidth="1"/>
    <col min="14072" max="14072" width="2.1640625" style="187" bestFit="1" customWidth="1"/>
    <col min="14073" max="14073" width="8.6640625" style="187" bestFit="1" customWidth="1"/>
    <col min="14074" max="14074" width="12" style="187" bestFit="1" customWidth="1"/>
    <col min="14075" max="14075" width="10.83203125" style="187" bestFit="1" customWidth="1"/>
    <col min="14076" max="14076" width="6.5" style="187" bestFit="1" customWidth="1"/>
    <col min="14077" max="14077" width="3.33203125" style="187" bestFit="1" customWidth="1"/>
    <col min="14078" max="14078" width="5.5" style="187" bestFit="1" customWidth="1"/>
    <col min="14079" max="14079" width="6.5" style="187" bestFit="1" customWidth="1"/>
    <col min="14080" max="14081" width="4.33203125" style="187" bestFit="1" customWidth="1"/>
    <col min="14082" max="14082" width="1.1640625" style="187" bestFit="1" customWidth="1"/>
    <col min="14083" max="14083" width="5.5" style="187" bestFit="1" customWidth="1"/>
    <col min="14084" max="14084" width="2.1640625" style="187" bestFit="1" customWidth="1"/>
    <col min="14085" max="14085" width="8.6640625" style="187" bestFit="1" customWidth="1"/>
    <col min="14086" max="14086" width="16.33203125" style="187" bestFit="1" customWidth="1"/>
    <col min="14087" max="14325" width="9.33203125" style="187"/>
    <col min="14326" max="14327" width="5.5" style="187" bestFit="1" customWidth="1"/>
    <col min="14328" max="14328" width="2.1640625" style="187" bestFit="1" customWidth="1"/>
    <col min="14329" max="14329" width="8.6640625" style="187" bestFit="1" customWidth="1"/>
    <col min="14330" max="14330" width="12" style="187" bestFit="1" customWidth="1"/>
    <col min="14331" max="14331" width="10.83203125" style="187" bestFit="1" customWidth="1"/>
    <col min="14332" max="14332" width="6.5" style="187" bestFit="1" customWidth="1"/>
    <col min="14333" max="14333" width="3.33203125" style="187" bestFit="1" customWidth="1"/>
    <col min="14334" max="14334" width="5.5" style="187" bestFit="1" customWidth="1"/>
    <col min="14335" max="14335" width="6.5" style="187" bestFit="1" customWidth="1"/>
    <col min="14336" max="14337" width="4.33203125" style="187" bestFit="1" customWidth="1"/>
    <col min="14338" max="14338" width="1.1640625" style="187" bestFit="1" customWidth="1"/>
    <col min="14339" max="14339" width="5.5" style="187" bestFit="1" customWidth="1"/>
    <col min="14340" max="14340" width="2.1640625" style="187" bestFit="1" customWidth="1"/>
    <col min="14341" max="14341" width="8.6640625" style="187" bestFit="1" customWidth="1"/>
    <col min="14342" max="14342" width="16.33203125" style="187" bestFit="1" customWidth="1"/>
    <col min="14343" max="14581" width="9.33203125" style="187"/>
    <col min="14582" max="14583" width="5.5" style="187" bestFit="1" customWidth="1"/>
    <col min="14584" max="14584" width="2.1640625" style="187" bestFit="1" customWidth="1"/>
    <col min="14585" max="14585" width="8.6640625" style="187" bestFit="1" customWidth="1"/>
    <col min="14586" max="14586" width="12" style="187" bestFit="1" customWidth="1"/>
    <col min="14587" max="14587" width="10.83203125" style="187" bestFit="1" customWidth="1"/>
    <col min="14588" max="14588" width="6.5" style="187" bestFit="1" customWidth="1"/>
    <col min="14589" max="14589" width="3.33203125" style="187" bestFit="1" customWidth="1"/>
    <col min="14590" max="14590" width="5.5" style="187" bestFit="1" customWidth="1"/>
    <col min="14591" max="14591" width="6.5" style="187" bestFit="1" customWidth="1"/>
    <col min="14592" max="14593" width="4.33203125" style="187" bestFit="1" customWidth="1"/>
    <col min="14594" max="14594" width="1.1640625" style="187" bestFit="1" customWidth="1"/>
    <col min="14595" max="14595" width="5.5" style="187" bestFit="1" customWidth="1"/>
    <col min="14596" max="14596" width="2.1640625" style="187" bestFit="1" customWidth="1"/>
    <col min="14597" max="14597" width="8.6640625" style="187" bestFit="1" customWidth="1"/>
    <col min="14598" max="14598" width="16.33203125" style="187" bestFit="1" customWidth="1"/>
    <col min="14599" max="14837" width="9.33203125" style="187"/>
    <col min="14838" max="14839" width="5.5" style="187" bestFit="1" customWidth="1"/>
    <col min="14840" max="14840" width="2.1640625" style="187" bestFit="1" customWidth="1"/>
    <col min="14841" max="14841" width="8.6640625" style="187" bestFit="1" customWidth="1"/>
    <col min="14842" max="14842" width="12" style="187" bestFit="1" customWidth="1"/>
    <col min="14843" max="14843" width="10.83203125" style="187" bestFit="1" customWidth="1"/>
    <col min="14844" max="14844" width="6.5" style="187" bestFit="1" customWidth="1"/>
    <col min="14845" max="14845" width="3.33203125" style="187" bestFit="1" customWidth="1"/>
    <col min="14846" max="14846" width="5.5" style="187" bestFit="1" customWidth="1"/>
    <col min="14847" max="14847" width="6.5" style="187" bestFit="1" customWidth="1"/>
    <col min="14848" max="14849" width="4.33203125" style="187" bestFit="1" customWidth="1"/>
    <col min="14850" max="14850" width="1.1640625" style="187" bestFit="1" customWidth="1"/>
    <col min="14851" max="14851" width="5.5" style="187" bestFit="1" customWidth="1"/>
    <col min="14852" max="14852" width="2.1640625" style="187" bestFit="1" customWidth="1"/>
    <col min="14853" max="14853" width="8.6640625" style="187" bestFit="1" customWidth="1"/>
    <col min="14854" max="14854" width="16.33203125" style="187" bestFit="1" customWidth="1"/>
    <col min="14855" max="15093" width="9.33203125" style="187"/>
    <col min="15094" max="15095" width="5.5" style="187" bestFit="1" customWidth="1"/>
    <col min="15096" max="15096" width="2.1640625" style="187" bestFit="1" customWidth="1"/>
    <col min="15097" max="15097" width="8.6640625" style="187" bestFit="1" customWidth="1"/>
    <col min="15098" max="15098" width="12" style="187" bestFit="1" customWidth="1"/>
    <col min="15099" max="15099" width="10.83203125" style="187" bestFit="1" customWidth="1"/>
    <col min="15100" max="15100" width="6.5" style="187" bestFit="1" customWidth="1"/>
    <col min="15101" max="15101" width="3.33203125" style="187" bestFit="1" customWidth="1"/>
    <col min="15102" max="15102" width="5.5" style="187" bestFit="1" customWidth="1"/>
    <col min="15103" max="15103" width="6.5" style="187" bestFit="1" customWidth="1"/>
    <col min="15104" max="15105" width="4.33203125" style="187" bestFit="1" customWidth="1"/>
    <col min="15106" max="15106" width="1.1640625" style="187" bestFit="1" customWidth="1"/>
    <col min="15107" max="15107" width="5.5" style="187" bestFit="1" customWidth="1"/>
    <col min="15108" max="15108" width="2.1640625" style="187" bestFit="1" customWidth="1"/>
    <col min="15109" max="15109" width="8.6640625" style="187" bestFit="1" customWidth="1"/>
    <col min="15110" max="15110" width="16.33203125" style="187" bestFit="1" customWidth="1"/>
    <col min="15111" max="15349" width="9.33203125" style="187"/>
    <col min="15350" max="15351" width="5.5" style="187" bestFit="1" customWidth="1"/>
    <col min="15352" max="15352" width="2.1640625" style="187" bestFit="1" customWidth="1"/>
    <col min="15353" max="15353" width="8.6640625" style="187" bestFit="1" customWidth="1"/>
    <col min="15354" max="15354" width="12" style="187" bestFit="1" customWidth="1"/>
    <col min="15355" max="15355" width="10.83203125" style="187" bestFit="1" customWidth="1"/>
    <col min="15356" max="15356" width="6.5" style="187" bestFit="1" customWidth="1"/>
    <col min="15357" max="15357" width="3.33203125" style="187" bestFit="1" customWidth="1"/>
    <col min="15358" max="15358" width="5.5" style="187" bestFit="1" customWidth="1"/>
    <col min="15359" max="15359" width="6.5" style="187" bestFit="1" customWidth="1"/>
    <col min="15360" max="15361" width="4.33203125" style="187" bestFit="1" customWidth="1"/>
    <col min="15362" max="15362" width="1.1640625" style="187" bestFit="1" customWidth="1"/>
    <col min="15363" max="15363" width="5.5" style="187" bestFit="1" customWidth="1"/>
    <col min="15364" max="15364" width="2.1640625" style="187" bestFit="1" customWidth="1"/>
    <col min="15365" max="15365" width="8.6640625" style="187" bestFit="1" customWidth="1"/>
    <col min="15366" max="15366" width="16.33203125" style="187" bestFit="1" customWidth="1"/>
    <col min="15367" max="15605" width="9.33203125" style="187"/>
    <col min="15606" max="15607" width="5.5" style="187" bestFit="1" customWidth="1"/>
    <col min="15608" max="15608" width="2.1640625" style="187" bestFit="1" customWidth="1"/>
    <col min="15609" max="15609" width="8.6640625" style="187" bestFit="1" customWidth="1"/>
    <col min="15610" max="15610" width="12" style="187" bestFit="1" customWidth="1"/>
    <col min="15611" max="15611" width="10.83203125" style="187" bestFit="1" customWidth="1"/>
    <col min="15612" max="15612" width="6.5" style="187" bestFit="1" customWidth="1"/>
    <col min="15613" max="15613" width="3.33203125" style="187" bestFit="1" customWidth="1"/>
    <col min="15614" max="15614" width="5.5" style="187" bestFit="1" customWidth="1"/>
    <col min="15615" max="15615" width="6.5" style="187" bestFit="1" customWidth="1"/>
    <col min="15616" max="15617" width="4.33203125" style="187" bestFit="1" customWidth="1"/>
    <col min="15618" max="15618" width="1.1640625" style="187" bestFit="1" customWidth="1"/>
    <col min="15619" max="15619" width="5.5" style="187" bestFit="1" customWidth="1"/>
    <col min="15620" max="15620" width="2.1640625" style="187" bestFit="1" customWidth="1"/>
    <col min="15621" max="15621" width="8.6640625" style="187" bestFit="1" customWidth="1"/>
    <col min="15622" max="15622" width="16.33203125" style="187" bestFit="1" customWidth="1"/>
    <col min="15623" max="15861" width="9.33203125" style="187"/>
    <col min="15862" max="15863" width="5.5" style="187" bestFit="1" customWidth="1"/>
    <col min="15864" max="15864" width="2.1640625" style="187" bestFit="1" customWidth="1"/>
    <col min="15865" max="15865" width="8.6640625" style="187" bestFit="1" customWidth="1"/>
    <col min="15866" max="15866" width="12" style="187" bestFit="1" customWidth="1"/>
    <col min="15867" max="15867" width="10.83203125" style="187" bestFit="1" customWidth="1"/>
    <col min="15868" max="15868" width="6.5" style="187" bestFit="1" customWidth="1"/>
    <col min="15869" max="15869" width="3.33203125" style="187" bestFit="1" customWidth="1"/>
    <col min="15870" max="15870" width="5.5" style="187" bestFit="1" customWidth="1"/>
    <col min="15871" max="15871" width="6.5" style="187" bestFit="1" customWidth="1"/>
    <col min="15872" max="15873" width="4.33203125" style="187" bestFit="1" customWidth="1"/>
    <col min="15874" max="15874" width="1.1640625" style="187" bestFit="1" customWidth="1"/>
    <col min="15875" max="15875" width="5.5" style="187" bestFit="1" customWidth="1"/>
    <col min="15876" max="15876" width="2.1640625" style="187" bestFit="1" customWidth="1"/>
    <col min="15877" max="15877" width="8.6640625" style="187" bestFit="1" customWidth="1"/>
    <col min="15878" max="15878" width="16.33203125" style="187" bestFit="1" customWidth="1"/>
    <col min="15879" max="16117" width="9.33203125" style="187"/>
    <col min="16118" max="16119" width="5.5" style="187" bestFit="1" customWidth="1"/>
    <col min="16120" max="16120" width="2.1640625" style="187" bestFit="1" customWidth="1"/>
    <col min="16121" max="16121" width="8.6640625" style="187" bestFit="1" customWidth="1"/>
    <col min="16122" max="16122" width="12" style="187" bestFit="1" customWidth="1"/>
    <col min="16123" max="16123" width="10.83203125" style="187" bestFit="1" customWidth="1"/>
    <col min="16124" max="16124" width="6.5" style="187" bestFit="1" customWidth="1"/>
    <col min="16125" max="16125" width="3.33203125" style="187" bestFit="1" customWidth="1"/>
    <col min="16126" max="16126" width="5.5" style="187" bestFit="1" customWidth="1"/>
    <col min="16127" max="16127" width="6.5" style="187" bestFit="1" customWidth="1"/>
    <col min="16128" max="16129" width="4.33203125" style="187" bestFit="1" customWidth="1"/>
    <col min="16130" max="16130" width="1.1640625" style="187" bestFit="1" customWidth="1"/>
    <col min="16131" max="16131" width="5.5" style="187" bestFit="1" customWidth="1"/>
    <col min="16132" max="16132" width="2.1640625" style="187" bestFit="1" customWidth="1"/>
    <col min="16133" max="16133" width="8.6640625" style="187" bestFit="1" customWidth="1"/>
    <col min="16134" max="16134" width="16.33203125" style="187" bestFit="1" customWidth="1"/>
    <col min="16135" max="16384" width="9.33203125" style="187"/>
  </cols>
  <sheetData>
    <row r="1" spans="1:6" ht="10.9" customHeight="1">
      <c r="A1" s="190"/>
      <c r="B1" s="228" t="s">
        <v>644</v>
      </c>
      <c r="C1" s="228"/>
      <c r="D1" s="228"/>
      <c r="E1" s="228"/>
      <c r="F1" s="188" t="s">
        <v>708</v>
      </c>
    </row>
    <row r="2" spans="1:6" ht="10.9" customHeight="1">
      <c r="A2" s="190"/>
      <c r="B2" s="228"/>
      <c r="C2" s="228"/>
      <c r="D2" s="228"/>
      <c r="E2" s="228"/>
      <c r="F2" s="188"/>
    </row>
    <row r="3" spans="1:6" ht="10.9" customHeight="1">
      <c r="A3" s="198"/>
      <c r="B3" s="241" t="s">
        <v>645</v>
      </c>
      <c r="C3" s="241"/>
      <c r="D3" s="241"/>
      <c r="E3" s="241"/>
      <c r="F3" s="189"/>
    </row>
    <row r="4" spans="1:6" ht="10.9" customHeight="1">
      <c r="A4" s="190"/>
      <c r="B4" s="228"/>
      <c r="C4" s="228"/>
      <c r="D4" s="228"/>
      <c r="E4" s="228"/>
      <c r="F4" s="188"/>
    </row>
    <row r="5" spans="1:6" ht="10.35" customHeight="1">
      <c r="A5" s="199" t="s">
        <v>0</v>
      </c>
      <c r="B5" s="226" t="s">
        <v>646</v>
      </c>
      <c r="C5" s="226"/>
      <c r="D5" s="226"/>
      <c r="E5" s="226"/>
      <c r="F5" s="226"/>
    </row>
    <row r="6" spans="1:6" ht="10.35" customHeight="1">
      <c r="A6" s="199" t="s">
        <v>1</v>
      </c>
      <c r="B6" s="226" t="s">
        <v>700</v>
      </c>
      <c r="C6" s="226"/>
      <c r="D6" s="226"/>
      <c r="E6" s="226"/>
      <c r="F6" s="226"/>
    </row>
    <row r="7" spans="1:6" ht="10.35" customHeight="1">
      <c r="A7" s="199" t="s">
        <v>2</v>
      </c>
      <c r="B7" s="226" t="s">
        <v>702</v>
      </c>
      <c r="C7" s="226"/>
      <c r="D7" s="226"/>
      <c r="E7" s="226"/>
      <c r="F7" s="226"/>
    </row>
    <row r="8" spans="1:6" ht="27">
      <c r="A8" s="199" t="s">
        <v>3</v>
      </c>
      <c r="B8" s="226" t="s">
        <v>703</v>
      </c>
      <c r="C8" s="226"/>
      <c r="D8" s="226"/>
      <c r="E8" s="226"/>
      <c r="F8" s="226"/>
    </row>
    <row r="9" spans="1:6" ht="10.35" customHeight="1">
      <c r="A9" s="199" t="s">
        <v>4</v>
      </c>
      <c r="B9" s="226" t="s">
        <v>647</v>
      </c>
      <c r="C9" s="226"/>
      <c r="D9" s="226"/>
      <c r="E9" s="226"/>
      <c r="F9" s="226"/>
    </row>
    <row r="10" spans="1:6" ht="10.35" customHeight="1">
      <c r="A10" s="199" t="s">
        <v>5</v>
      </c>
      <c r="B10" s="226" t="s">
        <v>6</v>
      </c>
      <c r="C10" s="226"/>
      <c r="D10" s="226"/>
      <c r="E10" s="226"/>
      <c r="F10" s="226"/>
    </row>
    <row r="11" spans="1:6" ht="10.35" customHeight="1">
      <c r="A11" s="199" t="s">
        <v>7</v>
      </c>
      <c r="B11" s="226" t="s">
        <v>647</v>
      </c>
      <c r="C11" s="226"/>
      <c r="D11" s="226"/>
      <c r="E11" s="226"/>
      <c r="F11" s="226"/>
    </row>
    <row r="12" spans="1:6" ht="10.35" customHeight="1">
      <c r="A12" s="199" t="s">
        <v>9</v>
      </c>
      <c r="B12" s="226" t="s">
        <v>709</v>
      </c>
      <c r="C12" s="226"/>
      <c r="D12" s="226"/>
      <c r="E12" s="226"/>
      <c r="F12" s="226"/>
    </row>
    <row r="13" spans="1:6" ht="10.35" customHeight="1">
      <c r="A13" s="199" t="s">
        <v>10</v>
      </c>
      <c r="B13" s="226" t="s">
        <v>705</v>
      </c>
      <c r="C13" s="226"/>
      <c r="D13" s="226"/>
      <c r="E13" s="226"/>
      <c r="F13" s="226"/>
    </row>
    <row r="14" spans="1:6" ht="10.35" customHeight="1">
      <c r="A14" s="242"/>
      <c r="B14" s="227"/>
      <c r="C14" s="227"/>
      <c r="D14" s="227"/>
      <c r="E14" s="227"/>
      <c r="F14" s="227"/>
    </row>
    <row r="15" spans="1:6" ht="10.9" customHeight="1">
      <c r="A15" s="190"/>
      <c r="B15" s="228"/>
      <c r="C15" s="228"/>
      <c r="D15" s="228"/>
      <c r="E15" s="228"/>
      <c r="F15" s="228"/>
    </row>
    <row r="16" spans="1:6" ht="10.9" customHeight="1">
      <c r="A16" s="190"/>
      <c r="B16" s="228"/>
      <c r="C16" s="228"/>
      <c r="D16" s="228"/>
      <c r="E16" s="228"/>
      <c r="F16" s="228"/>
    </row>
    <row r="17" spans="1:6" ht="10.9" customHeight="1">
      <c r="A17" s="190"/>
      <c r="B17" s="228"/>
      <c r="C17" s="228"/>
      <c r="D17" s="228"/>
      <c r="E17" s="228"/>
      <c r="F17" s="228"/>
    </row>
    <row r="18" spans="1:6" ht="10.35" customHeight="1">
      <c r="A18" s="200" t="s">
        <v>11</v>
      </c>
      <c r="B18" s="223" t="s">
        <v>12</v>
      </c>
      <c r="C18" s="223" t="s">
        <v>13</v>
      </c>
      <c r="D18" s="223" t="s">
        <v>14</v>
      </c>
      <c r="E18" s="223" t="s">
        <v>15</v>
      </c>
      <c r="F18" s="191" t="s">
        <v>16</v>
      </c>
    </row>
    <row r="19" spans="1:6" ht="10.35" customHeight="1">
      <c r="A19" s="201">
        <v>100001</v>
      </c>
      <c r="B19" s="223" t="s">
        <v>707</v>
      </c>
      <c r="C19" s="224"/>
      <c r="D19" s="224"/>
      <c r="E19" s="224"/>
      <c r="F19" s="225"/>
    </row>
    <row r="20" spans="1:6" ht="30.75" customHeight="1">
      <c r="A20" s="202">
        <v>40001</v>
      </c>
      <c r="B20" s="214" t="s">
        <v>18</v>
      </c>
      <c r="C20" s="214" t="s">
        <v>652</v>
      </c>
      <c r="D20" s="234">
        <v>800</v>
      </c>
      <c r="E20" s="233">
        <v>0.27</v>
      </c>
      <c r="F20" s="192">
        <v>216</v>
      </c>
    </row>
    <row r="21" spans="1:6" ht="20.45" customHeight="1">
      <c r="A21" s="202">
        <v>40015</v>
      </c>
      <c r="B21" s="214" t="s">
        <v>710</v>
      </c>
      <c r="C21" s="214" t="s">
        <v>649</v>
      </c>
      <c r="D21" s="236">
        <v>80.45</v>
      </c>
      <c r="E21" s="233">
        <v>8.1199999999999992</v>
      </c>
      <c r="F21" s="192">
        <v>653.25</v>
      </c>
    </row>
    <row r="22" spans="1:6" ht="10.35" customHeight="1">
      <c r="A22" s="202">
        <v>45430</v>
      </c>
      <c r="B22" s="214" t="s">
        <v>653</v>
      </c>
      <c r="C22" s="214" t="s">
        <v>649</v>
      </c>
      <c r="D22" s="236">
        <v>25.25</v>
      </c>
      <c r="E22" s="239">
        <v>58.72</v>
      </c>
      <c r="F22" s="193">
        <v>1482.68</v>
      </c>
    </row>
    <row r="23" spans="1:6" ht="10.9" customHeight="1">
      <c r="A23" s="190"/>
      <c r="B23" s="228"/>
      <c r="C23" s="228"/>
      <c r="D23" s="228"/>
      <c r="E23" s="228"/>
      <c r="F23" s="228"/>
    </row>
    <row r="24" spans="1:6" ht="10.35" customHeight="1">
      <c r="A24" s="199" t="s">
        <v>654</v>
      </c>
      <c r="B24" s="226"/>
      <c r="C24" s="226"/>
      <c r="D24" s="226"/>
      <c r="E24" s="226"/>
      <c r="F24" s="193">
        <v>2351.9299999999998</v>
      </c>
    </row>
    <row r="25" spans="1:6" ht="10.9" customHeight="1">
      <c r="A25" s="190"/>
      <c r="B25" s="228"/>
      <c r="C25" s="228"/>
      <c r="D25" s="228"/>
      <c r="E25" s="228"/>
      <c r="F25" s="228"/>
    </row>
    <row r="26" spans="1:6" ht="10.9" customHeight="1">
      <c r="A26" s="190"/>
      <c r="B26" s="228"/>
      <c r="C26" s="228"/>
      <c r="D26" s="228"/>
      <c r="E26" s="228"/>
      <c r="F26" s="228"/>
    </row>
    <row r="27" spans="1:6" ht="10.35" customHeight="1">
      <c r="A27" s="200" t="s">
        <v>11</v>
      </c>
      <c r="B27" s="223" t="s">
        <v>12</v>
      </c>
      <c r="C27" s="223" t="s">
        <v>13</v>
      </c>
      <c r="D27" s="223" t="s">
        <v>14</v>
      </c>
      <c r="E27" s="223" t="s">
        <v>15</v>
      </c>
      <c r="F27" s="191" t="s">
        <v>16</v>
      </c>
    </row>
    <row r="28" spans="1:6" ht="10.35" customHeight="1">
      <c r="A28" s="204">
        <v>52</v>
      </c>
      <c r="B28" s="223" t="s">
        <v>711</v>
      </c>
      <c r="C28" s="224"/>
      <c r="D28" s="224"/>
      <c r="E28" s="224"/>
      <c r="F28" s="225"/>
    </row>
    <row r="29" spans="1:6" ht="20.45" customHeight="1">
      <c r="A29" s="202">
        <v>45040</v>
      </c>
      <c r="B29" s="214" t="s">
        <v>364</v>
      </c>
      <c r="C29" s="214" t="s">
        <v>652</v>
      </c>
      <c r="D29" s="236">
        <v>44.64</v>
      </c>
      <c r="E29" s="235">
        <v>141.32</v>
      </c>
      <c r="F29" s="193">
        <v>6308.52</v>
      </c>
    </row>
    <row r="30" spans="1:6" ht="30.75" customHeight="1">
      <c r="A30" s="202">
        <v>45045</v>
      </c>
      <c r="B30" s="214" t="s">
        <v>29</v>
      </c>
      <c r="C30" s="214" t="s">
        <v>655</v>
      </c>
      <c r="D30" s="232">
        <v>3781</v>
      </c>
      <c r="E30" s="239">
        <v>16.850000000000001</v>
      </c>
      <c r="F30" s="194">
        <v>63709.85</v>
      </c>
    </row>
    <row r="31" spans="1:6" ht="10.35" customHeight="1">
      <c r="A31" s="202">
        <v>45131</v>
      </c>
      <c r="B31" s="214" t="s">
        <v>583</v>
      </c>
      <c r="C31" s="214" t="s">
        <v>649</v>
      </c>
      <c r="D31" s="236">
        <v>69.19</v>
      </c>
      <c r="E31" s="235">
        <v>685.57</v>
      </c>
      <c r="F31" s="194">
        <v>47434.58</v>
      </c>
    </row>
    <row r="32" spans="1:6" ht="10.9" customHeight="1">
      <c r="A32" s="190"/>
      <c r="B32" s="228"/>
      <c r="C32" s="228"/>
      <c r="D32" s="228"/>
      <c r="E32" s="228"/>
      <c r="F32" s="228"/>
    </row>
    <row r="33" spans="1:6" ht="10.35" customHeight="1">
      <c r="A33" s="199" t="s">
        <v>654</v>
      </c>
      <c r="B33" s="226"/>
      <c r="C33" s="226"/>
      <c r="D33" s="226"/>
      <c r="E33" s="226"/>
      <c r="F33" s="195">
        <v>117452.95</v>
      </c>
    </row>
    <row r="34" spans="1:6" ht="10.9" customHeight="1">
      <c r="A34" s="190"/>
      <c r="B34" s="228"/>
      <c r="C34" s="228"/>
      <c r="D34" s="228"/>
      <c r="E34" s="228"/>
      <c r="F34" s="228"/>
    </row>
    <row r="35" spans="1:6" ht="10.9" customHeight="1">
      <c r="A35" s="190"/>
      <c r="B35" s="228"/>
      <c r="C35" s="228"/>
      <c r="D35" s="228"/>
      <c r="E35" s="228"/>
      <c r="F35" s="228"/>
    </row>
    <row r="36" spans="1:6" ht="10.35" customHeight="1">
      <c r="A36" s="200" t="s">
        <v>11</v>
      </c>
      <c r="B36" s="223" t="s">
        <v>12</v>
      </c>
      <c r="C36" s="223" t="s">
        <v>13</v>
      </c>
      <c r="D36" s="223" t="s">
        <v>14</v>
      </c>
      <c r="E36" s="223" t="s">
        <v>15</v>
      </c>
      <c r="F36" s="191" t="s">
        <v>16</v>
      </c>
    </row>
    <row r="37" spans="1:6" ht="10.35" customHeight="1">
      <c r="A37" s="204">
        <v>52</v>
      </c>
      <c r="B37" s="223" t="s">
        <v>712</v>
      </c>
      <c r="C37" s="224"/>
      <c r="D37" s="224"/>
      <c r="E37" s="224"/>
      <c r="F37" s="225"/>
    </row>
    <row r="38" spans="1:6" ht="20.45" customHeight="1">
      <c r="A38" s="203" t="s">
        <v>713</v>
      </c>
      <c r="B38" s="214" t="s">
        <v>714</v>
      </c>
      <c r="C38" s="214" t="s">
        <v>661</v>
      </c>
      <c r="D38" s="234">
        <v>216</v>
      </c>
      <c r="E38" s="240">
        <v>1413.64</v>
      </c>
      <c r="F38" s="195">
        <v>305346.24</v>
      </c>
    </row>
    <row r="39" spans="1:6" ht="20.45" customHeight="1">
      <c r="A39" s="203" t="s">
        <v>715</v>
      </c>
      <c r="B39" s="214" t="s">
        <v>716</v>
      </c>
      <c r="C39" s="214" t="s">
        <v>661</v>
      </c>
      <c r="D39" s="234">
        <v>901.8</v>
      </c>
      <c r="E39" s="235">
        <v>245.15</v>
      </c>
      <c r="F39" s="195">
        <v>221076.27</v>
      </c>
    </row>
    <row r="40" spans="1:6" ht="20.45" customHeight="1">
      <c r="A40" s="203" t="s">
        <v>717</v>
      </c>
      <c r="B40" s="214" t="s">
        <v>718</v>
      </c>
      <c r="C40" s="214" t="s">
        <v>649</v>
      </c>
      <c r="D40" s="229">
        <v>2.48</v>
      </c>
      <c r="E40" s="235">
        <v>541.83000000000004</v>
      </c>
      <c r="F40" s="193">
        <v>1343.73</v>
      </c>
    </row>
    <row r="41" spans="1:6" ht="30.75" customHeight="1">
      <c r="A41" s="202">
        <v>45045</v>
      </c>
      <c r="B41" s="214" t="s">
        <v>29</v>
      </c>
      <c r="C41" s="214" t="s">
        <v>655</v>
      </c>
      <c r="D41" s="238">
        <v>10674</v>
      </c>
      <c r="E41" s="239">
        <v>16.850000000000001</v>
      </c>
      <c r="F41" s="195">
        <v>179856.9</v>
      </c>
    </row>
    <row r="42" spans="1:6" ht="30.75" customHeight="1">
      <c r="A42" s="203" t="s">
        <v>719</v>
      </c>
      <c r="B42" s="214" t="s">
        <v>720</v>
      </c>
      <c r="C42" s="214" t="s">
        <v>661</v>
      </c>
      <c r="D42" s="234">
        <v>126</v>
      </c>
      <c r="E42" s="240">
        <v>1072.9100000000001</v>
      </c>
      <c r="F42" s="195">
        <v>135186.66</v>
      </c>
    </row>
    <row r="43" spans="1:6" ht="10.9" customHeight="1">
      <c r="A43" s="190"/>
      <c r="B43" s="228"/>
      <c r="C43" s="228"/>
      <c r="D43" s="228"/>
      <c r="E43" s="228"/>
      <c r="F43" s="228"/>
    </row>
    <row r="44" spans="1:6" ht="10.35" customHeight="1">
      <c r="A44" s="199" t="s">
        <v>654</v>
      </c>
      <c r="B44" s="226"/>
      <c r="C44" s="226"/>
      <c r="D44" s="226"/>
      <c r="E44" s="226"/>
      <c r="F44" s="195">
        <v>842809.8</v>
      </c>
    </row>
    <row r="45" spans="1:6" ht="10.9" customHeight="1">
      <c r="A45" s="190"/>
      <c r="B45" s="228"/>
      <c r="C45" s="228"/>
      <c r="D45" s="228"/>
      <c r="E45" s="228"/>
      <c r="F45" s="228"/>
    </row>
    <row r="46" spans="1:6" ht="10.9" customHeight="1">
      <c r="A46" s="190"/>
      <c r="B46" s="228"/>
      <c r="C46" s="228"/>
      <c r="D46" s="228"/>
      <c r="E46" s="228"/>
      <c r="F46" s="228"/>
    </row>
    <row r="47" spans="1:6" ht="10.35" customHeight="1">
      <c r="A47" s="200" t="s">
        <v>11</v>
      </c>
      <c r="B47" s="223" t="s">
        <v>12</v>
      </c>
      <c r="C47" s="223" t="s">
        <v>13</v>
      </c>
      <c r="D47" s="223" t="s">
        <v>14</v>
      </c>
      <c r="E47" s="223" t="s">
        <v>15</v>
      </c>
      <c r="F47" s="191" t="s">
        <v>16</v>
      </c>
    </row>
    <row r="48" spans="1:6" ht="10.35" customHeight="1">
      <c r="A48" s="204">
        <v>52</v>
      </c>
      <c r="B48" s="223" t="s">
        <v>721</v>
      </c>
      <c r="C48" s="224"/>
      <c r="D48" s="224"/>
      <c r="E48" s="224"/>
      <c r="F48" s="225"/>
    </row>
    <row r="49" spans="1:6" ht="20.45" customHeight="1">
      <c r="A49" s="202">
        <v>45040</v>
      </c>
      <c r="B49" s="214" t="s">
        <v>364</v>
      </c>
      <c r="C49" s="214" t="s">
        <v>652</v>
      </c>
      <c r="D49" s="236">
        <v>17.71</v>
      </c>
      <c r="E49" s="235">
        <v>141.32</v>
      </c>
      <c r="F49" s="193">
        <v>2502.77</v>
      </c>
    </row>
    <row r="50" spans="1:6" ht="30.75" customHeight="1">
      <c r="A50" s="202">
        <v>45045</v>
      </c>
      <c r="B50" s="214" t="s">
        <v>29</v>
      </c>
      <c r="C50" s="214" t="s">
        <v>655</v>
      </c>
      <c r="D50" s="234">
        <v>259</v>
      </c>
      <c r="E50" s="239">
        <v>16.850000000000001</v>
      </c>
      <c r="F50" s="193">
        <v>4364.1499999999996</v>
      </c>
    </row>
    <row r="51" spans="1:6" ht="10.35" customHeight="1">
      <c r="A51" s="202">
        <v>45131</v>
      </c>
      <c r="B51" s="214" t="s">
        <v>583</v>
      </c>
      <c r="C51" s="214" t="s">
        <v>649</v>
      </c>
      <c r="D51" s="229">
        <v>2.95</v>
      </c>
      <c r="E51" s="235">
        <v>685.57</v>
      </c>
      <c r="F51" s="193">
        <v>2022.43</v>
      </c>
    </row>
    <row r="52" spans="1:6" ht="10.9" customHeight="1">
      <c r="A52" s="190"/>
      <c r="B52" s="228"/>
      <c r="C52" s="228"/>
      <c r="D52" s="228"/>
      <c r="E52" s="228"/>
      <c r="F52" s="228"/>
    </row>
    <row r="53" spans="1:6" ht="10.35" customHeight="1">
      <c r="A53" s="199" t="s">
        <v>654</v>
      </c>
      <c r="B53" s="226"/>
      <c r="C53" s="226"/>
      <c r="D53" s="226"/>
      <c r="E53" s="226"/>
      <c r="F53" s="193">
        <v>8889.35</v>
      </c>
    </row>
    <row r="54" spans="1:6" ht="10.9" customHeight="1">
      <c r="A54" s="190"/>
      <c r="B54" s="228"/>
      <c r="C54" s="228"/>
      <c r="D54" s="228"/>
      <c r="E54" s="228"/>
      <c r="F54" s="228"/>
    </row>
    <row r="55" spans="1:6" ht="10.9" customHeight="1">
      <c r="A55" s="190"/>
      <c r="B55" s="228"/>
      <c r="C55" s="228"/>
      <c r="D55" s="228"/>
      <c r="E55" s="228"/>
      <c r="F55" s="228"/>
    </row>
    <row r="56" spans="1:6" ht="10.35" customHeight="1">
      <c r="A56" s="200" t="s">
        <v>11</v>
      </c>
      <c r="B56" s="223" t="s">
        <v>12</v>
      </c>
      <c r="C56" s="223" t="s">
        <v>13</v>
      </c>
      <c r="D56" s="223" t="s">
        <v>14</v>
      </c>
      <c r="E56" s="223" t="s">
        <v>15</v>
      </c>
      <c r="F56" s="191" t="s">
        <v>16</v>
      </c>
    </row>
    <row r="57" spans="1:6" ht="10.35" customHeight="1">
      <c r="A57" s="204">
        <v>55</v>
      </c>
      <c r="B57" s="223" t="s">
        <v>722</v>
      </c>
      <c r="C57" s="224"/>
      <c r="D57" s="224"/>
      <c r="E57" s="224"/>
      <c r="F57" s="225"/>
    </row>
    <row r="58" spans="1:6" ht="20.45" customHeight="1">
      <c r="A58" s="202">
        <v>45115</v>
      </c>
      <c r="B58" s="214" t="s">
        <v>364</v>
      </c>
      <c r="C58" s="214" t="s">
        <v>652</v>
      </c>
      <c r="D58" s="236">
        <v>85.95</v>
      </c>
      <c r="E58" s="235">
        <v>141.32</v>
      </c>
      <c r="F58" s="194">
        <v>12146.45</v>
      </c>
    </row>
    <row r="59" spans="1:6" ht="30.75" customHeight="1">
      <c r="A59" s="202">
        <v>45120</v>
      </c>
      <c r="B59" s="214" t="s">
        <v>41</v>
      </c>
      <c r="C59" s="214" t="s">
        <v>655</v>
      </c>
      <c r="D59" s="232">
        <v>2410</v>
      </c>
      <c r="E59" s="239">
        <v>16.850000000000001</v>
      </c>
      <c r="F59" s="194">
        <v>40608.5</v>
      </c>
    </row>
    <row r="60" spans="1:6" ht="10.35" customHeight="1">
      <c r="A60" s="202">
        <v>45131</v>
      </c>
      <c r="B60" s="214" t="s">
        <v>583</v>
      </c>
      <c r="C60" s="214" t="s">
        <v>649</v>
      </c>
      <c r="D60" s="236">
        <v>25.79</v>
      </c>
      <c r="E60" s="235">
        <v>685.57</v>
      </c>
      <c r="F60" s="194">
        <v>17680.849999999999</v>
      </c>
    </row>
    <row r="61" spans="1:6" ht="10.9" customHeight="1">
      <c r="A61" s="190"/>
      <c r="B61" s="228"/>
      <c r="C61" s="228"/>
      <c r="D61" s="228"/>
      <c r="E61" s="228"/>
      <c r="F61" s="228"/>
    </row>
    <row r="62" spans="1:6" ht="10.35" customHeight="1">
      <c r="A62" s="199" t="s">
        <v>654</v>
      </c>
      <c r="B62" s="226"/>
      <c r="C62" s="226"/>
      <c r="D62" s="226"/>
      <c r="E62" s="226"/>
      <c r="F62" s="194">
        <v>70435.8</v>
      </c>
    </row>
    <row r="63" spans="1:6" ht="10.9" customHeight="1">
      <c r="A63" s="190"/>
      <c r="B63" s="228"/>
      <c r="C63" s="228"/>
      <c r="D63" s="228"/>
      <c r="E63" s="228"/>
      <c r="F63" s="228"/>
    </row>
    <row r="64" spans="1:6" ht="10.9" customHeight="1">
      <c r="A64" s="190"/>
      <c r="B64" s="228"/>
      <c r="C64" s="228"/>
      <c r="D64" s="228"/>
      <c r="E64" s="228"/>
      <c r="F64" s="228"/>
    </row>
    <row r="65" spans="1:6" ht="10.35" customHeight="1">
      <c r="A65" s="200" t="s">
        <v>11</v>
      </c>
      <c r="B65" s="223" t="s">
        <v>12</v>
      </c>
      <c r="C65" s="223" t="s">
        <v>13</v>
      </c>
      <c r="D65" s="223" t="s">
        <v>14</v>
      </c>
      <c r="E65" s="223" t="s">
        <v>15</v>
      </c>
      <c r="F65" s="191" t="s">
        <v>16</v>
      </c>
    </row>
    <row r="66" spans="1:6" ht="10.35" customHeight="1">
      <c r="A66" s="204">
        <v>55</v>
      </c>
      <c r="B66" s="223" t="s">
        <v>723</v>
      </c>
      <c r="C66" s="224"/>
      <c r="D66" s="224"/>
      <c r="E66" s="224"/>
      <c r="F66" s="225"/>
    </row>
    <row r="67" spans="1:6" ht="20.45" customHeight="1">
      <c r="A67" s="202">
        <v>45040</v>
      </c>
      <c r="B67" s="214" t="s">
        <v>364</v>
      </c>
      <c r="C67" s="214" t="s">
        <v>652</v>
      </c>
      <c r="D67" s="236">
        <v>45.96</v>
      </c>
      <c r="E67" s="235">
        <v>141.32</v>
      </c>
      <c r="F67" s="193">
        <v>6495.06</v>
      </c>
    </row>
    <row r="68" spans="1:6" ht="30.75" customHeight="1">
      <c r="A68" s="202">
        <v>45045</v>
      </c>
      <c r="B68" s="214" t="s">
        <v>29</v>
      </c>
      <c r="C68" s="214" t="s">
        <v>655</v>
      </c>
      <c r="D68" s="234">
        <v>481</v>
      </c>
      <c r="E68" s="239">
        <v>16.850000000000001</v>
      </c>
      <c r="F68" s="193">
        <v>8104.85</v>
      </c>
    </row>
    <row r="69" spans="1:6" ht="10.35" customHeight="1">
      <c r="A69" s="202">
        <v>45131</v>
      </c>
      <c r="B69" s="214" t="s">
        <v>583</v>
      </c>
      <c r="C69" s="214" t="s">
        <v>649</v>
      </c>
      <c r="D69" s="229">
        <v>5.52</v>
      </c>
      <c r="E69" s="235">
        <v>685.57</v>
      </c>
      <c r="F69" s="193">
        <v>3784.34</v>
      </c>
    </row>
    <row r="70" spans="1:6" ht="10.9" customHeight="1">
      <c r="A70" s="190"/>
      <c r="B70" s="228"/>
      <c r="C70" s="228"/>
      <c r="D70" s="228"/>
      <c r="E70" s="228"/>
      <c r="F70" s="228"/>
    </row>
    <row r="71" spans="1:6" ht="10.35" customHeight="1">
      <c r="A71" s="199" t="s">
        <v>654</v>
      </c>
      <c r="B71" s="226"/>
      <c r="C71" s="226"/>
      <c r="D71" s="226"/>
      <c r="E71" s="226"/>
      <c r="F71" s="194">
        <v>18384.25</v>
      </c>
    </row>
    <row r="72" spans="1:6" ht="10.9" customHeight="1">
      <c r="A72" s="190"/>
      <c r="B72" s="228"/>
      <c r="C72" s="228"/>
      <c r="D72" s="228"/>
      <c r="E72" s="228"/>
      <c r="F72" s="228"/>
    </row>
    <row r="73" spans="1:6" ht="10.9" customHeight="1">
      <c r="A73" s="190"/>
      <c r="B73" s="228"/>
      <c r="C73" s="228"/>
      <c r="D73" s="228"/>
      <c r="E73" s="228"/>
      <c r="F73" s="228"/>
    </row>
    <row r="74" spans="1:6" ht="10.35" customHeight="1">
      <c r="A74" s="200" t="s">
        <v>11</v>
      </c>
      <c r="B74" s="223" t="s">
        <v>12</v>
      </c>
      <c r="C74" s="223" t="s">
        <v>13</v>
      </c>
      <c r="D74" s="223" t="s">
        <v>14</v>
      </c>
      <c r="E74" s="223" t="s">
        <v>15</v>
      </c>
      <c r="F74" s="191" t="s">
        <v>16</v>
      </c>
    </row>
    <row r="75" spans="1:6" ht="10.35" customHeight="1">
      <c r="A75" s="204">
        <v>55</v>
      </c>
      <c r="B75" s="223" t="s">
        <v>724</v>
      </c>
      <c r="C75" s="224"/>
      <c r="D75" s="224"/>
      <c r="E75" s="224"/>
      <c r="F75" s="225"/>
    </row>
    <row r="76" spans="1:6" ht="10.35" customHeight="1">
      <c r="A76" s="202">
        <v>45235</v>
      </c>
      <c r="B76" s="214" t="s">
        <v>581</v>
      </c>
      <c r="C76" s="214" t="s">
        <v>655</v>
      </c>
      <c r="D76" s="234">
        <v>394.07</v>
      </c>
      <c r="E76" s="239">
        <v>47.96</v>
      </c>
      <c r="F76" s="194">
        <v>18899.59</v>
      </c>
    </row>
    <row r="77" spans="1:6" ht="10.9" customHeight="1">
      <c r="A77" s="190"/>
      <c r="B77" s="228"/>
      <c r="C77" s="228"/>
      <c r="D77" s="228"/>
      <c r="E77" s="228"/>
      <c r="F77" s="228"/>
    </row>
    <row r="78" spans="1:6" ht="10.35" customHeight="1">
      <c r="A78" s="199" t="s">
        <v>654</v>
      </c>
      <c r="B78" s="226"/>
      <c r="C78" s="226"/>
      <c r="D78" s="226"/>
      <c r="E78" s="226"/>
      <c r="F78" s="194">
        <v>18899.59</v>
      </c>
    </row>
    <row r="79" spans="1:6" ht="10.9" customHeight="1">
      <c r="A79" s="190"/>
      <c r="B79" s="228"/>
      <c r="C79" s="228"/>
      <c r="D79" s="228"/>
      <c r="E79" s="228"/>
      <c r="F79" s="228"/>
    </row>
    <row r="80" spans="1:6" ht="10.9" customHeight="1">
      <c r="A80" s="190"/>
      <c r="B80" s="228"/>
      <c r="C80" s="228"/>
      <c r="D80" s="228"/>
      <c r="E80" s="228"/>
      <c r="F80" s="228"/>
    </row>
    <row r="81" spans="1:6" ht="10.35" customHeight="1">
      <c r="A81" s="200" t="s">
        <v>11</v>
      </c>
      <c r="B81" s="223" t="s">
        <v>12</v>
      </c>
      <c r="C81" s="223" t="s">
        <v>13</v>
      </c>
      <c r="D81" s="223" t="s">
        <v>14</v>
      </c>
      <c r="E81" s="223" t="s">
        <v>15</v>
      </c>
      <c r="F81" s="191" t="s">
        <v>16</v>
      </c>
    </row>
    <row r="82" spans="1:6" ht="10.35" customHeight="1">
      <c r="A82" s="204">
        <v>57</v>
      </c>
      <c r="B82" s="223" t="s">
        <v>725</v>
      </c>
      <c r="C82" s="224"/>
      <c r="D82" s="224"/>
      <c r="E82" s="224"/>
      <c r="F82" s="225"/>
    </row>
    <row r="83" spans="1:6" ht="20.45" customHeight="1">
      <c r="A83" s="202">
        <v>45150</v>
      </c>
      <c r="B83" s="214" t="s">
        <v>364</v>
      </c>
      <c r="C83" s="214" t="s">
        <v>652</v>
      </c>
      <c r="D83" s="232">
        <v>1116.1400000000001</v>
      </c>
      <c r="E83" s="235">
        <v>141.32</v>
      </c>
      <c r="F83" s="195">
        <v>157732.9</v>
      </c>
    </row>
    <row r="84" spans="1:6" ht="30.75" customHeight="1">
      <c r="A84" s="202">
        <v>45155</v>
      </c>
      <c r="B84" s="214" t="s">
        <v>46</v>
      </c>
      <c r="C84" s="214" t="s">
        <v>655</v>
      </c>
      <c r="D84" s="238">
        <v>61333.72</v>
      </c>
      <c r="E84" s="239">
        <v>16.850000000000001</v>
      </c>
      <c r="F84" s="196">
        <v>1033473.18</v>
      </c>
    </row>
    <row r="85" spans="1:6" ht="10.35" customHeight="1">
      <c r="A85" s="202">
        <v>45131</v>
      </c>
      <c r="B85" s="214" t="s">
        <v>583</v>
      </c>
      <c r="C85" s="214" t="s">
        <v>649</v>
      </c>
      <c r="D85" s="234">
        <v>331.83</v>
      </c>
      <c r="E85" s="235">
        <v>685.57</v>
      </c>
      <c r="F85" s="195">
        <v>227492.69</v>
      </c>
    </row>
    <row r="86" spans="1:6" ht="10.9" customHeight="1">
      <c r="A86" s="190"/>
      <c r="B86" s="228"/>
      <c r="C86" s="228"/>
      <c r="D86" s="228"/>
      <c r="E86" s="228"/>
      <c r="F86" s="228"/>
    </row>
    <row r="87" spans="1:6" ht="10.35" customHeight="1">
      <c r="A87" s="199" t="s">
        <v>654</v>
      </c>
      <c r="B87" s="226"/>
      <c r="C87" s="226"/>
      <c r="D87" s="226"/>
      <c r="E87" s="226"/>
      <c r="F87" s="196">
        <v>1418698.77</v>
      </c>
    </row>
    <row r="88" spans="1:6" ht="10.9" customHeight="1">
      <c r="A88" s="190"/>
      <c r="B88" s="228"/>
      <c r="C88" s="228"/>
      <c r="D88" s="228"/>
      <c r="E88" s="228"/>
      <c r="F88" s="228"/>
    </row>
    <row r="89" spans="1:6" ht="10.9" customHeight="1">
      <c r="A89" s="190"/>
      <c r="B89" s="228"/>
      <c r="C89" s="228"/>
      <c r="D89" s="228"/>
      <c r="E89" s="228"/>
      <c r="F89" s="228"/>
    </row>
    <row r="90" spans="1:6" ht="10.35" customHeight="1">
      <c r="A90" s="200" t="s">
        <v>11</v>
      </c>
      <c r="B90" s="223" t="s">
        <v>12</v>
      </c>
      <c r="C90" s="223" t="s">
        <v>13</v>
      </c>
      <c r="D90" s="223" t="s">
        <v>14</v>
      </c>
      <c r="E90" s="223" t="s">
        <v>15</v>
      </c>
      <c r="F90" s="191" t="s">
        <v>16</v>
      </c>
    </row>
    <row r="91" spans="1:6" ht="10.35" customHeight="1">
      <c r="A91" s="204">
        <v>57</v>
      </c>
      <c r="B91" s="223" t="s">
        <v>726</v>
      </c>
      <c r="C91" s="224"/>
      <c r="D91" s="224"/>
      <c r="E91" s="224"/>
      <c r="F91" s="225"/>
    </row>
    <row r="92" spans="1:6" ht="20.45" customHeight="1">
      <c r="A92" s="202">
        <v>45150</v>
      </c>
      <c r="B92" s="214" t="s">
        <v>364</v>
      </c>
      <c r="C92" s="214" t="s">
        <v>652</v>
      </c>
      <c r="D92" s="234">
        <v>114.31</v>
      </c>
      <c r="E92" s="235">
        <v>141.32</v>
      </c>
      <c r="F92" s="194">
        <v>16154.28</v>
      </c>
    </row>
    <row r="93" spans="1:6" ht="30.75" customHeight="1">
      <c r="A93" s="202">
        <v>45155</v>
      </c>
      <c r="B93" s="214" t="s">
        <v>46</v>
      </c>
      <c r="C93" s="214" t="s">
        <v>655</v>
      </c>
      <c r="D93" s="232">
        <v>2058</v>
      </c>
      <c r="E93" s="239">
        <v>16.850000000000001</v>
      </c>
      <c r="F93" s="194">
        <v>34677.300000000003</v>
      </c>
    </row>
    <row r="94" spans="1:6" ht="10.35" customHeight="1">
      <c r="A94" s="202">
        <v>45131</v>
      </c>
      <c r="B94" s="214" t="s">
        <v>583</v>
      </c>
      <c r="C94" s="214" t="s">
        <v>649</v>
      </c>
      <c r="D94" s="236">
        <v>13.28</v>
      </c>
      <c r="E94" s="235">
        <v>685.57</v>
      </c>
      <c r="F94" s="193">
        <v>9104.36</v>
      </c>
    </row>
    <row r="95" spans="1:6" ht="10.9" customHeight="1">
      <c r="A95" s="190"/>
      <c r="B95" s="228"/>
      <c r="C95" s="228"/>
      <c r="D95" s="228"/>
      <c r="E95" s="228"/>
      <c r="F95" s="228"/>
    </row>
    <row r="96" spans="1:6" ht="10.35" customHeight="1">
      <c r="A96" s="199" t="s">
        <v>654</v>
      </c>
      <c r="B96" s="226"/>
      <c r="C96" s="226"/>
      <c r="D96" s="226"/>
      <c r="E96" s="226"/>
      <c r="F96" s="194">
        <v>59935.94</v>
      </c>
    </row>
    <row r="97" spans="1:6" ht="10.9" customHeight="1">
      <c r="A97" s="190"/>
      <c r="B97" s="228"/>
      <c r="C97" s="228"/>
      <c r="D97" s="228"/>
      <c r="E97" s="228"/>
      <c r="F97" s="228"/>
    </row>
    <row r="98" spans="1:6" ht="10.9" customHeight="1">
      <c r="A98" s="190"/>
      <c r="B98" s="228"/>
      <c r="C98" s="228"/>
      <c r="D98" s="228"/>
      <c r="E98" s="228"/>
      <c r="F98" s="228"/>
    </row>
    <row r="99" spans="1:6" ht="10.35" customHeight="1">
      <c r="A99" s="200" t="s">
        <v>11</v>
      </c>
      <c r="B99" s="223" t="s">
        <v>12</v>
      </c>
      <c r="C99" s="223" t="s">
        <v>13</v>
      </c>
      <c r="D99" s="223" t="s">
        <v>14</v>
      </c>
      <c r="E99" s="223" t="s">
        <v>15</v>
      </c>
      <c r="F99" s="191" t="s">
        <v>16</v>
      </c>
    </row>
    <row r="100" spans="1:6" ht="10.35" customHeight="1">
      <c r="A100" s="204">
        <v>57</v>
      </c>
      <c r="B100" s="223" t="s">
        <v>727</v>
      </c>
      <c r="C100" s="224"/>
      <c r="D100" s="224"/>
      <c r="E100" s="224"/>
      <c r="F100" s="225"/>
    </row>
    <row r="101" spans="1:6" ht="20.45" customHeight="1">
      <c r="A101" s="202">
        <v>45150</v>
      </c>
      <c r="B101" s="214" t="s">
        <v>364</v>
      </c>
      <c r="C101" s="214" t="s">
        <v>652</v>
      </c>
      <c r="D101" s="236">
        <v>77.45</v>
      </c>
      <c r="E101" s="235">
        <v>141.32</v>
      </c>
      <c r="F101" s="194">
        <v>10945.23</v>
      </c>
    </row>
    <row r="102" spans="1:6" ht="30.75" customHeight="1">
      <c r="A102" s="202">
        <v>45155</v>
      </c>
      <c r="B102" s="214" t="s">
        <v>46</v>
      </c>
      <c r="C102" s="214" t="s">
        <v>655</v>
      </c>
      <c r="D102" s="232">
        <v>3216</v>
      </c>
      <c r="E102" s="239">
        <v>16.850000000000001</v>
      </c>
      <c r="F102" s="194">
        <v>54189.599999999999</v>
      </c>
    </row>
    <row r="103" spans="1:6" ht="10.35" customHeight="1">
      <c r="A103" s="202">
        <v>45131</v>
      </c>
      <c r="B103" s="214" t="s">
        <v>583</v>
      </c>
      <c r="C103" s="214" t="s">
        <v>649</v>
      </c>
      <c r="D103" s="236">
        <v>13.33</v>
      </c>
      <c r="E103" s="235">
        <v>685.57</v>
      </c>
      <c r="F103" s="193">
        <v>9138.64</v>
      </c>
    </row>
    <row r="104" spans="1:6" ht="10.9" customHeight="1">
      <c r="A104" s="190"/>
      <c r="B104" s="228"/>
      <c r="C104" s="228"/>
      <c r="D104" s="228"/>
      <c r="E104" s="228"/>
      <c r="F104" s="228"/>
    </row>
    <row r="105" spans="1:6" ht="10.35" customHeight="1">
      <c r="A105" s="199" t="s">
        <v>654</v>
      </c>
      <c r="B105" s="226"/>
      <c r="C105" s="226"/>
      <c r="D105" s="226"/>
      <c r="E105" s="226"/>
      <c r="F105" s="194">
        <v>74273.47</v>
      </c>
    </row>
    <row r="106" spans="1:6" ht="10.9" customHeight="1">
      <c r="A106" s="190"/>
      <c r="B106" s="228"/>
      <c r="C106" s="228"/>
      <c r="D106" s="228"/>
      <c r="E106" s="228"/>
      <c r="F106" s="228"/>
    </row>
    <row r="107" spans="1:6" ht="10.9" customHeight="1">
      <c r="A107" s="190"/>
      <c r="B107" s="228"/>
      <c r="C107" s="228"/>
      <c r="D107" s="228"/>
      <c r="E107" s="228"/>
      <c r="F107" s="228"/>
    </row>
    <row r="108" spans="1:6" ht="10.35" customHeight="1">
      <c r="A108" s="200" t="s">
        <v>11</v>
      </c>
      <c r="B108" s="223" t="s">
        <v>12</v>
      </c>
      <c r="C108" s="223" t="s">
        <v>13</v>
      </c>
      <c r="D108" s="223" t="s">
        <v>14</v>
      </c>
      <c r="E108" s="223" t="s">
        <v>15</v>
      </c>
      <c r="F108" s="191" t="s">
        <v>16</v>
      </c>
    </row>
    <row r="109" spans="1:6" ht="10.35" customHeight="1">
      <c r="A109" s="204">
        <v>57</v>
      </c>
      <c r="B109" s="223" t="s">
        <v>728</v>
      </c>
      <c r="C109" s="224"/>
      <c r="D109" s="224"/>
      <c r="E109" s="224"/>
      <c r="F109" s="225"/>
    </row>
    <row r="110" spans="1:6" ht="20.45" customHeight="1">
      <c r="A110" s="202">
        <v>45150</v>
      </c>
      <c r="B110" s="214" t="s">
        <v>364</v>
      </c>
      <c r="C110" s="214" t="s">
        <v>652</v>
      </c>
      <c r="D110" s="236">
        <v>49.05</v>
      </c>
      <c r="E110" s="235">
        <v>141.32</v>
      </c>
      <c r="F110" s="193">
        <v>6931.74</v>
      </c>
    </row>
    <row r="111" spans="1:6" ht="30.75" customHeight="1">
      <c r="A111" s="202">
        <v>45155</v>
      </c>
      <c r="B111" s="214" t="s">
        <v>46</v>
      </c>
      <c r="C111" s="214" t="s">
        <v>655</v>
      </c>
      <c r="D111" s="232">
        <v>1065</v>
      </c>
      <c r="E111" s="239">
        <v>16.850000000000001</v>
      </c>
      <c r="F111" s="194">
        <v>17945.25</v>
      </c>
    </row>
    <row r="112" spans="1:6" ht="10.35" customHeight="1">
      <c r="A112" s="202">
        <v>45131</v>
      </c>
      <c r="B112" s="214" t="s">
        <v>583</v>
      </c>
      <c r="C112" s="214" t="s">
        <v>649</v>
      </c>
      <c r="D112" s="229">
        <v>4.57</v>
      </c>
      <c r="E112" s="235">
        <v>685.57</v>
      </c>
      <c r="F112" s="193">
        <v>3133.05</v>
      </c>
    </row>
    <row r="113" spans="1:6" ht="10.9" customHeight="1">
      <c r="A113" s="190"/>
      <c r="B113" s="228"/>
      <c r="C113" s="228"/>
      <c r="D113" s="228"/>
      <c r="E113" s="228"/>
      <c r="F113" s="228"/>
    </row>
    <row r="114" spans="1:6" ht="10.35" customHeight="1">
      <c r="A114" s="199" t="s">
        <v>654</v>
      </c>
      <c r="B114" s="226"/>
      <c r="C114" s="226"/>
      <c r="D114" s="226"/>
      <c r="E114" s="226"/>
      <c r="F114" s="194">
        <v>28010.04</v>
      </c>
    </row>
    <row r="115" spans="1:6" ht="10.9" customHeight="1">
      <c r="A115" s="190"/>
      <c r="B115" s="228"/>
      <c r="C115" s="228"/>
      <c r="D115" s="228"/>
      <c r="E115" s="228"/>
      <c r="F115" s="228"/>
    </row>
    <row r="116" spans="1:6" ht="10.9" customHeight="1">
      <c r="A116" s="190"/>
      <c r="B116" s="228"/>
      <c r="C116" s="228"/>
      <c r="D116" s="228"/>
      <c r="E116" s="228"/>
      <c r="F116" s="228"/>
    </row>
    <row r="117" spans="1:6" ht="10.35" customHeight="1">
      <c r="A117" s="200" t="s">
        <v>11</v>
      </c>
      <c r="B117" s="223" t="s">
        <v>12</v>
      </c>
      <c r="C117" s="223" t="s">
        <v>13</v>
      </c>
      <c r="D117" s="223" t="s">
        <v>14</v>
      </c>
      <c r="E117" s="223" t="s">
        <v>15</v>
      </c>
      <c r="F117" s="191" t="s">
        <v>16</v>
      </c>
    </row>
    <row r="118" spans="1:6" ht="10.35" customHeight="1">
      <c r="A118" s="204">
        <v>57</v>
      </c>
      <c r="B118" s="223" t="s">
        <v>729</v>
      </c>
      <c r="C118" s="224"/>
      <c r="D118" s="224"/>
      <c r="E118" s="224"/>
      <c r="F118" s="225"/>
    </row>
    <row r="119" spans="1:6" ht="20.45" customHeight="1">
      <c r="A119" s="202">
        <v>45150</v>
      </c>
      <c r="B119" s="214" t="s">
        <v>364</v>
      </c>
      <c r="C119" s="214" t="s">
        <v>652</v>
      </c>
      <c r="D119" s="236">
        <v>16.8</v>
      </c>
      <c r="E119" s="235">
        <v>141.32</v>
      </c>
      <c r="F119" s="193">
        <v>2374.17</v>
      </c>
    </row>
    <row r="120" spans="1:6" ht="30.75" customHeight="1">
      <c r="A120" s="202">
        <v>45155</v>
      </c>
      <c r="B120" s="214" t="s">
        <v>46</v>
      </c>
      <c r="C120" s="214" t="s">
        <v>655</v>
      </c>
      <c r="D120" s="234">
        <v>721</v>
      </c>
      <c r="E120" s="239">
        <v>16.850000000000001</v>
      </c>
      <c r="F120" s="194">
        <v>12148.85</v>
      </c>
    </row>
    <row r="121" spans="1:6" ht="10.35" customHeight="1">
      <c r="A121" s="202">
        <v>45131</v>
      </c>
      <c r="B121" s="214" t="s">
        <v>583</v>
      </c>
      <c r="C121" s="214" t="s">
        <v>649</v>
      </c>
      <c r="D121" s="236">
        <v>24</v>
      </c>
      <c r="E121" s="235">
        <v>685.57</v>
      </c>
      <c r="F121" s="194">
        <v>16453.68</v>
      </c>
    </row>
    <row r="122" spans="1:6" ht="10.9" customHeight="1">
      <c r="A122" s="190"/>
      <c r="B122" s="228"/>
      <c r="C122" s="228"/>
      <c r="D122" s="228"/>
      <c r="E122" s="228"/>
      <c r="F122" s="228"/>
    </row>
    <row r="123" spans="1:6" ht="10.35" customHeight="1">
      <c r="A123" s="199" t="s">
        <v>654</v>
      </c>
      <c r="B123" s="226"/>
      <c r="C123" s="226"/>
      <c r="D123" s="226"/>
      <c r="E123" s="226"/>
      <c r="F123" s="194">
        <v>30976.7</v>
      </c>
    </row>
    <row r="124" spans="1:6" ht="10.9" customHeight="1">
      <c r="A124" s="190"/>
      <c r="B124" s="228"/>
      <c r="C124" s="228"/>
      <c r="D124" s="228"/>
      <c r="E124" s="228"/>
      <c r="F124" s="228"/>
    </row>
    <row r="125" spans="1:6" ht="10.9" customHeight="1">
      <c r="A125" s="190"/>
      <c r="B125" s="228"/>
      <c r="C125" s="228"/>
      <c r="D125" s="228"/>
      <c r="E125" s="228"/>
      <c r="F125" s="228"/>
    </row>
    <row r="126" spans="1:6" ht="10.35" customHeight="1">
      <c r="A126" s="200" t="s">
        <v>11</v>
      </c>
      <c r="B126" s="223" t="s">
        <v>12</v>
      </c>
      <c r="C126" s="223" t="s">
        <v>13</v>
      </c>
      <c r="D126" s="223" t="s">
        <v>14</v>
      </c>
      <c r="E126" s="223" t="s">
        <v>15</v>
      </c>
      <c r="F126" s="191" t="s">
        <v>16</v>
      </c>
    </row>
    <row r="127" spans="1:6" ht="10.35" customHeight="1">
      <c r="A127" s="204">
        <v>57</v>
      </c>
      <c r="B127" s="223" t="s">
        <v>730</v>
      </c>
      <c r="C127" s="224"/>
      <c r="D127" s="224"/>
      <c r="E127" s="224"/>
      <c r="F127" s="225"/>
    </row>
    <row r="128" spans="1:6" ht="20.45" customHeight="1">
      <c r="A128" s="202">
        <v>45150</v>
      </c>
      <c r="B128" s="214" t="s">
        <v>364</v>
      </c>
      <c r="C128" s="214" t="s">
        <v>652</v>
      </c>
      <c r="D128" s="234">
        <v>212.4</v>
      </c>
      <c r="E128" s="235">
        <v>141.32</v>
      </c>
      <c r="F128" s="194">
        <v>30016.36</v>
      </c>
    </row>
    <row r="129" spans="1:6" ht="30.75" customHeight="1">
      <c r="A129" s="202">
        <v>45155</v>
      </c>
      <c r="B129" s="214" t="s">
        <v>46</v>
      </c>
      <c r="C129" s="214" t="s">
        <v>655</v>
      </c>
      <c r="D129" s="232">
        <v>1712.72</v>
      </c>
      <c r="E129" s="239">
        <v>16.850000000000001</v>
      </c>
      <c r="F129" s="194">
        <v>28859.33</v>
      </c>
    </row>
    <row r="130" spans="1:6" ht="10.35" customHeight="1">
      <c r="A130" s="202">
        <v>45131</v>
      </c>
      <c r="B130" s="214" t="s">
        <v>583</v>
      </c>
      <c r="C130" s="214" t="s">
        <v>649</v>
      </c>
      <c r="D130" s="236">
        <v>27.6</v>
      </c>
      <c r="E130" s="235">
        <v>685.57</v>
      </c>
      <c r="F130" s="194">
        <v>18921.73</v>
      </c>
    </row>
    <row r="131" spans="1:6" ht="10.9" customHeight="1">
      <c r="A131" s="190"/>
      <c r="B131" s="228"/>
      <c r="C131" s="228"/>
      <c r="D131" s="228"/>
      <c r="E131" s="228"/>
      <c r="F131" s="228"/>
    </row>
    <row r="132" spans="1:6" ht="10.35" customHeight="1">
      <c r="A132" s="199" t="s">
        <v>654</v>
      </c>
      <c r="B132" s="226"/>
      <c r="C132" s="226"/>
      <c r="D132" s="226"/>
      <c r="E132" s="226"/>
      <c r="F132" s="194">
        <v>77797.42</v>
      </c>
    </row>
    <row r="133" spans="1:6" ht="10.9" customHeight="1">
      <c r="A133" s="190"/>
      <c r="B133" s="228"/>
      <c r="C133" s="228"/>
      <c r="D133" s="228"/>
      <c r="E133" s="228"/>
      <c r="F133" s="228"/>
    </row>
    <row r="134" spans="1:6" ht="10.9" customHeight="1">
      <c r="A134" s="190"/>
      <c r="B134" s="228"/>
      <c r="C134" s="228"/>
      <c r="D134" s="228"/>
      <c r="E134" s="228"/>
      <c r="F134" s="228"/>
    </row>
    <row r="135" spans="1:6" ht="10.35" customHeight="1">
      <c r="A135" s="200" t="s">
        <v>11</v>
      </c>
      <c r="B135" s="223" t="s">
        <v>12</v>
      </c>
      <c r="C135" s="223" t="s">
        <v>13</v>
      </c>
      <c r="D135" s="223" t="s">
        <v>14</v>
      </c>
      <c r="E135" s="223" t="s">
        <v>15</v>
      </c>
      <c r="F135" s="191" t="s">
        <v>16</v>
      </c>
    </row>
    <row r="136" spans="1:6" ht="10.35" customHeight="1">
      <c r="A136" s="204">
        <v>57</v>
      </c>
      <c r="B136" s="223" t="s">
        <v>731</v>
      </c>
      <c r="C136" s="224"/>
      <c r="D136" s="224"/>
      <c r="E136" s="224"/>
      <c r="F136" s="225"/>
    </row>
    <row r="137" spans="1:6" ht="10.35" customHeight="1">
      <c r="A137" s="202">
        <v>45135</v>
      </c>
      <c r="B137" s="214" t="s">
        <v>37</v>
      </c>
      <c r="C137" s="214" t="s">
        <v>649</v>
      </c>
      <c r="D137" s="232">
        <v>4479.51</v>
      </c>
      <c r="E137" s="239">
        <v>96.4</v>
      </c>
      <c r="F137" s="195">
        <v>431824.76</v>
      </c>
    </row>
    <row r="138" spans="1:6" ht="10.9" customHeight="1">
      <c r="A138" s="190"/>
      <c r="B138" s="228"/>
      <c r="C138" s="228"/>
      <c r="D138" s="228"/>
      <c r="E138" s="228"/>
      <c r="F138" s="228"/>
    </row>
    <row r="139" spans="1:6" ht="10.35" customHeight="1">
      <c r="A139" s="199" t="s">
        <v>654</v>
      </c>
      <c r="B139" s="226"/>
      <c r="C139" s="226"/>
      <c r="D139" s="226"/>
      <c r="E139" s="226"/>
      <c r="F139" s="195">
        <v>431824.76</v>
      </c>
    </row>
    <row r="140" spans="1:6" ht="10.9" customHeight="1">
      <c r="A140" s="190"/>
      <c r="B140" s="228"/>
      <c r="C140" s="228"/>
      <c r="D140" s="228"/>
      <c r="E140" s="228"/>
      <c r="F140" s="228"/>
    </row>
    <row r="141" spans="1:6" ht="10.9" customHeight="1">
      <c r="A141" s="190"/>
      <c r="B141" s="228"/>
      <c r="C141" s="228"/>
      <c r="D141" s="228"/>
      <c r="E141" s="228"/>
      <c r="F141" s="228"/>
    </row>
    <row r="142" spans="1:6" ht="10.35" customHeight="1">
      <c r="A142" s="200" t="s">
        <v>11</v>
      </c>
      <c r="B142" s="223" t="s">
        <v>12</v>
      </c>
      <c r="C142" s="223" t="s">
        <v>13</v>
      </c>
      <c r="D142" s="223" t="s">
        <v>14</v>
      </c>
      <c r="E142" s="223" t="s">
        <v>15</v>
      </c>
      <c r="F142" s="191" t="s">
        <v>16</v>
      </c>
    </row>
    <row r="143" spans="1:6" ht="10.35" customHeight="1">
      <c r="A143" s="204">
        <v>57</v>
      </c>
      <c r="B143" s="223" t="s">
        <v>732</v>
      </c>
      <c r="C143" s="224"/>
      <c r="D143" s="224"/>
      <c r="E143" s="224"/>
      <c r="F143" s="225"/>
    </row>
    <row r="144" spans="1:6" ht="20.45" customHeight="1">
      <c r="A144" s="202">
        <v>45205</v>
      </c>
      <c r="B144" s="214" t="s">
        <v>56</v>
      </c>
      <c r="C144" s="214" t="s">
        <v>657</v>
      </c>
      <c r="D144" s="238">
        <v>69319.600000000006</v>
      </c>
      <c r="E144" s="233">
        <v>0.95</v>
      </c>
      <c r="F144" s="194">
        <v>65853.62</v>
      </c>
    </row>
    <row r="145" spans="1:6" ht="20.45" customHeight="1">
      <c r="A145" s="202">
        <v>40451</v>
      </c>
      <c r="B145" s="214" t="s">
        <v>55</v>
      </c>
      <c r="C145" s="214" t="s">
        <v>657</v>
      </c>
      <c r="D145" s="237">
        <v>229156.18</v>
      </c>
      <c r="E145" s="233">
        <v>0.8</v>
      </c>
      <c r="F145" s="195">
        <v>183324.94</v>
      </c>
    </row>
    <row r="146" spans="1:6" ht="10.9" customHeight="1">
      <c r="A146" s="190"/>
      <c r="B146" s="228"/>
      <c r="C146" s="228"/>
      <c r="D146" s="228"/>
      <c r="E146" s="228"/>
      <c r="F146" s="228"/>
    </row>
    <row r="147" spans="1:6" ht="10.35" customHeight="1">
      <c r="A147" s="199" t="s">
        <v>654</v>
      </c>
      <c r="B147" s="226"/>
      <c r="C147" s="226"/>
      <c r="D147" s="226"/>
      <c r="E147" s="226"/>
      <c r="F147" s="195">
        <v>249178.56</v>
      </c>
    </row>
    <row r="148" spans="1:6" ht="10.9" customHeight="1">
      <c r="A148" s="190"/>
      <c r="B148" s="228"/>
      <c r="C148" s="228"/>
      <c r="D148" s="228"/>
      <c r="E148" s="228"/>
      <c r="F148" s="228"/>
    </row>
    <row r="149" spans="1:6" ht="10.9" customHeight="1">
      <c r="A149" s="190"/>
      <c r="B149" s="228"/>
      <c r="C149" s="228"/>
      <c r="D149" s="228"/>
      <c r="E149" s="228"/>
      <c r="F149" s="228"/>
    </row>
    <row r="150" spans="1:6" ht="10.35" customHeight="1">
      <c r="A150" s="200" t="s">
        <v>11</v>
      </c>
      <c r="B150" s="223" t="s">
        <v>12</v>
      </c>
      <c r="C150" s="223" t="s">
        <v>13</v>
      </c>
      <c r="D150" s="223" t="s">
        <v>14</v>
      </c>
      <c r="E150" s="223" t="s">
        <v>15</v>
      </c>
      <c r="F150" s="191" t="s">
        <v>16</v>
      </c>
    </row>
    <row r="151" spans="1:6" ht="10.35" customHeight="1">
      <c r="A151" s="204">
        <v>61</v>
      </c>
      <c r="B151" s="223" t="s">
        <v>733</v>
      </c>
      <c r="C151" s="224"/>
      <c r="D151" s="224"/>
      <c r="E151" s="224"/>
      <c r="F151" s="225"/>
    </row>
    <row r="152" spans="1:6" ht="10.35" customHeight="1">
      <c r="A152" s="202">
        <v>45230</v>
      </c>
      <c r="B152" s="214" t="s">
        <v>627</v>
      </c>
      <c r="C152" s="214" t="s">
        <v>658</v>
      </c>
      <c r="D152" s="236">
        <v>30</v>
      </c>
      <c r="E152" s="233">
        <v>8.61</v>
      </c>
      <c r="F152" s="192">
        <v>258.3</v>
      </c>
    </row>
    <row r="153" spans="1:6" ht="10.35" customHeight="1">
      <c r="A153" s="202">
        <v>45245</v>
      </c>
      <c r="B153" s="214" t="s">
        <v>659</v>
      </c>
      <c r="C153" s="214" t="s">
        <v>652</v>
      </c>
      <c r="D153" s="232">
        <v>1632</v>
      </c>
      <c r="E153" s="233">
        <v>3.57</v>
      </c>
      <c r="F153" s="193">
        <v>5826.24</v>
      </c>
    </row>
    <row r="154" spans="1:6" ht="10.35" customHeight="1">
      <c r="A154" s="202">
        <v>42800</v>
      </c>
      <c r="B154" s="214" t="s">
        <v>734</v>
      </c>
      <c r="C154" s="214" t="s">
        <v>649</v>
      </c>
      <c r="D154" s="234">
        <v>420</v>
      </c>
      <c r="E154" s="235">
        <v>871.75</v>
      </c>
      <c r="F154" s="195">
        <v>366135</v>
      </c>
    </row>
    <row r="155" spans="1:6" ht="10.9" customHeight="1">
      <c r="A155" s="190"/>
      <c r="B155" s="228"/>
      <c r="C155" s="228"/>
      <c r="D155" s="228"/>
      <c r="E155" s="228"/>
      <c r="F155" s="228"/>
    </row>
    <row r="156" spans="1:6" ht="10.35" customHeight="1">
      <c r="A156" s="199" t="s">
        <v>654</v>
      </c>
      <c r="B156" s="226"/>
      <c r="C156" s="226"/>
      <c r="D156" s="226"/>
      <c r="E156" s="226"/>
      <c r="F156" s="195">
        <v>372219.54</v>
      </c>
    </row>
    <row r="157" spans="1:6" ht="10.9" customHeight="1">
      <c r="A157" s="190"/>
      <c r="B157" s="228"/>
      <c r="C157" s="228"/>
      <c r="D157" s="228"/>
      <c r="E157" s="228"/>
      <c r="F157" s="228"/>
    </row>
    <row r="158" spans="1:6" ht="10.9" customHeight="1">
      <c r="A158" s="190"/>
      <c r="B158" s="228"/>
      <c r="C158" s="228"/>
      <c r="D158" s="228"/>
      <c r="E158" s="228"/>
      <c r="F158" s="228"/>
    </row>
    <row r="159" spans="1:6" ht="10.35" customHeight="1">
      <c r="A159" s="200" t="s">
        <v>11</v>
      </c>
      <c r="B159" s="223" t="s">
        <v>12</v>
      </c>
      <c r="C159" s="223" t="s">
        <v>13</v>
      </c>
      <c r="D159" s="223" t="s">
        <v>14</v>
      </c>
      <c r="E159" s="223" t="s">
        <v>15</v>
      </c>
      <c r="F159" s="191" t="s">
        <v>16</v>
      </c>
    </row>
    <row r="160" spans="1:6" ht="10.35" customHeight="1">
      <c r="A160" s="200"/>
      <c r="B160" s="223" t="s">
        <v>57</v>
      </c>
      <c r="C160" s="224"/>
      <c r="D160" s="224"/>
      <c r="E160" s="224"/>
      <c r="F160" s="225"/>
    </row>
    <row r="161" spans="1:6" ht="10.35" customHeight="1">
      <c r="A161" s="203" t="s">
        <v>735</v>
      </c>
      <c r="B161" s="214" t="s">
        <v>736</v>
      </c>
      <c r="C161" s="214" t="s">
        <v>658</v>
      </c>
      <c r="D161" s="229">
        <v>1</v>
      </c>
      <c r="E161" s="231">
        <v>228260.28</v>
      </c>
      <c r="F161" s="195">
        <v>228260.28</v>
      </c>
    </row>
    <row r="162" spans="1:6" ht="10.9" customHeight="1">
      <c r="A162" s="190"/>
      <c r="B162" s="228"/>
      <c r="C162" s="228"/>
      <c r="D162" s="228"/>
      <c r="E162" s="228"/>
      <c r="F162" s="228"/>
    </row>
    <row r="163" spans="1:6" ht="10.35" customHeight="1">
      <c r="A163" s="199" t="s">
        <v>654</v>
      </c>
      <c r="B163" s="226"/>
      <c r="C163" s="226"/>
      <c r="D163" s="226"/>
      <c r="E163" s="226"/>
      <c r="F163" s="195">
        <v>228260.28</v>
      </c>
    </row>
    <row r="164" spans="1:6" ht="10.9" customHeight="1">
      <c r="A164" s="190"/>
      <c r="B164" s="228"/>
      <c r="C164" s="228"/>
      <c r="D164" s="228"/>
      <c r="E164" s="228"/>
      <c r="F164" s="228"/>
    </row>
    <row r="165" spans="1:6" ht="10.9" customHeight="1">
      <c r="A165" s="190"/>
      <c r="B165" s="228"/>
      <c r="C165" s="228"/>
      <c r="D165" s="228"/>
      <c r="E165" s="228"/>
      <c r="F165" s="228"/>
    </row>
    <row r="166" spans="1:6" ht="10.35" customHeight="1">
      <c r="A166" s="200" t="s">
        <v>11</v>
      </c>
      <c r="B166" s="223" t="s">
        <v>12</v>
      </c>
      <c r="C166" s="223" t="s">
        <v>13</v>
      </c>
      <c r="D166" s="223" t="s">
        <v>14</v>
      </c>
      <c r="E166" s="223" t="s">
        <v>15</v>
      </c>
      <c r="F166" s="191" t="s">
        <v>16</v>
      </c>
    </row>
    <row r="167" spans="1:6" ht="10.35" customHeight="1">
      <c r="A167" s="200"/>
      <c r="B167" s="223" t="s">
        <v>59</v>
      </c>
      <c r="C167" s="224"/>
      <c r="D167" s="224"/>
      <c r="E167" s="224"/>
      <c r="F167" s="225"/>
    </row>
    <row r="168" spans="1:6" ht="10.35" customHeight="1">
      <c r="A168" s="202">
        <v>42290</v>
      </c>
      <c r="B168" s="214" t="s">
        <v>60</v>
      </c>
      <c r="C168" s="214" t="s">
        <v>658</v>
      </c>
      <c r="D168" s="229">
        <v>1</v>
      </c>
      <c r="E168" s="231">
        <v>209374.64</v>
      </c>
      <c r="F168" s="195">
        <v>209374.64</v>
      </c>
    </row>
    <row r="169" spans="1:6" ht="10.9" customHeight="1">
      <c r="A169" s="190"/>
      <c r="B169" s="228"/>
      <c r="C169" s="228"/>
      <c r="D169" s="228"/>
      <c r="E169" s="228"/>
      <c r="F169" s="228"/>
    </row>
    <row r="170" spans="1:6" ht="10.35" customHeight="1">
      <c r="A170" s="199" t="s">
        <v>654</v>
      </c>
      <c r="B170" s="226"/>
      <c r="C170" s="226"/>
      <c r="D170" s="226"/>
      <c r="E170" s="226"/>
      <c r="F170" s="195">
        <v>209374.64</v>
      </c>
    </row>
    <row r="171" spans="1:6" ht="10.9" customHeight="1">
      <c r="A171" s="190"/>
      <c r="B171" s="228"/>
      <c r="C171" s="228"/>
      <c r="D171" s="228"/>
      <c r="E171" s="228"/>
      <c r="F171" s="228"/>
    </row>
    <row r="172" spans="1:6" ht="10.9" customHeight="1">
      <c r="A172" s="190"/>
      <c r="B172" s="228"/>
      <c r="C172" s="228"/>
      <c r="D172" s="228"/>
      <c r="E172" s="228"/>
      <c r="F172" s="228"/>
    </row>
    <row r="173" spans="1:6" ht="10.35" customHeight="1">
      <c r="A173" s="200" t="s">
        <v>11</v>
      </c>
      <c r="B173" s="223" t="s">
        <v>12</v>
      </c>
      <c r="C173" s="223" t="s">
        <v>13</v>
      </c>
      <c r="D173" s="223" t="s">
        <v>14</v>
      </c>
      <c r="E173" s="223" t="s">
        <v>15</v>
      </c>
      <c r="F173" s="191" t="s">
        <v>16</v>
      </c>
    </row>
    <row r="174" spans="1:6" ht="10.35" customHeight="1">
      <c r="A174" s="201">
        <v>100007</v>
      </c>
      <c r="B174" s="223" t="s">
        <v>61</v>
      </c>
      <c r="C174" s="224"/>
      <c r="D174" s="224"/>
      <c r="E174" s="224"/>
      <c r="F174" s="225"/>
    </row>
    <row r="175" spans="1:6" ht="20.45" customHeight="1">
      <c r="A175" s="202">
        <v>42301</v>
      </c>
      <c r="B175" s="214" t="s">
        <v>640</v>
      </c>
      <c r="C175" s="214" t="s">
        <v>658</v>
      </c>
      <c r="D175" s="229">
        <v>1</v>
      </c>
      <c r="E175" s="230">
        <v>34548.559999999998</v>
      </c>
      <c r="F175" s="194">
        <v>34548.559999999998</v>
      </c>
    </row>
    <row r="176" spans="1:6" ht="10.9" customHeight="1">
      <c r="A176" s="190"/>
      <c r="B176" s="228"/>
      <c r="C176" s="228"/>
      <c r="D176" s="228"/>
      <c r="E176" s="228"/>
      <c r="F176" s="228"/>
    </row>
    <row r="177" spans="1:6" ht="10.35" customHeight="1">
      <c r="A177" s="199" t="s">
        <v>654</v>
      </c>
      <c r="B177" s="226"/>
      <c r="C177" s="226"/>
      <c r="D177" s="226"/>
      <c r="E177" s="226"/>
      <c r="F177" s="194">
        <v>34548.559999999998</v>
      </c>
    </row>
    <row r="178" spans="1:6" ht="10.9" customHeight="1">
      <c r="A178" s="190"/>
      <c r="B178" s="228"/>
      <c r="C178" s="228"/>
      <c r="D178" s="228"/>
      <c r="E178" s="228"/>
      <c r="F178" s="228"/>
    </row>
    <row r="179" spans="1:6" ht="10.35" customHeight="1">
      <c r="A179" s="199" t="s">
        <v>672</v>
      </c>
      <c r="B179" s="226"/>
      <c r="C179" s="226"/>
      <c r="D179" s="226"/>
      <c r="E179" s="226"/>
      <c r="F179" s="196">
        <v>4294322.3499999996</v>
      </c>
    </row>
    <row r="180" spans="1:6" ht="10.9" customHeight="1">
      <c r="A180" s="190"/>
      <c r="B180" s="228"/>
      <c r="C180" s="228"/>
      <c r="D180" s="228"/>
      <c r="E180" s="228"/>
      <c r="F180" s="228"/>
    </row>
    <row r="181" spans="1:6" ht="10.35" customHeight="1">
      <c r="A181" s="199" t="s">
        <v>0</v>
      </c>
      <c r="B181" s="226" t="s">
        <v>646</v>
      </c>
      <c r="C181" s="226"/>
      <c r="D181" s="226"/>
      <c r="E181" s="226"/>
      <c r="F181" s="226"/>
    </row>
    <row r="182" spans="1:6" ht="10.35" customHeight="1">
      <c r="A182" s="199" t="s">
        <v>1</v>
      </c>
      <c r="B182" s="226" t="s">
        <v>700</v>
      </c>
      <c r="C182" s="226"/>
      <c r="D182" s="226"/>
      <c r="E182" s="226"/>
      <c r="F182" s="226"/>
    </row>
    <row r="183" spans="1:6" ht="10.35" customHeight="1">
      <c r="A183" s="199" t="s">
        <v>2</v>
      </c>
      <c r="B183" s="226" t="s">
        <v>702</v>
      </c>
      <c r="C183" s="226"/>
      <c r="D183" s="226"/>
      <c r="E183" s="226"/>
      <c r="F183" s="226"/>
    </row>
    <row r="184" spans="1:6" ht="20.45" customHeight="1">
      <c r="A184" s="199" t="s">
        <v>3</v>
      </c>
      <c r="B184" s="226" t="s">
        <v>703</v>
      </c>
      <c r="C184" s="226"/>
      <c r="D184" s="226"/>
      <c r="E184" s="226"/>
      <c r="F184" s="226"/>
    </row>
    <row r="185" spans="1:6" ht="10.35" customHeight="1">
      <c r="A185" s="199" t="s">
        <v>4</v>
      </c>
      <c r="B185" s="226" t="s">
        <v>647</v>
      </c>
      <c r="C185" s="226"/>
      <c r="D185" s="226"/>
      <c r="E185" s="226"/>
      <c r="F185" s="226"/>
    </row>
    <row r="186" spans="1:6" ht="10.35" customHeight="1">
      <c r="A186" s="199" t="s">
        <v>5</v>
      </c>
      <c r="B186" s="226" t="s">
        <v>6</v>
      </c>
      <c r="C186" s="226"/>
      <c r="D186" s="226"/>
      <c r="E186" s="226"/>
      <c r="F186" s="226"/>
    </row>
    <row r="187" spans="1:6" ht="10.35" customHeight="1">
      <c r="A187" s="199" t="s">
        <v>7</v>
      </c>
      <c r="B187" s="226" t="s">
        <v>647</v>
      </c>
      <c r="C187" s="226"/>
      <c r="D187" s="226"/>
      <c r="E187" s="226"/>
      <c r="F187" s="226"/>
    </row>
    <row r="188" spans="1:6" ht="10.35" customHeight="1">
      <c r="A188" s="199" t="s">
        <v>9</v>
      </c>
      <c r="B188" s="226" t="s">
        <v>709</v>
      </c>
      <c r="C188" s="226"/>
      <c r="D188" s="226"/>
      <c r="E188" s="226"/>
      <c r="F188" s="226"/>
    </row>
    <row r="189" spans="1:6" ht="10.35" customHeight="1">
      <c r="A189" s="199" t="s">
        <v>10</v>
      </c>
      <c r="B189" s="226" t="s">
        <v>705</v>
      </c>
      <c r="C189" s="226"/>
      <c r="D189" s="226"/>
      <c r="E189" s="226"/>
      <c r="F189" s="226"/>
    </row>
    <row r="190" spans="1:6" ht="10.35" customHeight="1">
      <c r="A190" s="242"/>
      <c r="B190" s="227"/>
      <c r="C190" s="227"/>
      <c r="D190" s="227"/>
      <c r="E190" s="227"/>
      <c r="F190" s="227"/>
    </row>
    <row r="191" spans="1:6" ht="10.9" customHeight="1">
      <c r="A191" s="190"/>
      <c r="B191" s="228"/>
      <c r="C191" s="228"/>
      <c r="D191" s="228"/>
      <c r="E191" s="228"/>
      <c r="F191" s="228"/>
    </row>
    <row r="192" spans="1:6" ht="9.75" customHeight="1">
      <c r="A192" s="200" t="s">
        <v>673</v>
      </c>
      <c r="B192" s="224"/>
      <c r="C192" s="224"/>
      <c r="D192" s="223" t="s">
        <v>81</v>
      </c>
      <c r="E192" s="223" t="s">
        <v>641</v>
      </c>
      <c r="F192" s="191" t="s">
        <v>674</v>
      </c>
    </row>
    <row r="193" spans="1:6" ht="9.75" customHeight="1">
      <c r="A193" s="205"/>
      <c r="B193" s="211"/>
      <c r="C193" s="211"/>
      <c r="D193" s="210"/>
      <c r="E193" s="210"/>
      <c r="F193" s="197"/>
    </row>
    <row r="194" spans="1:6" ht="9.75" customHeight="1">
      <c r="A194" s="205" t="s">
        <v>707</v>
      </c>
      <c r="B194" s="211"/>
      <c r="C194" s="211"/>
      <c r="D194" s="221">
        <v>1956.91</v>
      </c>
      <c r="E194" s="221">
        <v>2351.9299999999998</v>
      </c>
      <c r="F194" s="222">
        <v>39.19</v>
      </c>
    </row>
    <row r="195" spans="1:6" ht="9.75" customHeight="1">
      <c r="A195" s="205"/>
      <c r="B195" s="211"/>
      <c r="C195" s="211"/>
      <c r="D195" s="221"/>
      <c r="E195" s="221"/>
      <c r="F195" s="222"/>
    </row>
    <row r="196" spans="1:6" ht="9.75" customHeight="1">
      <c r="A196" s="205" t="s">
        <v>711</v>
      </c>
      <c r="B196" s="211"/>
      <c r="C196" s="211"/>
      <c r="D196" s="212">
        <v>97504.33</v>
      </c>
      <c r="E196" s="217">
        <v>117452.95</v>
      </c>
      <c r="F196" s="218">
        <v>1957.54</v>
      </c>
    </row>
    <row r="197" spans="1:6" ht="9.75" customHeight="1">
      <c r="A197" s="205"/>
      <c r="B197" s="211"/>
      <c r="C197" s="211"/>
      <c r="D197" s="212"/>
      <c r="E197" s="217"/>
      <c r="F197" s="218"/>
    </row>
    <row r="198" spans="1:6" ht="9.75" customHeight="1">
      <c r="A198" s="205" t="s">
        <v>712</v>
      </c>
      <c r="B198" s="211"/>
      <c r="C198" s="211"/>
      <c r="D198" s="217">
        <v>699591.07</v>
      </c>
      <c r="E198" s="217">
        <v>842809.8</v>
      </c>
      <c r="F198" s="220">
        <v>14046.83</v>
      </c>
    </row>
    <row r="199" spans="1:6" ht="9.75" customHeight="1">
      <c r="A199" s="205"/>
      <c r="B199" s="211"/>
      <c r="C199" s="211"/>
      <c r="D199" s="217"/>
      <c r="E199" s="217"/>
      <c r="F199" s="220"/>
    </row>
    <row r="200" spans="1:6" ht="9.75" customHeight="1">
      <c r="A200" s="205" t="s">
        <v>721</v>
      </c>
      <c r="B200" s="211"/>
      <c r="C200" s="211"/>
      <c r="D200" s="221">
        <v>7379.45</v>
      </c>
      <c r="E200" s="221">
        <v>8889.35</v>
      </c>
      <c r="F200" s="213">
        <v>148.15</v>
      </c>
    </row>
    <row r="201" spans="1:6" ht="9.75" customHeight="1">
      <c r="A201" s="205"/>
      <c r="B201" s="211"/>
      <c r="C201" s="211"/>
      <c r="D201" s="221"/>
      <c r="E201" s="221"/>
      <c r="F201" s="213"/>
    </row>
    <row r="202" spans="1:6" ht="9.75" customHeight="1">
      <c r="A202" s="205" t="s">
        <v>722</v>
      </c>
      <c r="B202" s="211"/>
      <c r="C202" s="211"/>
      <c r="D202" s="212">
        <v>58473.37</v>
      </c>
      <c r="E202" s="212">
        <v>70435.8</v>
      </c>
      <c r="F202" s="218">
        <v>1173.93</v>
      </c>
    </row>
    <row r="203" spans="1:6" ht="9.75" customHeight="1">
      <c r="A203" s="205"/>
      <c r="B203" s="211"/>
      <c r="C203" s="211"/>
      <c r="D203" s="212"/>
      <c r="E203" s="212"/>
      <c r="F203" s="218"/>
    </row>
    <row r="204" spans="1:6" ht="9.75" customHeight="1">
      <c r="A204" s="205" t="s">
        <v>723</v>
      </c>
      <c r="B204" s="211"/>
      <c r="C204" s="211"/>
      <c r="D204" s="212">
        <v>15261.39</v>
      </c>
      <c r="E204" s="212">
        <v>18384.25</v>
      </c>
      <c r="F204" s="213">
        <v>306.39999999999998</v>
      </c>
    </row>
    <row r="205" spans="1:6" ht="9.75" customHeight="1">
      <c r="A205" s="205"/>
      <c r="B205" s="211"/>
      <c r="C205" s="211"/>
      <c r="D205" s="212"/>
      <c r="E205" s="212"/>
      <c r="F205" s="213"/>
    </row>
    <row r="206" spans="1:6" ht="9.75" customHeight="1">
      <c r="A206" s="205" t="s">
        <v>724</v>
      </c>
      <c r="B206" s="211"/>
      <c r="C206" s="211"/>
      <c r="D206" s="212">
        <v>15687.92</v>
      </c>
      <c r="E206" s="212">
        <v>18899.59</v>
      </c>
      <c r="F206" s="213">
        <v>314.99</v>
      </c>
    </row>
    <row r="207" spans="1:6" ht="9.75" customHeight="1">
      <c r="A207" s="205"/>
      <c r="B207" s="211"/>
      <c r="C207" s="211"/>
      <c r="D207" s="212"/>
      <c r="E207" s="212"/>
      <c r="F207" s="213"/>
    </row>
    <row r="208" spans="1:6" ht="9.75" customHeight="1">
      <c r="A208" s="205" t="s">
        <v>725</v>
      </c>
      <c r="B208" s="211"/>
      <c r="C208" s="211"/>
      <c r="D208" s="219">
        <v>1177806.5</v>
      </c>
      <c r="E208" s="219">
        <v>1418698.77</v>
      </c>
      <c r="F208" s="220">
        <v>23644.97</v>
      </c>
    </row>
    <row r="209" spans="1:6" ht="9.75" customHeight="1">
      <c r="A209" s="205"/>
      <c r="B209" s="211"/>
      <c r="C209" s="211"/>
      <c r="D209" s="219"/>
      <c r="E209" s="219"/>
      <c r="F209" s="220"/>
    </row>
    <row r="210" spans="1:6" ht="9.75" customHeight="1">
      <c r="A210" s="205" t="s">
        <v>726</v>
      </c>
      <c r="B210" s="211"/>
      <c r="C210" s="211"/>
      <c r="D210" s="212">
        <v>49756.83</v>
      </c>
      <c r="E210" s="212">
        <v>59935.94</v>
      </c>
      <c r="F210" s="213">
        <v>998.93</v>
      </c>
    </row>
    <row r="211" spans="1:6" ht="9.75" customHeight="1">
      <c r="A211" s="205"/>
      <c r="B211" s="211"/>
      <c r="C211" s="211"/>
      <c r="D211" s="212"/>
      <c r="E211" s="212"/>
      <c r="F211" s="213"/>
    </row>
    <row r="212" spans="1:6" ht="9.75" customHeight="1">
      <c r="A212" s="205" t="s">
        <v>727</v>
      </c>
      <c r="B212" s="211"/>
      <c r="C212" s="211"/>
      <c r="D212" s="212">
        <v>61662.02</v>
      </c>
      <c r="E212" s="212">
        <v>74273.47</v>
      </c>
      <c r="F212" s="218">
        <v>1237.8900000000001</v>
      </c>
    </row>
    <row r="213" spans="1:6" ht="9.75" customHeight="1">
      <c r="A213" s="205"/>
      <c r="B213" s="211"/>
      <c r="C213" s="211"/>
      <c r="D213" s="212"/>
      <c r="E213" s="212"/>
      <c r="F213" s="218"/>
    </row>
    <row r="214" spans="1:6" ht="9.75" customHeight="1">
      <c r="A214" s="205" t="s">
        <v>728</v>
      </c>
      <c r="B214" s="211"/>
      <c r="C214" s="211"/>
      <c r="D214" s="212">
        <v>23253.42</v>
      </c>
      <c r="E214" s="212">
        <v>28010.04</v>
      </c>
      <c r="F214" s="213">
        <v>466.83</v>
      </c>
    </row>
    <row r="215" spans="1:6" ht="9.75" customHeight="1">
      <c r="A215" s="205"/>
      <c r="B215" s="211"/>
      <c r="C215" s="211"/>
      <c r="D215" s="212"/>
      <c r="E215" s="212"/>
      <c r="F215" s="213"/>
    </row>
    <row r="216" spans="1:6" ht="9.75" customHeight="1">
      <c r="A216" s="205" t="s">
        <v>729</v>
      </c>
      <c r="B216" s="211"/>
      <c r="C216" s="211"/>
      <c r="D216" s="212">
        <v>25714.39</v>
      </c>
      <c r="E216" s="212">
        <v>30976.7</v>
      </c>
      <c r="F216" s="213">
        <v>516.27</v>
      </c>
    </row>
    <row r="217" spans="1:6" ht="9.75" customHeight="1">
      <c r="A217" s="205"/>
      <c r="B217" s="211"/>
      <c r="C217" s="211"/>
      <c r="D217" s="212"/>
      <c r="E217" s="212"/>
      <c r="F217" s="213"/>
    </row>
    <row r="218" spans="1:6" ht="9.75" customHeight="1">
      <c r="A218" s="205" t="s">
        <v>730</v>
      </c>
      <c r="B218" s="211"/>
      <c r="C218" s="211"/>
      <c r="D218" s="212">
        <v>64580.97</v>
      </c>
      <c r="E218" s="212">
        <v>77797.42</v>
      </c>
      <c r="F218" s="218">
        <v>1296.6199999999999</v>
      </c>
    </row>
    <row r="219" spans="1:6" ht="9.75" customHeight="1">
      <c r="A219" s="205"/>
      <c r="B219" s="211"/>
      <c r="C219" s="211"/>
      <c r="D219" s="212"/>
      <c r="E219" s="212"/>
      <c r="F219" s="218"/>
    </row>
    <row r="220" spans="1:6" ht="9.75" customHeight="1">
      <c r="A220" s="205" t="s">
        <v>731</v>
      </c>
      <c r="B220" s="211"/>
      <c r="C220" s="211"/>
      <c r="D220" s="217">
        <v>358450.39</v>
      </c>
      <c r="E220" s="217">
        <v>431824.76</v>
      </c>
      <c r="F220" s="218">
        <v>7197.07</v>
      </c>
    </row>
    <row r="221" spans="1:6" ht="9.75" customHeight="1">
      <c r="A221" s="205"/>
      <c r="B221" s="211"/>
      <c r="C221" s="211"/>
      <c r="D221" s="217"/>
      <c r="E221" s="217"/>
      <c r="F221" s="218"/>
    </row>
    <row r="222" spans="1:6" ht="9.75" customHeight="1">
      <c r="A222" s="205" t="s">
        <v>732</v>
      </c>
      <c r="B222" s="211"/>
      <c r="C222" s="211"/>
      <c r="D222" s="217">
        <v>208297.12</v>
      </c>
      <c r="E222" s="217">
        <v>249178.56</v>
      </c>
      <c r="F222" s="218">
        <v>4152.97</v>
      </c>
    </row>
    <row r="223" spans="1:6" ht="9.75" customHeight="1">
      <c r="A223" s="205"/>
      <c r="B223" s="211"/>
      <c r="C223" s="211"/>
      <c r="D223" s="217"/>
      <c r="E223" s="217"/>
      <c r="F223" s="218"/>
    </row>
    <row r="224" spans="1:6" ht="9.75" customHeight="1">
      <c r="A224" s="205" t="s">
        <v>733</v>
      </c>
      <c r="B224" s="211"/>
      <c r="C224" s="211"/>
      <c r="D224" s="217">
        <v>308960.94</v>
      </c>
      <c r="E224" s="217">
        <v>372219.54</v>
      </c>
      <c r="F224" s="218">
        <v>6203.65</v>
      </c>
    </row>
    <row r="225" spans="1:6" ht="9.75" customHeight="1">
      <c r="A225" s="205"/>
      <c r="B225" s="211"/>
      <c r="C225" s="211"/>
      <c r="D225" s="217"/>
      <c r="E225" s="217"/>
      <c r="F225" s="218"/>
    </row>
    <row r="226" spans="1:6" ht="9.75" customHeight="1">
      <c r="A226" s="205" t="s">
        <v>57</v>
      </c>
      <c r="B226" s="211"/>
      <c r="C226" s="211"/>
      <c r="D226" s="217">
        <v>228260.28</v>
      </c>
      <c r="E226" s="217">
        <v>228260.28</v>
      </c>
      <c r="F226" s="218">
        <v>3804.33</v>
      </c>
    </row>
    <row r="227" spans="1:6" ht="9.75" customHeight="1">
      <c r="A227" s="205"/>
      <c r="B227" s="211"/>
      <c r="C227" s="211"/>
      <c r="D227" s="217"/>
      <c r="E227" s="217"/>
      <c r="F227" s="218"/>
    </row>
    <row r="228" spans="1:6" ht="9.75" customHeight="1">
      <c r="A228" s="205" t="s">
        <v>59</v>
      </c>
      <c r="B228" s="211"/>
      <c r="C228" s="211"/>
      <c r="D228" s="217">
        <v>209374.64</v>
      </c>
      <c r="E228" s="217">
        <v>209374.64</v>
      </c>
      <c r="F228" s="218">
        <v>3489.57</v>
      </c>
    </row>
    <row r="229" spans="1:6" ht="9.75" customHeight="1">
      <c r="A229" s="205"/>
      <c r="B229" s="211"/>
      <c r="C229" s="211"/>
      <c r="D229" s="217"/>
      <c r="E229" s="217"/>
      <c r="F229" s="218"/>
    </row>
    <row r="230" spans="1:6" ht="9.75" customHeight="1">
      <c r="A230" s="205" t="s">
        <v>61</v>
      </c>
      <c r="B230" s="211"/>
      <c r="C230" s="211"/>
      <c r="D230" s="212">
        <v>34548.559999999998</v>
      </c>
      <c r="E230" s="212">
        <v>34548.559999999998</v>
      </c>
      <c r="F230" s="213">
        <v>575.79999999999995</v>
      </c>
    </row>
    <row r="231" spans="1:6" ht="9.75" customHeight="1">
      <c r="A231" s="205"/>
      <c r="B231" s="211"/>
      <c r="C231" s="211"/>
      <c r="D231" s="212"/>
      <c r="E231" s="212"/>
      <c r="F231" s="213"/>
    </row>
    <row r="232" spans="1:6" ht="10.35" customHeight="1">
      <c r="A232" s="203" t="s">
        <v>675</v>
      </c>
      <c r="B232" s="215"/>
      <c r="C232" s="215"/>
      <c r="D232" s="216">
        <v>3646520.5</v>
      </c>
      <c r="E232" s="216">
        <v>4294322.3499999996</v>
      </c>
      <c r="F232" s="194">
        <v>71571.929999999993</v>
      </c>
    </row>
    <row r="233" spans="1:6" ht="6" customHeight="1">
      <c r="A233" s="206"/>
      <c r="B233" s="208"/>
      <c r="C233" s="208"/>
      <c r="D233" s="208"/>
      <c r="E233" s="208"/>
      <c r="F233" s="208"/>
    </row>
    <row r="234" spans="1:6" ht="10.9" customHeight="1">
      <c r="A234" s="207" t="s">
        <v>676</v>
      </c>
      <c r="B234" s="209"/>
      <c r="C234" s="209"/>
      <c r="D234" s="209"/>
      <c r="E234" s="209"/>
      <c r="F234" s="209"/>
    </row>
  </sheetData>
  <pageMargins left="0.52999997138977051" right="0.52999997138977051" top="0.52999997138977051" bottom="0.76999998092651367" header="0" footer="0"/>
  <pageSetup paperSize="9" firstPageNumber="0" fitToWidth="0" fitToHeight="0" pageOrder="overThenDown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FB569-8C53-4433-BB07-B94DBD162AC0}">
  <sheetPr>
    <tabColor theme="4"/>
    <pageSetUpPr fitToPage="1"/>
  </sheetPr>
  <dimension ref="A1:L178"/>
  <sheetViews>
    <sheetView showGridLines="0" tabSelected="1" view="pageBreakPreview" zoomScale="90" zoomScaleNormal="100" zoomScaleSheetLayoutView="90" zoomScalePageLayoutView="30" workbookViewId="0">
      <selection activeCell="A43" sqref="A43"/>
    </sheetView>
  </sheetViews>
  <sheetFormatPr defaultRowHeight="12.75"/>
  <cols>
    <col min="1" max="1" width="12" style="4" customWidth="1"/>
    <col min="2" max="2" width="72.33203125" style="4" customWidth="1"/>
    <col min="3" max="3" width="7.1640625" style="11" bestFit="1" customWidth="1"/>
    <col min="4" max="4" width="14.33203125" style="3" customWidth="1"/>
    <col min="5" max="5" width="14.83203125" style="3" customWidth="1"/>
    <col min="6" max="6" width="14.5" style="3" customWidth="1"/>
    <col min="7" max="7" width="6.83203125" style="2" customWidth="1"/>
    <col min="8" max="8" width="14.6640625" style="126" bestFit="1" customWidth="1"/>
    <col min="9" max="9" width="14.6640625" style="2" bestFit="1" customWidth="1"/>
    <col min="10" max="10" width="12.83203125" style="126" bestFit="1" customWidth="1"/>
    <col min="11" max="16384" width="9.33203125" style="2"/>
  </cols>
  <sheetData>
    <row r="1" spans="1:10">
      <c r="A1" s="7" t="s">
        <v>0</v>
      </c>
      <c r="B1" s="8" t="s">
        <v>646</v>
      </c>
      <c r="C1" s="10"/>
      <c r="D1" s="9"/>
      <c r="G1" s="4"/>
    </row>
    <row r="2" spans="1:10">
      <c r="A2" s="7" t="s">
        <v>1</v>
      </c>
      <c r="B2" s="8" t="s">
        <v>700</v>
      </c>
      <c r="E2" s="2"/>
      <c r="F2" s="22" t="s">
        <v>701</v>
      </c>
      <c r="G2" s="1"/>
    </row>
    <row r="3" spans="1:10">
      <c r="A3" s="7" t="s">
        <v>2</v>
      </c>
      <c r="B3" s="8" t="s">
        <v>702</v>
      </c>
      <c r="C3" s="10"/>
      <c r="D3" s="12"/>
      <c r="G3" s="1"/>
    </row>
    <row r="4" spans="1:10">
      <c r="A4" s="7" t="s">
        <v>3</v>
      </c>
      <c r="B4" s="293" t="s">
        <v>703</v>
      </c>
      <c r="C4" s="293"/>
      <c r="D4" s="293"/>
      <c r="E4" s="293"/>
      <c r="F4" s="293"/>
      <c r="G4" s="1"/>
    </row>
    <row r="5" spans="1:10">
      <c r="A5" s="7" t="s">
        <v>5</v>
      </c>
      <c r="B5" s="8" t="s">
        <v>6</v>
      </c>
      <c r="C5" s="10"/>
      <c r="D5" s="12"/>
      <c r="G5" s="1"/>
    </row>
    <row r="6" spans="1:10">
      <c r="A6" s="7" t="s">
        <v>7</v>
      </c>
      <c r="B6" s="8" t="s">
        <v>8</v>
      </c>
      <c r="C6" s="10"/>
      <c r="D6" s="12"/>
      <c r="G6" s="1"/>
    </row>
    <row r="7" spans="1:10">
      <c r="A7" s="7" t="s">
        <v>9</v>
      </c>
      <c r="B7" s="8" t="s">
        <v>704</v>
      </c>
      <c r="C7" s="10"/>
      <c r="D7" s="12"/>
      <c r="G7" s="1"/>
    </row>
    <row r="8" spans="1:10">
      <c r="A8" s="98" t="s">
        <v>10</v>
      </c>
      <c r="B8" s="99" t="s">
        <v>705</v>
      </c>
      <c r="C8" s="100"/>
      <c r="D8" s="101"/>
      <c r="E8" s="96"/>
      <c r="F8" s="97" t="s">
        <v>706</v>
      </c>
      <c r="G8" s="1"/>
    </row>
    <row r="10" spans="1:10" ht="25.5">
      <c r="A10" s="138" t="s">
        <v>11</v>
      </c>
      <c r="B10" s="24" t="s">
        <v>12</v>
      </c>
      <c r="C10" s="13" t="s">
        <v>13</v>
      </c>
      <c r="D10" s="25" t="s">
        <v>14</v>
      </c>
      <c r="E10" s="25" t="s">
        <v>15</v>
      </c>
      <c r="F10" s="25" t="s">
        <v>16</v>
      </c>
      <c r="G10" s="5"/>
    </row>
    <row r="11" spans="1:10">
      <c r="A11" s="139">
        <v>100002</v>
      </c>
      <c r="B11" s="14" t="s">
        <v>707</v>
      </c>
      <c r="C11" s="15"/>
      <c r="D11" s="16"/>
      <c r="E11" s="17"/>
      <c r="F11" s="17"/>
      <c r="G11" s="5"/>
    </row>
    <row r="12" spans="1:10" ht="25.5">
      <c r="A12" s="140">
        <v>40001</v>
      </c>
      <c r="B12" s="18" t="str">
        <f>VLOOKUP(A12,Serviços!A:D,2,FALSE)</f>
        <v>DESMATAMENTO, DESTOCAMENTO E LIMPEZA - ÁRVORES COM DIÂMETROS MENORES DE 15 CM</v>
      </c>
      <c r="C12" s="19" t="str">
        <f>VLOOKUP(A12,Serviços!A:D,3,FALSE)</f>
        <v>m2</v>
      </c>
      <c r="D12" s="20">
        <f>Relatório!D20</f>
        <v>800</v>
      </c>
      <c r="E12" s="20">
        <f>VLOOKUP(A12,Serviços!A:F,6,FALSE)</f>
        <v>0.27</v>
      </c>
      <c r="F12" s="20">
        <f t="shared" ref="F12:F13" si="0">TRUNC(E12*D12,2)</f>
        <v>216</v>
      </c>
      <c r="G12" s="6"/>
    </row>
    <row r="13" spans="1:10" ht="25.5">
      <c r="A13" s="140">
        <v>40015</v>
      </c>
      <c r="B13" s="18" t="str">
        <f>VLOOKUP(A13,Serviços!A:D,2,FALSE)</f>
        <v>ESCAV., CARGA E TRANSPORTE DE MAT. 1ª
CATEG. - C/ ESCAVADEIRA - (DT: 51 A 200M)</v>
      </c>
      <c r="C13" s="19" t="str">
        <f>VLOOKUP(A13,Serviços!A:D,3,FALSE)</f>
        <v>m3</v>
      </c>
      <c r="D13" s="20">
        <f>Relatório!D21</f>
        <v>80.45</v>
      </c>
      <c r="E13" s="20">
        <f>VLOOKUP(A13,Serviços!A:F,6,FALSE)</f>
        <v>8.120000000000001</v>
      </c>
      <c r="F13" s="20">
        <f t="shared" si="0"/>
        <v>653.25</v>
      </c>
      <c r="G13" s="5"/>
    </row>
    <row r="14" spans="1:10">
      <c r="A14" s="140">
        <v>45430</v>
      </c>
      <c r="B14" s="18" t="str">
        <f>VLOOKUP(A14,Serviços!A:D,2,FALSE)</f>
        <v>REATERRO APILOADO DE VALAS</v>
      </c>
      <c r="C14" s="19" t="str">
        <f>VLOOKUP(A14,Serviços!A:D,3,FALSE)</f>
        <v>m3</v>
      </c>
      <c r="D14" s="20">
        <f>Relatório!D22</f>
        <v>25.25</v>
      </c>
      <c r="E14" s="20">
        <f>VLOOKUP(A14,Serviços!A:F,6,FALSE)</f>
        <v>58.72</v>
      </c>
      <c r="F14" s="20">
        <f t="shared" ref="F14" si="1">TRUNC(E14*D14,2)</f>
        <v>1482.68</v>
      </c>
      <c r="G14" s="5"/>
    </row>
    <row r="15" spans="1:10" s="83" customFormat="1">
      <c r="A15" s="84"/>
      <c r="B15" s="80"/>
      <c r="C15" s="81"/>
      <c r="D15" s="82"/>
      <c r="E15" s="77" t="s">
        <v>38</v>
      </c>
      <c r="F15" s="78">
        <f>SUBTOTAL(9,F12:F14)</f>
        <v>2351.9300000000003</v>
      </c>
      <c r="H15" s="127"/>
      <c r="J15" s="127"/>
    </row>
    <row r="16" spans="1:10">
      <c r="B16" s="21"/>
      <c r="C16" s="10"/>
      <c r="D16" s="9"/>
    </row>
    <row r="17" spans="1:10" ht="25.5">
      <c r="A17" s="138" t="s">
        <v>11</v>
      </c>
      <c r="B17" s="24" t="s">
        <v>12</v>
      </c>
      <c r="C17" s="13" t="s">
        <v>13</v>
      </c>
      <c r="D17" s="25" t="s">
        <v>14</v>
      </c>
      <c r="E17" s="25" t="s">
        <v>15</v>
      </c>
      <c r="F17" s="25" t="s">
        <v>16</v>
      </c>
    </row>
    <row r="18" spans="1:10">
      <c r="A18" s="139">
        <v>52</v>
      </c>
      <c r="B18" s="14" t="s">
        <v>711</v>
      </c>
      <c r="C18" s="15"/>
      <c r="D18" s="16"/>
      <c r="E18" s="17"/>
      <c r="F18" s="17"/>
    </row>
    <row r="19" spans="1:10">
      <c r="A19" s="141">
        <v>45040</v>
      </c>
      <c r="B19" s="18" t="str">
        <f>VLOOKUP(A19,Serviços!A:D,2,FALSE)</f>
        <v>FORMA CHAPA COMPENSADA PLASTIFICADA 17 MM (INCLUSO DESFORMA)</v>
      </c>
      <c r="C19" s="19" t="str">
        <f>VLOOKUP(A19,Serviços!A:D,3,FALSE)</f>
        <v>m2</v>
      </c>
      <c r="D19" s="20">
        <f>Relatório!D29</f>
        <v>44.64</v>
      </c>
      <c r="E19" s="20">
        <f>VLOOKUP(A19,Serviços!A:F,6,FALSE)</f>
        <v>141.32</v>
      </c>
      <c r="F19" s="20">
        <f t="shared" ref="F19:F21" si="2">TRUNC(E19*D19,2)</f>
        <v>6308.52</v>
      </c>
    </row>
    <row r="20" spans="1:10" ht="25.5">
      <c r="A20" s="141">
        <v>45045</v>
      </c>
      <c r="B20" s="18" t="str">
        <f>VLOOKUP(A20,Serviços!A:D,2,FALSE)</f>
        <v>AÇO CA50/60 AQUISIÇÃO, ARMAÇÃO E COLOCAÇÃO (INCLUSO PERDAS) - INFRAESTRUTURA</v>
      </c>
      <c r="C20" s="19" t="str">
        <f>VLOOKUP(A20,Serviços!A:D,3,FALSE)</f>
        <v>Kg</v>
      </c>
      <c r="D20" s="20">
        <f>Relatório!D30</f>
        <v>3781</v>
      </c>
      <c r="E20" s="20">
        <f>VLOOKUP(A20,Serviços!A:F,6,FALSE)</f>
        <v>16.850000000000001</v>
      </c>
      <c r="F20" s="20">
        <f t="shared" si="2"/>
        <v>63709.85</v>
      </c>
    </row>
    <row r="21" spans="1:10">
      <c r="A21" s="141">
        <v>45131</v>
      </c>
      <c r="B21" s="18" t="str">
        <f>VLOOKUP(A21,Serviços!A:D,2,FALSE)</f>
        <v>CONCRETO FCK=30 MPA COM ADITIVO</v>
      </c>
      <c r="C21" s="19" t="str">
        <f>VLOOKUP(A21,Serviços!A:D,3,FALSE)</f>
        <v>m3</v>
      </c>
      <c r="D21" s="20">
        <f>Relatório!D31</f>
        <v>69.19</v>
      </c>
      <c r="E21" s="20">
        <f>VLOOKUP(A21,Serviços!A:F,6,FALSE)</f>
        <v>685.56999999999994</v>
      </c>
      <c r="F21" s="20">
        <f t="shared" si="2"/>
        <v>47434.58</v>
      </c>
    </row>
    <row r="22" spans="1:10" s="83" customFormat="1">
      <c r="A22" s="84"/>
      <c r="B22" s="80"/>
      <c r="C22" s="81"/>
      <c r="D22" s="82"/>
      <c r="E22" s="77" t="s">
        <v>38</v>
      </c>
      <c r="F22" s="78">
        <f>SUBTOTAL(9,F19:F21)</f>
        <v>117452.95</v>
      </c>
      <c r="H22" s="127"/>
      <c r="J22" s="127"/>
    </row>
    <row r="23" spans="1:10">
      <c r="B23" s="21"/>
      <c r="C23" s="10"/>
      <c r="D23" s="9"/>
    </row>
    <row r="24" spans="1:10" ht="25.5">
      <c r="A24" s="138" t="s">
        <v>11</v>
      </c>
      <c r="B24" s="24" t="s">
        <v>12</v>
      </c>
      <c r="C24" s="13" t="s">
        <v>13</v>
      </c>
      <c r="D24" s="25" t="s">
        <v>14</v>
      </c>
      <c r="E24" s="25" t="s">
        <v>15</v>
      </c>
      <c r="F24" s="25" t="s">
        <v>16</v>
      </c>
    </row>
    <row r="25" spans="1:10">
      <c r="A25" s="139">
        <v>52</v>
      </c>
      <c r="B25" s="14" t="s">
        <v>712</v>
      </c>
      <c r="C25" s="135"/>
      <c r="D25" s="135"/>
      <c r="E25" s="135"/>
      <c r="F25" s="135"/>
    </row>
    <row r="26" spans="1:10">
      <c r="A26" s="141" t="s">
        <v>713</v>
      </c>
      <c r="B26" s="18" t="str">
        <f>VLOOKUP(A26,Serviços!A:D,2,FALSE)</f>
        <v>ESTACA RAIZ PERFURADA NA ROCHA COM D = 31 CM - CONFECÇÃO</v>
      </c>
      <c r="C26" s="19" t="str">
        <f>VLOOKUP(A26,Serviços!A:D,3,FALSE)</f>
        <v>m</v>
      </c>
      <c r="D26" s="20">
        <v>216</v>
      </c>
      <c r="E26" s="20">
        <f>VLOOKUP(A26,Serviços!A:F,6,FALSE)</f>
        <v>1413.64</v>
      </c>
      <c r="F26" s="20">
        <f t="shared" ref="F26:F30" si="3">TRUNC(E26*D26,2)</f>
        <v>305346.24</v>
      </c>
    </row>
    <row r="27" spans="1:10">
      <c r="A27" s="141" t="s">
        <v>715</v>
      </c>
      <c r="B27" s="18" t="str">
        <f>VLOOKUP(A27,Serviços!A:D,2,FALSE)</f>
        <v>ESTACA RAIZ PERFURADA NO SOLO COM D = 40 CM - CONFECÇÃO</v>
      </c>
      <c r="C27" s="19" t="str">
        <f>VLOOKUP(A27,Serviços!A:D,3,FALSE)</f>
        <v>m</v>
      </c>
      <c r="D27" s="20">
        <v>901.8</v>
      </c>
      <c r="E27" s="20">
        <f>VLOOKUP(A27,Serviços!A:F,6,FALSE)</f>
        <v>245.14999999999998</v>
      </c>
      <c r="F27" s="20">
        <f t="shared" si="3"/>
        <v>221076.27</v>
      </c>
    </row>
    <row r="28" spans="1:10">
      <c r="A28" s="141" t="s">
        <v>717</v>
      </c>
      <c r="B28" s="18" t="str">
        <f>VLOOKUP(A28,Serviços!A:D,2,FALSE)</f>
        <v>ARRASAMENTO DE ESTACAS DE CONCRETO COM SEÇÃO SUPERIOR À 900 CM2</v>
      </c>
      <c r="C28" s="19" t="str">
        <f>VLOOKUP(A28,Serviços!A:D,3,FALSE)</f>
        <v>m3</v>
      </c>
      <c r="D28" s="20">
        <v>2.48</v>
      </c>
      <c r="E28" s="20">
        <f>VLOOKUP(A28,Serviços!A:F,6,FALSE)</f>
        <v>541.83000000000004</v>
      </c>
      <c r="F28" s="20">
        <f t="shared" ref="F28:F29" si="4">TRUNC(E28*D28,2)</f>
        <v>1343.73</v>
      </c>
    </row>
    <row r="29" spans="1:10" ht="25.5">
      <c r="A29" s="141">
        <v>45045</v>
      </c>
      <c r="B29" s="18" t="str">
        <f>VLOOKUP(A29,Serviços!A:D,2,FALSE)</f>
        <v>AÇO CA50/60 AQUISIÇÃO, ARMAÇÃO E COLOCAÇÃO (INCLUSO PERDAS) - INFRAESTRUTURA</v>
      </c>
      <c r="C29" s="19" t="str">
        <f>VLOOKUP(A29,Serviços!A:D,3,FALSE)</f>
        <v>Kg</v>
      </c>
      <c r="D29" s="20">
        <v>10674</v>
      </c>
      <c r="E29" s="20">
        <f>VLOOKUP(A29,Serviços!A:F,6,FALSE)</f>
        <v>16.850000000000001</v>
      </c>
      <c r="F29" s="20">
        <f t="shared" si="4"/>
        <v>179856.9</v>
      </c>
    </row>
    <row r="30" spans="1:10" ht="25.5">
      <c r="A30" s="141" t="s">
        <v>719</v>
      </c>
      <c r="B30" s="18" t="str">
        <f>VLOOKUP(A30,Serviços!A:D,2,FALSE)</f>
        <v>CAMISA METÁLICA COM ESPESSURA DE 6.3 MM D=400 MM - PARA PASSAGEM DE LÂMINA DÁGUA - POSICIONAMENTO</v>
      </c>
      <c r="C30" s="19" t="str">
        <f>VLOOKUP(A30,Serviços!A:D,3,FALSE)</f>
        <v>m</v>
      </c>
      <c r="D30" s="20">
        <v>126</v>
      </c>
      <c r="E30" s="20">
        <f>VLOOKUP(A30,Serviços!A:F,6,FALSE)</f>
        <v>1072.9100000000001</v>
      </c>
      <c r="F30" s="20">
        <f t="shared" si="3"/>
        <v>135186.66</v>
      </c>
    </row>
    <row r="31" spans="1:10" s="83" customFormat="1">
      <c r="A31" s="84"/>
      <c r="B31" s="80"/>
      <c r="C31" s="81"/>
      <c r="D31" s="82"/>
      <c r="E31" s="77" t="s">
        <v>38</v>
      </c>
      <c r="F31" s="78">
        <f>SUBTOTAL(9,F26:F30)</f>
        <v>842809.8</v>
      </c>
      <c r="H31" s="127"/>
      <c r="J31" s="127"/>
    </row>
    <row r="32" spans="1:10">
      <c r="B32" s="21"/>
      <c r="C32" s="10"/>
      <c r="D32" s="9"/>
    </row>
    <row r="33" spans="1:10" ht="25.5">
      <c r="A33" s="138" t="s">
        <v>11</v>
      </c>
      <c r="B33" s="24" t="s">
        <v>12</v>
      </c>
      <c r="C33" s="13" t="s">
        <v>13</v>
      </c>
      <c r="D33" s="25" t="s">
        <v>14</v>
      </c>
      <c r="E33" s="25" t="s">
        <v>15</v>
      </c>
      <c r="F33" s="25" t="s">
        <v>16</v>
      </c>
    </row>
    <row r="34" spans="1:10">
      <c r="A34" s="139">
        <v>52</v>
      </c>
      <c r="B34" s="14" t="s">
        <v>721</v>
      </c>
      <c r="C34" s="135"/>
      <c r="D34" s="135"/>
      <c r="E34" s="135"/>
      <c r="F34" s="135"/>
    </row>
    <row r="35" spans="1:10">
      <c r="A35" s="141">
        <v>45040</v>
      </c>
      <c r="B35" s="18" t="str">
        <f>VLOOKUP(A35,Serviços!A:D,2,FALSE)</f>
        <v>FORMA CHAPA COMPENSADA PLASTIFICADA 17 MM (INCLUSO DESFORMA)</v>
      </c>
      <c r="C35" s="19" t="str">
        <f>VLOOKUP(A35,Serviços!A:D,3,FALSE)</f>
        <v>m2</v>
      </c>
      <c r="D35" s="20">
        <v>17.71</v>
      </c>
      <c r="E35" s="20">
        <f>VLOOKUP(A35,Serviços!A:F,6,FALSE)</f>
        <v>141.32</v>
      </c>
      <c r="F35" s="20">
        <f t="shared" ref="F35:F36" si="5">TRUNC(E35*D35,2)</f>
        <v>2502.77</v>
      </c>
    </row>
    <row r="36" spans="1:10" ht="25.5">
      <c r="A36" s="141">
        <v>45045</v>
      </c>
      <c r="B36" s="18" t="str">
        <f>VLOOKUP(A36,Serviços!A:D,2,FALSE)</f>
        <v>AÇO CA50/60 AQUISIÇÃO, ARMAÇÃO E COLOCAÇÃO (INCLUSO PERDAS) - INFRAESTRUTURA</v>
      </c>
      <c r="C36" s="19" t="str">
        <f>VLOOKUP(A36,Serviços!A:D,3,FALSE)</f>
        <v>Kg</v>
      </c>
      <c r="D36" s="20">
        <v>259</v>
      </c>
      <c r="E36" s="20">
        <f>VLOOKUP(A36,Serviços!A:F,6,FALSE)</f>
        <v>16.850000000000001</v>
      </c>
      <c r="F36" s="20">
        <f t="shared" si="5"/>
        <v>4364.1499999999996</v>
      </c>
    </row>
    <row r="37" spans="1:10">
      <c r="A37" s="141">
        <v>45131</v>
      </c>
      <c r="B37" s="18" t="str">
        <f>VLOOKUP(A37,Serviços!A:D,2,FALSE)</f>
        <v>CONCRETO FCK=30 MPA COM ADITIVO</v>
      </c>
      <c r="C37" s="19" t="str">
        <f>VLOOKUP(A37,Serviços!A:D,3,FALSE)</f>
        <v>m3</v>
      </c>
      <c r="D37" s="20">
        <v>2.95</v>
      </c>
      <c r="E37" s="20">
        <f>VLOOKUP(A37,Serviços!A:F,6,FALSE)</f>
        <v>685.56999999999994</v>
      </c>
      <c r="F37" s="20">
        <f t="shared" ref="F37" si="6">TRUNC(E37*D37,2)</f>
        <v>2022.43</v>
      </c>
    </row>
    <row r="38" spans="1:10" s="83" customFormat="1">
      <c r="A38" s="84"/>
      <c r="B38" s="80"/>
      <c r="C38" s="81"/>
      <c r="D38" s="82"/>
      <c r="E38" s="77" t="s">
        <v>38</v>
      </c>
      <c r="F38" s="78">
        <f>SUBTOTAL(9,F35:F37)</f>
        <v>8889.35</v>
      </c>
      <c r="H38" s="127"/>
      <c r="J38" s="127"/>
    </row>
    <row r="39" spans="1:10">
      <c r="B39" s="21"/>
      <c r="C39" s="10"/>
      <c r="D39" s="9"/>
    </row>
    <row r="40" spans="1:10" ht="25.5">
      <c r="A40" s="138" t="s">
        <v>11</v>
      </c>
      <c r="B40" s="24" t="s">
        <v>12</v>
      </c>
      <c r="C40" s="13" t="s">
        <v>13</v>
      </c>
      <c r="D40" s="25" t="s">
        <v>14</v>
      </c>
      <c r="E40" s="25" t="s">
        <v>15</v>
      </c>
      <c r="F40" s="25" t="s">
        <v>16</v>
      </c>
    </row>
    <row r="41" spans="1:10">
      <c r="A41" s="139">
        <v>55</v>
      </c>
      <c r="B41" s="14" t="s">
        <v>722</v>
      </c>
      <c r="C41" s="135"/>
      <c r="D41" s="135"/>
      <c r="E41" s="135"/>
      <c r="F41" s="135"/>
    </row>
    <row r="42" spans="1:10">
      <c r="A42" s="141">
        <v>45115</v>
      </c>
      <c r="B42" s="18" t="str">
        <f>VLOOKUP(A42,Serviços!A:D,2,FALSE)</f>
        <v>FORMA CHAPA COMPENSADA PLASTIFICADA 17 MM (INCLUSO DESFORMA)</v>
      </c>
      <c r="C42" s="19" t="str">
        <f>VLOOKUP(A42,Serviços!A:D,3,FALSE)</f>
        <v>m2</v>
      </c>
      <c r="D42" s="20">
        <v>85.95</v>
      </c>
      <c r="E42" s="20">
        <f>VLOOKUP(A42,Serviços!A:F,6,FALSE)</f>
        <v>141.32</v>
      </c>
      <c r="F42" s="20">
        <f t="shared" ref="F42:F44" si="7">TRUNC(E42*D42,2)</f>
        <v>12146.45</v>
      </c>
    </row>
    <row r="43" spans="1:10" ht="25.5">
      <c r="A43" s="141">
        <v>45120</v>
      </c>
      <c r="B43" s="18" t="str">
        <f>VLOOKUP(A43,Serviços!A:D,2,FALSE)</f>
        <v>AÇO CA50/60 AQUISIÇÃO, ARMAÇÃO E COLOCAÇÃO (INCLUSO PERDAS) - MESOESTRUTURA</v>
      </c>
      <c r="C43" s="19" t="str">
        <f>VLOOKUP(A43,Serviços!A:D,3,FALSE)</f>
        <v>Kg</v>
      </c>
      <c r="D43" s="20">
        <v>2410</v>
      </c>
      <c r="E43" s="20">
        <f>VLOOKUP(A43,Serviços!A:F,6,FALSE)</f>
        <v>16.850000000000001</v>
      </c>
      <c r="F43" s="20">
        <f t="shared" si="7"/>
        <v>40608.5</v>
      </c>
    </row>
    <row r="44" spans="1:10">
      <c r="A44" s="141">
        <v>45131</v>
      </c>
      <c r="B44" s="18" t="str">
        <f>VLOOKUP(A44,Serviços!A:D,2,FALSE)</f>
        <v>CONCRETO FCK=30 MPA COM ADITIVO</v>
      </c>
      <c r="C44" s="19" t="str">
        <f>VLOOKUP(A44,Serviços!A:D,3,FALSE)</f>
        <v>m3</v>
      </c>
      <c r="D44" s="20">
        <v>25.79</v>
      </c>
      <c r="E44" s="20">
        <f>VLOOKUP(A44,Serviços!A:F,6,FALSE)</f>
        <v>685.56999999999994</v>
      </c>
      <c r="F44" s="20">
        <f t="shared" si="7"/>
        <v>17680.849999999999</v>
      </c>
    </row>
    <row r="45" spans="1:10" s="83" customFormat="1">
      <c r="A45" s="84"/>
      <c r="B45" s="80"/>
      <c r="C45" s="81"/>
      <c r="D45" s="82"/>
      <c r="E45" s="77" t="s">
        <v>38</v>
      </c>
      <c r="F45" s="78">
        <f>SUBTOTAL(9,F42:F44)</f>
        <v>70435.799999999988</v>
      </c>
      <c r="H45" s="127"/>
      <c r="J45" s="127"/>
    </row>
    <row r="46" spans="1:10">
      <c r="B46" s="21"/>
      <c r="C46" s="10"/>
      <c r="D46" s="9"/>
    </row>
    <row r="47" spans="1:10" ht="25.5">
      <c r="A47" s="138" t="s">
        <v>11</v>
      </c>
      <c r="B47" s="24" t="s">
        <v>12</v>
      </c>
      <c r="C47" s="13" t="s">
        <v>13</v>
      </c>
      <c r="D47" s="25" t="s">
        <v>14</v>
      </c>
      <c r="E47" s="25" t="s">
        <v>15</v>
      </c>
      <c r="F47" s="25" t="s">
        <v>16</v>
      </c>
    </row>
    <row r="48" spans="1:10">
      <c r="A48" s="139">
        <v>55</v>
      </c>
      <c r="B48" s="14" t="s">
        <v>723</v>
      </c>
      <c r="C48" s="135"/>
      <c r="D48" s="135"/>
      <c r="E48" s="135"/>
      <c r="F48" s="135"/>
    </row>
    <row r="49" spans="1:10">
      <c r="A49" s="141">
        <v>45040</v>
      </c>
      <c r="B49" s="18" t="str">
        <f>VLOOKUP(A49,Serviços!A:D,2,FALSE)</f>
        <v>FORMA CHAPA COMPENSADA PLASTIFICADA 17 MM (INCLUSO DESFORMA)</v>
      </c>
      <c r="C49" s="19" t="str">
        <f>VLOOKUP(A49,Serviços!A:D,3,FALSE)</f>
        <v>m2</v>
      </c>
      <c r="D49" s="20">
        <v>45.96</v>
      </c>
      <c r="E49" s="20">
        <f>VLOOKUP(A49,Serviços!A:F,6,FALSE)</f>
        <v>141.32</v>
      </c>
      <c r="F49" s="20">
        <f t="shared" ref="F49:F51" si="8">TRUNC(E49*D49,2)</f>
        <v>6495.06</v>
      </c>
    </row>
    <row r="50" spans="1:10" ht="25.5">
      <c r="A50" s="141">
        <v>45045</v>
      </c>
      <c r="B50" s="18" t="str">
        <f>VLOOKUP(A50,Serviços!A:D,2,FALSE)</f>
        <v>AÇO CA50/60 AQUISIÇÃO, ARMAÇÃO E COLOCAÇÃO (INCLUSO PERDAS) - INFRAESTRUTURA</v>
      </c>
      <c r="C50" s="19" t="str">
        <f>VLOOKUP(A50,Serviços!A:D,3,FALSE)</f>
        <v>Kg</v>
      </c>
      <c r="D50" s="20">
        <v>481</v>
      </c>
      <c r="E50" s="20">
        <f>VLOOKUP(A50,Serviços!A:F,6,FALSE)</f>
        <v>16.850000000000001</v>
      </c>
      <c r="F50" s="20">
        <f t="shared" si="8"/>
        <v>8104.85</v>
      </c>
    </row>
    <row r="51" spans="1:10">
      <c r="A51" s="141">
        <v>45131</v>
      </c>
      <c r="B51" s="18" t="str">
        <f>VLOOKUP(A51,Serviços!A:D,2,FALSE)</f>
        <v>CONCRETO FCK=30 MPA COM ADITIVO</v>
      </c>
      <c r="C51" s="19" t="str">
        <f>VLOOKUP(A51,Serviços!A:D,3,FALSE)</f>
        <v>m3</v>
      </c>
      <c r="D51" s="20">
        <v>5.52</v>
      </c>
      <c r="E51" s="20">
        <f>VLOOKUP(A51,Serviços!A:F,6,FALSE)</f>
        <v>685.56999999999994</v>
      </c>
      <c r="F51" s="20">
        <f t="shared" si="8"/>
        <v>3784.34</v>
      </c>
    </row>
    <row r="52" spans="1:10" s="83" customFormat="1">
      <c r="A52" s="84"/>
      <c r="B52" s="80"/>
      <c r="C52" s="81"/>
      <c r="D52" s="82"/>
      <c r="E52" s="77" t="s">
        <v>38</v>
      </c>
      <c r="F52" s="78">
        <f>SUBTOTAL(9,F49:F51)</f>
        <v>18384.25</v>
      </c>
      <c r="H52" s="127"/>
      <c r="J52" s="127"/>
    </row>
    <row r="53" spans="1:10">
      <c r="B53" s="21"/>
      <c r="C53" s="10"/>
      <c r="D53" s="9"/>
    </row>
    <row r="54" spans="1:10" ht="25.5">
      <c r="A54" s="138" t="s">
        <v>11</v>
      </c>
      <c r="B54" s="24" t="s">
        <v>12</v>
      </c>
      <c r="C54" s="13" t="s">
        <v>13</v>
      </c>
      <c r="D54" s="25" t="s">
        <v>14</v>
      </c>
      <c r="E54" s="25" t="s">
        <v>15</v>
      </c>
      <c r="F54" s="25" t="s">
        <v>16</v>
      </c>
    </row>
    <row r="55" spans="1:10">
      <c r="A55" s="139">
        <v>55</v>
      </c>
      <c r="B55" s="14" t="s">
        <v>724</v>
      </c>
      <c r="C55" s="135"/>
      <c r="D55" s="135"/>
      <c r="E55" s="135"/>
      <c r="F55" s="135"/>
    </row>
    <row r="56" spans="1:10">
      <c r="A56" s="141">
        <v>45235</v>
      </c>
      <c r="B56" s="18" t="str">
        <f>VLOOKUP(A56,Serviços!A:D,2,FALSE)</f>
        <v>NEOPRENE</v>
      </c>
      <c r="C56" s="19" t="str">
        <f>VLOOKUP(A56,Serviços!A:D,3,FALSE)</f>
        <v>Kg</v>
      </c>
      <c r="D56" s="20">
        <v>394.07</v>
      </c>
      <c r="E56" s="20">
        <f>VLOOKUP(A56,Serviços!A:F,6,FALSE)</f>
        <v>47.96</v>
      </c>
      <c r="F56" s="20">
        <f t="shared" ref="F56" si="9">TRUNC(E56*D56,2)</f>
        <v>18899.59</v>
      </c>
    </row>
    <row r="57" spans="1:10" s="83" customFormat="1">
      <c r="A57" s="84"/>
      <c r="B57" s="80"/>
      <c r="C57" s="81"/>
      <c r="D57" s="82"/>
      <c r="E57" s="77" t="s">
        <v>38</v>
      </c>
      <c r="F57" s="78">
        <f>SUBTOTAL(9,F56:F56)</f>
        <v>18899.59</v>
      </c>
      <c r="H57" s="127"/>
      <c r="J57" s="127"/>
    </row>
    <row r="58" spans="1:10">
      <c r="B58" s="21"/>
      <c r="C58" s="10"/>
      <c r="D58" s="9"/>
    </row>
    <row r="59" spans="1:10" ht="25.5">
      <c r="A59" s="138" t="s">
        <v>11</v>
      </c>
      <c r="B59" s="24" t="s">
        <v>12</v>
      </c>
      <c r="C59" s="13" t="s">
        <v>13</v>
      </c>
      <c r="D59" s="25" t="s">
        <v>14</v>
      </c>
      <c r="E59" s="25" t="s">
        <v>15</v>
      </c>
      <c r="F59" s="25" t="s">
        <v>16</v>
      </c>
    </row>
    <row r="60" spans="1:10">
      <c r="A60" s="139">
        <v>57</v>
      </c>
      <c r="B60" s="14" t="s">
        <v>725</v>
      </c>
      <c r="C60" s="135"/>
      <c r="D60" s="135"/>
      <c r="E60" s="135"/>
      <c r="F60" s="135"/>
    </row>
    <row r="61" spans="1:10">
      <c r="A61" s="141">
        <v>45150</v>
      </c>
      <c r="B61" s="18" t="str">
        <f>VLOOKUP(A61,Serviços!A:D,2,FALSE)</f>
        <v>FORMA CHAPA COMPENSADA PLASTIFICADA 17 MM (INCLUSO DESFORMA)</v>
      </c>
      <c r="C61" s="19" t="str">
        <f>VLOOKUP(A61,Serviços!A:D,3,FALSE)</f>
        <v>m2</v>
      </c>
      <c r="D61" s="20">
        <v>1116.1400000000001</v>
      </c>
      <c r="E61" s="20">
        <f>VLOOKUP(A61,Serviços!A:F,6,FALSE)</f>
        <v>141.32</v>
      </c>
      <c r="F61" s="20">
        <f t="shared" ref="F61:F63" si="10">TRUNC(E61*D61,2)</f>
        <v>157732.9</v>
      </c>
    </row>
    <row r="62" spans="1:10" ht="25.5">
      <c r="A62" s="141">
        <v>45155</v>
      </c>
      <c r="B62" s="18" t="str">
        <f>VLOOKUP(A62,Serviços!A:D,2,FALSE)</f>
        <v>AÇO CA50/60 AQUISIÇÃO, ARMAÇÃO E COLOCAÇÃO (INCLUSO PERDAS) - SUPERESTRUTURA</v>
      </c>
      <c r="C62" s="19" t="str">
        <f>VLOOKUP(A62,Serviços!A:D,3,FALSE)</f>
        <v>Kg</v>
      </c>
      <c r="D62" s="20">
        <v>61333.72</v>
      </c>
      <c r="E62" s="20">
        <f>VLOOKUP(A62,Serviços!A:F,6,FALSE)</f>
        <v>16.850000000000001</v>
      </c>
      <c r="F62" s="20">
        <f t="shared" si="10"/>
        <v>1033473.18</v>
      </c>
    </row>
    <row r="63" spans="1:10">
      <c r="A63" s="141">
        <v>45131</v>
      </c>
      <c r="B63" s="18" t="str">
        <f>VLOOKUP(A63,Serviços!A:D,2,FALSE)</f>
        <v>CONCRETO FCK=30 MPA COM ADITIVO</v>
      </c>
      <c r="C63" s="19" t="str">
        <f>VLOOKUP(A63,Serviços!A:D,3,FALSE)</f>
        <v>m3</v>
      </c>
      <c r="D63" s="20">
        <v>331.83</v>
      </c>
      <c r="E63" s="20">
        <f>VLOOKUP(A63,Serviços!A:F,6,FALSE)</f>
        <v>685.56999999999994</v>
      </c>
      <c r="F63" s="20">
        <f t="shared" si="10"/>
        <v>227492.69</v>
      </c>
    </row>
    <row r="64" spans="1:10" s="83" customFormat="1">
      <c r="A64" s="84"/>
      <c r="B64" s="80"/>
      <c r="C64" s="81"/>
      <c r="D64" s="82"/>
      <c r="E64" s="77" t="s">
        <v>38</v>
      </c>
      <c r="F64" s="78">
        <f>SUBTOTAL(9,F61:F63)</f>
        <v>1418698.77</v>
      </c>
      <c r="H64" s="127"/>
      <c r="J64" s="127"/>
    </row>
    <row r="65" spans="1:10">
      <c r="B65" s="21"/>
      <c r="C65" s="10"/>
      <c r="D65" s="9"/>
    </row>
    <row r="66" spans="1:10" ht="25.5">
      <c r="A66" s="138" t="s">
        <v>11</v>
      </c>
      <c r="B66" s="24" t="s">
        <v>12</v>
      </c>
      <c r="C66" s="13" t="s">
        <v>13</v>
      </c>
      <c r="D66" s="25" t="s">
        <v>14</v>
      </c>
      <c r="E66" s="25" t="s">
        <v>15</v>
      </c>
      <c r="F66" s="25" t="s">
        <v>16</v>
      </c>
    </row>
    <row r="67" spans="1:10">
      <c r="A67" s="139">
        <v>57</v>
      </c>
      <c r="B67" s="14" t="s">
        <v>726</v>
      </c>
      <c r="C67" s="135"/>
      <c r="D67" s="135"/>
      <c r="E67" s="135"/>
      <c r="F67" s="135"/>
    </row>
    <row r="68" spans="1:10">
      <c r="A68" s="141">
        <v>45150</v>
      </c>
      <c r="B68" s="18" t="str">
        <f>VLOOKUP(A68,Serviços!A:D,2,FALSE)</f>
        <v>FORMA CHAPA COMPENSADA PLASTIFICADA 17 MM (INCLUSO DESFORMA)</v>
      </c>
      <c r="C68" s="19" t="str">
        <f>VLOOKUP(A68,Serviços!A:D,3,FALSE)</f>
        <v>m2</v>
      </c>
      <c r="D68" s="20">
        <v>114.31</v>
      </c>
      <c r="E68" s="20">
        <f>VLOOKUP(A68,Serviços!A:F,6,FALSE)</f>
        <v>141.32</v>
      </c>
      <c r="F68" s="20">
        <f t="shared" ref="F68:F70" si="11">TRUNC(E68*D68,2)</f>
        <v>16154.28</v>
      </c>
    </row>
    <row r="69" spans="1:10" ht="25.5">
      <c r="A69" s="141">
        <v>45155</v>
      </c>
      <c r="B69" s="18" t="str">
        <f>VLOOKUP(A69,Serviços!A:D,2,FALSE)</f>
        <v>AÇO CA50/60 AQUISIÇÃO, ARMAÇÃO E COLOCAÇÃO (INCLUSO PERDAS) - SUPERESTRUTURA</v>
      </c>
      <c r="C69" s="19" t="str">
        <f>VLOOKUP(A69,Serviços!A:D,3,FALSE)</f>
        <v>Kg</v>
      </c>
      <c r="D69" s="20">
        <v>2058</v>
      </c>
      <c r="E69" s="20">
        <f>VLOOKUP(A69,Serviços!A:F,6,FALSE)</f>
        <v>16.850000000000001</v>
      </c>
      <c r="F69" s="20">
        <f t="shared" si="11"/>
        <v>34677.300000000003</v>
      </c>
    </row>
    <row r="70" spans="1:10">
      <c r="A70" s="141">
        <v>45131</v>
      </c>
      <c r="B70" s="18" t="str">
        <f>VLOOKUP(A70,Serviços!A:D,2,FALSE)</f>
        <v>CONCRETO FCK=30 MPA COM ADITIVO</v>
      </c>
      <c r="C70" s="19" t="str">
        <f>VLOOKUP(A70,Serviços!A:D,3,FALSE)</f>
        <v>m3</v>
      </c>
      <c r="D70" s="20">
        <v>13.28</v>
      </c>
      <c r="E70" s="20">
        <f>VLOOKUP(A70,Serviços!A:F,6,FALSE)</f>
        <v>685.56999999999994</v>
      </c>
      <c r="F70" s="20">
        <f t="shared" si="11"/>
        <v>9104.36</v>
      </c>
    </row>
    <row r="71" spans="1:10" s="83" customFormat="1">
      <c r="A71" s="84"/>
      <c r="B71" s="80"/>
      <c r="C71" s="81"/>
      <c r="D71" s="82"/>
      <c r="E71" s="77" t="s">
        <v>38</v>
      </c>
      <c r="F71" s="78">
        <f>SUBTOTAL(9,F68:F70)</f>
        <v>59935.94</v>
      </c>
      <c r="H71" s="127"/>
      <c r="J71" s="127"/>
    </row>
    <row r="72" spans="1:10">
      <c r="B72" s="21"/>
      <c r="C72" s="10"/>
      <c r="D72" s="9"/>
    </row>
    <row r="73" spans="1:10">
      <c r="B73" s="21"/>
      <c r="C73" s="10"/>
      <c r="D73" s="9"/>
    </row>
    <row r="74" spans="1:10" ht="25.5">
      <c r="A74" s="138" t="s">
        <v>11</v>
      </c>
      <c r="B74" s="24" t="s">
        <v>12</v>
      </c>
      <c r="C74" s="13" t="s">
        <v>13</v>
      </c>
      <c r="D74" s="25" t="s">
        <v>14</v>
      </c>
      <c r="E74" s="25" t="s">
        <v>15</v>
      </c>
      <c r="F74" s="25" t="s">
        <v>16</v>
      </c>
    </row>
    <row r="75" spans="1:10">
      <c r="A75" s="139">
        <v>57</v>
      </c>
      <c r="B75" s="14" t="s">
        <v>727</v>
      </c>
      <c r="C75" s="135"/>
      <c r="D75" s="135"/>
      <c r="E75" s="135"/>
      <c r="F75" s="135"/>
    </row>
    <row r="76" spans="1:10">
      <c r="A76" s="141">
        <v>45150</v>
      </c>
      <c r="B76" s="18" t="str">
        <f>VLOOKUP(A76,Serviços!A:D,2,FALSE)</f>
        <v>FORMA CHAPA COMPENSADA PLASTIFICADA 17 MM (INCLUSO DESFORMA)</v>
      </c>
      <c r="C76" s="19" t="str">
        <f>VLOOKUP(A76,Serviços!A:D,3,FALSE)</f>
        <v>m2</v>
      </c>
      <c r="D76" s="20">
        <v>77.45</v>
      </c>
      <c r="E76" s="20">
        <f>VLOOKUP(A76,Serviços!A:F,6,FALSE)</f>
        <v>141.32</v>
      </c>
      <c r="F76" s="20">
        <f t="shared" ref="F76:F78" si="12">TRUNC(E76*D76,2)</f>
        <v>10945.23</v>
      </c>
    </row>
    <row r="77" spans="1:10" ht="25.5">
      <c r="A77" s="141">
        <v>45155</v>
      </c>
      <c r="B77" s="18" t="str">
        <f>VLOOKUP(A77,Serviços!A:D,2,FALSE)</f>
        <v>AÇO CA50/60 AQUISIÇÃO, ARMAÇÃO E COLOCAÇÃO (INCLUSO PERDAS) - SUPERESTRUTURA</v>
      </c>
      <c r="C77" s="19" t="str">
        <f>VLOOKUP(A77,Serviços!A:D,3,FALSE)</f>
        <v>Kg</v>
      </c>
      <c r="D77" s="20">
        <v>3216</v>
      </c>
      <c r="E77" s="20">
        <f>VLOOKUP(A77,Serviços!A:F,6,FALSE)</f>
        <v>16.850000000000001</v>
      </c>
      <c r="F77" s="20">
        <f t="shared" si="12"/>
        <v>54189.599999999999</v>
      </c>
    </row>
    <row r="78" spans="1:10">
      <c r="A78" s="141">
        <v>45131</v>
      </c>
      <c r="B78" s="18" t="str">
        <f>VLOOKUP(A78,Serviços!A:D,2,FALSE)</f>
        <v>CONCRETO FCK=30 MPA COM ADITIVO</v>
      </c>
      <c r="C78" s="19" t="str">
        <f>VLOOKUP(A78,Serviços!A:D,3,FALSE)</f>
        <v>m3</v>
      </c>
      <c r="D78" s="20">
        <v>13.33</v>
      </c>
      <c r="E78" s="20">
        <f>VLOOKUP(A78,Serviços!A:F,6,FALSE)</f>
        <v>685.56999999999994</v>
      </c>
      <c r="F78" s="20">
        <f t="shared" si="12"/>
        <v>9138.64</v>
      </c>
    </row>
    <row r="79" spans="1:10" s="83" customFormat="1">
      <c r="A79" s="84"/>
      <c r="B79" s="80"/>
      <c r="C79" s="81"/>
      <c r="D79" s="82"/>
      <c r="E79" s="77" t="s">
        <v>38</v>
      </c>
      <c r="F79" s="78">
        <f>SUBTOTAL(9,F76:F78)</f>
        <v>74273.47</v>
      </c>
      <c r="H79" s="127"/>
      <c r="J79" s="127"/>
    </row>
    <row r="80" spans="1:10">
      <c r="B80" s="21"/>
      <c r="C80" s="10"/>
      <c r="D80" s="9"/>
    </row>
    <row r="81" spans="1:10">
      <c r="B81" s="21"/>
      <c r="C81" s="10"/>
      <c r="D81" s="9"/>
    </row>
    <row r="82" spans="1:10" ht="25.5">
      <c r="A82" s="138" t="s">
        <v>11</v>
      </c>
      <c r="B82" s="24" t="s">
        <v>12</v>
      </c>
      <c r="C82" s="13" t="s">
        <v>13</v>
      </c>
      <c r="D82" s="25" t="s">
        <v>14</v>
      </c>
      <c r="E82" s="25" t="s">
        <v>15</v>
      </c>
      <c r="F82" s="25" t="s">
        <v>16</v>
      </c>
    </row>
    <row r="83" spans="1:10">
      <c r="A83" s="139">
        <v>57</v>
      </c>
      <c r="B83" s="14" t="s">
        <v>728</v>
      </c>
      <c r="C83" s="135"/>
      <c r="D83" s="135"/>
      <c r="E83" s="135"/>
      <c r="F83" s="135"/>
    </row>
    <row r="84" spans="1:10">
      <c r="A84" s="141">
        <v>45150</v>
      </c>
      <c r="B84" s="18" t="str">
        <f>VLOOKUP(A84,Serviços!A:D,2,FALSE)</f>
        <v>FORMA CHAPA COMPENSADA PLASTIFICADA 17 MM (INCLUSO DESFORMA)</v>
      </c>
      <c r="C84" s="19" t="str">
        <f>VLOOKUP(A84,Serviços!A:D,3,FALSE)</f>
        <v>m2</v>
      </c>
      <c r="D84" s="20">
        <v>49.05</v>
      </c>
      <c r="E84" s="20">
        <f>VLOOKUP(A84,Serviços!A:F,6,FALSE)</f>
        <v>141.32</v>
      </c>
      <c r="F84" s="20">
        <f t="shared" ref="F84:F86" si="13">TRUNC(E84*D84,2)</f>
        <v>6931.74</v>
      </c>
    </row>
    <row r="85" spans="1:10" ht="25.5">
      <c r="A85" s="141">
        <v>45155</v>
      </c>
      <c r="B85" s="18" t="str">
        <f>VLOOKUP(A85,Serviços!A:D,2,FALSE)</f>
        <v>AÇO CA50/60 AQUISIÇÃO, ARMAÇÃO E COLOCAÇÃO (INCLUSO PERDAS) - SUPERESTRUTURA</v>
      </c>
      <c r="C85" s="19" t="str">
        <f>VLOOKUP(A85,Serviços!A:D,3,FALSE)</f>
        <v>Kg</v>
      </c>
      <c r="D85" s="20">
        <v>1065</v>
      </c>
      <c r="E85" s="20">
        <f>VLOOKUP(A85,Serviços!A:F,6,FALSE)</f>
        <v>16.850000000000001</v>
      </c>
      <c r="F85" s="20">
        <f t="shared" si="13"/>
        <v>17945.25</v>
      </c>
    </row>
    <row r="86" spans="1:10">
      <c r="A86" s="141">
        <v>45131</v>
      </c>
      <c r="B86" s="18" t="str">
        <f>VLOOKUP(A86,Serviços!A:D,2,FALSE)</f>
        <v>CONCRETO FCK=30 MPA COM ADITIVO</v>
      </c>
      <c r="C86" s="19" t="str">
        <f>VLOOKUP(A86,Serviços!A:D,3,FALSE)</f>
        <v>m3</v>
      </c>
      <c r="D86" s="20">
        <v>4.57</v>
      </c>
      <c r="E86" s="20">
        <f>VLOOKUP(A86,Serviços!A:F,6,FALSE)</f>
        <v>685.56999999999994</v>
      </c>
      <c r="F86" s="20">
        <f t="shared" si="13"/>
        <v>3133.05</v>
      </c>
    </row>
    <row r="87" spans="1:10" s="83" customFormat="1">
      <c r="A87" s="84"/>
      <c r="B87" s="80"/>
      <c r="C87" s="81"/>
      <c r="D87" s="82"/>
      <c r="E87" s="77" t="s">
        <v>38</v>
      </c>
      <c r="F87" s="78">
        <f>SUBTOTAL(9,F84:F86)</f>
        <v>28010.039999999997</v>
      </c>
      <c r="H87" s="127"/>
      <c r="J87" s="127"/>
    </row>
    <row r="88" spans="1:10">
      <c r="B88" s="21"/>
      <c r="C88" s="10"/>
      <c r="D88" s="9"/>
    </row>
    <row r="89" spans="1:10" ht="25.5">
      <c r="A89" s="138" t="s">
        <v>11</v>
      </c>
      <c r="B89" s="24" t="s">
        <v>12</v>
      </c>
      <c r="C89" s="13" t="s">
        <v>13</v>
      </c>
      <c r="D89" s="25" t="s">
        <v>14</v>
      </c>
      <c r="E89" s="25" t="s">
        <v>15</v>
      </c>
      <c r="F89" s="25" t="s">
        <v>16</v>
      </c>
    </row>
    <row r="90" spans="1:10">
      <c r="A90" s="139">
        <v>57</v>
      </c>
      <c r="B90" s="14" t="s">
        <v>729</v>
      </c>
      <c r="C90" s="135"/>
      <c r="D90" s="135"/>
      <c r="E90" s="135"/>
      <c r="F90" s="135"/>
    </row>
    <row r="91" spans="1:10">
      <c r="A91" s="141">
        <v>45150</v>
      </c>
      <c r="B91" s="18" t="str">
        <f>VLOOKUP(A91,Serviços!A:D,2,FALSE)</f>
        <v>FORMA CHAPA COMPENSADA PLASTIFICADA 17 MM (INCLUSO DESFORMA)</v>
      </c>
      <c r="C91" s="19" t="str">
        <f>VLOOKUP(A91,Serviços!A:D,3,FALSE)</f>
        <v>m2</v>
      </c>
      <c r="D91" s="20">
        <v>16.8</v>
      </c>
      <c r="E91" s="20">
        <f>VLOOKUP(A91,Serviços!A:F,6,FALSE)</f>
        <v>141.32</v>
      </c>
      <c r="F91" s="20">
        <f t="shared" ref="F91:F93" si="14">TRUNC(E91*D91,2)</f>
        <v>2374.17</v>
      </c>
    </row>
    <row r="92" spans="1:10" ht="25.5">
      <c r="A92" s="141">
        <v>45155</v>
      </c>
      <c r="B92" s="18" t="str">
        <f>VLOOKUP(A92,Serviços!A:D,2,FALSE)</f>
        <v>AÇO CA50/60 AQUISIÇÃO, ARMAÇÃO E COLOCAÇÃO (INCLUSO PERDAS) - SUPERESTRUTURA</v>
      </c>
      <c r="C92" s="19" t="str">
        <f>VLOOKUP(A92,Serviços!A:D,3,FALSE)</f>
        <v>Kg</v>
      </c>
      <c r="D92" s="20">
        <v>721</v>
      </c>
      <c r="E92" s="20">
        <f>VLOOKUP(A92,Serviços!A:F,6,FALSE)</f>
        <v>16.850000000000001</v>
      </c>
      <c r="F92" s="20">
        <f t="shared" si="14"/>
        <v>12148.85</v>
      </c>
    </row>
    <row r="93" spans="1:10">
      <c r="A93" s="141">
        <v>45131</v>
      </c>
      <c r="B93" s="18" t="str">
        <f>VLOOKUP(A93,Serviços!A:D,2,FALSE)</f>
        <v>CONCRETO FCK=30 MPA COM ADITIVO</v>
      </c>
      <c r="C93" s="19" t="str">
        <f>VLOOKUP(A93,Serviços!A:D,3,FALSE)</f>
        <v>m3</v>
      </c>
      <c r="D93" s="20">
        <v>24</v>
      </c>
      <c r="E93" s="20">
        <f>VLOOKUP(A93,Serviços!A:F,6,FALSE)</f>
        <v>685.56999999999994</v>
      </c>
      <c r="F93" s="20">
        <f t="shared" si="14"/>
        <v>16453.68</v>
      </c>
    </row>
    <row r="94" spans="1:10" s="83" customFormat="1">
      <c r="A94" s="84"/>
      <c r="B94" s="80"/>
      <c r="C94" s="81"/>
      <c r="D94" s="82"/>
      <c r="E94" s="77" t="s">
        <v>38</v>
      </c>
      <c r="F94" s="78">
        <f>SUBTOTAL(9,F91:F93)</f>
        <v>30976.7</v>
      </c>
      <c r="H94" s="127"/>
      <c r="J94" s="127"/>
    </row>
    <row r="95" spans="1:10">
      <c r="B95" s="21"/>
      <c r="C95" s="10"/>
      <c r="D95" s="9"/>
    </row>
    <row r="96" spans="1:10" ht="25.5">
      <c r="A96" s="138" t="s">
        <v>11</v>
      </c>
      <c r="B96" s="24" t="s">
        <v>12</v>
      </c>
      <c r="C96" s="13" t="s">
        <v>13</v>
      </c>
      <c r="D96" s="25" t="s">
        <v>14</v>
      </c>
      <c r="E96" s="25" t="s">
        <v>15</v>
      </c>
      <c r="F96" s="25" t="s">
        <v>16</v>
      </c>
    </row>
    <row r="97" spans="1:10">
      <c r="A97" s="139">
        <v>57</v>
      </c>
      <c r="B97" s="14" t="s">
        <v>730</v>
      </c>
      <c r="C97" s="135"/>
      <c r="D97" s="135"/>
      <c r="E97" s="135"/>
      <c r="F97" s="135"/>
    </row>
    <row r="98" spans="1:10">
      <c r="A98" s="141">
        <v>45150</v>
      </c>
      <c r="B98" s="18" t="str">
        <f>VLOOKUP(A98,Serviços!A:D,2,FALSE)</f>
        <v>FORMA CHAPA COMPENSADA PLASTIFICADA 17 MM (INCLUSO DESFORMA)</v>
      </c>
      <c r="C98" s="19" t="str">
        <f>VLOOKUP(A98,Serviços!A:D,3,FALSE)</f>
        <v>m2</v>
      </c>
      <c r="D98" s="20">
        <v>212.4</v>
      </c>
      <c r="E98" s="20">
        <f>VLOOKUP(A98,Serviços!A:F,6,FALSE)</f>
        <v>141.32</v>
      </c>
      <c r="F98" s="20">
        <f t="shared" ref="F98:F100" si="15">TRUNC(E98*D98,2)</f>
        <v>30016.36</v>
      </c>
    </row>
    <row r="99" spans="1:10" ht="25.5">
      <c r="A99" s="141">
        <v>45155</v>
      </c>
      <c r="B99" s="18" t="str">
        <f>VLOOKUP(A99,Serviços!A:D,2,FALSE)</f>
        <v>AÇO CA50/60 AQUISIÇÃO, ARMAÇÃO E COLOCAÇÃO (INCLUSO PERDAS) - SUPERESTRUTURA</v>
      </c>
      <c r="C99" s="19" t="str">
        <f>VLOOKUP(A99,Serviços!A:D,3,FALSE)</f>
        <v>Kg</v>
      </c>
      <c r="D99" s="20">
        <v>1712.72</v>
      </c>
      <c r="E99" s="20">
        <f>VLOOKUP(A99,Serviços!A:F,6,FALSE)</f>
        <v>16.850000000000001</v>
      </c>
      <c r="F99" s="20">
        <f t="shared" si="15"/>
        <v>28859.33</v>
      </c>
    </row>
    <row r="100" spans="1:10">
      <c r="A100" s="141">
        <v>45131</v>
      </c>
      <c r="B100" s="18" t="str">
        <f>VLOOKUP(A100,Serviços!A:D,2,FALSE)</f>
        <v>CONCRETO FCK=30 MPA COM ADITIVO</v>
      </c>
      <c r="C100" s="19" t="str">
        <f>VLOOKUP(A100,Serviços!A:D,3,FALSE)</f>
        <v>m3</v>
      </c>
      <c r="D100" s="20">
        <v>27.6</v>
      </c>
      <c r="E100" s="20">
        <f>VLOOKUP(A100,Serviços!A:F,6,FALSE)</f>
        <v>685.56999999999994</v>
      </c>
      <c r="F100" s="20">
        <f t="shared" si="15"/>
        <v>18921.73</v>
      </c>
    </row>
    <row r="101" spans="1:10" s="83" customFormat="1">
      <c r="A101" s="84"/>
      <c r="B101" s="80"/>
      <c r="C101" s="81"/>
      <c r="D101" s="82"/>
      <c r="E101" s="77" t="s">
        <v>38</v>
      </c>
      <c r="F101" s="78">
        <f>SUBTOTAL(9,F98:F100)</f>
        <v>77797.42</v>
      </c>
      <c r="H101" s="127"/>
      <c r="J101" s="127"/>
    </row>
    <row r="102" spans="1:10">
      <c r="B102" s="21"/>
      <c r="C102" s="10"/>
      <c r="D102" s="9"/>
    </row>
    <row r="103" spans="1:10" ht="25.5">
      <c r="A103" s="138" t="s">
        <v>11</v>
      </c>
      <c r="B103" s="24" t="s">
        <v>12</v>
      </c>
      <c r="C103" s="13" t="s">
        <v>13</v>
      </c>
      <c r="D103" s="25" t="s">
        <v>14</v>
      </c>
      <c r="E103" s="25" t="s">
        <v>15</v>
      </c>
      <c r="F103" s="25" t="s">
        <v>16</v>
      </c>
    </row>
    <row r="104" spans="1:10">
      <c r="A104" s="139">
        <v>57</v>
      </c>
      <c r="B104" s="14" t="s">
        <v>731</v>
      </c>
      <c r="C104" s="135"/>
      <c r="D104" s="135"/>
      <c r="E104" s="135"/>
      <c r="F104" s="135"/>
    </row>
    <row r="105" spans="1:10">
      <c r="A105" s="141">
        <v>45135</v>
      </c>
      <c r="B105" s="18" t="str">
        <f>VLOOKUP(A105,Serviços!A:D,2,FALSE)</f>
        <v>ESCORAMENTO PARA PONTE</v>
      </c>
      <c r="C105" s="19" t="str">
        <f>VLOOKUP(A105,Serviços!A:D,3,FALSE)</f>
        <v>m3</v>
      </c>
      <c r="D105" s="20">
        <v>4479.51</v>
      </c>
      <c r="E105" s="20">
        <f>VLOOKUP(A105,Serviços!A:F,6,FALSE)</f>
        <v>96.399999999999991</v>
      </c>
      <c r="F105" s="20">
        <f t="shared" ref="F105" si="16">TRUNC(E105*D105,2)</f>
        <v>431824.76</v>
      </c>
    </row>
    <row r="106" spans="1:10" s="83" customFormat="1">
      <c r="A106" s="84"/>
      <c r="B106" s="80"/>
      <c r="C106" s="81"/>
      <c r="D106" s="82"/>
      <c r="E106" s="77" t="s">
        <v>38</v>
      </c>
      <c r="F106" s="78">
        <f>SUBTOTAL(9,F105:F105)</f>
        <v>431824.76</v>
      </c>
      <c r="H106" s="127"/>
      <c r="J106" s="127"/>
    </row>
    <row r="107" spans="1:10">
      <c r="B107" s="21"/>
      <c r="C107" s="10"/>
      <c r="D107" s="9"/>
    </row>
    <row r="108" spans="1:10" ht="25.5">
      <c r="A108" s="138" t="s">
        <v>11</v>
      </c>
      <c r="B108" s="24" t="s">
        <v>12</v>
      </c>
      <c r="C108" s="13" t="s">
        <v>13</v>
      </c>
      <c r="D108" s="25" t="s">
        <v>14</v>
      </c>
      <c r="E108" s="25" t="s">
        <v>15</v>
      </c>
      <c r="F108" s="25" t="s">
        <v>16</v>
      </c>
    </row>
    <row r="109" spans="1:10">
      <c r="A109" s="139">
        <v>57</v>
      </c>
      <c r="B109" s="14" t="s">
        <v>732</v>
      </c>
      <c r="C109" s="15"/>
      <c r="D109" s="16"/>
      <c r="E109" s="17"/>
      <c r="F109" s="17"/>
    </row>
    <row r="110" spans="1:10">
      <c r="A110" s="141">
        <v>45205</v>
      </c>
      <c r="B110" s="18" t="str">
        <f>VLOOKUP(A110,Serviços!A:D,2,FALSE)</f>
        <v>TRANSPORTE COMERCIAL DE AGREGADOS - OAE</v>
      </c>
      <c r="C110" s="19" t="str">
        <f>VLOOKUP(A110,Serviços!A:D,3,FALSE)</f>
        <v>tkm</v>
      </c>
      <c r="D110" s="20">
        <v>69319.600000000006</v>
      </c>
      <c r="E110" s="20">
        <f>VLOOKUP(A110,Serviços!A:F,6,FALSE)</f>
        <v>0.95000000000000007</v>
      </c>
      <c r="F110" s="20">
        <f>TRUNC(E110*D110,2)</f>
        <v>65853.62</v>
      </c>
    </row>
    <row r="111" spans="1:10">
      <c r="A111" s="141">
        <v>40451</v>
      </c>
      <c r="B111" s="18" t="str">
        <f>VLOOKUP(A111,Serviços!A:D,2,FALSE)</f>
        <v>TRANSPORTE COMERCIAL DE MATERIAL BÁSICO</v>
      </c>
      <c r="C111" s="19" t="str">
        <f>VLOOKUP(A111,Serviços!A:D,3,FALSE)</f>
        <v>tkm</v>
      </c>
      <c r="D111" s="20">
        <v>229156.18</v>
      </c>
      <c r="E111" s="20">
        <f>VLOOKUP(A111,Serviços!A:F,6,FALSE)</f>
        <v>0.8</v>
      </c>
      <c r="F111" s="20">
        <f>TRUNC(E111*D111,2)</f>
        <v>183324.94</v>
      </c>
    </row>
    <row r="112" spans="1:10" s="83" customFormat="1">
      <c r="A112" s="84"/>
      <c r="B112" s="80"/>
      <c r="C112" s="81"/>
      <c r="D112" s="82"/>
      <c r="E112" s="79" t="s">
        <v>39</v>
      </c>
      <c r="F112" s="78">
        <f>SUBTOTAL(9,F110:F111)</f>
        <v>249178.56</v>
      </c>
      <c r="H112" s="127"/>
      <c r="J112" s="127"/>
    </row>
    <row r="113" spans="1:10">
      <c r="B113" s="21"/>
      <c r="C113" s="10"/>
      <c r="D113" s="9"/>
    </row>
    <row r="114" spans="1:10" ht="25.5">
      <c r="A114" s="138" t="s">
        <v>11</v>
      </c>
      <c r="B114" s="24" t="s">
        <v>12</v>
      </c>
      <c r="C114" s="13" t="s">
        <v>13</v>
      </c>
      <c r="D114" s="25" t="s">
        <v>14</v>
      </c>
      <c r="E114" s="25" t="s">
        <v>15</v>
      </c>
      <c r="F114" s="25" t="s">
        <v>16</v>
      </c>
    </row>
    <row r="115" spans="1:10">
      <c r="A115" s="139">
        <v>61</v>
      </c>
      <c r="B115" s="14" t="s">
        <v>733</v>
      </c>
      <c r="C115" s="15"/>
      <c r="D115" s="16"/>
      <c r="E115" s="17"/>
      <c r="F115" s="17"/>
    </row>
    <row r="116" spans="1:10">
      <c r="A116" s="141">
        <v>45230</v>
      </c>
      <c r="B116" s="18" t="str">
        <f>VLOOKUP(A116,Serviços!A:D,2,FALSE)</f>
        <v>DRENOS 100 MM</v>
      </c>
      <c r="C116" s="19" t="str">
        <f>VLOOKUP(A116,Serviços!A:D,3,FALSE)</f>
        <v>un</v>
      </c>
      <c r="D116" s="20">
        <v>30</v>
      </c>
      <c r="E116" s="20">
        <f>VLOOKUP(A116,Serviços!A:F,6,FALSE)</f>
        <v>8.61</v>
      </c>
      <c r="F116" s="20">
        <f>TRUNC(E116*D116,2)</f>
        <v>258.3</v>
      </c>
    </row>
    <row r="117" spans="1:10">
      <c r="A117" s="141">
        <v>45245</v>
      </c>
      <c r="B117" s="18" t="str">
        <f>VLOOKUP(A117,Serviços!A:D,2,FALSE)</f>
        <v>LIMPEZA GERAL</v>
      </c>
      <c r="C117" s="19" t="str">
        <f>VLOOKUP(A117,Serviços!A:D,3,FALSE)</f>
        <v>m2</v>
      </c>
      <c r="D117" s="20">
        <v>1632</v>
      </c>
      <c r="E117" s="20">
        <f>VLOOKUP(A117,Serviços!A:F,6,FALSE)</f>
        <v>3.5700000000000003</v>
      </c>
      <c r="F117" s="20">
        <f>TRUNC(E117*D117,2)</f>
        <v>5826.24</v>
      </c>
    </row>
    <row r="118" spans="1:10">
      <c r="A118" s="141">
        <v>42800</v>
      </c>
      <c r="B118" s="18" t="str">
        <f>VLOOKUP(A118,Serviços!A:D,2,FALSE)</f>
        <v>GABIÕES (1,00 M)</v>
      </c>
      <c r="C118" s="19" t="str">
        <f>VLOOKUP(A118,Serviços!A:D,3,FALSE)</f>
        <v>m3</v>
      </c>
      <c r="D118" s="20">
        <v>420</v>
      </c>
      <c r="E118" s="20">
        <f>VLOOKUP(A118,Serviços!A:F,6,FALSE)</f>
        <v>871.75</v>
      </c>
      <c r="F118" s="20">
        <f>TRUNC(E118*D118,2)</f>
        <v>366135</v>
      </c>
    </row>
    <row r="119" spans="1:10" s="83" customFormat="1">
      <c r="A119" s="84"/>
      <c r="B119" s="80"/>
      <c r="C119" s="81"/>
      <c r="D119" s="82"/>
      <c r="E119" s="79" t="s">
        <v>39</v>
      </c>
      <c r="F119" s="78">
        <f>SUBTOTAL(9,F116:F118)</f>
        <v>372219.54</v>
      </c>
      <c r="H119" s="127"/>
      <c r="J119" s="127"/>
    </row>
    <row r="120" spans="1:10">
      <c r="B120" s="21"/>
      <c r="C120" s="10"/>
      <c r="D120" s="9"/>
    </row>
    <row r="121" spans="1:10" ht="25.5">
      <c r="A121" s="138" t="s">
        <v>11</v>
      </c>
      <c r="B121" s="24" t="s">
        <v>12</v>
      </c>
      <c r="C121" s="13" t="s">
        <v>13</v>
      </c>
      <c r="D121" s="25" t="s">
        <v>14</v>
      </c>
      <c r="E121" s="25" t="s">
        <v>15</v>
      </c>
      <c r="F121" s="25" t="s">
        <v>16</v>
      </c>
    </row>
    <row r="122" spans="1:10">
      <c r="A122" s="142"/>
      <c r="B122" s="14" t="s">
        <v>57</v>
      </c>
      <c r="C122" s="15"/>
      <c r="D122" s="16"/>
      <c r="E122" s="17"/>
      <c r="F122" s="17"/>
    </row>
    <row r="123" spans="1:10">
      <c r="A123" s="141" t="s">
        <v>735</v>
      </c>
      <c r="B123" s="18" t="str">
        <f>VLOOKUP(A123,Serviços!A:D,2,FALSE)</f>
        <v>ADMINISTRAÇÃO LOCAL - TIPO F</v>
      </c>
      <c r="C123" s="19" t="str">
        <f>VLOOKUP(A123,Serviços!A:D,3,FALSE)</f>
        <v>un</v>
      </c>
      <c r="D123" s="20">
        <v>1</v>
      </c>
      <c r="E123" s="20">
        <f>VLOOKUP(A123,Serviços!A:F,6,FALSE)</f>
        <v>228260.27548800001</v>
      </c>
      <c r="F123" s="20">
        <f>ROUND(E123*D123,2)</f>
        <v>228260.28</v>
      </c>
    </row>
    <row r="124" spans="1:10" s="83" customFormat="1">
      <c r="A124" s="84"/>
      <c r="B124" s="80"/>
      <c r="C124" s="81"/>
      <c r="D124" s="82"/>
      <c r="E124" s="77" t="s">
        <v>38</v>
      </c>
      <c r="F124" s="78">
        <f>SUBTOTAL(9,F123:F123)</f>
        <v>228260.28</v>
      </c>
      <c r="H124" s="127"/>
      <c r="J124" s="127"/>
    </row>
    <row r="125" spans="1:10">
      <c r="B125" s="21"/>
      <c r="C125" s="10"/>
      <c r="D125" s="9"/>
    </row>
    <row r="126" spans="1:10" ht="25.5">
      <c r="A126" s="138" t="s">
        <v>11</v>
      </c>
      <c r="B126" s="24" t="s">
        <v>12</v>
      </c>
      <c r="C126" s="13" t="s">
        <v>13</v>
      </c>
      <c r="D126" s="25" t="s">
        <v>14</v>
      </c>
      <c r="E126" s="25" t="s">
        <v>15</v>
      </c>
      <c r="F126" s="25" t="s">
        <v>16</v>
      </c>
    </row>
    <row r="127" spans="1:10">
      <c r="A127" s="142"/>
      <c r="B127" s="14" t="s">
        <v>59</v>
      </c>
      <c r="C127" s="15"/>
      <c r="D127" s="16"/>
      <c r="E127" s="17"/>
      <c r="F127" s="17"/>
    </row>
    <row r="128" spans="1:10">
      <c r="A128" s="141">
        <v>42290</v>
      </c>
      <c r="B128" s="18" t="str">
        <f>VLOOKUP(A128,Serviços!A:D,2,FALSE)</f>
        <v>CANTEIRO DE OBRA - TIPO F</v>
      </c>
      <c r="C128" s="19" t="str">
        <f>VLOOKUP(A128,Serviços!A:D,3,FALSE)</f>
        <v>un</v>
      </c>
      <c r="D128" s="20">
        <v>1</v>
      </c>
      <c r="E128" s="20">
        <f>VLOOKUP(A128,Serviços!A:F,6,FALSE)</f>
        <v>209374.63729999997</v>
      </c>
      <c r="F128" s="20">
        <f>ROUND(E128*D128,2)</f>
        <v>209374.64</v>
      </c>
    </row>
    <row r="129" spans="1:12" s="83" customFormat="1">
      <c r="A129" s="84"/>
      <c r="B129" s="80"/>
      <c r="C129" s="81"/>
      <c r="D129" s="82"/>
      <c r="E129" s="77" t="s">
        <v>38</v>
      </c>
      <c r="F129" s="78">
        <f>SUBTOTAL(9,F128:F128)</f>
        <v>209374.64</v>
      </c>
      <c r="H129" s="127"/>
      <c r="J129" s="127"/>
    </row>
    <row r="130" spans="1:12">
      <c r="B130" s="21"/>
      <c r="C130" s="10"/>
      <c r="D130" s="9"/>
    </row>
    <row r="131" spans="1:12" ht="25.5">
      <c r="A131" s="138" t="s">
        <v>11</v>
      </c>
      <c r="B131" s="24" t="s">
        <v>12</v>
      </c>
      <c r="C131" s="13" t="s">
        <v>13</v>
      </c>
      <c r="D131" s="25" t="s">
        <v>14</v>
      </c>
      <c r="E131" s="25" t="s">
        <v>15</v>
      </c>
      <c r="F131" s="25" t="s">
        <v>16</v>
      </c>
    </row>
    <row r="132" spans="1:12">
      <c r="A132" s="143">
        <v>100007</v>
      </c>
      <c r="B132" s="14" t="s">
        <v>61</v>
      </c>
      <c r="C132" s="15"/>
      <c r="D132" s="16"/>
      <c r="E132" s="17"/>
      <c r="F132" s="17"/>
    </row>
    <row r="133" spans="1:12">
      <c r="A133" s="141">
        <v>42301</v>
      </c>
      <c r="B133" s="18" t="str">
        <f>VLOOKUP(A133,Serviços!A:D,2,FALSE)</f>
        <v>MOBILIZAÇÃO / DESMOBILIZAÇÃO - CONFORME DEMONSTRATIVO</v>
      </c>
      <c r="C133" s="19" t="str">
        <f>VLOOKUP(A133,Serviços!A:D,3,FALSE)</f>
        <v>un</v>
      </c>
      <c r="D133" s="20">
        <v>1</v>
      </c>
      <c r="E133" s="20">
        <f>VLOOKUP(A133,Serviços!A:F,6,FALSE)</f>
        <v>34548.559999999998</v>
      </c>
      <c r="F133" s="20">
        <f>TRUNC(E133*D133,2)</f>
        <v>34548.559999999998</v>
      </c>
    </row>
    <row r="134" spans="1:12" s="83" customFormat="1">
      <c r="A134" s="84"/>
      <c r="B134" s="80"/>
      <c r="C134" s="81"/>
      <c r="D134" s="82"/>
      <c r="E134" s="77" t="s">
        <v>38</v>
      </c>
      <c r="F134" s="78">
        <f>SUBTOTAL(9,F133:F133)</f>
        <v>34548.559999999998</v>
      </c>
      <c r="H134" s="127"/>
      <c r="J134" s="127"/>
    </row>
    <row r="135" spans="1:12">
      <c r="B135" s="21"/>
      <c r="C135" s="10"/>
      <c r="D135" s="9"/>
    </row>
    <row r="136" spans="1:12" s="83" customFormat="1">
      <c r="A136" s="84"/>
      <c r="B136" s="80"/>
      <c r="C136" s="81"/>
      <c r="D136" s="82"/>
      <c r="E136" s="79" t="s">
        <v>62</v>
      </c>
      <c r="F136" s="78">
        <f>SUBTOTAL(9,F12:F135)</f>
        <v>4294322.3499999996</v>
      </c>
      <c r="H136" s="127"/>
      <c r="J136" s="127"/>
    </row>
    <row r="137" spans="1:12">
      <c r="B137" s="21"/>
      <c r="C137" s="10"/>
      <c r="D137" s="9"/>
    </row>
    <row r="138" spans="1:12">
      <c r="A138" s="294" t="s">
        <v>11</v>
      </c>
      <c r="B138" s="294"/>
      <c r="C138" s="294"/>
      <c r="D138" s="130" t="s">
        <v>81</v>
      </c>
      <c r="E138" s="130" t="s">
        <v>641</v>
      </c>
      <c r="F138" s="130" t="s">
        <v>642</v>
      </c>
    </row>
    <row r="139" spans="1:12">
      <c r="A139" s="295"/>
      <c r="B139" s="296"/>
      <c r="C139" s="297"/>
      <c r="D139" s="131"/>
      <c r="E139" s="131"/>
      <c r="F139" s="131"/>
    </row>
    <row r="140" spans="1:12">
      <c r="A140" s="298" t="str">
        <f>B11</f>
        <v>TERRAPLENAGEM</v>
      </c>
      <c r="B140" s="299"/>
      <c r="C140" s="300"/>
      <c r="D140" s="131">
        <f>E140*L140</f>
        <v>1956.9100000000005</v>
      </c>
      <c r="E140" s="131">
        <f>F15</f>
        <v>2351.9300000000003</v>
      </c>
      <c r="F140" s="131">
        <f>TRUNC(E140/60,2)</f>
        <v>39.19</v>
      </c>
      <c r="H140" s="126">
        <v>1956.91</v>
      </c>
      <c r="I140" s="125">
        <v>2351.9299999999998</v>
      </c>
      <c r="J140" s="126">
        <v>3511.29</v>
      </c>
      <c r="L140" s="2">
        <f>H140/I140</f>
        <v>0.83204432104697001</v>
      </c>
    </row>
    <row r="141" spans="1:12">
      <c r="A141" s="133"/>
      <c r="C141" s="134"/>
      <c r="D141" s="131"/>
      <c r="E141" s="131"/>
      <c r="F141" s="131"/>
    </row>
    <row r="142" spans="1:12">
      <c r="A142" s="133" t="str">
        <f>B18</f>
        <v>INFRA-ESTRUTURA - BLOCO</v>
      </c>
      <c r="C142" s="134"/>
      <c r="D142" s="131">
        <f>E142*L142</f>
        <v>97504.33</v>
      </c>
      <c r="E142" s="131">
        <f>F22</f>
        <v>117452.95</v>
      </c>
      <c r="F142" s="131">
        <f>TRUNC(E142/60,2)</f>
        <v>1957.54</v>
      </c>
      <c r="H142" s="126">
        <v>97504.33</v>
      </c>
      <c r="I142" s="125">
        <v>117452.95</v>
      </c>
      <c r="J142" s="126">
        <v>1793.31</v>
      </c>
      <c r="L142" s="2">
        <f>H142/I142</f>
        <v>0.83015650096485449</v>
      </c>
    </row>
    <row r="143" spans="1:12">
      <c r="A143" s="133"/>
      <c r="C143" s="134"/>
      <c r="D143" s="131"/>
      <c r="E143" s="131"/>
      <c r="F143" s="131"/>
    </row>
    <row r="144" spans="1:12">
      <c r="A144" s="133" t="str">
        <f>B25</f>
        <v>INFRA-ESTRUTURA - ESTACA</v>
      </c>
      <c r="C144" s="134"/>
      <c r="D144" s="131">
        <f>E144*L144</f>
        <v>699591.07</v>
      </c>
      <c r="E144" s="131">
        <f>F31</f>
        <v>842809.8</v>
      </c>
      <c r="F144" s="131">
        <f>TRUNC(E144/60,2)</f>
        <v>14046.83</v>
      </c>
      <c r="H144" s="126">
        <v>699591.07</v>
      </c>
      <c r="I144" s="125">
        <v>842809.8</v>
      </c>
      <c r="J144" s="126">
        <v>4538.6000000000004</v>
      </c>
      <c r="L144" s="2">
        <f>H144/I144</f>
        <v>0.83006992799561641</v>
      </c>
    </row>
    <row r="145" spans="1:12">
      <c r="A145" s="133"/>
      <c r="C145" s="134"/>
      <c r="D145" s="131"/>
      <c r="E145" s="131"/>
      <c r="F145" s="131"/>
    </row>
    <row r="146" spans="1:12">
      <c r="A146" s="133" t="str">
        <f>B34</f>
        <v>INFRA-ESTRUTURA - TRAVESSA BLOCOS</v>
      </c>
      <c r="C146" s="134"/>
      <c r="D146" s="131">
        <f>E146*L146</f>
        <v>7379.45</v>
      </c>
      <c r="E146" s="131">
        <f>F38</f>
        <v>8889.35</v>
      </c>
      <c r="F146" s="131">
        <f>TRUNC(E146/60,2)</f>
        <v>148.15</v>
      </c>
      <c r="H146" s="126">
        <v>7379.45</v>
      </c>
      <c r="I146" s="125">
        <v>8889.35</v>
      </c>
      <c r="J146" s="126">
        <v>7568.67</v>
      </c>
      <c r="L146" s="2">
        <f>H146/I146</f>
        <v>0.83014506122494891</v>
      </c>
    </row>
    <row r="147" spans="1:12">
      <c r="A147" s="133"/>
      <c r="C147" s="134"/>
      <c r="D147" s="131"/>
      <c r="E147" s="131"/>
      <c r="F147" s="131"/>
    </row>
    <row r="148" spans="1:12">
      <c r="A148" s="133" t="str">
        <f>B41</f>
        <v>MESO-ESTRUTURA - PILARES</v>
      </c>
      <c r="C148" s="134"/>
      <c r="D148" s="131">
        <f>E148*L148</f>
        <v>58473.369999999995</v>
      </c>
      <c r="E148" s="131">
        <f>F45</f>
        <v>70435.799999999988</v>
      </c>
      <c r="F148" s="131">
        <f>TRUNC(E148/60,2)</f>
        <v>1173.93</v>
      </c>
      <c r="H148" s="126">
        <v>58473.37</v>
      </c>
      <c r="I148" s="125">
        <v>70435.8</v>
      </c>
      <c r="J148" s="126">
        <v>20327.46</v>
      </c>
      <c r="L148" s="2">
        <f>H148/I148</f>
        <v>0.83016548402942825</v>
      </c>
    </row>
    <row r="149" spans="1:12">
      <c r="A149" s="133"/>
      <c r="C149" s="134"/>
      <c r="D149" s="131"/>
      <c r="E149" s="131"/>
      <c r="F149" s="131"/>
    </row>
    <row r="150" spans="1:12">
      <c r="A150" s="133" t="str">
        <f>B48</f>
        <v>MESO-ESTRUTURA - VIGA DE TRAVAMENTO</v>
      </c>
      <c r="C150" s="134"/>
      <c r="D150" s="131">
        <f>E150*L150</f>
        <v>15261.39</v>
      </c>
      <c r="E150" s="131">
        <f>F52</f>
        <v>18384.25</v>
      </c>
      <c r="F150" s="131">
        <f>TRUNC(E150/60,2)</f>
        <v>306.39999999999998</v>
      </c>
      <c r="H150" s="126">
        <v>15261.39</v>
      </c>
      <c r="I150" s="125">
        <v>18384.25</v>
      </c>
      <c r="J150" s="126">
        <v>996.18</v>
      </c>
      <c r="L150" s="2">
        <f>H150/I150</f>
        <v>0.83013394617675451</v>
      </c>
    </row>
    <row r="151" spans="1:12">
      <c r="A151" s="133"/>
      <c r="C151" s="134"/>
      <c r="D151" s="131"/>
      <c r="E151" s="131"/>
      <c r="F151" s="131"/>
    </row>
    <row r="152" spans="1:12">
      <c r="A152" s="133" t="str">
        <f>B55</f>
        <v>MESO-ESTRUTURA - APARELHO DE APOIO FRETADO</v>
      </c>
      <c r="C152" s="134"/>
      <c r="D152" s="131">
        <f>E152*L152</f>
        <v>15687.92</v>
      </c>
      <c r="E152" s="131">
        <f>F57</f>
        <v>18899.59</v>
      </c>
      <c r="F152" s="131">
        <f>TRUNC(E152/60,2)</f>
        <v>314.99</v>
      </c>
      <c r="H152" s="126">
        <v>15687.92</v>
      </c>
      <c r="I152" s="125">
        <v>18899.59</v>
      </c>
      <c r="J152" s="126">
        <v>1338.59</v>
      </c>
      <c r="L152" s="2">
        <f>H152/I152</f>
        <v>0.83006668398626637</v>
      </c>
    </row>
    <row r="153" spans="1:12">
      <c r="A153" s="133"/>
      <c r="C153" s="134"/>
      <c r="D153" s="131"/>
      <c r="E153" s="131"/>
      <c r="F153" s="131"/>
    </row>
    <row r="154" spans="1:12">
      <c r="A154" s="133" t="str">
        <f>B60</f>
        <v>SUPER-ESTRUTURA - LAJE + LONGARINA</v>
      </c>
      <c r="C154" s="134"/>
      <c r="D154" s="131">
        <f>E154*L154</f>
        <v>1177806.5</v>
      </c>
      <c r="E154" s="131">
        <f>F64</f>
        <v>1418698.77</v>
      </c>
      <c r="F154" s="131">
        <f>TRUNC(E154/60,2)</f>
        <v>23644.97</v>
      </c>
      <c r="H154" s="126">
        <v>1177806.5</v>
      </c>
      <c r="I154" s="125">
        <v>1418698.77</v>
      </c>
      <c r="J154" s="126">
        <v>7467.5</v>
      </c>
      <c r="L154" s="2">
        <f>H154/I154</f>
        <v>0.83020196034990568</v>
      </c>
    </row>
    <row r="155" spans="1:12">
      <c r="A155" s="133"/>
      <c r="C155" s="134"/>
      <c r="D155" s="131"/>
      <c r="E155" s="131"/>
      <c r="F155" s="131"/>
    </row>
    <row r="156" spans="1:12">
      <c r="A156" s="133" t="str">
        <f>B67</f>
        <v>SUPER-ESTRUTURA - TRANSVERSINA</v>
      </c>
      <c r="C156" s="134"/>
      <c r="D156" s="131">
        <f>E156*L156</f>
        <v>49756.83</v>
      </c>
      <c r="E156" s="131">
        <f>F71</f>
        <v>59935.94</v>
      </c>
      <c r="F156" s="131">
        <f>TRUNC(E156/60,2)</f>
        <v>998.93</v>
      </c>
      <c r="H156" s="126">
        <v>49756.83</v>
      </c>
      <c r="I156" s="125">
        <v>59935.94</v>
      </c>
      <c r="J156" s="126">
        <v>65.67</v>
      </c>
      <c r="L156" s="2">
        <f>H156/I156</f>
        <v>0.83016684146440345</v>
      </c>
    </row>
    <row r="157" spans="1:12">
      <c r="A157" s="133"/>
      <c r="C157" s="134"/>
      <c r="D157" s="131"/>
      <c r="E157" s="131"/>
      <c r="F157" s="131"/>
    </row>
    <row r="158" spans="1:12">
      <c r="A158" s="133" t="str">
        <f>B75</f>
        <v>SUPER-ESTRUTURA - VIGAS DE FECHAMENTO</v>
      </c>
      <c r="C158" s="134"/>
      <c r="D158" s="131">
        <f>E158*L158</f>
        <v>61662.02</v>
      </c>
      <c r="E158" s="131">
        <f>F79</f>
        <v>74273.47</v>
      </c>
      <c r="F158" s="131">
        <f>TRUNC(E158/60,2)</f>
        <v>1237.8900000000001</v>
      </c>
      <c r="H158" s="126">
        <v>61662.02</v>
      </c>
      <c r="I158" s="125">
        <v>74273.47</v>
      </c>
      <c r="J158" s="126">
        <v>8684.25</v>
      </c>
      <c r="L158" s="2">
        <f>H158/I158</f>
        <v>0.83020249356869946</v>
      </c>
    </row>
    <row r="159" spans="1:12">
      <c r="A159" s="133"/>
      <c r="C159" s="134"/>
      <c r="D159" s="131"/>
      <c r="E159" s="131"/>
      <c r="F159" s="131"/>
    </row>
    <row r="160" spans="1:12">
      <c r="A160" s="133" t="str">
        <f>B83</f>
        <v>SUPER-ESTRUTURA - ALAS</v>
      </c>
      <c r="C160" s="134"/>
      <c r="D160" s="131">
        <f>E160*L160</f>
        <v>23253.42</v>
      </c>
      <c r="E160" s="131">
        <f>F87</f>
        <v>28010.039999999997</v>
      </c>
      <c r="F160" s="131">
        <f>TRUNC(E160/60,2)</f>
        <v>466.83</v>
      </c>
      <c r="H160" s="126">
        <v>23253.42</v>
      </c>
      <c r="I160" s="125">
        <v>28010.04</v>
      </c>
      <c r="J160" s="126">
        <v>21315.97</v>
      </c>
      <c r="L160" s="2">
        <f>H160/I160</f>
        <v>0.83018160630973747</v>
      </c>
    </row>
    <row r="161" spans="1:12">
      <c r="A161" s="133"/>
      <c r="C161" s="134"/>
      <c r="D161" s="131"/>
      <c r="E161" s="131"/>
      <c r="F161" s="131"/>
    </row>
    <row r="162" spans="1:12">
      <c r="A162" s="133" t="str">
        <f>B90</f>
        <v>SUPER-ESTRUTURA - LAJE DE APROXIMAÇÃO</v>
      </c>
      <c r="C162" s="134"/>
      <c r="D162" s="131">
        <f>E162*L162</f>
        <v>25714.39</v>
      </c>
      <c r="E162" s="131">
        <f>F94</f>
        <v>30976.7</v>
      </c>
      <c r="F162" s="131">
        <f>TRUNC(E162/60,2)</f>
        <v>516.27</v>
      </c>
      <c r="H162" s="126">
        <v>25714.39</v>
      </c>
      <c r="I162" s="125">
        <v>30976.7</v>
      </c>
      <c r="J162" s="126">
        <v>21315.97</v>
      </c>
      <c r="L162" s="2">
        <f>H162/I162</f>
        <v>0.83012038080234496</v>
      </c>
    </row>
    <row r="163" spans="1:12">
      <c r="A163" s="133"/>
      <c r="C163" s="134"/>
      <c r="D163" s="131"/>
      <c r="E163" s="131"/>
      <c r="F163" s="131"/>
    </row>
    <row r="164" spans="1:12">
      <c r="A164" s="133" t="str">
        <f>B97</f>
        <v>SUPER-ESTRUTURA - GUARDA-RODAS</v>
      </c>
      <c r="C164" s="134"/>
      <c r="D164" s="131">
        <f>E164*L164</f>
        <v>64580.97</v>
      </c>
      <c r="E164" s="131">
        <f>F101</f>
        <v>77797.42</v>
      </c>
      <c r="F164" s="131">
        <f>TRUNC(E164/60,2)</f>
        <v>1296.6199999999999</v>
      </c>
      <c r="H164" s="126">
        <v>64580.97</v>
      </c>
      <c r="I164" s="125">
        <v>77797.42</v>
      </c>
      <c r="J164" s="126">
        <v>21315.97</v>
      </c>
      <c r="L164" s="2">
        <f>H164/I164</f>
        <v>0.83011711699436819</v>
      </c>
    </row>
    <row r="165" spans="1:12">
      <c r="A165" s="133"/>
      <c r="C165" s="134"/>
      <c r="D165" s="131"/>
      <c r="E165" s="131"/>
      <c r="F165" s="131"/>
    </row>
    <row r="166" spans="1:12">
      <c r="A166" s="133" t="str">
        <f>B104</f>
        <v>SUPER-ESTRUTURA - ESCORAMENTO</v>
      </c>
      <c r="C166" s="134"/>
      <c r="D166" s="131">
        <f>E166*L166</f>
        <v>358450.39</v>
      </c>
      <c r="E166" s="131">
        <f>F106</f>
        <v>431824.76</v>
      </c>
      <c r="F166" s="131">
        <f>TRUNC(E166/60,2)</f>
        <v>7197.07</v>
      </c>
      <c r="H166" s="126">
        <v>358450.39</v>
      </c>
      <c r="I166" s="125">
        <v>431824.76</v>
      </c>
      <c r="J166" s="126">
        <v>21315.97</v>
      </c>
      <c r="L166" s="2">
        <f>H166/I166</f>
        <v>0.83008299477778902</v>
      </c>
    </row>
    <row r="167" spans="1:12">
      <c r="A167" s="133"/>
      <c r="C167" s="134"/>
      <c r="D167" s="131"/>
      <c r="E167" s="131"/>
      <c r="F167" s="131"/>
    </row>
    <row r="168" spans="1:12">
      <c r="A168" s="133" t="str">
        <f>B109</f>
        <v>SUPER-ESTRUTURA - TRANSPORTE</v>
      </c>
      <c r="C168" s="134"/>
      <c r="D168" s="131">
        <f>E168*L168</f>
        <v>208297.12</v>
      </c>
      <c r="E168" s="131">
        <f>F112</f>
        <v>249178.56</v>
      </c>
      <c r="F168" s="131">
        <f>TRUNC(E168/60,2)</f>
        <v>4152.97</v>
      </c>
      <c r="H168" s="126">
        <v>208297.12</v>
      </c>
      <c r="I168" s="125">
        <v>249178.56</v>
      </c>
      <c r="J168" s="126">
        <v>21315.97</v>
      </c>
      <c r="L168" s="2">
        <f>H168/I168</f>
        <v>0.83593516231894105</v>
      </c>
    </row>
    <row r="169" spans="1:12">
      <c r="A169" s="133"/>
      <c r="C169" s="134"/>
      <c r="D169" s="131"/>
      <c r="E169" s="131"/>
      <c r="F169" s="131"/>
    </row>
    <row r="170" spans="1:12">
      <c r="A170" s="133" t="str">
        <f>B115</f>
        <v>SERVIÇOS COMPLEMENTARES</v>
      </c>
      <c r="C170" s="134"/>
      <c r="D170" s="131">
        <f>E170*L170</f>
        <v>308960.94</v>
      </c>
      <c r="E170" s="131">
        <f>F119</f>
        <v>372219.54</v>
      </c>
      <c r="F170" s="131">
        <f>TRUNC(E170/60,2)</f>
        <v>6203.65</v>
      </c>
      <c r="H170" s="126">
        <v>308960.94</v>
      </c>
      <c r="I170" s="125">
        <v>372219.54</v>
      </c>
      <c r="J170" s="126">
        <v>21315.97</v>
      </c>
      <c r="L170" s="2">
        <f>H170/I170</f>
        <v>0.83005029773557837</v>
      </c>
    </row>
    <row r="171" spans="1:12">
      <c r="A171" s="133"/>
      <c r="C171" s="134"/>
      <c r="D171" s="131"/>
      <c r="E171" s="131"/>
      <c r="F171" s="131"/>
    </row>
    <row r="172" spans="1:12">
      <c r="A172" s="133" t="str">
        <f>B122</f>
        <v>ADMINISTRAÇÃO LOCAL</v>
      </c>
      <c r="C172" s="134"/>
      <c r="D172" s="131">
        <f>E172*L172</f>
        <v>228260.28</v>
      </c>
      <c r="E172" s="131">
        <f>F124</f>
        <v>228260.28</v>
      </c>
      <c r="F172" s="131">
        <f>TRUNC(E172/60,2)</f>
        <v>3804.33</v>
      </c>
      <c r="H172" s="126">
        <v>228260.28</v>
      </c>
      <c r="I172" s="125">
        <v>228260.28</v>
      </c>
      <c r="J172" s="126">
        <v>21315.97</v>
      </c>
      <c r="L172" s="2">
        <f>H172/I172</f>
        <v>1</v>
      </c>
    </row>
    <row r="173" spans="1:12">
      <c r="A173" s="133"/>
      <c r="C173" s="134"/>
      <c r="D173" s="131"/>
      <c r="E173" s="131"/>
      <c r="F173" s="131"/>
    </row>
    <row r="174" spans="1:12">
      <c r="A174" s="133" t="str">
        <f>B127</f>
        <v>CANTEIRO DE OBRA</v>
      </c>
      <c r="C174" s="134"/>
      <c r="D174" s="131">
        <f>E174*L174</f>
        <v>209374.64</v>
      </c>
      <c r="E174" s="131">
        <f>F129</f>
        <v>209374.64</v>
      </c>
      <c r="F174" s="131">
        <f>TRUNC(E174/60,2)</f>
        <v>3489.57</v>
      </c>
      <c r="H174" s="126">
        <v>209374.64</v>
      </c>
      <c r="I174" s="125">
        <v>209374.64</v>
      </c>
      <c r="J174" s="126">
        <v>21315.97</v>
      </c>
      <c r="L174" s="2">
        <f>H174/I174</f>
        <v>1</v>
      </c>
    </row>
    <row r="175" spans="1:12">
      <c r="A175" s="133"/>
      <c r="C175" s="134"/>
      <c r="D175" s="131"/>
      <c r="E175" s="131"/>
      <c r="F175" s="131"/>
    </row>
    <row r="176" spans="1:12">
      <c r="A176" s="133" t="str">
        <f>B132</f>
        <v>MOBILIZAÇÃO</v>
      </c>
      <c r="C176" s="134"/>
      <c r="D176" s="131">
        <f>E176*L176</f>
        <v>34548.559999999998</v>
      </c>
      <c r="E176" s="131">
        <f>F134</f>
        <v>34548.559999999998</v>
      </c>
      <c r="F176" s="131">
        <f>TRUNC(E176/60,2)</f>
        <v>575.79999999999995</v>
      </c>
      <c r="H176" s="126">
        <v>34548.559999999998</v>
      </c>
      <c r="I176" s="125">
        <v>34548.559999999998</v>
      </c>
      <c r="J176" s="126">
        <v>21315.97</v>
      </c>
      <c r="L176" s="2">
        <f>H176/I176</f>
        <v>1</v>
      </c>
    </row>
    <row r="177" spans="1:6">
      <c r="A177" s="133"/>
      <c r="C177" s="134"/>
      <c r="D177" s="131"/>
      <c r="E177" s="131"/>
      <c r="F177" s="131"/>
    </row>
    <row r="178" spans="1:6">
      <c r="A178" s="301" t="s">
        <v>643</v>
      </c>
      <c r="B178" s="301"/>
      <c r="C178" s="301"/>
      <c r="D178" s="132">
        <f>SUM(D139:D176)</f>
        <v>3646520.5000000005</v>
      </c>
      <c r="E178" s="132">
        <f>SUM(E139:E176)</f>
        <v>4294322.3499999996</v>
      </c>
      <c r="F178" s="132">
        <f>SUM(F139:F176)</f>
        <v>71571.930000000008</v>
      </c>
    </row>
  </sheetData>
  <mergeCells count="5">
    <mergeCell ref="B4:F4"/>
    <mergeCell ref="A138:C138"/>
    <mergeCell ref="A139:C139"/>
    <mergeCell ref="A140:C140"/>
    <mergeCell ref="A178:C178"/>
  </mergeCells>
  <pageMargins left="0.25" right="0.25" top="0.75" bottom="0.75" header="0.3" footer="0.3"/>
  <pageSetup paperSize="9" scale="81" fitToHeight="0" orientation="portrait" r:id="rId1"/>
  <headerFooter scaleWithDoc="0">
    <oddHeader>&amp;C&amp;"-,Negrito"&amp;16ORÇAMENTO SINTÉTICO&amp;R&amp;G</oddHeader>
    <oddFooter>&amp;R&amp;"-,Negrito"Página &amp;P de &amp;N</oddFooter>
  </headerFooter>
  <rowBreaks count="3" manualBreakCount="3">
    <brk id="52" max="5" man="1"/>
    <brk id="101" max="5" man="1"/>
    <brk id="136" max="16383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E82A3-F9D7-46B5-AD2E-4C47D6C6F13A}">
  <sheetPr>
    <tabColor theme="4"/>
    <pageSetUpPr fitToPage="1"/>
  </sheetPr>
  <dimension ref="A1:XFB24"/>
  <sheetViews>
    <sheetView view="pageBreakPreview" topLeftCell="A4" zoomScale="70" zoomScaleNormal="100" zoomScaleSheetLayoutView="70" workbookViewId="0">
      <selection activeCell="E11" sqref="E11"/>
    </sheetView>
  </sheetViews>
  <sheetFormatPr defaultRowHeight="12.75"/>
  <cols>
    <col min="1" max="1" width="11.1640625" style="243" customWidth="1"/>
    <col min="2" max="2" width="4.5" style="187" customWidth="1"/>
    <col min="3" max="3" width="16.1640625" style="187" customWidth="1"/>
    <col min="4" max="4" width="11" style="187" customWidth="1"/>
    <col min="5" max="5" width="14.83203125" style="187" bestFit="1" customWidth="1"/>
    <col min="6" max="6" width="8.5" style="371" bestFit="1" customWidth="1"/>
    <col min="7" max="7" width="12" style="372" bestFit="1" customWidth="1"/>
    <col min="8" max="8" width="8.5" style="371" bestFit="1" customWidth="1"/>
    <col min="9" max="9" width="13.83203125" style="372" bestFit="1" customWidth="1"/>
    <col min="10" max="10" width="8.5" style="371" bestFit="1" customWidth="1"/>
    <col min="11" max="11" width="13.83203125" style="372" bestFit="1" customWidth="1"/>
    <col min="12" max="12" width="8.5" style="371" bestFit="1" customWidth="1"/>
    <col min="13" max="13" width="13.83203125" style="372" bestFit="1" customWidth="1"/>
    <col min="14" max="14" width="8.5" style="371" bestFit="1" customWidth="1"/>
    <col min="15" max="15" width="13.83203125" style="372" bestFit="1" customWidth="1"/>
    <col min="16" max="16" width="8.5" style="371" bestFit="1" customWidth="1"/>
    <col min="17" max="17" width="13.83203125" style="372" bestFit="1" customWidth="1"/>
    <col min="18" max="18" width="8.5" style="371" bestFit="1" customWidth="1"/>
    <col min="19" max="19" width="13.83203125" style="372" bestFit="1" customWidth="1"/>
    <col min="20" max="20" width="8.5" style="371" bestFit="1" customWidth="1"/>
    <col min="21" max="21" width="13.83203125" style="372" bestFit="1" customWidth="1"/>
    <col min="22" max="22" width="8.5" style="371" bestFit="1" customWidth="1"/>
    <col min="23" max="23" width="13.83203125" style="372" bestFit="1" customWidth="1"/>
    <col min="24" max="24" width="9.6640625" style="371" bestFit="1" customWidth="1"/>
    <col min="25" max="25" width="13.83203125" style="372" bestFit="1" customWidth="1"/>
    <col min="26" max="26" width="14.1640625" style="187" bestFit="1" customWidth="1"/>
    <col min="27" max="27" width="12" style="187" bestFit="1" customWidth="1"/>
    <col min="28" max="237" width="9.33203125" style="187"/>
    <col min="238" max="238" width="10.83203125" style="187" bestFit="1" customWidth="1"/>
    <col min="239" max="239" width="1.1640625" style="187" bestFit="1" customWidth="1"/>
    <col min="240" max="240" width="1" style="187" bestFit="1" customWidth="1"/>
    <col min="241" max="241" width="8.6640625" style="187" bestFit="1" customWidth="1"/>
    <col min="242" max="242" width="12" style="187" bestFit="1" customWidth="1"/>
    <col min="243" max="243" width="10.83203125" style="187" bestFit="1" customWidth="1"/>
    <col min="244" max="244" width="7.6640625" style="187" customWidth="1"/>
    <col min="245" max="245" width="3.1640625" style="187" bestFit="1" customWidth="1"/>
    <col min="246" max="246" width="5.5" style="187" bestFit="1" customWidth="1"/>
    <col min="247" max="247" width="6.5" style="187" bestFit="1" customWidth="1"/>
    <col min="248" max="249" width="4.33203125" style="187" bestFit="1" customWidth="1"/>
    <col min="250" max="250" width="1" style="187" bestFit="1" customWidth="1"/>
    <col min="251" max="251" width="5.5" style="187" bestFit="1" customWidth="1"/>
    <col min="252" max="252" width="2.1640625" style="187" bestFit="1" customWidth="1"/>
    <col min="253" max="253" width="8.6640625" style="187" bestFit="1" customWidth="1"/>
    <col min="254" max="254" width="16.33203125" style="187" bestFit="1" customWidth="1"/>
    <col min="255" max="493" width="9.33203125" style="187"/>
    <col min="494" max="494" width="10.83203125" style="187" bestFit="1" customWidth="1"/>
    <col min="495" max="495" width="1.1640625" style="187" bestFit="1" customWidth="1"/>
    <col min="496" max="496" width="1" style="187" bestFit="1" customWidth="1"/>
    <col min="497" max="497" width="8.6640625" style="187" bestFit="1" customWidth="1"/>
    <col min="498" max="498" width="12" style="187" bestFit="1" customWidth="1"/>
    <col min="499" max="499" width="10.83203125" style="187" bestFit="1" customWidth="1"/>
    <col min="500" max="500" width="7.6640625" style="187" customWidth="1"/>
    <col min="501" max="501" width="3.1640625" style="187" bestFit="1" customWidth="1"/>
    <col min="502" max="502" width="5.5" style="187" bestFit="1" customWidth="1"/>
    <col min="503" max="503" width="6.5" style="187" bestFit="1" customWidth="1"/>
    <col min="504" max="505" width="4.33203125" style="187" bestFit="1" customWidth="1"/>
    <col min="506" max="506" width="1" style="187" bestFit="1" customWidth="1"/>
    <col min="507" max="507" width="5.5" style="187" bestFit="1" customWidth="1"/>
    <col min="508" max="508" width="2.1640625" style="187" bestFit="1" customWidth="1"/>
    <col min="509" max="509" width="8.6640625" style="187" bestFit="1" customWidth="1"/>
    <col min="510" max="510" width="16.33203125" style="187" bestFit="1" customWidth="1"/>
    <col min="511" max="749" width="9.33203125" style="187"/>
    <col min="750" max="750" width="10.83203125" style="187" bestFit="1" customWidth="1"/>
    <col min="751" max="751" width="1.1640625" style="187" bestFit="1" customWidth="1"/>
    <col min="752" max="752" width="1" style="187" bestFit="1" customWidth="1"/>
    <col min="753" max="753" width="8.6640625" style="187" bestFit="1" customWidth="1"/>
    <col min="754" max="754" width="12" style="187" bestFit="1" customWidth="1"/>
    <col min="755" max="755" width="10.83203125" style="187" bestFit="1" customWidth="1"/>
    <col min="756" max="756" width="7.6640625" style="187" customWidth="1"/>
    <col min="757" max="757" width="3.1640625" style="187" bestFit="1" customWidth="1"/>
    <col min="758" max="758" width="5.5" style="187" bestFit="1" customWidth="1"/>
    <col min="759" max="759" width="6.5" style="187" bestFit="1" customWidth="1"/>
    <col min="760" max="761" width="4.33203125" style="187" bestFit="1" customWidth="1"/>
    <col min="762" max="762" width="1" style="187" bestFit="1" customWidth="1"/>
    <col min="763" max="763" width="5.5" style="187" bestFit="1" customWidth="1"/>
    <col min="764" max="764" width="2.1640625" style="187" bestFit="1" customWidth="1"/>
    <col min="765" max="765" width="8.6640625" style="187" bestFit="1" customWidth="1"/>
    <col min="766" max="766" width="16.33203125" style="187" bestFit="1" customWidth="1"/>
    <col min="767" max="1005" width="9.33203125" style="187"/>
    <col min="1006" max="1006" width="10.83203125" style="187" bestFit="1" customWidth="1"/>
    <col min="1007" max="1007" width="1.1640625" style="187" bestFit="1" customWidth="1"/>
    <col min="1008" max="1008" width="1" style="187" bestFit="1" customWidth="1"/>
    <col min="1009" max="1009" width="8.6640625" style="187" bestFit="1" customWidth="1"/>
    <col min="1010" max="1010" width="12" style="187" bestFit="1" customWidth="1"/>
    <col min="1011" max="1011" width="10.83203125" style="187" bestFit="1" customWidth="1"/>
    <col min="1012" max="1012" width="7.6640625" style="187" customWidth="1"/>
    <col min="1013" max="1013" width="3.1640625" style="187" bestFit="1" customWidth="1"/>
    <col min="1014" max="1014" width="5.5" style="187" bestFit="1" customWidth="1"/>
    <col min="1015" max="1015" width="6.5" style="187" bestFit="1" customWidth="1"/>
    <col min="1016" max="1017" width="4.33203125" style="187" bestFit="1" customWidth="1"/>
    <col min="1018" max="1018" width="1" style="187" bestFit="1" customWidth="1"/>
    <col min="1019" max="1019" width="5.5" style="187" bestFit="1" customWidth="1"/>
    <col min="1020" max="1020" width="2.1640625" style="187" bestFit="1" customWidth="1"/>
    <col min="1021" max="1021" width="8.6640625" style="187" bestFit="1" customWidth="1"/>
    <col min="1022" max="1022" width="16.33203125" style="187" bestFit="1" customWidth="1"/>
    <col min="1023" max="1261" width="9.33203125" style="187"/>
    <col min="1262" max="1262" width="10.83203125" style="187" bestFit="1" customWidth="1"/>
    <col min="1263" max="1263" width="1.1640625" style="187" bestFit="1" customWidth="1"/>
    <col min="1264" max="1264" width="1" style="187" bestFit="1" customWidth="1"/>
    <col min="1265" max="1265" width="8.6640625" style="187" bestFit="1" customWidth="1"/>
    <col min="1266" max="1266" width="12" style="187" bestFit="1" customWidth="1"/>
    <col min="1267" max="1267" width="10.83203125" style="187" bestFit="1" customWidth="1"/>
    <col min="1268" max="1268" width="7.6640625" style="187" customWidth="1"/>
    <col min="1269" max="1269" width="3.1640625" style="187" bestFit="1" customWidth="1"/>
    <col min="1270" max="1270" width="5.5" style="187" bestFit="1" customWidth="1"/>
    <col min="1271" max="1271" width="6.5" style="187" bestFit="1" customWidth="1"/>
    <col min="1272" max="1273" width="4.33203125" style="187" bestFit="1" customWidth="1"/>
    <col min="1274" max="1274" width="1" style="187" bestFit="1" customWidth="1"/>
    <col min="1275" max="1275" width="5.5" style="187" bestFit="1" customWidth="1"/>
    <col min="1276" max="1276" width="2.1640625" style="187" bestFit="1" customWidth="1"/>
    <col min="1277" max="1277" width="8.6640625" style="187" bestFit="1" customWidth="1"/>
    <col min="1278" max="1278" width="16.33203125" style="187" bestFit="1" customWidth="1"/>
    <col min="1279" max="1517" width="9.33203125" style="187"/>
    <col min="1518" max="1518" width="10.83203125" style="187" bestFit="1" customWidth="1"/>
    <col min="1519" max="1519" width="1.1640625" style="187" bestFit="1" customWidth="1"/>
    <col min="1520" max="1520" width="1" style="187" bestFit="1" customWidth="1"/>
    <col min="1521" max="1521" width="8.6640625" style="187" bestFit="1" customWidth="1"/>
    <col min="1522" max="1522" width="12" style="187" bestFit="1" customWidth="1"/>
    <col min="1523" max="1523" width="10.83203125" style="187" bestFit="1" customWidth="1"/>
    <col min="1524" max="1524" width="7.6640625" style="187" customWidth="1"/>
    <col min="1525" max="1525" width="3.1640625" style="187" bestFit="1" customWidth="1"/>
    <col min="1526" max="1526" width="5.5" style="187" bestFit="1" customWidth="1"/>
    <col min="1527" max="1527" width="6.5" style="187" bestFit="1" customWidth="1"/>
    <col min="1528" max="1529" width="4.33203125" style="187" bestFit="1" customWidth="1"/>
    <col min="1530" max="1530" width="1" style="187" bestFit="1" customWidth="1"/>
    <col min="1531" max="1531" width="5.5" style="187" bestFit="1" customWidth="1"/>
    <col min="1532" max="1532" width="2.1640625" style="187" bestFit="1" customWidth="1"/>
    <col min="1533" max="1533" width="8.6640625" style="187" bestFit="1" customWidth="1"/>
    <col min="1534" max="1534" width="16.33203125" style="187" bestFit="1" customWidth="1"/>
    <col min="1535" max="1773" width="9.33203125" style="187"/>
    <col min="1774" max="1774" width="10.83203125" style="187" bestFit="1" customWidth="1"/>
    <col min="1775" max="1775" width="1.1640625" style="187" bestFit="1" customWidth="1"/>
    <col min="1776" max="1776" width="1" style="187" bestFit="1" customWidth="1"/>
    <col min="1777" max="1777" width="8.6640625" style="187" bestFit="1" customWidth="1"/>
    <col min="1778" max="1778" width="12" style="187" bestFit="1" customWidth="1"/>
    <col min="1779" max="1779" width="10.83203125" style="187" bestFit="1" customWidth="1"/>
    <col min="1780" max="1780" width="7.6640625" style="187" customWidth="1"/>
    <col min="1781" max="1781" width="3.1640625" style="187" bestFit="1" customWidth="1"/>
    <col min="1782" max="1782" width="5.5" style="187" bestFit="1" customWidth="1"/>
    <col min="1783" max="1783" width="6.5" style="187" bestFit="1" customWidth="1"/>
    <col min="1784" max="1785" width="4.33203125" style="187" bestFit="1" customWidth="1"/>
    <col min="1786" max="1786" width="1" style="187" bestFit="1" customWidth="1"/>
    <col min="1787" max="1787" width="5.5" style="187" bestFit="1" customWidth="1"/>
    <col min="1788" max="1788" width="2.1640625" style="187" bestFit="1" customWidth="1"/>
    <col min="1789" max="1789" width="8.6640625" style="187" bestFit="1" customWidth="1"/>
    <col min="1790" max="1790" width="16.33203125" style="187" bestFit="1" customWidth="1"/>
    <col min="1791" max="2029" width="9.33203125" style="187"/>
    <col min="2030" max="2030" width="10.83203125" style="187" bestFit="1" customWidth="1"/>
    <col min="2031" max="2031" width="1.1640625" style="187" bestFit="1" customWidth="1"/>
    <col min="2032" max="2032" width="1" style="187" bestFit="1" customWidth="1"/>
    <col min="2033" max="2033" width="8.6640625" style="187" bestFit="1" customWidth="1"/>
    <col min="2034" max="2034" width="12" style="187" bestFit="1" customWidth="1"/>
    <col min="2035" max="2035" width="10.83203125" style="187" bestFit="1" customWidth="1"/>
    <col min="2036" max="2036" width="7.6640625" style="187" customWidth="1"/>
    <col min="2037" max="2037" width="3.1640625" style="187" bestFit="1" customWidth="1"/>
    <col min="2038" max="2038" width="5.5" style="187" bestFit="1" customWidth="1"/>
    <col min="2039" max="2039" width="6.5" style="187" bestFit="1" customWidth="1"/>
    <col min="2040" max="2041" width="4.33203125" style="187" bestFit="1" customWidth="1"/>
    <col min="2042" max="2042" width="1" style="187" bestFit="1" customWidth="1"/>
    <col min="2043" max="2043" width="5.5" style="187" bestFit="1" customWidth="1"/>
    <col min="2044" max="2044" width="2.1640625" style="187" bestFit="1" customWidth="1"/>
    <col min="2045" max="2045" width="8.6640625" style="187" bestFit="1" customWidth="1"/>
    <col min="2046" max="2046" width="16.33203125" style="187" bestFit="1" customWidth="1"/>
    <col min="2047" max="2285" width="9.33203125" style="187"/>
    <col min="2286" max="2286" width="10.83203125" style="187" bestFit="1" customWidth="1"/>
    <col min="2287" max="2287" width="1.1640625" style="187" bestFit="1" customWidth="1"/>
    <col min="2288" max="2288" width="1" style="187" bestFit="1" customWidth="1"/>
    <col min="2289" max="2289" width="8.6640625" style="187" bestFit="1" customWidth="1"/>
    <col min="2290" max="2290" width="12" style="187" bestFit="1" customWidth="1"/>
    <col min="2291" max="2291" width="10.83203125" style="187" bestFit="1" customWidth="1"/>
    <col min="2292" max="2292" width="7.6640625" style="187" customWidth="1"/>
    <col min="2293" max="2293" width="3.1640625" style="187" bestFit="1" customWidth="1"/>
    <col min="2294" max="2294" width="5.5" style="187" bestFit="1" customWidth="1"/>
    <col min="2295" max="2295" width="6.5" style="187" bestFit="1" customWidth="1"/>
    <col min="2296" max="2297" width="4.33203125" style="187" bestFit="1" customWidth="1"/>
    <col min="2298" max="2298" width="1" style="187" bestFit="1" customWidth="1"/>
    <col min="2299" max="2299" width="5.5" style="187" bestFit="1" customWidth="1"/>
    <col min="2300" max="2300" width="2.1640625" style="187" bestFit="1" customWidth="1"/>
    <col min="2301" max="2301" width="8.6640625" style="187" bestFit="1" customWidth="1"/>
    <col min="2302" max="2302" width="16.33203125" style="187" bestFit="1" customWidth="1"/>
    <col min="2303" max="2541" width="9.33203125" style="187"/>
    <col min="2542" max="2542" width="10.83203125" style="187" bestFit="1" customWidth="1"/>
    <col min="2543" max="2543" width="1.1640625" style="187" bestFit="1" customWidth="1"/>
    <col min="2544" max="2544" width="1" style="187" bestFit="1" customWidth="1"/>
    <col min="2545" max="2545" width="8.6640625" style="187" bestFit="1" customWidth="1"/>
    <col min="2546" max="2546" width="12" style="187" bestFit="1" customWidth="1"/>
    <col min="2547" max="2547" width="10.83203125" style="187" bestFit="1" customWidth="1"/>
    <col min="2548" max="2548" width="7.6640625" style="187" customWidth="1"/>
    <col min="2549" max="2549" width="3.1640625" style="187" bestFit="1" customWidth="1"/>
    <col min="2550" max="2550" width="5.5" style="187" bestFit="1" customWidth="1"/>
    <col min="2551" max="2551" width="6.5" style="187" bestFit="1" customWidth="1"/>
    <col min="2552" max="2553" width="4.33203125" style="187" bestFit="1" customWidth="1"/>
    <col min="2554" max="2554" width="1" style="187" bestFit="1" customWidth="1"/>
    <col min="2555" max="2555" width="5.5" style="187" bestFit="1" customWidth="1"/>
    <col min="2556" max="2556" width="2.1640625" style="187" bestFit="1" customWidth="1"/>
    <col min="2557" max="2557" width="8.6640625" style="187" bestFit="1" customWidth="1"/>
    <col min="2558" max="2558" width="16.33203125" style="187" bestFit="1" customWidth="1"/>
    <col min="2559" max="2797" width="9.33203125" style="187"/>
    <col min="2798" max="2798" width="10.83203125" style="187" bestFit="1" customWidth="1"/>
    <col min="2799" max="2799" width="1.1640625" style="187" bestFit="1" customWidth="1"/>
    <col min="2800" max="2800" width="1" style="187" bestFit="1" customWidth="1"/>
    <col min="2801" max="2801" width="8.6640625" style="187" bestFit="1" customWidth="1"/>
    <col min="2802" max="2802" width="12" style="187" bestFit="1" customWidth="1"/>
    <col min="2803" max="2803" width="10.83203125" style="187" bestFit="1" customWidth="1"/>
    <col min="2804" max="2804" width="7.6640625" style="187" customWidth="1"/>
    <col min="2805" max="2805" width="3.1640625" style="187" bestFit="1" customWidth="1"/>
    <col min="2806" max="2806" width="5.5" style="187" bestFit="1" customWidth="1"/>
    <col min="2807" max="2807" width="6.5" style="187" bestFit="1" customWidth="1"/>
    <col min="2808" max="2809" width="4.33203125" style="187" bestFit="1" customWidth="1"/>
    <col min="2810" max="2810" width="1" style="187" bestFit="1" customWidth="1"/>
    <col min="2811" max="2811" width="5.5" style="187" bestFit="1" customWidth="1"/>
    <col min="2812" max="2812" width="2.1640625" style="187" bestFit="1" customWidth="1"/>
    <col min="2813" max="2813" width="8.6640625" style="187" bestFit="1" customWidth="1"/>
    <col min="2814" max="2814" width="16.33203125" style="187" bestFit="1" customWidth="1"/>
    <col min="2815" max="3053" width="9.33203125" style="187"/>
    <col min="3054" max="3054" width="10.83203125" style="187" bestFit="1" customWidth="1"/>
    <col min="3055" max="3055" width="1.1640625" style="187" bestFit="1" customWidth="1"/>
    <col min="3056" max="3056" width="1" style="187" bestFit="1" customWidth="1"/>
    <col min="3057" max="3057" width="8.6640625" style="187" bestFit="1" customWidth="1"/>
    <col min="3058" max="3058" width="12" style="187" bestFit="1" customWidth="1"/>
    <col min="3059" max="3059" width="10.83203125" style="187" bestFit="1" customWidth="1"/>
    <col min="3060" max="3060" width="7.6640625" style="187" customWidth="1"/>
    <col min="3061" max="3061" width="3.1640625" style="187" bestFit="1" customWidth="1"/>
    <col min="3062" max="3062" width="5.5" style="187" bestFit="1" customWidth="1"/>
    <col min="3063" max="3063" width="6.5" style="187" bestFit="1" customWidth="1"/>
    <col min="3064" max="3065" width="4.33203125" style="187" bestFit="1" customWidth="1"/>
    <col min="3066" max="3066" width="1" style="187" bestFit="1" customWidth="1"/>
    <col min="3067" max="3067" width="5.5" style="187" bestFit="1" customWidth="1"/>
    <col min="3068" max="3068" width="2.1640625" style="187" bestFit="1" customWidth="1"/>
    <col min="3069" max="3069" width="8.6640625" style="187" bestFit="1" customWidth="1"/>
    <col min="3070" max="3070" width="16.33203125" style="187" bestFit="1" customWidth="1"/>
    <col min="3071" max="3309" width="9.33203125" style="187"/>
    <col min="3310" max="3310" width="10.83203125" style="187" bestFit="1" customWidth="1"/>
    <col min="3311" max="3311" width="1.1640625" style="187" bestFit="1" customWidth="1"/>
    <col min="3312" max="3312" width="1" style="187" bestFit="1" customWidth="1"/>
    <col min="3313" max="3313" width="8.6640625" style="187" bestFit="1" customWidth="1"/>
    <col min="3314" max="3314" width="12" style="187" bestFit="1" customWidth="1"/>
    <col min="3315" max="3315" width="10.83203125" style="187" bestFit="1" customWidth="1"/>
    <col min="3316" max="3316" width="7.6640625" style="187" customWidth="1"/>
    <col min="3317" max="3317" width="3.1640625" style="187" bestFit="1" customWidth="1"/>
    <col min="3318" max="3318" width="5.5" style="187" bestFit="1" customWidth="1"/>
    <col min="3319" max="3319" width="6.5" style="187" bestFit="1" customWidth="1"/>
    <col min="3320" max="3321" width="4.33203125" style="187" bestFit="1" customWidth="1"/>
    <col min="3322" max="3322" width="1" style="187" bestFit="1" customWidth="1"/>
    <col min="3323" max="3323" width="5.5" style="187" bestFit="1" customWidth="1"/>
    <col min="3324" max="3324" width="2.1640625" style="187" bestFit="1" customWidth="1"/>
    <col min="3325" max="3325" width="8.6640625" style="187" bestFit="1" customWidth="1"/>
    <col min="3326" max="3326" width="16.33203125" style="187" bestFit="1" customWidth="1"/>
    <col min="3327" max="3565" width="9.33203125" style="187"/>
    <col min="3566" max="3566" width="10.83203125" style="187" bestFit="1" customWidth="1"/>
    <col min="3567" max="3567" width="1.1640625" style="187" bestFit="1" customWidth="1"/>
    <col min="3568" max="3568" width="1" style="187" bestFit="1" customWidth="1"/>
    <col min="3569" max="3569" width="8.6640625" style="187" bestFit="1" customWidth="1"/>
    <col min="3570" max="3570" width="12" style="187" bestFit="1" customWidth="1"/>
    <col min="3571" max="3571" width="10.83203125" style="187" bestFit="1" customWidth="1"/>
    <col min="3572" max="3572" width="7.6640625" style="187" customWidth="1"/>
    <col min="3573" max="3573" width="3.1640625" style="187" bestFit="1" customWidth="1"/>
    <col min="3574" max="3574" width="5.5" style="187" bestFit="1" customWidth="1"/>
    <col min="3575" max="3575" width="6.5" style="187" bestFit="1" customWidth="1"/>
    <col min="3576" max="3577" width="4.33203125" style="187" bestFit="1" customWidth="1"/>
    <col min="3578" max="3578" width="1" style="187" bestFit="1" customWidth="1"/>
    <col min="3579" max="3579" width="5.5" style="187" bestFit="1" customWidth="1"/>
    <col min="3580" max="3580" width="2.1640625" style="187" bestFit="1" customWidth="1"/>
    <col min="3581" max="3581" width="8.6640625" style="187" bestFit="1" customWidth="1"/>
    <col min="3582" max="3582" width="16.33203125" style="187" bestFit="1" customWidth="1"/>
    <col min="3583" max="3821" width="9.33203125" style="187"/>
    <col min="3822" max="3822" width="10.83203125" style="187" bestFit="1" customWidth="1"/>
    <col min="3823" max="3823" width="1.1640625" style="187" bestFit="1" customWidth="1"/>
    <col min="3824" max="3824" width="1" style="187" bestFit="1" customWidth="1"/>
    <col min="3825" max="3825" width="8.6640625" style="187" bestFit="1" customWidth="1"/>
    <col min="3826" max="3826" width="12" style="187" bestFit="1" customWidth="1"/>
    <col min="3827" max="3827" width="10.83203125" style="187" bestFit="1" customWidth="1"/>
    <col min="3828" max="3828" width="7.6640625" style="187" customWidth="1"/>
    <col min="3829" max="3829" width="3.1640625" style="187" bestFit="1" customWidth="1"/>
    <col min="3830" max="3830" width="5.5" style="187" bestFit="1" customWidth="1"/>
    <col min="3831" max="3831" width="6.5" style="187" bestFit="1" customWidth="1"/>
    <col min="3832" max="3833" width="4.33203125" style="187" bestFit="1" customWidth="1"/>
    <col min="3834" max="3834" width="1" style="187" bestFit="1" customWidth="1"/>
    <col min="3835" max="3835" width="5.5" style="187" bestFit="1" customWidth="1"/>
    <col min="3836" max="3836" width="2.1640625" style="187" bestFit="1" customWidth="1"/>
    <col min="3837" max="3837" width="8.6640625" style="187" bestFit="1" customWidth="1"/>
    <col min="3838" max="3838" width="16.33203125" style="187" bestFit="1" customWidth="1"/>
    <col min="3839" max="4077" width="9.33203125" style="187"/>
    <col min="4078" max="4078" width="10.83203125" style="187" bestFit="1" customWidth="1"/>
    <col min="4079" max="4079" width="1.1640625" style="187" bestFit="1" customWidth="1"/>
    <col min="4080" max="4080" width="1" style="187" bestFit="1" customWidth="1"/>
    <col min="4081" max="4081" width="8.6640625" style="187" bestFit="1" customWidth="1"/>
    <col min="4082" max="4082" width="12" style="187" bestFit="1" customWidth="1"/>
    <col min="4083" max="4083" width="10.83203125" style="187" bestFit="1" customWidth="1"/>
    <col min="4084" max="4084" width="7.6640625" style="187" customWidth="1"/>
    <col min="4085" max="4085" width="3.1640625" style="187" bestFit="1" customWidth="1"/>
    <col min="4086" max="4086" width="5.5" style="187" bestFit="1" customWidth="1"/>
    <col min="4087" max="4087" width="6.5" style="187" bestFit="1" customWidth="1"/>
    <col min="4088" max="4089" width="4.33203125" style="187" bestFit="1" customWidth="1"/>
    <col min="4090" max="4090" width="1" style="187" bestFit="1" customWidth="1"/>
    <col min="4091" max="4091" width="5.5" style="187" bestFit="1" customWidth="1"/>
    <col min="4092" max="4092" width="2.1640625" style="187" bestFit="1" customWidth="1"/>
    <col min="4093" max="4093" width="8.6640625" style="187" bestFit="1" customWidth="1"/>
    <col min="4094" max="4094" width="16.33203125" style="187" bestFit="1" customWidth="1"/>
    <col min="4095" max="4333" width="9.33203125" style="187"/>
    <col min="4334" max="4334" width="10.83203125" style="187" bestFit="1" customWidth="1"/>
    <col min="4335" max="4335" width="1.1640625" style="187" bestFit="1" customWidth="1"/>
    <col min="4336" max="4336" width="1" style="187" bestFit="1" customWidth="1"/>
    <col min="4337" max="4337" width="8.6640625" style="187" bestFit="1" customWidth="1"/>
    <col min="4338" max="4338" width="12" style="187" bestFit="1" customWidth="1"/>
    <col min="4339" max="4339" width="10.83203125" style="187" bestFit="1" customWidth="1"/>
    <col min="4340" max="4340" width="7.6640625" style="187" customWidth="1"/>
    <col min="4341" max="4341" width="3.1640625" style="187" bestFit="1" customWidth="1"/>
    <col min="4342" max="4342" width="5.5" style="187" bestFit="1" customWidth="1"/>
    <col min="4343" max="4343" width="6.5" style="187" bestFit="1" customWidth="1"/>
    <col min="4344" max="4345" width="4.33203125" style="187" bestFit="1" customWidth="1"/>
    <col min="4346" max="4346" width="1" style="187" bestFit="1" customWidth="1"/>
    <col min="4347" max="4347" width="5.5" style="187" bestFit="1" customWidth="1"/>
    <col min="4348" max="4348" width="2.1640625" style="187" bestFit="1" customWidth="1"/>
    <col min="4349" max="4349" width="8.6640625" style="187" bestFit="1" customWidth="1"/>
    <col min="4350" max="4350" width="16.33203125" style="187" bestFit="1" customWidth="1"/>
    <col min="4351" max="4589" width="9.33203125" style="187"/>
    <col min="4590" max="4590" width="10.83203125" style="187" bestFit="1" customWidth="1"/>
    <col min="4591" max="4591" width="1.1640625" style="187" bestFit="1" customWidth="1"/>
    <col min="4592" max="4592" width="1" style="187" bestFit="1" customWidth="1"/>
    <col min="4593" max="4593" width="8.6640625" style="187" bestFit="1" customWidth="1"/>
    <col min="4594" max="4594" width="12" style="187" bestFit="1" customWidth="1"/>
    <col min="4595" max="4595" width="10.83203125" style="187" bestFit="1" customWidth="1"/>
    <col min="4596" max="4596" width="7.6640625" style="187" customWidth="1"/>
    <col min="4597" max="4597" width="3.1640625" style="187" bestFit="1" customWidth="1"/>
    <col min="4598" max="4598" width="5.5" style="187" bestFit="1" customWidth="1"/>
    <col min="4599" max="4599" width="6.5" style="187" bestFit="1" customWidth="1"/>
    <col min="4600" max="4601" width="4.33203125" style="187" bestFit="1" customWidth="1"/>
    <col min="4602" max="4602" width="1" style="187" bestFit="1" customWidth="1"/>
    <col min="4603" max="4603" width="5.5" style="187" bestFit="1" customWidth="1"/>
    <col min="4604" max="4604" width="2.1640625" style="187" bestFit="1" customWidth="1"/>
    <col min="4605" max="4605" width="8.6640625" style="187" bestFit="1" customWidth="1"/>
    <col min="4606" max="4606" width="16.33203125" style="187" bestFit="1" customWidth="1"/>
    <col min="4607" max="4845" width="9.33203125" style="187"/>
    <col min="4846" max="4846" width="10.83203125" style="187" bestFit="1" customWidth="1"/>
    <col min="4847" max="4847" width="1.1640625" style="187" bestFit="1" customWidth="1"/>
    <col min="4848" max="4848" width="1" style="187" bestFit="1" customWidth="1"/>
    <col min="4849" max="4849" width="8.6640625" style="187" bestFit="1" customWidth="1"/>
    <col min="4850" max="4850" width="12" style="187" bestFit="1" customWidth="1"/>
    <col min="4851" max="4851" width="10.83203125" style="187" bestFit="1" customWidth="1"/>
    <col min="4852" max="4852" width="7.6640625" style="187" customWidth="1"/>
    <col min="4853" max="4853" width="3.1640625" style="187" bestFit="1" customWidth="1"/>
    <col min="4854" max="4854" width="5.5" style="187" bestFit="1" customWidth="1"/>
    <col min="4855" max="4855" width="6.5" style="187" bestFit="1" customWidth="1"/>
    <col min="4856" max="4857" width="4.33203125" style="187" bestFit="1" customWidth="1"/>
    <col min="4858" max="4858" width="1" style="187" bestFit="1" customWidth="1"/>
    <col min="4859" max="4859" width="5.5" style="187" bestFit="1" customWidth="1"/>
    <col min="4860" max="4860" width="2.1640625" style="187" bestFit="1" customWidth="1"/>
    <col min="4861" max="4861" width="8.6640625" style="187" bestFit="1" customWidth="1"/>
    <col min="4862" max="4862" width="16.33203125" style="187" bestFit="1" customWidth="1"/>
    <col min="4863" max="5101" width="9.33203125" style="187"/>
    <col min="5102" max="5102" width="10.83203125" style="187" bestFit="1" customWidth="1"/>
    <col min="5103" max="5103" width="1.1640625" style="187" bestFit="1" customWidth="1"/>
    <col min="5104" max="5104" width="1" style="187" bestFit="1" customWidth="1"/>
    <col min="5105" max="5105" width="8.6640625" style="187" bestFit="1" customWidth="1"/>
    <col min="5106" max="5106" width="12" style="187" bestFit="1" customWidth="1"/>
    <col min="5107" max="5107" width="10.83203125" style="187" bestFit="1" customWidth="1"/>
    <col min="5108" max="5108" width="7.6640625" style="187" customWidth="1"/>
    <col min="5109" max="5109" width="3.1640625" style="187" bestFit="1" customWidth="1"/>
    <col min="5110" max="5110" width="5.5" style="187" bestFit="1" customWidth="1"/>
    <col min="5111" max="5111" width="6.5" style="187" bestFit="1" customWidth="1"/>
    <col min="5112" max="5113" width="4.33203125" style="187" bestFit="1" customWidth="1"/>
    <col min="5114" max="5114" width="1" style="187" bestFit="1" customWidth="1"/>
    <col min="5115" max="5115" width="5.5" style="187" bestFit="1" customWidth="1"/>
    <col min="5116" max="5116" width="2.1640625" style="187" bestFit="1" customWidth="1"/>
    <col min="5117" max="5117" width="8.6640625" style="187" bestFit="1" customWidth="1"/>
    <col min="5118" max="5118" width="16.33203125" style="187" bestFit="1" customWidth="1"/>
    <col min="5119" max="5357" width="9.33203125" style="187"/>
    <col min="5358" max="5358" width="10.83203125" style="187" bestFit="1" customWidth="1"/>
    <col min="5359" max="5359" width="1.1640625" style="187" bestFit="1" customWidth="1"/>
    <col min="5360" max="5360" width="1" style="187" bestFit="1" customWidth="1"/>
    <col min="5361" max="5361" width="8.6640625" style="187" bestFit="1" customWidth="1"/>
    <col min="5362" max="5362" width="12" style="187" bestFit="1" customWidth="1"/>
    <col min="5363" max="5363" width="10.83203125" style="187" bestFit="1" customWidth="1"/>
    <col min="5364" max="5364" width="7.6640625" style="187" customWidth="1"/>
    <col min="5365" max="5365" width="3.1640625" style="187" bestFit="1" customWidth="1"/>
    <col min="5366" max="5366" width="5.5" style="187" bestFit="1" customWidth="1"/>
    <col min="5367" max="5367" width="6.5" style="187" bestFit="1" customWidth="1"/>
    <col min="5368" max="5369" width="4.33203125" style="187" bestFit="1" customWidth="1"/>
    <col min="5370" max="5370" width="1" style="187" bestFit="1" customWidth="1"/>
    <col min="5371" max="5371" width="5.5" style="187" bestFit="1" customWidth="1"/>
    <col min="5372" max="5372" width="2.1640625" style="187" bestFit="1" customWidth="1"/>
    <col min="5373" max="5373" width="8.6640625" style="187" bestFit="1" customWidth="1"/>
    <col min="5374" max="5374" width="16.33203125" style="187" bestFit="1" customWidth="1"/>
    <col min="5375" max="5613" width="9.33203125" style="187"/>
    <col min="5614" max="5614" width="10.83203125" style="187" bestFit="1" customWidth="1"/>
    <col min="5615" max="5615" width="1.1640625" style="187" bestFit="1" customWidth="1"/>
    <col min="5616" max="5616" width="1" style="187" bestFit="1" customWidth="1"/>
    <col min="5617" max="5617" width="8.6640625" style="187" bestFit="1" customWidth="1"/>
    <col min="5618" max="5618" width="12" style="187" bestFit="1" customWidth="1"/>
    <col min="5619" max="5619" width="10.83203125" style="187" bestFit="1" customWidth="1"/>
    <col min="5620" max="5620" width="7.6640625" style="187" customWidth="1"/>
    <col min="5621" max="5621" width="3.1640625" style="187" bestFit="1" customWidth="1"/>
    <col min="5622" max="5622" width="5.5" style="187" bestFit="1" customWidth="1"/>
    <col min="5623" max="5623" width="6.5" style="187" bestFit="1" customWidth="1"/>
    <col min="5624" max="5625" width="4.33203125" style="187" bestFit="1" customWidth="1"/>
    <col min="5626" max="5626" width="1" style="187" bestFit="1" customWidth="1"/>
    <col min="5627" max="5627" width="5.5" style="187" bestFit="1" customWidth="1"/>
    <col min="5628" max="5628" width="2.1640625" style="187" bestFit="1" customWidth="1"/>
    <col min="5629" max="5629" width="8.6640625" style="187" bestFit="1" customWidth="1"/>
    <col min="5630" max="5630" width="16.33203125" style="187" bestFit="1" customWidth="1"/>
    <col min="5631" max="5869" width="9.33203125" style="187"/>
    <col min="5870" max="5870" width="10.83203125" style="187" bestFit="1" customWidth="1"/>
    <col min="5871" max="5871" width="1.1640625" style="187" bestFit="1" customWidth="1"/>
    <col min="5872" max="5872" width="1" style="187" bestFit="1" customWidth="1"/>
    <col min="5873" max="5873" width="8.6640625" style="187" bestFit="1" customWidth="1"/>
    <col min="5874" max="5874" width="12" style="187" bestFit="1" customWidth="1"/>
    <col min="5875" max="5875" width="10.83203125" style="187" bestFit="1" customWidth="1"/>
    <col min="5876" max="5876" width="7.6640625" style="187" customWidth="1"/>
    <col min="5877" max="5877" width="3.1640625" style="187" bestFit="1" customWidth="1"/>
    <col min="5878" max="5878" width="5.5" style="187" bestFit="1" customWidth="1"/>
    <col min="5879" max="5879" width="6.5" style="187" bestFit="1" customWidth="1"/>
    <col min="5880" max="5881" width="4.33203125" style="187" bestFit="1" customWidth="1"/>
    <col min="5882" max="5882" width="1" style="187" bestFit="1" customWidth="1"/>
    <col min="5883" max="5883" width="5.5" style="187" bestFit="1" customWidth="1"/>
    <col min="5884" max="5884" width="2.1640625" style="187" bestFit="1" customWidth="1"/>
    <col min="5885" max="5885" width="8.6640625" style="187" bestFit="1" customWidth="1"/>
    <col min="5886" max="5886" width="16.33203125" style="187" bestFit="1" customWidth="1"/>
    <col min="5887" max="6125" width="9.33203125" style="187"/>
    <col min="6126" max="6126" width="10.83203125" style="187" bestFit="1" customWidth="1"/>
    <col min="6127" max="6127" width="1.1640625" style="187" bestFit="1" customWidth="1"/>
    <col min="6128" max="6128" width="1" style="187" bestFit="1" customWidth="1"/>
    <col min="6129" max="6129" width="8.6640625" style="187" bestFit="1" customWidth="1"/>
    <col min="6130" max="6130" width="12" style="187" bestFit="1" customWidth="1"/>
    <col min="6131" max="6131" width="10.83203125" style="187" bestFit="1" customWidth="1"/>
    <col min="6132" max="6132" width="7.6640625" style="187" customWidth="1"/>
    <col min="6133" max="6133" width="3.1640625" style="187" bestFit="1" customWidth="1"/>
    <col min="6134" max="6134" width="5.5" style="187" bestFit="1" customWidth="1"/>
    <col min="6135" max="6135" width="6.5" style="187" bestFit="1" customWidth="1"/>
    <col min="6136" max="6137" width="4.33203125" style="187" bestFit="1" customWidth="1"/>
    <col min="6138" max="6138" width="1" style="187" bestFit="1" customWidth="1"/>
    <col min="6139" max="6139" width="5.5" style="187" bestFit="1" customWidth="1"/>
    <col min="6140" max="6140" width="2.1640625" style="187" bestFit="1" customWidth="1"/>
    <col min="6141" max="6141" width="8.6640625" style="187" bestFit="1" customWidth="1"/>
    <col min="6142" max="6142" width="16.33203125" style="187" bestFit="1" customWidth="1"/>
    <col min="6143" max="6381" width="9.33203125" style="187"/>
    <col min="6382" max="6382" width="10.83203125" style="187" bestFit="1" customWidth="1"/>
    <col min="6383" max="6383" width="1.1640625" style="187" bestFit="1" customWidth="1"/>
    <col min="6384" max="6384" width="1" style="187" bestFit="1" customWidth="1"/>
    <col min="6385" max="6385" width="8.6640625" style="187" bestFit="1" customWidth="1"/>
    <col min="6386" max="6386" width="12" style="187" bestFit="1" customWidth="1"/>
    <col min="6387" max="6387" width="10.83203125" style="187" bestFit="1" customWidth="1"/>
    <col min="6388" max="6388" width="7.6640625" style="187" customWidth="1"/>
    <col min="6389" max="6389" width="3.1640625" style="187" bestFit="1" customWidth="1"/>
    <col min="6390" max="6390" width="5.5" style="187" bestFit="1" customWidth="1"/>
    <col min="6391" max="6391" width="6.5" style="187" bestFit="1" customWidth="1"/>
    <col min="6392" max="6393" width="4.33203125" style="187" bestFit="1" customWidth="1"/>
    <col min="6394" max="6394" width="1" style="187" bestFit="1" customWidth="1"/>
    <col min="6395" max="6395" width="5.5" style="187" bestFit="1" customWidth="1"/>
    <col min="6396" max="6396" width="2.1640625" style="187" bestFit="1" customWidth="1"/>
    <col min="6397" max="6397" width="8.6640625" style="187" bestFit="1" customWidth="1"/>
    <col min="6398" max="6398" width="16.33203125" style="187" bestFit="1" customWidth="1"/>
    <col min="6399" max="6637" width="9.33203125" style="187"/>
    <col min="6638" max="6638" width="10.83203125" style="187" bestFit="1" customWidth="1"/>
    <col min="6639" max="6639" width="1.1640625" style="187" bestFit="1" customWidth="1"/>
    <col min="6640" max="6640" width="1" style="187" bestFit="1" customWidth="1"/>
    <col min="6641" max="6641" width="8.6640625" style="187" bestFit="1" customWidth="1"/>
    <col min="6642" max="6642" width="12" style="187" bestFit="1" customWidth="1"/>
    <col min="6643" max="6643" width="10.83203125" style="187" bestFit="1" customWidth="1"/>
    <col min="6644" max="6644" width="7.6640625" style="187" customWidth="1"/>
    <col min="6645" max="6645" width="3.1640625" style="187" bestFit="1" customWidth="1"/>
    <col min="6646" max="6646" width="5.5" style="187" bestFit="1" customWidth="1"/>
    <col min="6647" max="6647" width="6.5" style="187" bestFit="1" customWidth="1"/>
    <col min="6648" max="6649" width="4.33203125" style="187" bestFit="1" customWidth="1"/>
    <col min="6650" max="6650" width="1" style="187" bestFit="1" customWidth="1"/>
    <col min="6651" max="6651" width="5.5" style="187" bestFit="1" customWidth="1"/>
    <col min="6652" max="6652" width="2.1640625" style="187" bestFit="1" customWidth="1"/>
    <col min="6653" max="6653" width="8.6640625" style="187" bestFit="1" customWidth="1"/>
    <col min="6654" max="6654" width="16.33203125" style="187" bestFit="1" customWidth="1"/>
    <col min="6655" max="6893" width="9.33203125" style="187"/>
    <col min="6894" max="6894" width="10.83203125" style="187" bestFit="1" customWidth="1"/>
    <col min="6895" max="6895" width="1.1640625" style="187" bestFit="1" customWidth="1"/>
    <col min="6896" max="6896" width="1" style="187" bestFit="1" customWidth="1"/>
    <col min="6897" max="6897" width="8.6640625" style="187" bestFit="1" customWidth="1"/>
    <col min="6898" max="6898" width="12" style="187" bestFit="1" customWidth="1"/>
    <col min="6899" max="6899" width="10.83203125" style="187" bestFit="1" customWidth="1"/>
    <col min="6900" max="6900" width="7.6640625" style="187" customWidth="1"/>
    <col min="6901" max="6901" width="3.1640625" style="187" bestFit="1" customWidth="1"/>
    <col min="6902" max="6902" width="5.5" style="187" bestFit="1" customWidth="1"/>
    <col min="6903" max="6903" width="6.5" style="187" bestFit="1" customWidth="1"/>
    <col min="6904" max="6905" width="4.33203125" style="187" bestFit="1" customWidth="1"/>
    <col min="6906" max="6906" width="1" style="187" bestFit="1" customWidth="1"/>
    <col min="6907" max="6907" width="5.5" style="187" bestFit="1" customWidth="1"/>
    <col min="6908" max="6908" width="2.1640625" style="187" bestFit="1" customWidth="1"/>
    <col min="6909" max="6909" width="8.6640625" style="187" bestFit="1" customWidth="1"/>
    <col min="6910" max="6910" width="16.33203125" style="187" bestFit="1" customWidth="1"/>
    <col min="6911" max="7149" width="9.33203125" style="187"/>
    <col min="7150" max="7150" width="10.83203125" style="187" bestFit="1" customWidth="1"/>
    <col min="7151" max="7151" width="1.1640625" style="187" bestFit="1" customWidth="1"/>
    <col min="7152" max="7152" width="1" style="187" bestFit="1" customWidth="1"/>
    <col min="7153" max="7153" width="8.6640625" style="187" bestFit="1" customWidth="1"/>
    <col min="7154" max="7154" width="12" style="187" bestFit="1" customWidth="1"/>
    <col min="7155" max="7155" width="10.83203125" style="187" bestFit="1" customWidth="1"/>
    <col min="7156" max="7156" width="7.6640625" style="187" customWidth="1"/>
    <col min="7157" max="7157" width="3.1640625" style="187" bestFit="1" customWidth="1"/>
    <col min="7158" max="7158" width="5.5" style="187" bestFit="1" customWidth="1"/>
    <col min="7159" max="7159" width="6.5" style="187" bestFit="1" customWidth="1"/>
    <col min="7160" max="7161" width="4.33203125" style="187" bestFit="1" customWidth="1"/>
    <col min="7162" max="7162" width="1" style="187" bestFit="1" customWidth="1"/>
    <col min="7163" max="7163" width="5.5" style="187" bestFit="1" customWidth="1"/>
    <col min="7164" max="7164" width="2.1640625" style="187" bestFit="1" customWidth="1"/>
    <col min="7165" max="7165" width="8.6640625" style="187" bestFit="1" customWidth="1"/>
    <col min="7166" max="7166" width="16.33203125" style="187" bestFit="1" customWidth="1"/>
    <col min="7167" max="7405" width="9.33203125" style="187"/>
    <col min="7406" max="7406" width="10.83203125" style="187" bestFit="1" customWidth="1"/>
    <col min="7407" max="7407" width="1.1640625" style="187" bestFit="1" customWidth="1"/>
    <col min="7408" max="7408" width="1" style="187" bestFit="1" customWidth="1"/>
    <col min="7409" max="7409" width="8.6640625" style="187" bestFit="1" customWidth="1"/>
    <col min="7410" max="7410" width="12" style="187" bestFit="1" customWidth="1"/>
    <col min="7411" max="7411" width="10.83203125" style="187" bestFit="1" customWidth="1"/>
    <col min="7412" max="7412" width="7.6640625" style="187" customWidth="1"/>
    <col min="7413" max="7413" width="3.1640625" style="187" bestFit="1" customWidth="1"/>
    <col min="7414" max="7414" width="5.5" style="187" bestFit="1" customWidth="1"/>
    <col min="7415" max="7415" width="6.5" style="187" bestFit="1" customWidth="1"/>
    <col min="7416" max="7417" width="4.33203125" style="187" bestFit="1" customWidth="1"/>
    <col min="7418" max="7418" width="1" style="187" bestFit="1" customWidth="1"/>
    <col min="7419" max="7419" width="5.5" style="187" bestFit="1" customWidth="1"/>
    <col min="7420" max="7420" width="2.1640625" style="187" bestFit="1" customWidth="1"/>
    <col min="7421" max="7421" width="8.6640625" style="187" bestFit="1" customWidth="1"/>
    <col min="7422" max="7422" width="16.33203125" style="187" bestFit="1" customWidth="1"/>
    <col min="7423" max="7661" width="9.33203125" style="187"/>
    <col min="7662" max="7662" width="10.83203125" style="187" bestFit="1" customWidth="1"/>
    <col min="7663" max="7663" width="1.1640625" style="187" bestFit="1" customWidth="1"/>
    <col min="7664" max="7664" width="1" style="187" bestFit="1" customWidth="1"/>
    <col min="7665" max="7665" width="8.6640625" style="187" bestFit="1" customWidth="1"/>
    <col min="7666" max="7666" width="12" style="187" bestFit="1" customWidth="1"/>
    <col min="7667" max="7667" width="10.83203125" style="187" bestFit="1" customWidth="1"/>
    <col min="7668" max="7668" width="7.6640625" style="187" customWidth="1"/>
    <col min="7669" max="7669" width="3.1640625" style="187" bestFit="1" customWidth="1"/>
    <col min="7670" max="7670" width="5.5" style="187" bestFit="1" customWidth="1"/>
    <col min="7671" max="7671" width="6.5" style="187" bestFit="1" customWidth="1"/>
    <col min="7672" max="7673" width="4.33203125" style="187" bestFit="1" customWidth="1"/>
    <col min="7674" max="7674" width="1" style="187" bestFit="1" customWidth="1"/>
    <col min="7675" max="7675" width="5.5" style="187" bestFit="1" customWidth="1"/>
    <col min="7676" max="7676" width="2.1640625" style="187" bestFit="1" customWidth="1"/>
    <col min="7677" max="7677" width="8.6640625" style="187" bestFit="1" customWidth="1"/>
    <col min="7678" max="7678" width="16.33203125" style="187" bestFit="1" customWidth="1"/>
    <col min="7679" max="7917" width="9.33203125" style="187"/>
    <col min="7918" max="7918" width="10.83203125" style="187" bestFit="1" customWidth="1"/>
    <col min="7919" max="7919" width="1.1640625" style="187" bestFit="1" customWidth="1"/>
    <col min="7920" max="7920" width="1" style="187" bestFit="1" customWidth="1"/>
    <col min="7921" max="7921" width="8.6640625" style="187" bestFit="1" customWidth="1"/>
    <col min="7922" max="7922" width="12" style="187" bestFit="1" customWidth="1"/>
    <col min="7923" max="7923" width="10.83203125" style="187" bestFit="1" customWidth="1"/>
    <col min="7924" max="7924" width="7.6640625" style="187" customWidth="1"/>
    <col min="7925" max="7925" width="3.1640625" style="187" bestFit="1" customWidth="1"/>
    <col min="7926" max="7926" width="5.5" style="187" bestFit="1" customWidth="1"/>
    <col min="7927" max="7927" width="6.5" style="187" bestFit="1" customWidth="1"/>
    <col min="7928" max="7929" width="4.33203125" style="187" bestFit="1" customWidth="1"/>
    <col min="7930" max="7930" width="1" style="187" bestFit="1" customWidth="1"/>
    <col min="7931" max="7931" width="5.5" style="187" bestFit="1" customWidth="1"/>
    <col min="7932" max="7932" width="2.1640625" style="187" bestFit="1" customWidth="1"/>
    <col min="7933" max="7933" width="8.6640625" style="187" bestFit="1" customWidth="1"/>
    <col min="7934" max="7934" width="16.33203125" style="187" bestFit="1" customWidth="1"/>
    <col min="7935" max="8173" width="9.33203125" style="187"/>
    <col min="8174" max="8174" width="10.83203125" style="187" bestFit="1" customWidth="1"/>
    <col min="8175" max="8175" width="1.1640625" style="187" bestFit="1" customWidth="1"/>
    <col min="8176" max="8176" width="1" style="187" bestFit="1" customWidth="1"/>
    <col min="8177" max="8177" width="8.6640625" style="187" bestFit="1" customWidth="1"/>
    <col min="8178" max="8178" width="12" style="187" bestFit="1" customWidth="1"/>
    <col min="8179" max="8179" width="10.83203125" style="187" bestFit="1" customWidth="1"/>
    <col min="8180" max="8180" width="7.6640625" style="187" customWidth="1"/>
    <col min="8181" max="8181" width="3.1640625" style="187" bestFit="1" customWidth="1"/>
    <col min="8182" max="8182" width="5.5" style="187" bestFit="1" customWidth="1"/>
    <col min="8183" max="8183" width="6.5" style="187" bestFit="1" customWidth="1"/>
    <col min="8184" max="8185" width="4.33203125" style="187" bestFit="1" customWidth="1"/>
    <col min="8186" max="8186" width="1" style="187" bestFit="1" customWidth="1"/>
    <col min="8187" max="8187" width="5.5" style="187" bestFit="1" customWidth="1"/>
    <col min="8188" max="8188" width="2.1640625" style="187" bestFit="1" customWidth="1"/>
    <col min="8189" max="8189" width="8.6640625" style="187" bestFit="1" customWidth="1"/>
    <col min="8190" max="8190" width="16.33203125" style="187" bestFit="1" customWidth="1"/>
    <col min="8191" max="8429" width="9.33203125" style="187"/>
    <col min="8430" max="8430" width="10.83203125" style="187" bestFit="1" customWidth="1"/>
    <col min="8431" max="8431" width="1.1640625" style="187" bestFit="1" customWidth="1"/>
    <col min="8432" max="8432" width="1" style="187" bestFit="1" customWidth="1"/>
    <col min="8433" max="8433" width="8.6640625" style="187" bestFit="1" customWidth="1"/>
    <col min="8434" max="8434" width="12" style="187" bestFit="1" customWidth="1"/>
    <col min="8435" max="8435" width="10.83203125" style="187" bestFit="1" customWidth="1"/>
    <col min="8436" max="8436" width="7.6640625" style="187" customWidth="1"/>
    <col min="8437" max="8437" width="3.1640625" style="187" bestFit="1" customWidth="1"/>
    <col min="8438" max="8438" width="5.5" style="187" bestFit="1" customWidth="1"/>
    <col min="8439" max="8439" width="6.5" style="187" bestFit="1" customWidth="1"/>
    <col min="8440" max="8441" width="4.33203125" style="187" bestFit="1" customWidth="1"/>
    <col min="8442" max="8442" width="1" style="187" bestFit="1" customWidth="1"/>
    <col min="8443" max="8443" width="5.5" style="187" bestFit="1" customWidth="1"/>
    <col min="8444" max="8444" width="2.1640625" style="187" bestFit="1" customWidth="1"/>
    <col min="8445" max="8445" width="8.6640625" style="187" bestFit="1" customWidth="1"/>
    <col min="8446" max="8446" width="16.33203125" style="187" bestFit="1" customWidth="1"/>
    <col min="8447" max="8685" width="9.33203125" style="187"/>
    <col min="8686" max="8686" width="10.83203125" style="187" bestFit="1" customWidth="1"/>
    <col min="8687" max="8687" width="1.1640625" style="187" bestFit="1" customWidth="1"/>
    <col min="8688" max="8688" width="1" style="187" bestFit="1" customWidth="1"/>
    <col min="8689" max="8689" width="8.6640625" style="187" bestFit="1" customWidth="1"/>
    <col min="8690" max="8690" width="12" style="187" bestFit="1" customWidth="1"/>
    <col min="8691" max="8691" width="10.83203125" style="187" bestFit="1" customWidth="1"/>
    <col min="8692" max="8692" width="7.6640625" style="187" customWidth="1"/>
    <col min="8693" max="8693" width="3.1640625" style="187" bestFit="1" customWidth="1"/>
    <col min="8694" max="8694" width="5.5" style="187" bestFit="1" customWidth="1"/>
    <col min="8695" max="8695" width="6.5" style="187" bestFit="1" customWidth="1"/>
    <col min="8696" max="8697" width="4.33203125" style="187" bestFit="1" customWidth="1"/>
    <col min="8698" max="8698" width="1" style="187" bestFit="1" customWidth="1"/>
    <col min="8699" max="8699" width="5.5" style="187" bestFit="1" customWidth="1"/>
    <col min="8700" max="8700" width="2.1640625" style="187" bestFit="1" customWidth="1"/>
    <col min="8701" max="8701" width="8.6640625" style="187" bestFit="1" customWidth="1"/>
    <col min="8702" max="8702" width="16.33203125" style="187" bestFit="1" customWidth="1"/>
    <col min="8703" max="8941" width="9.33203125" style="187"/>
    <col min="8942" max="8942" width="10.83203125" style="187" bestFit="1" customWidth="1"/>
    <col min="8943" max="8943" width="1.1640625" style="187" bestFit="1" customWidth="1"/>
    <col min="8944" max="8944" width="1" style="187" bestFit="1" customWidth="1"/>
    <col min="8945" max="8945" width="8.6640625" style="187" bestFit="1" customWidth="1"/>
    <col min="8946" max="8946" width="12" style="187" bestFit="1" customWidth="1"/>
    <col min="8947" max="8947" width="10.83203125" style="187" bestFit="1" customWidth="1"/>
    <col min="8948" max="8948" width="7.6640625" style="187" customWidth="1"/>
    <col min="8949" max="8949" width="3.1640625" style="187" bestFit="1" customWidth="1"/>
    <col min="8950" max="8950" width="5.5" style="187" bestFit="1" customWidth="1"/>
    <col min="8951" max="8951" width="6.5" style="187" bestFit="1" customWidth="1"/>
    <col min="8952" max="8953" width="4.33203125" style="187" bestFit="1" customWidth="1"/>
    <col min="8954" max="8954" width="1" style="187" bestFit="1" customWidth="1"/>
    <col min="8955" max="8955" width="5.5" style="187" bestFit="1" customWidth="1"/>
    <col min="8956" max="8956" width="2.1640625" style="187" bestFit="1" customWidth="1"/>
    <col min="8957" max="8957" width="8.6640625" style="187" bestFit="1" customWidth="1"/>
    <col min="8958" max="8958" width="16.33203125" style="187" bestFit="1" customWidth="1"/>
    <col min="8959" max="9197" width="9.33203125" style="187"/>
    <col min="9198" max="9198" width="10.83203125" style="187" bestFit="1" customWidth="1"/>
    <col min="9199" max="9199" width="1.1640625" style="187" bestFit="1" customWidth="1"/>
    <col min="9200" max="9200" width="1" style="187" bestFit="1" customWidth="1"/>
    <col min="9201" max="9201" width="8.6640625" style="187" bestFit="1" customWidth="1"/>
    <col min="9202" max="9202" width="12" style="187" bestFit="1" customWidth="1"/>
    <col min="9203" max="9203" width="10.83203125" style="187" bestFit="1" customWidth="1"/>
    <col min="9204" max="9204" width="7.6640625" style="187" customWidth="1"/>
    <col min="9205" max="9205" width="3.1640625" style="187" bestFit="1" customWidth="1"/>
    <col min="9206" max="9206" width="5.5" style="187" bestFit="1" customWidth="1"/>
    <col min="9207" max="9207" width="6.5" style="187" bestFit="1" customWidth="1"/>
    <col min="9208" max="9209" width="4.33203125" style="187" bestFit="1" customWidth="1"/>
    <col min="9210" max="9210" width="1" style="187" bestFit="1" customWidth="1"/>
    <col min="9211" max="9211" width="5.5" style="187" bestFit="1" customWidth="1"/>
    <col min="9212" max="9212" width="2.1640625" style="187" bestFit="1" customWidth="1"/>
    <col min="9213" max="9213" width="8.6640625" style="187" bestFit="1" customWidth="1"/>
    <col min="9214" max="9214" width="16.33203125" style="187" bestFit="1" customWidth="1"/>
    <col min="9215" max="9453" width="9.33203125" style="187"/>
    <col min="9454" max="9454" width="10.83203125" style="187" bestFit="1" customWidth="1"/>
    <col min="9455" max="9455" width="1.1640625" style="187" bestFit="1" customWidth="1"/>
    <col min="9456" max="9456" width="1" style="187" bestFit="1" customWidth="1"/>
    <col min="9457" max="9457" width="8.6640625" style="187" bestFit="1" customWidth="1"/>
    <col min="9458" max="9458" width="12" style="187" bestFit="1" customWidth="1"/>
    <col min="9459" max="9459" width="10.83203125" style="187" bestFit="1" customWidth="1"/>
    <col min="9460" max="9460" width="7.6640625" style="187" customWidth="1"/>
    <col min="9461" max="9461" width="3.1640625" style="187" bestFit="1" customWidth="1"/>
    <col min="9462" max="9462" width="5.5" style="187" bestFit="1" customWidth="1"/>
    <col min="9463" max="9463" width="6.5" style="187" bestFit="1" customWidth="1"/>
    <col min="9464" max="9465" width="4.33203125" style="187" bestFit="1" customWidth="1"/>
    <col min="9466" max="9466" width="1" style="187" bestFit="1" customWidth="1"/>
    <col min="9467" max="9467" width="5.5" style="187" bestFit="1" customWidth="1"/>
    <col min="9468" max="9468" width="2.1640625" style="187" bestFit="1" customWidth="1"/>
    <col min="9469" max="9469" width="8.6640625" style="187" bestFit="1" customWidth="1"/>
    <col min="9470" max="9470" width="16.33203125" style="187" bestFit="1" customWidth="1"/>
    <col min="9471" max="9709" width="9.33203125" style="187"/>
    <col min="9710" max="9710" width="10.83203125" style="187" bestFit="1" customWidth="1"/>
    <col min="9711" max="9711" width="1.1640625" style="187" bestFit="1" customWidth="1"/>
    <col min="9712" max="9712" width="1" style="187" bestFit="1" customWidth="1"/>
    <col min="9713" max="9713" width="8.6640625" style="187" bestFit="1" customWidth="1"/>
    <col min="9714" max="9714" width="12" style="187" bestFit="1" customWidth="1"/>
    <col min="9715" max="9715" width="10.83203125" style="187" bestFit="1" customWidth="1"/>
    <col min="9716" max="9716" width="7.6640625" style="187" customWidth="1"/>
    <col min="9717" max="9717" width="3.1640625" style="187" bestFit="1" customWidth="1"/>
    <col min="9718" max="9718" width="5.5" style="187" bestFit="1" customWidth="1"/>
    <col min="9719" max="9719" width="6.5" style="187" bestFit="1" customWidth="1"/>
    <col min="9720" max="9721" width="4.33203125" style="187" bestFit="1" customWidth="1"/>
    <col min="9722" max="9722" width="1" style="187" bestFit="1" customWidth="1"/>
    <col min="9723" max="9723" width="5.5" style="187" bestFit="1" customWidth="1"/>
    <col min="9724" max="9724" width="2.1640625" style="187" bestFit="1" customWidth="1"/>
    <col min="9725" max="9725" width="8.6640625" style="187" bestFit="1" customWidth="1"/>
    <col min="9726" max="9726" width="16.33203125" style="187" bestFit="1" customWidth="1"/>
    <col min="9727" max="9965" width="9.33203125" style="187"/>
    <col min="9966" max="9966" width="10.83203125" style="187" bestFit="1" customWidth="1"/>
    <col min="9967" max="9967" width="1.1640625" style="187" bestFit="1" customWidth="1"/>
    <col min="9968" max="9968" width="1" style="187" bestFit="1" customWidth="1"/>
    <col min="9969" max="9969" width="8.6640625" style="187" bestFit="1" customWidth="1"/>
    <col min="9970" max="9970" width="12" style="187" bestFit="1" customWidth="1"/>
    <col min="9971" max="9971" width="10.83203125" style="187" bestFit="1" customWidth="1"/>
    <col min="9972" max="9972" width="7.6640625" style="187" customWidth="1"/>
    <col min="9973" max="9973" width="3.1640625" style="187" bestFit="1" customWidth="1"/>
    <col min="9974" max="9974" width="5.5" style="187" bestFit="1" customWidth="1"/>
    <col min="9975" max="9975" width="6.5" style="187" bestFit="1" customWidth="1"/>
    <col min="9976" max="9977" width="4.33203125" style="187" bestFit="1" customWidth="1"/>
    <col min="9978" max="9978" width="1" style="187" bestFit="1" customWidth="1"/>
    <col min="9979" max="9979" width="5.5" style="187" bestFit="1" customWidth="1"/>
    <col min="9980" max="9980" width="2.1640625" style="187" bestFit="1" customWidth="1"/>
    <col min="9981" max="9981" width="8.6640625" style="187" bestFit="1" customWidth="1"/>
    <col min="9982" max="9982" width="16.33203125" style="187" bestFit="1" customWidth="1"/>
    <col min="9983" max="10221" width="9.33203125" style="187"/>
    <col min="10222" max="10222" width="10.83203125" style="187" bestFit="1" customWidth="1"/>
    <col min="10223" max="10223" width="1.1640625" style="187" bestFit="1" customWidth="1"/>
    <col min="10224" max="10224" width="1" style="187" bestFit="1" customWidth="1"/>
    <col min="10225" max="10225" width="8.6640625" style="187" bestFit="1" customWidth="1"/>
    <col min="10226" max="10226" width="12" style="187" bestFit="1" customWidth="1"/>
    <col min="10227" max="10227" width="10.83203125" style="187" bestFit="1" customWidth="1"/>
    <col min="10228" max="10228" width="7.6640625" style="187" customWidth="1"/>
    <col min="10229" max="10229" width="3.1640625" style="187" bestFit="1" customWidth="1"/>
    <col min="10230" max="10230" width="5.5" style="187" bestFit="1" customWidth="1"/>
    <col min="10231" max="10231" width="6.5" style="187" bestFit="1" customWidth="1"/>
    <col min="10232" max="10233" width="4.33203125" style="187" bestFit="1" customWidth="1"/>
    <col min="10234" max="10234" width="1" style="187" bestFit="1" customWidth="1"/>
    <col min="10235" max="10235" width="5.5" style="187" bestFit="1" customWidth="1"/>
    <col min="10236" max="10236" width="2.1640625" style="187" bestFit="1" customWidth="1"/>
    <col min="10237" max="10237" width="8.6640625" style="187" bestFit="1" customWidth="1"/>
    <col min="10238" max="10238" width="16.33203125" style="187" bestFit="1" customWidth="1"/>
    <col min="10239" max="10477" width="9.33203125" style="187"/>
    <col min="10478" max="10478" width="10.83203125" style="187" bestFit="1" customWidth="1"/>
    <col min="10479" max="10479" width="1.1640625" style="187" bestFit="1" customWidth="1"/>
    <col min="10480" max="10480" width="1" style="187" bestFit="1" customWidth="1"/>
    <col min="10481" max="10481" width="8.6640625" style="187" bestFit="1" customWidth="1"/>
    <col min="10482" max="10482" width="12" style="187" bestFit="1" customWidth="1"/>
    <col min="10483" max="10483" width="10.83203125" style="187" bestFit="1" customWidth="1"/>
    <col min="10484" max="10484" width="7.6640625" style="187" customWidth="1"/>
    <col min="10485" max="10485" width="3.1640625" style="187" bestFit="1" customWidth="1"/>
    <col min="10486" max="10486" width="5.5" style="187" bestFit="1" customWidth="1"/>
    <col min="10487" max="10487" width="6.5" style="187" bestFit="1" customWidth="1"/>
    <col min="10488" max="10489" width="4.33203125" style="187" bestFit="1" customWidth="1"/>
    <col min="10490" max="10490" width="1" style="187" bestFit="1" customWidth="1"/>
    <col min="10491" max="10491" width="5.5" style="187" bestFit="1" customWidth="1"/>
    <col min="10492" max="10492" width="2.1640625" style="187" bestFit="1" customWidth="1"/>
    <col min="10493" max="10493" width="8.6640625" style="187" bestFit="1" customWidth="1"/>
    <col min="10494" max="10494" width="16.33203125" style="187" bestFit="1" customWidth="1"/>
    <col min="10495" max="10733" width="9.33203125" style="187"/>
    <col min="10734" max="10734" width="10.83203125" style="187" bestFit="1" customWidth="1"/>
    <col min="10735" max="10735" width="1.1640625" style="187" bestFit="1" customWidth="1"/>
    <col min="10736" max="10736" width="1" style="187" bestFit="1" customWidth="1"/>
    <col min="10737" max="10737" width="8.6640625" style="187" bestFit="1" customWidth="1"/>
    <col min="10738" max="10738" width="12" style="187" bestFit="1" customWidth="1"/>
    <col min="10739" max="10739" width="10.83203125" style="187" bestFit="1" customWidth="1"/>
    <col min="10740" max="10740" width="7.6640625" style="187" customWidth="1"/>
    <col min="10741" max="10741" width="3.1640625" style="187" bestFit="1" customWidth="1"/>
    <col min="10742" max="10742" width="5.5" style="187" bestFit="1" customWidth="1"/>
    <col min="10743" max="10743" width="6.5" style="187" bestFit="1" customWidth="1"/>
    <col min="10744" max="10745" width="4.33203125" style="187" bestFit="1" customWidth="1"/>
    <col min="10746" max="10746" width="1" style="187" bestFit="1" customWidth="1"/>
    <col min="10747" max="10747" width="5.5" style="187" bestFit="1" customWidth="1"/>
    <col min="10748" max="10748" width="2.1640625" style="187" bestFit="1" customWidth="1"/>
    <col min="10749" max="10749" width="8.6640625" style="187" bestFit="1" customWidth="1"/>
    <col min="10750" max="10750" width="16.33203125" style="187" bestFit="1" customWidth="1"/>
    <col min="10751" max="10989" width="9.33203125" style="187"/>
    <col min="10990" max="10990" width="10.83203125" style="187" bestFit="1" customWidth="1"/>
    <col min="10991" max="10991" width="1.1640625" style="187" bestFit="1" customWidth="1"/>
    <col min="10992" max="10992" width="1" style="187" bestFit="1" customWidth="1"/>
    <col min="10993" max="10993" width="8.6640625" style="187" bestFit="1" customWidth="1"/>
    <col min="10994" max="10994" width="12" style="187" bestFit="1" customWidth="1"/>
    <col min="10995" max="10995" width="10.83203125" style="187" bestFit="1" customWidth="1"/>
    <col min="10996" max="10996" width="7.6640625" style="187" customWidth="1"/>
    <col min="10997" max="10997" width="3.1640625" style="187" bestFit="1" customWidth="1"/>
    <col min="10998" max="10998" width="5.5" style="187" bestFit="1" customWidth="1"/>
    <col min="10999" max="10999" width="6.5" style="187" bestFit="1" customWidth="1"/>
    <col min="11000" max="11001" width="4.33203125" style="187" bestFit="1" customWidth="1"/>
    <col min="11002" max="11002" width="1" style="187" bestFit="1" customWidth="1"/>
    <col min="11003" max="11003" width="5.5" style="187" bestFit="1" customWidth="1"/>
    <col min="11004" max="11004" width="2.1640625" style="187" bestFit="1" customWidth="1"/>
    <col min="11005" max="11005" width="8.6640625" style="187" bestFit="1" customWidth="1"/>
    <col min="11006" max="11006" width="16.33203125" style="187" bestFit="1" customWidth="1"/>
    <col min="11007" max="11245" width="9.33203125" style="187"/>
    <col min="11246" max="11246" width="10.83203125" style="187" bestFit="1" customWidth="1"/>
    <col min="11247" max="11247" width="1.1640625" style="187" bestFit="1" customWidth="1"/>
    <col min="11248" max="11248" width="1" style="187" bestFit="1" customWidth="1"/>
    <col min="11249" max="11249" width="8.6640625" style="187" bestFit="1" customWidth="1"/>
    <col min="11250" max="11250" width="12" style="187" bestFit="1" customWidth="1"/>
    <col min="11251" max="11251" width="10.83203125" style="187" bestFit="1" customWidth="1"/>
    <col min="11252" max="11252" width="7.6640625" style="187" customWidth="1"/>
    <col min="11253" max="11253" width="3.1640625" style="187" bestFit="1" customWidth="1"/>
    <col min="11254" max="11254" width="5.5" style="187" bestFit="1" customWidth="1"/>
    <col min="11255" max="11255" width="6.5" style="187" bestFit="1" customWidth="1"/>
    <col min="11256" max="11257" width="4.33203125" style="187" bestFit="1" customWidth="1"/>
    <col min="11258" max="11258" width="1" style="187" bestFit="1" customWidth="1"/>
    <col min="11259" max="11259" width="5.5" style="187" bestFit="1" customWidth="1"/>
    <col min="11260" max="11260" width="2.1640625" style="187" bestFit="1" customWidth="1"/>
    <col min="11261" max="11261" width="8.6640625" style="187" bestFit="1" customWidth="1"/>
    <col min="11262" max="11262" width="16.33203125" style="187" bestFit="1" customWidth="1"/>
    <col min="11263" max="11501" width="9.33203125" style="187"/>
    <col min="11502" max="11502" width="10.83203125" style="187" bestFit="1" customWidth="1"/>
    <col min="11503" max="11503" width="1.1640625" style="187" bestFit="1" customWidth="1"/>
    <col min="11504" max="11504" width="1" style="187" bestFit="1" customWidth="1"/>
    <col min="11505" max="11505" width="8.6640625" style="187" bestFit="1" customWidth="1"/>
    <col min="11506" max="11506" width="12" style="187" bestFit="1" customWidth="1"/>
    <col min="11507" max="11507" width="10.83203125" style="187" bestFit="1" customWidth="1"/>
    <col min="11508" max="11508" width="7.6640625" style="187" customWidth="1"/>
    <col min="11509" max="11509" width="3.1640625" style="187" bestFit="1" customWidth="1"/>
    <col min="11510" max="11510" width="5.5" style="187" bestFit="1" customWidth="1"/>
    <col min="11511" max="11511" width="6.5" style="187" bestFit="1" customWidth="1"/>
    <col min="11512" max="11513" width="4.33203125" style="187" bestFit="1" customWidth="1"/>
    <col min="11514" max="11514" width="1" style="187" bestFit="1" customWidth="1"/>
    <col min="11515" max="11515" width="5.5" style="187" bestFit="1" customWidth="1"/>
    <col min="11516" max="11516" width="2.1640625" style="187" bestFit="1" customWidth="1"/>
    <col min="11517" max="11517" width="8.6640625" style="187" bestFit="1" customWidth="1"/>
    <col min="11518" max="11518" width="16.33203125" style="187" bestFit="1" customWidth="1"/>
    <col min="11519" max="11757" width="9.33203125" style="187"/>
    <col min="11758" max="11758" width="10.83203125" style="187" bestFit="1" customWidth="1"/>
    <col min="11759" max="11759" width="1.1640625" style="187" bestFit="1" customWidth="1"/>
    <col min="11760" max="11760" width="1" style="187" bestFit="1" customWidth="1"/>
    <col min="11761" max="11761" width="8.6640625" style="187" bestFit="1" customWidth="1"/>
    <col min="11762" max="11762" width="12" style="187" bestFit="1" customWidth="1"/>
    <col min="11763" max="11763" width="10.83203125" style="187" bestFit="1" customWidth="1"/>
    <col min="11764" max="11764" width="7.6640625" style="187" customWidth="1"/>
    <col min="11765" max="11765" width="3.1640625" style="187" bestFit="1" customWidth="1"/>
    <col min="11766" max="11766" width="5.5" style="187" bestFit="1" customWidth="1"/>
    <col min="11767" max="11767" width="6.5" style="187" bestFit="1" customWidth="1"/>
    <col min="11768" max="11769" width="4.33203125" style="187" bestFit="1" customWidth="1"/>
    <col min="11770" max="11770" width="1" style="187" bestFit="1" customWidth="1"/>
    <col min="11771" max="11771" width="5.5" style="187" bestFit="1" customWidth="1"/>
    <col min="11772" max="11772" width="2.1640625" style="187" bestFit="1" customWidth="1"/>
    <col min="11773" max="11773" width="8.6640625" style="187" bestFit="1" customWidth="1"/>
    <col min="11774" max="11774" width="16.33203125" style="187" bestFit="1" customWidth="1"/>
    <col min="11775" max="12013" width="9.33203125" style="187"/>
    <col min="12014" max="12014" width="10.83203125" style="187" bestFit="1" customWidth="1"/>
    <col min="12015" max="12015" width="1.1640625" style="187" bestFit="1" customWidth="1"/>
    <col min="12016" max="12016" width="1" style="187" bestFit="1" customWidth="1"/>
    <col min="12017" max="12017" width="8.6640625" style="187" bestFit="1" customWidth="1"/>
    <col min="12018" max="12018" width="12" style="187" bestFit="1" customWidth="1"/>
    <col min="12019" max="12019" width="10.83203125" style="187" bestFit="1" customWidth="1"/>
    <col min="12020" max="12020" width="7.6640625" style="187" customWidth="1"/>
    <col min="12021" max="12021" width="3.1640625" style="187" bestFit="1" customWidth="1"/>
    <col min="12022" max="12022" width="5.5" style="187" bestFit="1" customWidth="1"/>
    <col min="12023" max="12023" width="6.5" style="187" bestFit="1" customWidth="1"/>
    <col min="12024" max="12025" width="4.33203125" style="187" bestFit="1" customWidth="1"/>
    <col min="12026" max="12026" width="1" style="187" bestFit="1" customWidth="1"/>
    <col min="12027" max="12027" width="5.5" style="187" bestFit="1" customWidth="1"/>
    <col min="12028" max="12028" width="2.1640625" style="187" bestFit="1" customWidth="1"/>
    <col min="12029" max="12029" width="8.6640625" style="187" bestFit="1" customWidth="1"/>
    <col min="12030" max="12030" width="16.33203125" style="187" bestFit="1" customWidth="1"/>
    <col min="12031" max="12269" width="9.33203125" style="187"/>
    <col min="12270" max="12270" width="10.83203125" style="187" bestFit="1" customWidth="1"/>
    <col min="12271" max="12271" width="1.1640625" style="187" bestFit="1" customWidth="1"/>
    <col min="12272" max="12272" width="1" style="187" bestFit="1" customWidth="1"/>
    <col min="12273" max="12273" width="8.6640625" style="187" bestFit="1" customWidth="1"/>
    <col min="12274" max="12274" width="12" style="187" bestFit="1" customWidth="1"/>
    <col min="12275" max="12275" width="10.83203125" style="187" bestFit="1" customWidth="1"/>
    <col min="12276" max="12276" width="7.6640625" style="187" customWidth="1"/>
    <col min="12277" max="12277" width="3.1640625" style="187" bestFit="1" customWidth="1"/>
    <col min="12278" max="12278" width="5.5" style="187" bestFit="1" customWidth="1"/>
    <col min="12279" max="12279" width="6.5" style="187" bestFit="1" customWidth="1"/>
    <col min="12280" max="12281" width="4.33203125" style="187" bestFit="1" customWidth="1"/>
    <col min="12282" max="12282" width="1" style="187" bestFit="1" customWidth="1"/>
    <col min="12283" max="12283" width="5.5" style="187" bestFit="1" customWidth="1"/>
    <col min="12284" max="12284" width="2.1640625" style="187" bestFit="1" customWidth="1"/>
    <col min="12285" max="12285" width="8.6640625" style="187" bestFit="1" customWidth="1"/>
    <col min="12286" max="12286" width="16.33203125" style="187" bestFit="1" customWidth="1"/>
    <col min="12287" max="12525" width="9.33203125" style="187"/>
    <col min="12526" max="12526" width="10.83203125" style="187" bestFit="1" customWidth="1"/>
    <col min="12527" max="12527" width="1.1640625" style="187" bestFit="1" customWidth="1"/>
    <col min="12528" max="12528" width="1" style="187" bestFit="1" customWidth="1"/>
    <col min="12529" max="12529" width="8.6640625" style="187" bestFit="1" customWidth="1"/>
    <col min="12530" max="12530" width="12" style="187" bestFit="1" customWidth="1"/>
    <col min="12531" max="12531" width="10.83203125" style="187" bestFit="1" customWidth="1"/>
    <col min="12532" max="12532" width="7.6640625" style="187" customWidth="1"/>
    <col min="12533" max="12533" width="3.1640625" style="187" bestFit="1" customWidth="1"/>
    <col min="12534" max="12534" width="5.5" style="187" bestFit="1" customWidth="1"/>
    <col min="12535" max="12535" width="6.5" style="187" bestFit="1" customWidth="1"/>
    <col min="12536" max="12537" width="4.33203125" style="187" bestFit="1" customWidth="1"/>
    <col min="12538" max="12538" width="1" style="187" bestFit="1" customWidth="1"/>
    <col min="12539" max="12539" width="5.5" style="187" bestFit="1" customWidth="1"/>
    <col min="12540" max="12540" width="2.1640625" style="187" bestFit="1" customWidth="1"/>
    <col min="12541" max="12541" width="8.6640625" style="187" bestFit="1" customWidth="1"/>
    <col min="12542" max="12542" width="16.33203125" style="187" bestFit="1" customWidth="1"/>
    <col min="12543" max="12781" width="9.33203125" style="187"/>
    <col min="12782" max="12782" width="10.83203125" style="187" bestFit="1" customWidth="1"/>
    <col min="12783" max="12783" width="1.1640625" style="187" bestFit="1" customWidth="1"/>
    <col min="12784" max="12784" width="1" style="187" bestFit="1" customWidth="1"/>
    <col min="12785" max="12785" width="8.6640625" style="187" bestFit="1" customWidth="1"/>
    <col min="12786" max="12786" width="12" style="187" bestFit="1" customWidth="1"/>
    <col min="12787" max="12787" width="10.83203125" style="187" bestFit="1" customWidth="1"/>
    <col min="12788" max="12788" width="7.6640625" style="187" customWidth="1"/>
    <col min="12789" max="12789" width="3.1640625" style="187" bestFit="1" customWidth="1"/>
    <col min="12790" max="12790" width="5.5" style="187" bestFit="1" customWidth="1"/>
    <col min="12791" max="12791" width="6.5" style="187" bestFit="1" customWidth="1"/>
    <col min="12792" max="12793" width="4.33203125" style="187" bestFit="1" customWidth="1"/>
    <col min="12794" max="12794" width="1" style="187" bestFit="1" customWidth="1"/>
    <col min="12795" max="12795" width="5.5" style="187" bestFit="1" customWidth="1"/>
    <col min="12796" max="12796" width="2.1640625" style="187" bestFit="1" customWidth="1"/>
    <col min="12797" max="12797" width="8.6640625" style="187" bestFit="1" customWidth="1"/>
    <col min="12798" max="12798" width="16.33203125" style="187" bestFit="1" customWidth="1"/>
    <col min="12799" max="13037" width="9.33203125" style="187"/>
    <col min="13038" max="13038" width="10.83203125" style="187" bestFit="1" customWidth="1"/>
    <col min="13039" max="13039" width="1.1640625" style="187" bestFit="1" customWidth="1"/>
    <col min="13040" max="13040" width="1" style="187" bestFit="1" customWidth="1"/>
    <col min="13041" max="13041" width="8.6640625" style="187" bestFit="1" customWidth="1"/>
    <col min="13042" max="13042" width="12" style="187" bestFit="1" customWidth="1"/>
    <col min="13043" max="13043" width="10.83203125" style="187" bestFit="1" customWidth="1"/>
    <col min="13044" max="13044" width="7.6640625" style="187" customWidth="1"/>
    <col min="13045" max="13045" width="3.1640625" style="187" bestFit="1" customWidth="1"/>
    <col min="13046" max="13046" width="5.5" style="187" bestFit="1" customWidth="1"/>
    <col min="13047" max="13047" width="6.5" style="187" bestFit="1" customWidth="1"/>
    <col min="13048" max="13049" width="4.33203125" style="187" bestFit="1" customWidth="1"/>
    <col min="13050" max="13050" width="1" style="187" bestFit="1" customWidth="1"/>
    <col min="13051" max="13051" width="5.5" style="187" bestFit="1" customWidth="1"/>
    <col min="13052" max="13052" width="2.1640625" style="187" bestFit="1" customWidth="1"/>
    <col min="13053" max="13053" width="8.6640625" style="187" bestFit="1" customWidth="1"/>
    <col min="13054" max="13054" width="16.33203125" style="187" bestFit="1" customWidth="1"/>
    <col min="13055" max="13293" width="9.33203125" style="187"/>
    <col min="13294" max="13294" width="10.83203125" style="187" bestFit="1" customWidth="1"/>
    <col min="13295" max="13295" width="1.1640625" style="187" bestFit="1" customWidth="1"/>
    <col min="13296" max="13296" width="1" style="187" bestFit="1" customWidth="1"/>
    <col min="13297" max="13297" width="8.6640625" style="187" bestFit="1" customWidth="1"/>
    <col min="13298" max="13298" width="12" style="187" bestFit="1" customWidth="1"/>
    <col min="13299" max="13299" width="10.83203125" style="187" bestFit="1" customWidth="1"/>
    <col min="13300" max="13300" width="7.6640625" style="187" customWidth="1"/>
    <col min="13301" max="13301" width="3.1640625" style="187" bestFit="1" customWidth="1"/>
    <col min="13302" max="13302" width="5.5" style="187" bestFit="1" customWidth="1"/>
    <col min="13303" max="13303" width="6.5" style="187" bestFit="1" customWidth="1"/>
    <col min="13304" max="13305" width="4.33203125" style="187" bestFit="1" customWidth="1"/>
    <col min="13306" max="13306" width="1" style="187" bestFit="1" customWidth="1"/>
    <col min="13307" max="13307" width="5.5" style="187" bestFit="1" customWidth="1"/>
    <col min="13308" max="13308" width="2.1640625" style="187" bestFit="1" customWidth="1"/>
    <col min="13309" max="13309" width="8.6640625" style="187" bestFit="1" customWidth="1"/>
    <col min="13310" max="13310" width="16.33203125" style="187" bestFit="1" customWidth="1"/>
    <col min="13311" max="13549" width="9.33203125" style="187"/>
    <col min="13550" max="13550" width="10.83203125" style="187" bestFit="1" customWidth="1"/>
    <col min="13551" max="13551" width="1.1640625" style="187" bestFit="1" customWidth="1"/>
    <col min="13552" max="13552" width="1" style="187" bestFit="1" customWidth="1"/>
    <col min="13553" max="13553" width="8.6640625" style="187" bestFit="1" customWidth="1"/>
    <col min="13554" max="13554" width="12" style="187" bestFit="1" customWidth="1"/>
    <col min="13555" max="13555" width="10.83203125" style="187" bestFit="1" customWidth="1"/>
    <col min="13556" max="13556" width="7.6640625" style="187" customWidth="1"/>
    <col min="13557" max="13557" width="3.1640625" style="187" bestFit="1" customWidth="1"/>
    <col min="13558" max="13558" width="5.5" style="187" bestFit="1" customWidth="1"/>
    <col min="13559" max="13559" width="6.5" style="187" bestFit="1" customWidth="1"/>
    <col min="13560" max="13561" width="4.33203125" style="187" bestFit="1" customWidth="1"/>
    <col min="13562" max="13562" width="1" style="187" bestFit="1" customWidth="1"/>
    <col min="13563" max="13563" width="5.5" style="187" bestFit="1" customWidth="1"/>
    <col min="13564" max="13564" width="2.1640625" style="187" bestFit="1" customWidth="1"/>
    <col min="13565" max="13565" width="8.6640625" style="187" bestFit="1" customWidth="1"/>
    <col min="13566" max="13566" width="16.33203125" style="187" bestFit="1" customWidth="1"/>
    <col min="13567" max="13805" width="9.33203125" style="187"/>
    <col min="13806" max="13806" width="10.83203125" style="187" bestFit="1" customWidth="1"/>
    <col min="13807" max="13807" width="1.1640625" style="187" bestFit="1" customWidth="1"/>
    <col min="13808" max="13808" width="1" style="187" bestFit="1" customWidth="1"/>
    <col min="13809" max="13809" width="8.6640625" style="187" bestFit="1" customWidth="1"/>
    <col min="13810" max="13810" width="12" style="187" bestFit="1" customWidth="1"/>
    <col min="13811" max="13811" width="10.83203125" style="187" bestFit="1" customWidth="1"/>
    <col min="13812" max="13812" width="7.6640625" style="187" customWidth="1"/>
    <col min="13813" max="13813" width="3.1640625" style="187" bestFit="1" customWidth="1"/>
    <col min="13814" max="13814" width="5.5" style="187" bestFit="1" customWidth="1"/>
    <col min="13815" max="13815" width="6.5" style="187" bestFit="1" customWidth="1"/>
    <col min="13816" max="13817" width="4.33203125" style="187" bestFit="1" customWidth="1"/>
    <col min="13818" max="13818" width="1" style="187" bestFit="1" customWidth="1"/>
    <col min="13819" max="13819" width="5.5" style="187" bestFit="1" customWidth="1"/>
    <col min="13820" max="13820" width="2.1640625" style="187" bestFit="1" customWidth="1"/>
    <col min="13821" max="13821" width="8.6640625" style="187" bestFit="1" customWidth="1"/>
    <col min="13822" max="13822" width="16.33203125" style="187" bestFit="1" customWidth="1"/>
    <col min="13823" max="14061" width="9.33203125" style="187"/>
    <col min="14062" max="14062" width="10.83203125" style="187" bestFit="1" customWidth="1"/>
    <col min="14063" max="14063" width="1.1640625" style="187" bestFit="1" customWidth="1"/>
    <col min="14064" max="14064" width="1" style="187" bestFit="1" customWidth="1"/>
    <col min="14065" max="14065" width="8.6640625" style="187" bestFit="1" customWidth="1"/>
    <col min="14066" max="14066" width="12" style="187" bestFit="1" customWidth="1"/>
    <col min="14067" max="14067" width="10.83203125" style="187" bestFit="1" customWidth="1"/>
    <col min="14068" max="14068" width="7.6640625" style="187" customWidth="1"/>
    <col min="14069" max="14069" width="3.1640625" style="187" bestFit="1" customWidth="1"/>
    <col min="14070" max="14070" width="5.5" style="187" bestFit="1" customWidth="1"/>
    <col min="14071" max="14071" width="6.5" style="187" bestFit="1" customWidth="1"/>
    <col min="14072" max="14073" width="4.33203125" style="187" bestFit="1" customWidth="1"/>
    <col min="14074" max="14074" width="1" style="187" bestFit="1" customWidth="1"/>
    <col min="14075" max="14075" width="5.5" style="187" bestFit="1" customWidth="1"/>
    <col min="14076" max="14076" width="2.1640625" style="187" bestFit="1" customWidth="1"/>
    <col min="14077" max="14077" width="8.6640625" style="187" bestFit="1" customWidth="1"/>
    <col min="14078" max="14078" width="16.33203125" style="187" bestFit="1" customWidth="1"/>
    <col min="14079" max="14317" width="9.33203125" style="187"/>
    <col min="14318" max="14318" width="10.83203125" style="187" bestFit="1" customWidth="1"/>
    <col min="14319" max="14319" width="1.1640625" style="187" bestFit="1" customWidth="1"/>
    <col min="14320" max="14320" width="1" style="187" bestFit="1" customWidth="1"/>
    <col min="14321" max="14321" width="8.6640625" style="187" bestFit="1" customWidth="1"/>
    <col min="14322" max="14322" width="12" style="187" bestFit="1" customWidth="1"/>
    <col min="14323" max="14323" width="10.83203125" style="187" bestFit="1" customWidth="1"/>
    <col min="14324" max="14324" width="7.6640625" style="187" customWidth="1"/>
    <col min="14325" max="14325" width="3.1640625" style="187" bestFit="1" customWidth="1"/>
    <col min="14326" max="14326" width="5.5" style="187" bestFit="1" customWidth="1"/>
    <col min="14327" max="14327" width="6.5" style="187" bestFit="1" customWidth="1"/>
    <col min="14328" max="14329" width="4.33203125" style="187" bestFit="1" customWidth="1"/>
    <col min="14330" max="14330" width="1" style="187" bestFit="1" customWidth="1"/>
    <col min="14331" max="14331" width="5.5" style="187" bestFit="1" customWidth="1"/>
    <col min="14332" max="14332" width="2.1640625" style="187" bestFit="1" customWidth="1"/>
    <col min="14333" max="14333" width="8.6640625" style="187" bestFit="1" customWidth="1"/>
    <col min="14334" max="14334" width="16.33203125" style="187" bestFit="1" customWidth="1"/>
    <col min="14335" max="14573" width="9.33203125" style="187"/>
    <col min="14574" max="14574" width="10.83203125" style="187" bestFit="1" customWidth="1"/>
    <col min="14575" max="14575" width="1.1640625" style="187" bestFit="1" customWidth="1"/>
    <col min="14576" max="14576" width="1" style="187" bestFit="1" customWidth="1"/>
    <col min="14577" max="14577" width="8.6640625" style="187" bestFit="1" customWidth="1"/>
    <col min="14578" max="14578" width="12" style="187" bestFit="1" customWidth="1"/>
    <col min="14579" max="14579" width="10.83203125" style="187" bestFit="1" customWidth="1"/>
    <col min="14580" max="14580" width="7.6640625" style="187" customWidth="1"/>
    <col min="14581" max="14581" width="3.1640625" style="187" bestFit="1" customWidth="1"/>
    <col min="14582" max="14582" width="5.5" style="187" bestFit="1" customWidth="1"/>
    <col min="14583" max="14583" width="6.5" style="187" bestFit="1" customWidth="1"/>
    <col min="14584" max="14585" width="4.33203125" style="187" bestFit="1" customWidth="1"/>
    <col min="14586" max="14586" width="1" style="187" bestFit="1" customWidth="1"/>
    <col min="14587" max="14587" width="5.5" style="187" bestFit="1" customWidth="1"/>
    <col min="14588" max="14588" width="2.1640625" style="187" bestFit="1" customWidth="1"/>
    <col min="14589" max="14589" width="8.6640625" style="187" bestFit="1" customWidth="1"/>
    <col min="14590" max="14590" width="16.33203125" style="187" bestFit="1" customWidth="1"/>
    <col min="14591" max="14829" width="9.33203125" style="187"/>
    <col min="14830" max="14830" width="10.83203125" style="187" bestFit="1" customWidth="1"/>
    <col min="14831" max="14831" width="1.1640625" style="187" bestFit="1" customWidth="1"/>
    <col min="14832" max="14832" width="1" style="187" bestFit="1" customWidth="1"/>
    <col min="14833" max="14833" width="8.6640625" style="187" bestFit="1" customWidth="1"/>
    <col min="14834" max="14834" width="12" style="187" bestFit="1" customWidth="1"/>
    <col min="14835" max="14835" width="10.83203125" style="187" bestFit="1" customWidth="1"/>
    <col min="14836" max="14836" width="7.6640625" style="187" customWidth="1"/>
    <col min="14837" max="14837" width="3.1640625" style="187" bestFit="1" customWidth="1"/>
    <col min="14838" max="14838" width="5.5" style="187" bestFit="1" customWidth="1"/>
    <col min="14839" max="14839" width="6.5" style="187" bestFit="1" customWidth="1"/>
    <col min="14840" max="14841" width="4.33203125" style="187" bestFit="1" customWidth="1"/>
    <col min="14842" max="14842" width="1" style="187" bestFit="1" customWidth="1"/>
    <col min="14843" max="14843" width="5.5" style="187" bestFit="1" customWidth="1"/>
    <col min="14844" max="14844" width="2.1640625" style="187" bestFit="1" customWidth="1"/>
    <col min="14845" max="14845" width="8.6640625" style="187" bestFit="1" customWidth="1"/>
    <col min="14846" max="14846" width="16.33203125" style="187" bestFit="1" customWidth="1"/>
    <col min="14847" max="15085" width="9.33203125" style="187"/>
    <col min="15086" max="15086" width="10.83203125" style="187" bestFit="1" customWidth="1"/>
    <col min="15087" max="15087" width="1.1640625" style="187" bestFit="1" customWidth="1"/>
    <col min="15088" max="15088" width="1" style="187" bestFit="1" customWidth="1"/>
    <col min="15089" max="15089" width="8.6640625" style="187" bestFit="1" customWidth="1"/>
    <col min="15090" max="15090" width="12" style="187" bestFit="1" customWidth="1"/>
    <col min="15091" max="15091" width="10.83203125" style="187" bestFit="1" customWidth="1"/>
    <col min="15092" max="15092" width="7.6640625" style="187" customWidth="1"/>
    <col min="15093" max="15093" width="3.1640625" style="187" bestFit="1" customWidth="1"/>
    <col min="15094" max="15094" width="5.5" style="187" bestFit="1" customWidth="1"/>
    <col min="15095" max="15095" width="6.5" style="187" bestFit="1" customWidth="1"/>
    <col min="15096" max="15097" width="4.33203125" style="187" bestFit="1" customWidth="1"/>
    <col min="15098" max="15098" width="1" style="187" bestFit="1" customWidth="1"/>
    <col min="15099" max="15099" width="5.5" style="187" bestFit="1" customWidth="1"/>
    <col min="15100" max="15100" width="2.1640625" style="187" bestFit="1" customWidth="1"/>
    <col min="15101" max="15101" width="8.6640625" style="187" bestFit="1" customWidth="1"/>
    <col min="15102" max="15102" width="16.33203125" style="187" bestFit="1" customWidth="1"/>
    <col min="15103" max="15341" width="9.33203125" style="187"/>
    <col min="15342" max="15342" width="10.83203125" style="187" bestFit="1" customWidth="1"/>
    <col min="15343" max="15343" width="1.1640625" style="187" bestFit="1" customWidth="1"/>
    <col min="15344" max="15344" width="1" style="187" bestFit="1" customWidth="1"/>
    <col min="15345" max="15345" width="8.6640625" style="187" bestFit="1" customWidth="1"/>
    <col min="15346" max="15346" width="12" style="187" bestFit="1" customWidth="1"/>
    <col min="15347" max="15347" width="10.83203125" style="187" bestFit="1" customWidth="1"/>
    <col min="15348" max="15348" width="7.6640625" style="187" customWidth="1"/>
    <col min="15349" max="15349" width="3.1640625" style="187" bestFit="1" customWidth="1"/>
    <col min="15350" max="15350" width="5.5" style="187" bestFit="1" customWidth="1"/>
    <col min="15351" max="15351" width="6.5" style="187" bestFit="1" customWidth="1"/>
    <col min="15352" max="15353" width="4.33203125" style="187" bestFit="1" customWidth="1"/>
    <col min="15354" max="15354" width="1" style="187" bestFit="1" customWidth="1"/>
    <col min="15355" max="15355" width="5.5" style="187" bestFit="1" customWidth="1"/>
    <col min="15356" max="15356" width="2.1640625" style="187" bestFit="1" customWidth="1"/>
    <col min="15357" max="15357" width="8.6640625" style="187" bestFit="1" customWidth="1"/>
    <col min="15358" max="15358" width="16.33203125" style="187" bestFit="1" customWidth="1"/>
    <col min="15359" max="15597" width="9.33203125" style="187"/>
    <col min="15598" max="15598" width="10.83203125" style="187" bestFit="1" customWidth="1"/>
    <col min="15599" max="15599" width="1.1640625" style="187" bestFit="1" customWidth="1"/>
    <col min="15600" max="15600" width="1" style="187" bestFit="1" customWidth="1"/>
    <col min="15601" max="15601" width="8.6640625" style="187" bestFit="1" customWidth="1"/>
    <col min="15602" max="15602" width="12" style="187" bestFit="1" customWidth="1"/>
    <col min="15603" max="15603" width="10.83203125" style="187" bestFit="1" customWidth="1"/>
    <col min="15604" max="15604" width="7.6640625" style="187" customWidth="1"/>
    <col min="15605" max="15605" width="3.1640625" style="187" bestFit="1" customWidth="1"/>
    <col min="15606" max="15606" width="5.5" style="187" bestFit="1" customWidth="1"/>
    <col min="15607" max="15607" width="6.5" style="187" bestFit="1" customWidth="1"/>
    <col min="15608" max="15609" width="4.33203125" style="187" bestFit="1" customWidth="1"/>
    <col min="15610" max="15610" width="1" style="187" bestFit="1" customWidth="1"/>
    <col min="15611" max="15611" width="5.5" style="187" bestFit="1" customWidth="1"/>
    <col min="15612" max="15612" width="2.1640625" style="187" bestFit="1" customWidth="1"/>
    <col min="15613" max="15613" width="8.6640625" style="187" bestFit="1" customWidth="1"/>
    <col min="15614" max="15614" width="16.33203125" style="187" bestFit="1" customWidth="1"/>
    <col min="15615" max="15853" width="9.33203125" style="187"/>
    <col min="15854" max="15854" width="10.83203125" style="187" bestFit="1" customWidth="1"/>
    <col min="15855" max="15855" width="1.1640625" style="187" bestFit="1" customWidth="1"/>
    <col min="15856" max="15856" width="1" style="187" bestFit="1" customWidth="1"/>
    <col min="15857" max="15857" width="8.6640625" style="187" bestFit="1" customWidth="1"/>
    <col min="15858" max="15858" width="12" style="187" bestFit="1" customWidth="1"/>
    <col min="15859" max="15859" width="10.83203125" style="187" bestFit="1" customWidth="1"/>
    <col min="15860" max="15860" width="7.6640625" style="187" customWidth="1"/>
    <col min="15861" max="15861" width="3.1640625" style="187" bestFit="1" customWidth="1"/>
    <col min="15862" max="15862" width="5.5" style="187" bestFit="1" customWidth="1"/>
    <col min="15863" max="15863" width="6.5" style="187" bestFit="1" customWidth="1"/>
    <col min="15864" max="15865" width="4.33203125" style="187" bestFit="1" customWidth="1"/>
    <col min="15866" max="15866" width="1" style="187" bestFit="1" customWidth="1"/>
    <col min="15867" max="15867" width="5.5" style="187" bestFit="1" customWidth="1"/>
    <col min="15868" max="15868" width="2.1640625" style="187" bestFit="1" customWidth="1"/>
    <col min="15869" max="15869" width="8.6640625" style="187" bestFit="1" customWidth="1"/>
    <col min="15870" max="15870" width="16.33203125" style="187" bestFit="1" customWidth="1"/>
    <col min="15871" max="16109" width="9.33203125" style="187"/>
    <col min="16110" max="16110" width="10.83203125" style="187" bestFit="1" customWidth="1"/>
    <col min="16111" max="16111" width="1.1640625" style="187" bestFit="1" customWidth="1"/>
    <col min="16112" max="16112" width="1" style="187" bestFit="1" customWidth="1"/>
    <col min="16113" max="16113" width="8.6640625" style="187" bestFit="1" customWidth="1"/>
    <col min="16114" max="16114" width="12" style="187" bestFit="1" customWidth="1"/>
    <col min="16115" max="16115" width="10.83203125" style="187" bestFit="1" customWidth="1"/>
    <col min="16116" max="16116" width="7.6640625" style="187" customWidth="1"/>
    <col min="16117" max="16117" width="3.1640625" style="187" bestFit="1" customWidth="1"/>
    <col min="16118" max="16118" width="5.5" style="187" bestFit="1" customWidth="1"/>
    <col min="16119" max="16119" width="6.5" style="187" bestFit="1" customWidth="1"/>
    <col min="16120" max="16121" width="4.33203125" style="187" bestFit="1" customWidth="1"/>
    <col min="16122" max="16122" width="1" style="187" bestFit="1" customWidth="1"/>
    <col min="16123" max="16123" width="5.5" style="187" bestFit="1" customWidth="1"/>
    <col min="16124" max="16124" width="2.1640625" style="187" bestFit="1" customWidth="1"/>
    <col min="16125" max="16125" width="8.6640625" style="187" bestFit="1" customWidth="1"/>
    <col min="16126" max="16126" width="16.33203125" style="187" bestFit="1" customWidth="1"/>
    <col min="16127" max="16384" width="9.33203125" style="187"/>
  </cols>
  <sheetData>
    <row r="1" spans="1:16382" ht="10.9" customHeight="1">
      <c r="A1" s="328"/>
      <c r="B1" s="329"/>
      <c r="C1" s="330"/>
      <c r="D1" s="330"/>
      <c r="E1" s="373" t="s">
        <v>785</v>
      </c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4"/>
    </row>
    <row r="2" spans="1:16382" ht="10.9" customHeight="1">
      <c r="A2" s="331"/>
      <c r="B2" s="332"/>
      <c r="C2" s="333"/>
      <c r="D2" s="333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375"/>
      <c r="X2" s="375"/>
      <c r="Y2" s="376"/>
    </row>
    <row r="3" spans="1:16382" ht="10.9" customHeight="1">
      <c r="A3" s="331"/>
      <c r="B3" s="332"/>
      <c r="C3" s="333"/>
      <c r="D3" s="333"/>
      <c r="E3" s="375"/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375"/>
      <c r="V3" s="375"/>
      <c r="W3" s="375"/>
      <c r="X3" s="375"/>
      <c r="Y3" s="376"/>
    </row>
    <row r="4" spans="1:16382">
      <c r="A4" s="334"/>
      <c r="B4" s="335"/>
      <c r="C4" s="336"/>
      <c r="D4" s="336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5"/>
      <c r="X4" s="375"/>
      <c r="Y4" s="376"/>
    </row>
    <row r="5" spans="1:16382" ht="23.25" customHeight="1">
      <c r="A5" s="377" t="s">
        <v>673</v>
      </c>
      <c r="B5" s="378"/>
      <c r="C5" s="378"/>
      <c r="D5" s="378"/>
      <c r="E5" s="379" t="s">
        <v>641</v>
      </c>
      <c r="F5" s="338" t="s">
        <v>786</v>
      </c>
      <c r="G5" s="339"/>
      <c r="H5" s="339"/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339"/>
      <c r="V5" s="339"/>
      <c r="W5" s="339"/>
      <c r="X5" s="339"/>
      <c r="Y5" s="340"/>
    </row>
    <row r="6" spans="1:16382" ht="18.75" customHeight="1">
      <c r="A6" s="380"/>
      <c r="B6" s="381"/>
      <c r="C6" s="381"/>
      <c r="D6" s="381"/>
      <c r="E6" s="379"/>
      <c r="F6" s="338" t="s">
        <v>787</v>
      </c>
      <c r="G6" s="340"/>
      <c r="H6" s="338" t="s">
        <v>788</v>
      </c>
      <c r="I6" s="340"/>
      <c r="J6" s="338" t="s">
        <v>789</v>
      </c>
      <c r="K6" s="340"/>
      <c r="L6" s="338" t="s">
        <v>790</v>
      </c>
      <c r="M6" s="340"/>
      <c r="N6" s="338">
        <v>5</v>
      </c>
      <c r="O6" s="340"/>
      <c r="P6" s="338">
        <v>6</v>
      </c>
      <c r="Q6" s="340"/>
      <c r="R6" s="338">
        <v>7</v>
      </c>
      <c r="S6" s="340"/>
      <c r="T6" s="338">
        <v>8</v>
      </c>
      <c r="U6" s="340"/>
      <c r="V6" s="338">
        <v>9</v>
      </c>
      <c r="W6" s="340"/>
      <c r="X6" s="338">
        <v>10</v>
      </c>
      <c r="Y6" s="340"/>
    </row>
    <row r="7" spans="1:16382">
      <c r="A7" s="382"/>
      <c r="B7" s="383"/>
      <c r="C7" s="383"/>
      <c r="D7" s="383"/>
      <c r="E7" s="379"/>
      <c r="F7" s="341" t="s">
        <v>77</v>
      </c>
      <c r="G7" s="342" t="s">
        <v>791</v>
      </c>
      <c r="H7" s="341" t="s">
        <v>77</v>
      </c>
      <c r="I7" s="342" t="s">
        <v>791</v>
      </c>
      <c r="J7" s="341" t="s">
        <v>77</v>
      </c>
      <c r="K7" s="342" t="s">
        <v>791</v>
      </c>
      <c r="L7" s="341" t="s">
        <v>77</v>
      </c>
      <c r="M7" s="342" t="s">
        <v>791</v>
      </c>
      <c r="N7" s="341" t="s">
        <v>77</v>
      </c>
      <c r="O7" s="342" t="s">
        <v>791</v>
      </c>
      <c r="P7" s="341" t="s">
        <v>77</v>
      </c>
      <c r="Q7" s="342" t="s">
        <v>791</v>
      </c>
      <c r="R7" s="341" t="s">
        <v>77</v>
      </c>
      <c r="S7" s="342" t="s">
        <v>791</v>
      </c>
      <c r="T7" s="341" t="s">
        <v>77</v>
      </c>
      <c r="U7" s="342" t="s">
        <v>791</v>
      </c>
      <c r="V7" s="341" t="s">
        <v>77</v>
      </c>
      <c r="W7" s="342" t="s">
        <v>791</v>
      </c>
      <c r="X7" s="341" t="s">
        <v>77</v>
      </c>
      <c r="Y7" s="342" t="s">
        <v>791</v>
      </c>
    </row>
    <row r="8" spans="1:16382">
      <c r="A8" s="343"/>
      <c r="B8" s="344"/>
      <c r="C8" s="344"/>
      <c r="D8" s="344"/>
      <c r="E8" s="345"/>
      <c r="F8" s="346"/>
      <c r="G8" s="347"/>
      <c r="H8" s="346"/>
      <c r="I8" s="347"/>
      <c r="J8" s="346"/>
      <c r="K8" s="347"/>
      <c r="L8" s="348"/>
      <c r="M8" s="349"/>
      <c r="N8" s="348"/>
      <c r="O8" s="349"/>
      <c r="P8" s="348"/>
      <c r="Q8" s="349"/>
      <c r="R8" s="348"/>
      <c r="S8" s="349"/>
      <c r="T8" s="348"/>
      <c r="U8" s="349"/>
      <c r="V8" s="348"/>
      <c r="W8" s="349"/>
      <c r="X8" s="348"/>
      <c r="Y8" s="349"/>
    </row>
    <row r="9" spans="1:16382" ht="44.25" customHeight="1">
      <c r="A9" s="350" t="s">
        <v>792</v>
      </c>
      <c r="B9" s="350"/>
      <c r="C9" s="350"/>
      <c r="D9" s="350"/>
      <c r="E9" s="351">
        <f>ORC_PROPOSTA!F15</f>
        <v>2351.9300000000003</v>
      </c>
      <c r="F9" s="352">
        <v>0.9</v>
      </c>
      <c r="G9" s="353">
        <f>F9*E9</f>
        <v>2116.7370000000005</v>
      </c>
      <c r="H9" s="352"/>
      <c r="I9" s="353">
        <f>H9*E9</f>
        <v>0</v>
      </c>
      <c r="J9" s="352"/>
      <c r="K9" s="353">
        <f>J9*E9</f>
        <v>0</v>
      </c>
      <c r="L9" s="352"/>
      <c r="M9" s="353">
        <f>L9*E9</f>
        <v>0</v>
      </c>
      <c r="N9" s="352"/>
      <c r="O9" s="353">
        <f>N9*E9</f>
        <v>0</v>
      </c>
      <c r="P9" s="352"/>
      <c r="Q9" s="353">
        <f>P9*E9</f>
        <v>0</v>
      </c>
      <c r="R9" s="352"/>
      <c r="S9" s="353">
        <f>R9*E9</f>
        <v>0</v>
      </c>
      <c r="T9" s="352"/>
      <c r="U9" s="353">
        <f>T9*E9</f>
        <v>0</v>
      </c>
      <c r="V9" s="352"/>
      <c r="W9" s="353">
        <f>V9*E9</f>
        <v>0</v>
      </c>
      <c r="X9" s="352">
        <v>0.1</v>
      </c>
      <c r="Y9" s="353">
        <f>X9*E9</f>
        <v>235.19300000000004</v>
      </c>
      <c r="Z9" s="354">
        <f>SUM(G9,I9,K9,M9,O9,Q9,S9,U9,W9,Y9)</f>
        <v>2351.9300000000007</v>
      </c>
      <c r="AA9" s="354">
        <f>Z9-E9</f>
        <v>0</v>
      </c>
    </row>
    <row r="10" spans="1:16382" ht="44.25" customHeight="1">
      <c r="A10" s="350" t="s">
        <v>17</v>
      </c>
      <c r="B10" s="350"/>
      <c r="C10" s="350"/>
      <c r="D10" s="350"/>
      <c r="E10" s="351">
        <f>ORC_PROPOSTA!F22+ORC_PROPOSTA!F31+ORC_PROPOSTA!F38</f>
        <v>969152.1</v>
      </c>
      <c r="F10" s="352">
        <v>0.35</v>
      </c>
      <c r="G10" s="353">
        <f t="shared" ref="G10:G18" si="0">F10*E10</f>
        <v>339203.23499999999</v>
      </c>
      <c r="H10" s="352">
        <v>0.5</v>
      </c>
      <c r="I10" s="353">
        <f t="shared" ref="I10:I18" si="1">H10*E10</f>
        <v>484576.05</v>
      </c>
      <c r="J10" s="352">
        <v>0.15</v>
      </c>
      <c r="K10" s="353">
        <f t="shared" ref="K10:K18" si="2">J10*E10</f>
        <v>145372.815</v>
      </c>
      <c r="L10" s="352"/>
      <c r="M10" s="353">
        <f t="shared" ref="M10:M18" si="3">L10*E10</f>
        <v>0</v>
      </c>
      <c r="N10" s="355"/>
      <c r="O10" s="353">
        <f t="shared" ref="O10:O18" si="4">N10*E10</f>
        <v>0</v>
      </c>
      <c r="P10" s="355"/>
      <c r="Q10" s="353">
        <f t="shared" ref="Q10:Q18" si="5">P10*E10</f>
        <v>0</v>
      </c>
      <c r="R10" s="355"/>
      <c r="S10" s="353">
        <f t="shared" ref="S10:S18" si="6">R10*E10</f>
        <v>0</v>
      </c>
      <c r="T10" s="352"/>
      <c r="U10" s="353">
        <f t="shared" ref="U10:U18" si="7">T10*E10</f>
        <v>0</v>
      </c>
      <c r="V10" s="352"/>
      <c r="W10" s="353">
        <f t="shared" ref="W10:W18" si="8">V10*E10</f>
        <v>0</v>
      </c>
      <c r="X10" s="352"/>
      <c r="Y10" s="353">
        <f t="shared" ref="Y10:Y18" si="9">X10*E10</f>
        <v>0</v>
      </c>
      <c r="Z10" s="354">
        <f t="shared" ref="Z10:Z18" si="10">SUM(G10,I10,K10,M10,O10,Q10,S10,U10,W10,Y10)</f>
        <v>969152.09999999986</v>
      </c>
      <c r="AA10" s="354">
        <f t="shared" ref="AA10:AA18" si="11">Z10-E10</f>
        <v>0</v>
      </c>
      <c r="AB10" s="353"/>
      <c r="AC10" s="350"/>
      <c r="AD10" s="350"/>
      <c r="AE10" s="350"/>
      <c r="AF10" s="350"/>
      <c r="AG10" s="350"/>
      <c r="AH10" s="350"/>
      <c r="AI10" s="351"/>
      <c r="AJ10" s="352"/>
      <c r="AK10" s="353"/>
      <c r="AL10" s="352"/>
      <c r="AM10" s="353"/>
      <c r="AN10" s="352"/>
      <c r="AO10" s="353"/>
      <c r="AP10" s="352"/>
      <c r="AQ10" s="353"/>
      <c r="AR10" s="350"/>
      <c r="AS10" s="350"/>
      <c r="AT10" s="350"/>
      <c r="AU10" s="350"/>
      <c r="AV10" s="350"/>
      <c r="AW10" s="350"/>
      <c r="AX10" s="351"/>
      <c r="AY10" s="352"/>
      <c r="AZ10" s="353"/>
      <c r="BA10" s="352"/>
      <c r="BB10" s="353"/>
      <c r="BC10" s="352"/>
      <c r="BD10" s="353"/>
      <c r="BE10" s="352"/>
      <c r="BF10" s="353"/>
      <c r="BG10" s="350"/>
      <c r="BH10" s="350"/>
      <c r="BI10" s="350"/>
      <c r="BJ10" s="350"/>
      <c r="BK10" s="350"/>
      <c r="BL10" s="350"/>
      <c r="BM10" s="351"/>
      <c r="BN10" s="352"/>
      <c r="BO10" s="353"/>
      <c r="BP10" s="352"/>
      <c r="BQ10" s="353"/>
      <c r="BR10" s="352"/>
      <c r="BS10" s="353"/>
      <c r="BT10" s="352"/>
      <c r="BU10" s="353"/>
      <c r="BV10" s="350"/>
      <c r="BW10" s="350"/>
      <c r="BX10" s="350"/>
      <c r="BY10" s="350"/>
      <c r="BZ10" s="350"/>
      <c r="CA10" s="350"/>
      <c r="CB10" s="351"/>
      <c r="CC10" s="352"/>
      <c r="CD10" s="353"/>
      <c r="CE10" s="352"/>
      <c r="CF10" s="353"/>
      <c r="CG10" s="352"/>
      <c r="CH10" s="353"/>
      <c r="CI10" s="352"/>
      <c r="CJ10" s="353"/>
      <c r="CK10" s="350"/>
      <c r="CL10" s="350"/>
      <c r="CM10" s="350"/>
      <c r="CN10" s="350"/>
      <c r="CO10" s="350"/>
      <c r="CP10" s="350"/>
      <c r="CQ10" s="351"/>
      <c r="CR10" s="352"/>
      <c r="CS10" s="353"/>
      <c r="CT10" s="352"/>
      <c r="CU10" s="353"/>
      <c r="CV10" s="352"/>
      <c r="CW10" s="353"/>
      <c r="CX10" s="352"/>
      <c r="CY10" s="353"/>
      <c r="CZ10" s="350"/>
      <c r="DA10" s="350"/>
      <c r="DB10" s="350"/>
      <c r="DC10" s="350"/>
      <c r="DD10" s="350"/>
      <c r="DE10" s="350"/>
      <c r="DF10" s="351"/>
      <c r="DG10" s="352"/>
      <c r="DH10" s="353"/>
      <c r="DI10" s="352"/>
      <c r="DJ10" s="353"/>
      <c r="DK10" s="352"/>
      <c r="DL10" s="353"/>
      <c r="DM10" s="352"/>
      <c r="DN10" s="353"/>
      <c r="DO10" s="350"/>
      <c r="DP10" s="350"/>
      <c r="DQ10" s="350"/>
      <c r="DR10" s="350"/>
      <c r="DS10" s="350"/>
      <c r="DT10" s="350"/>
      <c r="DU10" s="351"/>
      <c r="DV10" s="352"/>
      <c r="DW10" s="353"/>
      <c r="DX10" s="352"/>
      <c r="DY10" s="353"/>
      <c r="DZ10" s="352"/>
      <c r="EA10" s="353"/>
      <c r="EB10" s="352"/>
      <c r="EC10" s="353"/>
      <c r="ED10" s="350"/>
      <c r="EE10" s="350"/>
      <c r="EF10" s="350"/>
      <c r="EG10" s="350"/>
      <c r="EH10" s="350"/>
      <c r="EI10" s="350"/>
      <c r="EJ10" s="351"/>
      <c r="EK10" s="352"/>
      <c r="EL10" s="353"/>
      <c r="EM10" s="352"/>
      <c r="EN10" s="353"/>
      <c r="EO10" s="352"/>
      <c r="EP10" s="353"/>
      <c r="EQ10" s="352"/>
      <c r="ER10" s="353"/>
      <c r="ES10" s="350"/>
      <c r="ET10" s="350"/>
      <c r="EU10" s="350"/>
      <c r="EV10" s="350"/>
      <c r="EW10" s="350"/>
      <c r="EX10" s="350"/>
      <c r="EY10" s="351"/>
      <c r="EZ10" s="352"/>
      <c r="FA10" s="353"/>
      <c r="FB10" s="352"/>
      <c r="FC10" s="353"/>
      <c r="FD10" s="352"/>
      <c r="FE10" s="353"/>
      <c r="FF10" s="352"/>
      <c r="FG10" s="353"/>
      <c r="FH10" s="350"/>
      <c r="FI10" s="350"/>
      <c r="FJ10" s="350"/>
      <c r="FK10" s="350"/>
      <c r="FL10" s="350"/>
      <c r="FM10" s="350"/>
      <c r="FN10" s="351"/>
      <c r="FO10" s="352"/>
      <c r="FP10" s="353"/>
      <c r="FQ10" s="352"/>
      <c r="FR10" s="353"/>
      <c r="FS10" s="352"/>
      <c r="FT10" s="353"/>
      <c r="FU10" s="352"/>
      <c r="FV10" s="353"/>
      <c r="FW10" s="350"/>
      <c r="FX10" s="350"/>
      <c r="FY10" s="350"/>
      <c r="FZ10" s="350"/>
      <c r="GA10" s="350"/>
      <c r="GB10" s="350"/>
      <c r="GC10" s="351"/>
      <c r="GD10" s="352"/>
      <c r="GE10" s="353"/>
      <c r="GF10" s="352"/>
      <c r="GG10" s="353"/>
      <c r="GH10" s="352"/>
      <c r="GI10" s="353"/>
      <c r="GJ10" s="352"/>
      <c r="GK10" s="353"/>
      <c r="GL10" s="350"/>
      <c r="GM10" s="350"/>
      <c r="GN10" s="350"/>
      <c r="GO10" s="350"/>
      <c r="GP10" s="350"/>
      <c r="GQ10" s="350"/>
      <c r="GR10" s="351"/>
      <c r="GS10" s="352"/>
      <c r="GT10" s="353"/>
      <c r="GU10" s="352"/>
      <c r="GV10" s="353"/>
      <c r="GW10" s="352"/>
      <c r="GX10" s="353"/>
      <c r="GY10" s="352"/>
      <c r="GZ10" s="353"/>
      <c r="HA10" s="350"/>
      <c r="HB10" s="350"/>
      <c r="HC10" s="350"/>
      <c r="HD10" s="350"/>
      <c r="HE10" s="350"/>
      <c r="HF10" s="350"/>
      <c r="HG10" s="351"/>
      <c r="HH10" s="352"/>
      <c r="HI10" s="353"/>
      <c r="HJ10" s="352"/>
      <c r="HK10" s="353"/>
      <c r="HL10" s="352"/>
      <c r="HM10" s="353"/>
      <c r="HN10" s="352"/>
      <c r="HO10" s="353"/>
      <c r="HP10" s="350"/>
      <c r="HQ10" s="350"/>
      <c r="HR10" s="350"/>
      <c r="HS10" s="350"/>
      <c r="HT10" s="350"/>
      <c r="HU10" s="350"/>
      <c r="HV10" s="351"/>
      <c r="HW10" s="352"/>
      <c r="HX10" s="353"/>
      <c r="HY10" s="352"/>
      <c r="HZ10" s="353"/>
      <c r="IA10" s="352"/>
      <c r="IB10" s="353"/>
      <c r="IC10" s="352"/>
      <c r="ID10" s="353"/>
      <c r="IE10" s="350"/>
      <c r="IF10" s="350"/>
      <c r="IG10" s="350"/>
      <c r="IH10" s="350"/>
      <c r="II10" s="350"/>
      <c r="IJ10" s="350"/>
      <c r="IK10" s="351"/>
      <c r="IL10" s="352"/>
      <c r="IM10" s="353"/>
      <c r="IN10" s="352"/>
      <c r="IO10" s="353"/>
      <c r="IP10" s="352"/>
      <c r="IQ10" s="353"/>
      <c r="IR10" s="352"/>
      <c r="IS10" s="353"/>
      <c r="IT10" s="350"/>
      <c r="IU10" s="350"/>
      <c r="IV10" s="350"/>
      <c r="IW10" s="350"/>
      <c r="IX10" s="350"/>
      <c r="IY10" s="350"/>
      <c r="IZ10" s="351"/>
      <c r="JA10" s="352"/>
      <c r="JB10" s="353"/>
      <c r="JC10" s="352"/>
      <c r="JD10" s="353"/>
      <c r="JE10" s="352"/>
      <c r="JF10" s="353"/>
      <c r="JG10" s="352"/>
      <c r="JH10" s="353"/>
      <c r="JI10" s="350"/>
      <c r="JJ10" s="350"/>
      <c r="JK10" s="350"/>
      <c r="JL10" s="350"/>
      <c r="JM10" s="350"/>
      <c r="JN10" s="350"/>
      <c r="JO10" s="351"/>
      <c r="JP10" s="352"/>
      <c r="JQ10" s="353"/>
      <c r="JR10" s="352"/>
      <c r="JS10" s="353"/>
      <c r="JT10" s="352"/>
      <c r="JU10" s="353"/>
      <c r="JV10" s="352"/>
      <c r="JW10" s="353"/>
      <c r="JX10" s="350"/>
      <c r="JY10" s="350"/>
      <c r="JZ10" s="350"/>
      <c r="KA10" s="350"/>
      <c r="KB10" s="350"/>
      <c r="KC10" s="350"/>
      <c r="KD10" s="351"/>
      <c r="KE10" s="352"/>
      <c r="KF10" s="353"/>
      <c r="KG10" s="352"/>
      <c r="KH10" s="353"/>
      <c r="KI10" s="352"/>
      <c r="KJ10" s="353"/>
      <c r="KK10" s="352"/>
      <c r="KL10" s="353"/>
      <c r="KM10" s="350"/>
      <c r="KN10" s="350"/>
      <c r="KO10" s="350"/>
      <c r="KP10" s="350"/>
      <c r="KQ10" s="350"/>
      <c r="KR10" s="350"/>
      <c r="KS10" s="351"/>
      <c r="KT10" s="352"/>
      <c r="KU10" s="353"/>
      <c r="KV10" s="352"/>
      <c r="KW10" s="353"/>
      <c r="KX10" s="352"/>
      <c r="KY10" s="353"/>
      <c r="KZ10" s="352"/>
      <c r="LA10" s="353"/>
      <c r="LB10" s="350"/>
      <c r="LC10" s="350"/>
      <c r="LD10" s="350"/>
      <c r="LE10" s="350"/>
      <c r="LF10" s="350"/>
      <c r="LG10" s="350"/>
      <c r="LH10" s="351"/>
      <c r="LI10" s="352"/>
      <c r="LJ10" s="353"/>
      <c r="LK10" s="352"/>
      <c r="LL10" s="353"/>
      <c r="LM10" s="352"/>
      <c r="LN10" s="353"/>
      <c r="LO10" s="352"/>
      <c r="LP10" s="353"/>
      <c r="LQ10" s="350"/>
      <c r="LR10" s="350"/>
      <c r="LS10" s="350"/>
      <c r="LT10" s="350"/>
      <c r="LU10" s="350"/>
      <c r="LV10" s="350"/>
      <c r="LW10" s="351"/>
      <c r="LX10" s="352"/>
      <c r="LY10" s="353"/>
      <c r="LZ10" s="352"/>
      <c r="MA10" s="353"/>
      <c r="MB10" s="352"/>
      <c r="MC10" s="353"/>
      <c r="MD10" s="352"/>
      <c r="ME10" s="353"/>
      <c r="MF10" s="350"/>
      <c r="MG10" s="350"/>
      <c r="MH10" s="350"/>
      <c r="MI10" s="350"/>
      <c r="MJ10" s="350"/>
      <c r="MK10" s="350"/>
      <c r="ML10" s="351"/>
      <c r="MM10" s="352"/>
      <c r="MN10" s="353"/>
      <c r="MO10" s="352"/>
      <c r="MP10" s="353"/>
      <c r="MQ10" s="352"/>
      <c r="MR10" s="353"/>
      <c r="MS10" s="352"/>
      <c r="MT10" s="353"/>
      <c r="MU10" s="350"/>
      <c r="MV10" s="350"/>
      <c r="MW10" s="350"/>
      <c r="MX10" s="350"/>
      <c r="MY10" s="350"/>
      <c r="MZ10" s="350"/>
      <c r="NA10" s="351"/>
      <c r="NB10" s="352"/>
      <c r="NC10" s="353"/>
      <c r="ND10" s="352"/>
      <c r="NE10" s="353"/>
      <c r="NF10" s="352"/>
      <c r="NG10" s="353"/>
      <c r="NH10" s="352"/>
      <c r="NI10" s="353"/>
      <c r="NJ10" s="350"/>
      <c r="NK10" s="350"/>
      <c r="NL10" s="350"/>
      <c r="NM10" s="350"/>
      <c r="NN10" s="350"/>
      <c r="NO10" s="350"/>
      <c r="NP10" s="351"/>
      <c r="NQ10" s="352"/>
      <c r="NR10" s="353"/>
      <c r="NS10" s="352"/>
      <c r="NT10" s="353"/>
      <c r="NU10" s="352"/>
      <c r="NV10" s="353"/>
      <c r="NW10" s="352"/>
      <c r="NX10" s="353"/>
      <c r="NY10" s="350"/>
      <c r="NZ10" s="350"/>
      <c r="OA10" s="350"/>
      <c r="OB10" s="350"/>
      <c r="OC10" s="350"/>
      <c r="OD10" s="350"/>
      <c r="OE10" s="351"/>
      <c r="OF10" s="352"/>
      <c r="OG10" s="353"/>
      <c r="OH10" s="352"/>
      <c r="OI10" s="353"/>
      <c r="OJ10" s="352"/>
      <c r="OK10" s="353"/>
      <c r="OL10" s="352"/>
      <c r="OM10" s="353"/>
      <c r="ON10" s="350"/>
      <c r="OO10" s="350"/>
      <c r="OP10" s="350"/>
      <c r="OQ10" s="350"/>
      <c r="OR10" s="350"/>
      <c r="OS10" s="350"/>
      <c r="OT10" s="351"/>
      <c r="OU10" s="352"/>
      <c r="OV10" s="353"/>
      <c r="OW10" s="352"/>
      <c r="OX10" s="353"/>
      <c r="OY10" s="352"/>
      <c r="OZ10" s="353"/>
      <c r="PA10" s="352"/>
      <c r="PB10" s="353"/>
      <c r="PC10" s="350"/>
      <c r="PD10" s="350"/>
      <c r="PE10" s="350"/>
      <c r="PF10" s="350"/>
      <c r="PG10" s="350"/>
      <c r="PH10" s="350"/>
      <c r="PI10" s="351"/>
      <c r="PJ10" s="352"/>
      <c r="PK10" s="353"/>
      <c r="PL10" s="352"/>
      <c r="PM10" s="353"/>
      <c r="PN10" s="352"/>
      <c r="PO10" s="353"/>
      <c r="PP10" s="352"/>
      <c r="PQ10" s="353"/>
      <c r="PR10" s="350"/>
      <c r="PS10" s="350"/>
      <c r="PT10" s="350"/>
      <c r="PU10" s="350"/>
      <c r="PV10" s="350"/>
      <c r="PW10" s="350"/>
      <c r="PX10" s="351"/>
      <c r="PY10" s="352"/>
      <c r="PZ10" s="353"/>
      <c r="QA10" s="352"/>
      <c r="QB10" s="353"/>
      <c r="QC10" s="352"/>
      <c r="QD10" s="353"/>
      <c r="QE10" s="352"/>
      <c r="QF10" s="353"/>
      <c r="QG10" s="350"/>
      <c r="QH10" s="350"/>
      <c r="QI10" s="350"/>
      <c r="QJ10" s="350"/>
      <c r="QK10" s="350"/>
      <c r="QL10" s="350"/>
      <c r="QM10" s="351"/>
      <c r="QN10" s="352"/>
      <c r="QO10" s="353"/>
      <c r="QP10" s="352"/>
      <c r="QQ10" s="353"/>
      <c r="QR10" s="352"/>
      <c r="QS10" s="353"/>
      <c r="QT10" s="352"/>
      <c r="QU10" s="353"/>
      <c r="QV10" s="350"/>
      <c r="QW10" s="350"/>
      <c r="QX10" s="350"/>
      <c r="QY10" s="350"/>
      <c r="QZ10" s="350"/>
      <c r="RA10" s="350"/>
      <c r="RB10" s="351"/>
      <c r="RC10" s="352"/>
      <c r="RD10" s="353"/>
      <c r="RE10" s="352"/>
      <c r="RF10" s="353"/>
      <c r="RG10" s="352"/>
      <c r="RH10" s="353"/>
      <c r="RI10" s="352"/>
      <c r="RJ10" s="353"/>
      <c r="RK10" s="350"/>
      <c r="RL10" s="350"/>
      <c r="RM10" s="350"/>
      <c r="RN10" s="350"/>
      <c r="RO10" s="350"/>
      <c r="RP10" s="350"/>
      <c r="RQ10" s="351"/>
      <c r="RR10" s="352"/>
      <c r="RS10" s="353"/>
      <c r="RT10" s="352"/>
      <c r="RU10" s="353"/>
      <c r="RV10" s="352"/>
      <c r="RW10" s="353"/>
      <c r="RX10" s="352"/>
      <c r="RY10" s="353"/>
      <c r="RZ10" s="350"/>
      <c r="SA10" s="350"/>
      <c r="SB10" s="350"/>
      <c r="SC10" s="350"/>
      <c r="SD10" s="350"/>
      <c r="SE10" s="350"/>
      <c r="SF10" s="351"/>
      <c r="SG10" s="352"/>
      <c r="SH10" s="353"/>
      <c r="SI10" s="352"/>
      <c r="SJ10" s="353"/>
      <c r="SK10" s="352"/>
      <c r="SL10" s="353"/>
      <c r="SM10" s="352"/>
      <c r="SN10" s="353"/>
      <c r="SO10" s="350"/>
      <c r="SP10" s="350"/>
      <c r="SQ10" s="350"/>
      <c r="SR10" s="350"/>
      <c r="SS10" s="350"/>
      <c r="ST10" s="350"/>
      <c r="SU10" s="351"/>
      <c r="SV10" s="352"/>
      <c r="SW10" s="353"/>
      <c r="SX10" s="352"/>
      <c r="SY10" s="353"/>
      <c r="SZ10" s="352"/>
      <c r="TA10" s="353"/>
      <c r="TB10" s="352"/>
      <c r="TC10" s="353"/>
      <c r="TD10" s="350"/>
      <c r="TE10" s="350"/>
      <c r="TF10" s="350"/>
      <c r="TG10" s="350"/>
      <c r="TH10" s="350"/>
      <c r="TI10" s="350"/>
      <c r="TJ10" s="351"/>
      <c r="TK10" s="352"/>
      <c r="TL10" s="353"/>
      <c r="TM10" s="352"/>
      <c r="TN10" s="353"/>
      <c r="TO10" s="352"/>
      <c r="TP10" s="353"/>
      <c r="TQ10" s="352"/>
      <c r="TR10" s="353"/>
      <c r="TS10" s="350"/>
      <c r="TT10" s="350"/>
      <c r="TU10" s="350"/>
      <c r="TV10" s="350"/>
      <c r="TW10" s="350"/>
      <c r="TX10" s="350"/>
      <c r="TY10" s="351"/>
      <c r="TZ10" s="352"/>
      <c r="UA10" s="353"/>
      <c r="UB10" s="352"/>
      <c r="UC10" s="353"/>
      <c r="UD10" s="352"/>
      <c r="UE10" s="353"/>
      <c r="UF10" s="352"/>
      <c r="UG10" s="353"/>
      <c r="UH10" s="350"/>
      <c r="UI10" s="350"/>
      <c r="UJ10" s="350"/>
      <c r="UK10" s="350"/>
      <c r="UL10" s="350"/>
      <c r="UM10" s="350"/>
      <c r="UN10" s="351"/>
      <c r="UO10" s="352"/>
      <c r="UP10" s="353"/>
      <c r="UQ10" s="352"/>
      <c r="UR10" s="353"/>
      <c r="US10" s="352"/>
      <c r="UT10" s="353"/>
      <c r="UU10" s="352"/>
      <c r="UV10" s="353"/>
      <c r="UW10" s="350"/>
      <c r="UX10" s="350"/>
      <c r="UY10" s="350"/>
      <c r="UZ10" s="350"/>
      <c r="VA10" s="350"/>
      <c r="VB10" s="350"/>
      <c r="VC10" s="351"/>
      <c r="VD10" s="352"/>
      <c r="VE10" s="353"/>
      <c r="VF10" s="352"/>
      <c r="VG10" s="353"/>
      <c r="VH10" s="352"/>
      <c r="VI10" s="353"/>
      <c r="VJ10" s="352"/>
      <c r="VK10" s="353"/>
      <c r="VL10" s="350"/>
      <c r="VM10" s="350"/>
      <c r="VN10" s="350"/>
      <c r="VO10" s="350"/>
      <c r="VP10" s="350"/>
      <c r="VQ10" s="350"/>
      <c r="VR10" s="351"/>
      <c r="VS10" s="352"/>
      <c r="VT10" s="353"/>
      <c r="VU10" s="352"/>
      <c r="VV10" s="353"/>
      <c r="VW10" s="352"/>
      <c r="VX10" s="353"/>
      <c r="VY10" s="352"/>
      <c r="VZ10" s="353"/>
      <c r="WA10" s="350"/>
      <c r="WB10" s="350"/>
      <c r="WC10" s="350"/>
      <c r="WD10" s="350"/>
      <c r="WE10" s="350"/>
      <c r="WF10" s="350"/>
      <c r="WG10" s="351"/>
      <c r="WH10" s="352"/>
      <c r="WI10" s="353"/>
      <c r="WJ10" s="352"/>
      <c r="WK10" s="353"/>
      <c r="WL10" s="352"/>
      <c r="WM10" s="353"/>
      <c r="WN10" s="352"/>
      <c r="WO10" s="353"/>
      <c r="WP10" s="350"/>
      <c r="WQ10" s="350"/>
      <c r="WR10" s="350"/>
      <c r="WS10" s="350"/>
      <c r="WT10" s="350"/>
      <c r="WU10" s="350"/>
      <c r="WV10" s="351"/>
      <c r="WW10" s="352"/>
      <c r="WX10" s="353"/>
      <c r="WY10" s="352"/>
      <c r="WZ10" s="353"/>
      <c r="XA10" s="352"/>
      <c r="XB10" s="353"/>
      <c r="XC10" s="352"/>
      <c r="XD10" s="353"/>
      <c r="XE10" s="350"/>
      <c r="XF10" s="350"/>
      <c r="XG10" s="350"/>
      <c r="XH10" s="350"/>
      <c r="XI10" s="350"/>
      <c r="XJ10" s="350"/>
      <c r="XK10" s="351"/>
      <c r="XL10" s="352"/>
      <c r="XM10" s="353"/>
      <c r="XN10" s="352"/>
      <c r="XO10" s="353"/>
      <c r="XP10" s="352"/>
      <c r="XQ10" s="353"/>
      <c r="XR10" s="352"/>
      <c r="XS10" s="353"/>
      <c r="XT10" s="350"/>
      <c r="XU10" s="350"/>
      <c r="XV10" s="350"/>
      <c r="XW10" s="350"/>
      <c r="XX10" s="350"/>
      <c r="XY10" s="350"/>
      <c r="XZ10" s="351"/>
      <c r="YA10" s="352"/>
      <c r="YB10" s="353"/>
      <c r="YC10" s="352"/>
      <c r="YD10" s="353"/>
      <c r="YE10" s="352"/>
      <c r="YF10" s="353"/>
      <c r="YG10" s="352"/>
      <c r="YH10" s="353"/>
      <c r="YI10" s="350"/>
      <c r="YJ10" s="350"/>
      <c r="YK10" s="350"/>
      <c r="YL10" s="350"/>
      <c r="YM10" s="350"/>
      <c r="YN10" s="350"/>
      <c r="YO10" s="351"/>
      <c r="YP10" s="352"/>
      <c r="YQ10" s="353"/>
      <c r="YR10" s="352"/>
      <c r="YS10" s="353"/>
      <c r="YT10" s="352"/>
      <c r="YU10" s="353"/>
      <c r="YV10" s="352"/>
      <c r="YW10" s="353"/>
      <c r="YX10" s="350"/>
      <c r="YY10" s="350"/>
      <c r="YZ10" s="350"/>
      <c r="ZA10" s="350"/>
      <c r="ZB10" s="350"/>
      <c r="ZC10" s="350"/>
      <c r="ZD10" s="351"/>
      <c r="ZE10" s="352"/>
      <c r="ZF10" s="353"/>
      <c r="ZG10" s="352"/>
      <c r="ZH10" s="353"/>
      <c r="ZI10" s="352"/>
      <c r="ZJ10" s="353"/>
      <c r="ZK10" s="352"/>
      <c r="ZL10" s="353"/>
      <c r="ZM10" s="350"/>
      <c r="ZN10" s="350"/>
      <c r="ZO10" s="350"/>
      <c r="ZP10" s="350"/>
      <c r="ZQ10" s="350"/>
      <c r="ZR10" s="350"/>
      <c r="ZS10" s="351"/>
      <c r="ZT10" s="352"/>
      <c r="ZU10" s="353"/>
      <c r="ZV10" s="352"/>
      <c r="ZW10" s="353"/>
      <c r="ZX10" s="352"/>
      <c r="ZY10" s="353"/>
      <c r="ZZ10" s="352"/>
      <c r="AAA10" s="353"/>
      <c r="AAB10" s="350"/>
      <c r="AAC10" s="350"/>
      <c r="AAD10" s="350"/>
      <c r="AAE10" s="350"/>
      <c r="AAF10" s="350"/>
      <c r="AAG10" s="350"/>
      <c r="AAH10" s="351"/>
      <c r="AAI10" s="352"/>
      <c r="AAJ10" s="353"/>
      <c r="AAK10" s="352"/>
      <c r="AAL10" s="353"/>
      <c r="AAM10" s="352"/>
      <c r="AAN10" s="353"/>
      <c r="AAO10" s="352"/>
      <c r="AAP10" s="353"/>
      <c r="AAQ10" s="350"/>
      <c r="AAR10" s="350"/>
      <c r="AAS10" s="350"/>
      <c r="AAT10" s="350"/>
      <c r="AAU10" s="350"/>
      <c r="AAV10" s="350"/>
      <c r="AAW10" s="351"/>
      <c r="AAX10" s="352"/>
      <c r="AAY10" s="353"/>
      <c r="AAZ10" s="352"/>
      <c r="ABA10" s="353"/>
      <c r="ABB10" s="352"/>
      <c r="ABC10" s="353"/>
      <c r="ABD10" s="352"/>
      <c r="ABE10" s="353"/>
      <c r="ABF10" s="350"/>
      <c r="ABG10" s="350"/>
      <c r="ABH10" s="350"/>
      <c r="ABI10" s="350"/>
      <c r="ABJ10" s="350"/>
      <c r="ABK10" s="350"/>
      <c r="ABL10" s="351"/>
      <c r="ABM10" s="352"/>
      <c r="ABN10" s="353"/>
      <c r="ABO10" s="352"/>
      <c r="ABP10" s="353"/>
      <c r="ABQ10" s="352"/>
      <c r="ABR10" s="353"/>
      <c r="ABS10" s="352"/>
      <c r="ABT10" s="353"/>
      <c r="ABU10" s="350"/>
      <c r="ABV10" s="350"/>
      <c r="ABW10" s="350"/>
      <c r="ABX10" s="350"/>
      <c r="ABY10" s="350"/>
      <c r="ABZ10" s="350"/>
      <c r="ACA10" s="351"/>
      <c r="ACB10" s="352"/>
      <c r="ACC10" s="353"/>
      <c r="ACD10" s="352"/>
      <c r="ACE10" s="353"/>
      <c r="ACF10" s="352"/>
      <c r="ACG10" s="353"/>
      <c r="ACH10" s="352"/>
      <c r="ACI10" s="353"/>
      <c r="ACJ10" s="350"/>
      <c r="ACK10" s="350"/>
      <c r="ACL10" s="350"/>
      <c r="ACM10" s="350"/>
      <c r="ACN10" s="350"/>
      <c r="ACO10" s="350"/>
      <c r="ACP10" s="351"/>
      <c r="ACQ10" s="352"/>
      <c r="ACR10" s="353"/>
      <c r="ACS10" s="352"/>
      <c r="ACT10" s="353"/>
      <c r="ACU10" s="352"/>
      <c r="ACV10" s="353"/>
      <c r="ACW10" s="352"/>
      <c r="ACX10" s="353"/>
      <c r="ACY10" s="350"/>
      <c r="ACZ10" s="350"/>
      <c r="ADA10" s="350"/>
      <c r="ADB10" s="350"/>
      <c r="ADC10" s="350"/>
      <c r="ADD10" s="350"/>
      <c r="ADE10" s="351"/>
      <c r="ADF10" s="352"/>
      <c r="ADG10" s="353"/>
      <c r="ADH10" s="352"/>
      <c r="ADI10" s="353"/>
      <c r="ADJ10" s="352"/>
      <c r="ADK10" s="353"/>
      <c r="ADL10" s="352"/>
      <c r="ADM10" s="353"/>
      <c r="ADN10" s="350"/>
      <c r="ADO10" s="350"/>
      <c r="ADP10" s="350"/>
      <c r="ADQ10" s="350"/>
      <c r="ADR10" s="350"/>
      <c r="ADS10" s="350"/>
      <c r="ADT10" s="351"/>
      <c r="ADU10" s="352"/>
      <c r="ADV10" s="353"/>
      <c r="ADW10" s="352"/>
      <c r="ADX10" s="353"/>
      <c r="ADY10" s="352"/>
      <c r="ADZ10" s="353"/>
      <c r="AEA10" s="352"/>
      <c r="AEB10" s="353"/>
      <c r="AEC10" s="350"/>
      <c r="AED10" s="350"/>
      <c r="AEE10" s="350"/>
      <c r="AEF10" s="350"/>
      <c r="AEG10" s="350"/>
      <c r="AEH10" s="350"/>
      <c r="AEI10" s="351"/>
      <c r="AEJ10" s="352"/>
      <c r="AEK10" s="353"/>
      <c r="AEL10" s="352"/>
      <c r="AEM10" s="353"/>
      <c r="AEN10" s="352"/>
      <c r="AEO10" s="353"/>
      <c r="AEP10" s="352"/>
      <c r="AEQ10" s="353"/>
      <c r="AER10" s="350"/>
      <c r="AES10" s="350"/>
      <c r="AET10" s="350"/>
      <c r="AEU10" s="350"/>
      <c r="AEV10" s="350"/>
      <c r="AEW10" s="350"/>
      <c r="AEX10" s="351"/>
      <c r="AEY10" s="352"/>
      <c r="AEZ10" s="353"/>
      <c r="AFA10" s="352"/>
      <c r="AFB10" s="353"/>
      <c r="AFC10" s="352"/>
      <c r="AFD10" s="353"/>
      <c r="AFE10" s="352"/>
      <c r="AFF10" s="353"/>
      <c r="AFG10" s="350"/>
      <c r="AFH10" s="350"/>
      <c r="AFI10" s="350"/>
      <c r="AFJ10" s="350"/>
      <c r="AFK10" s="350"/>
      <c r="AFL10" s="350"/>
      <c r="AFM10" s="351"/>
      <c r="AFN10" s="352"/>
      <c r="AFO10" s="353"/>
      <c r="AFP10" s="352"/>
      <c r="AFQ10" s="353"/>
      <c r="AFR10" s="352"/>
      <c r="AFS10" s="353"/>
      <c r="AFT10" s="352"/>
      <c r="AFU10" s="353"/>
      <c r="AFV10" s="350"/>
      <c r="AFW10" s="350"/>
      <c r="AFX10" s="350"/>
      <c r="AFY10" s="350"/>
      <c r="AFZ10" s="350"/>
      <c r="AGA10" s="350"/>
      <c r="AGB10" s="351"/>
      <c r="AGC10" s="352"/>
      <c r="AGD10" s="353"/>
      <c r="AGE10" s="352"/>
      <c r="AGF10" s="353"/>
      <c r="AGG10" s="352"/>
      <c r="AGH10" s="353"/>
      <c r="AGI10" s="352"/>
      <c r="AGJ10" s="353"/>
      <c r="AGK10" s="350"/>
      <c r="AGL10" s="350"/>
      <c r="AGM10" s="350"/>
      <c r="AGN10" s="350"/>
      <c r="AGO10" s="350"/>
      <c r="AGP10" s="350"/>
      <c r="AGQ10" s="351"/>
      <c r="AGR10" s="352"/>
      <c r="AGS10" s="353"/>
      <c r="AGT10" s="352"/>
      <c r="AGU10" s="353"/>
      <c r="AGV10" s="352"/>
      <c r="AGW10" s="353"/>
      <c r="AGX10" s="352"/>
      <c r="AGY10" s="353"/>
      <c r="AGZ10" s="350"/>
      <c r="AHA10" s="350"/>
      <c r="AHB10" s="350"/>
      <c r="AHC10" s="350"/>
      <c r="AHD10" s="350"/>
      <c r="AHE10" s="350"/>
      <c r="AHF10" s="351"/>
      <c r="AHG10" s="352"/>
      <c r="AHH10" s="353"/>
      <c r="AHI10" s="352"/>
      <c r="AHJ10" s="353"/>
      <c r="AHK10" s="352"/>
      <c r="AHL10" s="353"/>
      <c r="AHM10" s="352"/>
      <c r="AHN10" s="353"/>
      <c r="AHO10" s="350"/>
      <c r="AHP10" s="350"/>
      <c r="AHQ10" s="350"/>
      <c r="AHR10" s="350"/>
      <c r="AHS10" s="350"/>
      <c r="AHT10" s="350"/>
      <c r="AHU10" s="351"/>
      <c r="AHV10" s="352"/>
      <c r="AHW10" s="353"/>
      <c r="AHX10" s="352"/>
      <c r="AHY10" s="353"/>
      <c r="AHZ10" s="352"/>
      <c r="AIA10" s="353"/>
      <c r="AIB10" s="352"/>
      <c r="AIC10" s="353"/>
      <c r="AID10" s="350"/>
      <c r="AIE10" s="350"/>
      <c r="AIF10" s="350"/>
      <c r="AIG10" s="350"/>
      <c r="AIH10" s="350"/>
      <c r="AII10" s="350"/>
      <c r="AIJ10" s="351"/>
      <c r="AIK10" s="352"/>
      <c r="AIL10" s="353"/>
      <c r="AIM10" s="352"/>
      <c r="AIN10" s="353"/>
      <c r="AIO10" s="352"/>
      <c r="AIP10" s="353"/>
      <c r="AIQ10" s="352"/>
      <c r="AIR10" s="353"/>
      <c r="AIS10" s="350"/>
      <c r="AIT10" s="350"/>
      <c r="AIU10" s="350"/>
      <c r="AIV10" s="350"/>
      <c r="AIW10" s="350"/>
      <c r="AIX10" s="350"/>
      <c r="AIY10" s="351"/>
      <c r="AIZ10" s="352"/>
      <c r="AJA10" s="353"/>
      <c r="AJB10" s="352"/>
      <c r="AJC10" s="353"/>
      <c r="AJD10" s="352"/>
      <c r="AJE10" s="353"/>
      <c r="AJF10" s="352"/>
      <c r="AJG10" s="353"/>
      <c r="AJH10" s="350"/>
      <c r="AJI10" s="350"/>
      <c r="AJJ10" s="350"/>
      <c r="AJK10" s="350"/>
      <c r="AJL10" s="350"/>
      <c r="AJM10" s="350"/>
      <c r="AJN10" s="351"/>
      <c r="AJO10" s="352"/>
      <c r="AJP10" s="353"/>
      <c r="AJQ10" s="352"/>
      <c r="AJR10" s="353"/>
      <c r="AJS10" s="352"/>
      <c r="AJT10" s="353"/>
      <c r="AJU10" s="352"/>
      <c r="AJV10" s="353"/>
      <c r="AJW10" s="350"/>
      <c r="AJX10" s="350"/>
      <c r="AJY10" s="350"/>
      <c r="AJZ10" s="350"/>
      <c r="AKA10" s="350"/>
      <c r="AKB10" s="350"/>
      <c r="AKC10" s="351"/>
      <c r="AKD10" s="352"/>
      <c r="AKE10" s="353"/>
      <c r="AKF10" s="352"/>
      <c r="AKG10" s="353"/>
      <c r="AKH10" s="352"/>
      <c r="AKI10" s="353"/>
      <c r="AKJ10" s="352"/>
      <c r="AKK10" s="353"/>
      <c r="AKL10" s="350"/>
      <c r="AKM10" s="350"/>
      <c r="AKN10" s="350"/>
      <c r="AKO10" s="350"/>
      <c r="AKP10" s="350"/>
      <c r="AKQ10" s="350"/>
      <c r="AKR10" s="351"/>
      <c r="AKS10" s="352"/>
      <c r="AKT10" s="353"/>
      <c r="AKU10" s="352"/>
      <c r="AKV10" s="353"/>
      <c r="AKW10" s="352"/>
      <c r="AKX10" s="353"/>
      <c r="AKY10" s="352"/>
      <c r="AKZ10" s="353"/>
      <c r="ALA10" s="350"/>
      <c r="ALB10" s="350"/>
      <c r="ALC10" s="350"/>
      <c r="ALD10" s="350"/>
      <c r="ALE10" s="350"/>
      <c r="ALF10" s="350"/>
      <c r="ALG10" s="351"/>
      <c r="ALH10" s="352"/>
      <c r="ALI10" s="353"/>
      <c r="ALJ10" s="352"/>
      <c r="ALK10" s="353"/>
      <c r="ALL10" s="352"/>
      <c r="ALM10" s="353"/>
      <c r="ALN10" s="352"/>
      <c r="ALO10" s="353"/>
      <c r="ALP10" s="350"/>
      <c r="ALQ10" s="350"/>
      <c r="ALR10" s="350"/>
      <c r="ALS10" s="350"/>
      <c r="ALT10" s="350"/>
      <c r="ALU10" s="350"/>
      <c r="ALV10" s="351"/>
      <c r="ALW10" s="352"/>
      <c r="ALX10" s="353"/>
      <c r="ALY10" s="352"/>
      <c r="ALZ10" s="353"/>
      <c r="AMA10" s="352"/>
      <c r="AMB10" s="353"/>
      <c r="AMC10" s="352"/>
      <c r="AMD10" s="353"/>
      <c r="AME10" s="350"/>
      <c r="AMF10" s="350"/>
      <c r="AMG10" s="350"/>
      <c r="AMH10" s="350"/>
      <c r="AMI10" s="350"/>
      <c r="AMJ10" s="350"/>
      <c r="AMK10" s="351"/>
      <c r="AML10" s="352"/>
      <c r="AMM10" s="353"/>
      <c r="AMN10" s="352"/>
      <c r="AMO10" s="353"/>
      <c r="AMP10" s="352"/>
      <c r="AMQ10" s="353"/>
      <c r="AMR10" s="352"/>
      <c r="AMS10" s="353"/>
      <c r="AMT10" s="350"/>
      <c r="AMU10" s="350"/>
      <c r="AMV10" s="350"/>
      <c r="AMW10" s="350"/>
      <c r="AMX10" s="350"/>
      <c r="AMY10" s="350"/>
      <c r="AMZ10" s="351"/>
      <c r="ANA10" s="352"/>
      <c r="ANB10" s="353"/>
      <c r="ANC10" s="352"/>
      <c r="AND10" s="353"/>
      <c r="ANE10" s="352"/>
      <c r="ANF10" s="353"/>
      <c r="ANG10" s="352"/>
      <c r="ANH10" s="353"/>
      <c r="ANI10" s="350"/>
      <c r="ANJ10" s="350"/>
      <c r="ANK10" s="350"/>
      <c r="ANL10" s="350"/>
      <c r="ANM10" s="350"/>
      <c r="ANN10" s="350"/>
      <c r="ANO10" s="351"/>
      <c r="ANP10" s="352"/>
      <c r="ANQ10" s="353"/>
      <c r="ANR10" s="352"/>
      <c r="ANS10" s="353"/>
      <c r="ANT10" s="352"/>
      <c r="ANU10" s="353"/>
      <c r="ANV10" s="352"/>
      <c r="ANW10" s="353"/>
      <c r="ANX10" s="350"/>
      <c r="ANY10" s="350"/>
      <c r="ANZ10" s="350"/>
      <c r="AOA10" s="350"/>
      <c r="AOB10" s="350"/>
      <c r="AOC10" s="350"/>
      <c r="AOD10" s="351"/>
      <c r="AOE10" s="352"/>
      <c r="AOF10" s="353"/>
      <c r="AOG10" s="352"/>
      <c r="AOH10" s="353"/>
      <c r="AOI10" s="352"/>
      <c r="AOJ10" s="353"/>
      <c r="AOK10" s="352"/>
      <c r="AOL10" s="353"/>
      <c r="AOM10" s="350"/>
      <c r="AON10" s="350"/>
      <c r="AOO10" s="350"/>
      <c r="AOP10" s="350"/>
      <c r="AOQ10" s="350"/>
      <c r="AOR10" s="350"/>
      <c r="AOS10" s="351"/>
      <c r="AOT10" s="352"/>
      <c r="AOU10" s="353"/>
      <c r="AOV10" s="352"/>
      <c r="AOW10" s="353"/>
      <c r="AOX10" s="352"/>
      <c r="AOY10" s="353"/>
      <c r="AOZ10" s="352"/>
      <c r="APA10" s="353"/>
      <c r="APB10" s="350"/>
      <c r="APC10" s="350"/>
      <c r="APD10" s="350"/>
      <c r="APE10" s="350"/>
      <c r="APF10" s="350"/>
      <c r="APG10" s="350"/>
      <c r="APH10" s="351"/>
      <c r="API10" s="352"/>
      <c r="APJ10" s="353"/>
      <c r="APK10" s="352"/>
      <c r="APL10" s="353"/>
      <c r="APM10" s="352"/>
      <c r="APN10" s="353"/>
      <c r="APO10" s="352"/>
      <c r="APP10" s="353"/>
      <c r="APQ10" s="350"/>
      <c r="APR10" s="350"/>
      <c r="APS10" s="350"/>
      <c r="APT10" s="350"/>
      <c r="APU10" s="350"/>
      <c r="APV10" s="350"/>
      <c r="APW10" s="351"/>
      <c r="APX10" s="352"/>
      <c r="APY10" s="353"/>
      <c r="APZ10" s="352"/>
      <c r="AQA10" s="353"/>
      <c r="AQB10" s="352"/>
      <c r="AQC10" s="353"/>
      <c r="AQD10" s="352"/>
      <c r="AQE10" s="353"/>
      <c r="AQF10" s="350"/>
      <c r="AQG10" s="350"/>
      <c r="AQH10" s="350"/>
      <c r="AQI10" s="350"/>
      <c r="AQJ10" s="350"/>
      <c r="AQK10" s="350"/>
      <c r="AQL10" s="351"/>
      <c r="AQM10" s="352"/>
      <c r="AQN10" s="353"/>
      <c r="AQO10" s="352"/>
      <c r="AQP10" s="353"/>
      <c r="AQQ10" s="352"/>
      <c r="AQR10" s="353"/>
      <c r="AQS10" s="352"/>
      <c r="AQT10" s="353"/>
      <c r="AQU10" s="350"/>
      <c r="AQV10" s="350"/>
      <c r="AQW10" s="350"/>
      <c r="AQX10" s="350"/>
      <c r="AQY10" s="350"/>
      <c r="AQZ10" s="350"/>
      <c r="ARA10" s="351"/>
      <c r="ARB10" s="352"/>
      <c r="ARC10" s="353"/>
      <c r="ARD10" s="352"/>
      <c r="ARE10" s="353"/>
      <c r="ARF10" s="352"/>
      <c r="ARG10" s="353"/>
      <c r="ARH10" s="352"/>
      <c r="ARI10" s="353"/>
      <c r="ARJ10" s="350"/>
      <c r="ARK10" s="350"/>
      <c r="ARL10" s="350"/>
      <c r="ARM10" s="350"/>
      <c r="ARN10" s="350"/>
      <c r="ARO10" s="350"/>
      <c r="ARP10" s="351"/>
      <c r="ARQ10" s="352"/>
      <c r="ARR10" s="353"/>
      <c r="ARS10" s="352"/>
      <c r="ART10" s="353"/>
      <c r="ARU10" s="352"/>
      <c r="ARV10" s="353"/>
      <c r="ARW10" s="352"/>
      <c r="ARX10" s="353"/>
      <c r="ARY10" s="350"/>
      <c r="ARZ10" s="350"/>
      <c r="ASA10" s="350"/>
      <c r="ASB10" s="350"/>
      <c r="ASC10" s="350"/>
      <c r="ASD10" s="350"/>
      <c r="ASE10" s="351"/>
      <c r="ASF10" s="352"/>
      <c r="ASG10" s="353"/>
      <c r="ASH10" s="352"/>
      <c r="ASI10" s="353"/>
      <c r="ASJ10" s="352"/>
      <c r="ASK10" s="353"/>
      <c r="ASL10" s="352"/>
      <c r="ASM10" s="353"/>
      <c r="ASN10" s="350"/>
      <c r="ASO10" s="350"/>
      <c r="ASP10" s="350"/>
      <c r="ASQ10" s="350"/>
      <c r="ASR10" s="350"/>
      <c r="ASS10" s="350"/>
      <c r="AST10" s="351"/>
      <c r="ASU10" s="352"/>
      <c r="ASV10" s="353"/>
      <c r="ASW10" s="352"/>
      <c r="ASX10" s="353"/>
      <c r="ASY10" s="352"/>
      <c r="ASZ10" s="353"/>
      <c r="ATA10" s="352"/>
      <c r="ATB10" s="353"/>
      <c r="ATC10" s="350"/>
      <c r="ATD10" s="350"/>
      <c r="ATE10" s="350"/>
      <c r="ATF10" s="350"/>
      <c r="ATG10" s="350"/>
      <c r="ATH10" s="350"/>
      <c r="ATI10" s="351"/>
      <c r="ATJ10" s="352"/>
      <c r="ATK10" s="353"/>
      <c r="ATL10" s="352"/>
      <c r="ATM10" s="353"/>
      <c r="ATN10" s="352"/>
      <c r="ATO10" s="353"/>
      <c r="ATP10" s="352"/>
      <c r="ATQ10" s="353"/>
      <c r="ATR10" s="350"/>
      <c r="ATS10" s="350"/>
      <c r="ATT10" s="350"/>
      <c r="ATU10" s="350"/>
      <c r="ATV10" s="350"/>
      <c r="ATW10" s="350"/>
      <c r="ATX10" s="351"/>
      <c r="ATY10" s="352"/>
      <c r="ATZ10" s="353"/>
      <c r="AUA10" s="352"/>
      <c r="AUB10" s="353"/>
      <c r="AUC10" s="352"/>
      <c r="AUD10" s="353"/>
      <c r="AUE10" s="352"/>
      <c r="AUF10" s="353"/>
      <c r="AUG10" s="350"/>
      <c r="AUH10" s="350"/>
      <c r="AUI10" s="350"/>
      <c r="AUJ10" s="350"/>
      <c r="AUK10" s="350"/>
      <c r="AUL10" s="350"/>
      <c r="AUM10" s="351"/>
      <c r="AUN10" s="352"/>
      <c r="AUO10" s="353"/>
      <c r="AUP10" s="352"/>
      <c r="AUQ10" s="353"/>
      <c r="AUR10" s="352"/>
      <c r="AUS10" s="353"/>
      <c r="AUT10" s="352"/>
      <c r="AUU10" s="353"/>
      <c r="AUV10" s="350"/>
      <c r="AUW10" s="350"/>
      <c r="AUX10" s="350"/>
      <c r="AUY10" s="350"/>
      <c r="AUZ10" s="350"/>
      <c r="AVA10" s="350"/>
      <c r="AVB10" s="351"/>
      <c r="AVC10" s="352"/>
      <c r="AVD10" s="353"/>
      <c r="AVE10" s="352"/>
      <c r="AVF10" s="353"/>
      <c r="AVG10" s="352"/>
      <c r="AVH10" s="353"/>
      <c r="AVI10" s="352"/>
      <c r="AVJ10" s="353"/>
      <c r="AVK10" s="350"/>
      <c r="AVL10" s="350"/>
      <c r="AVM10" s="350"/>
      <c r="AVN10" s="350"/>
      <c r="AVO10" s="350"/>
      <c r="AVP10" s="350"/>
      <c r="AVQ10" s="351"/>
      <c r="AVR10" s="352"/>
      <c r="AVS10" s="353"/>
      <c r="AVT10" s="352"/>
      <c r="AVU10" s="353"/>
      <c r="AVV10" s="352"/>
      <c r="AVW10" s="353"/>
      <c r="AVX10" s="352"/>
      <c r="AVY10" s="353"/>
      <c r="AVZ10" s="350"/>
      <c r="AWA10" s="350"/>
      <c r="AWB10" s="350"/>
      <c r="AWC10" s="350"/>
      <c r="AWD10" s="350"/>
      <c r="AWE10" s="350"/>
      <c r="AWF10" s="351"/>
      <c r="AWG10" s="352"/>
      <c r="AWH10" s="353"/>
      <c r="AWI10" s="352"/>
      <c r="AWJ10" s="353"/>
      <c r="AWK10" s="352"/>
      <c r="AWL10" s="353"/>
      <c r="AWM10" s="352"/>
      <c r="AWN10" s="353"/>
      <c r="AWO10" s="350"/>
      <c r="AWP10" s="350"/>
      <c r="AWQ10" s="350"/>
      <c r="AWR10" s="350"/>
      <c r="AWS10" s="350"/>
      <c r="AWT10" s="350"/>
      <c r="AWU10" s="351"/>
      <c r="AWV10" s="352"/>
      <c r="AWW10" s="353"/>
      <c r="AWX10" s="352"/>
      <c r="AWY10" s="353"/>
      <c r="AWZ10" s="352"/>
      <c r="AXA10" s="353"/>
      <c r="AXB10" s="352"/>
      <c r="AXC10" s="353"/>
      <c r="AXD10" s="350"/>
      <c r="AXE10" s="350"/>
      <c r="AXF10" s="350"/>
      <c r="AXG10" s="350"/>
      <c r="AXH10" s="350"/>
      <c r="AXI10" s="350"/>
      <c r="AXJ10" s="351"/>
      <c r="AXK10" s="352"/>
      <c r="AXL10" s="353"/>
      <c r="AXM10" s="352"/>
      <c r="AXN10" s="353"/>
      <c r="AXO10" s="352"/>
      <c r="AXP10" s="353"/>
      <c r="AXQ10" s="352"/>
      <c r="AXR10" s="353"/>
      <c r="AXS10" s="350"/>
      <c r="AXT10" s="350"/>
      <c r="AXU10" s="350"/>
      <c r="AXV10" s="350"/>
      <c r="AXW10" s="350"/>
      <c r="AXX10" s="350"/>
      <c r="AXY10" s="351"/>
      <c r="AXZ10" s="352"/>
      <c r="AYA10" s="353"/>
      <c r="AYB10" s="352"/>
      <c r="AYC10" s="353"/>
      <c r="AYD10" s="352"/>
      <c r="AYE10" s="353"/>
      <c r="AYF10" s="352"/>
      <c r="AYG10" s="353"/>
      <c r="AYH10" s="350"/>
      <c r="AYI10" s="350"/>
      <c r="AYJ10" s="350"/>
      <c r="AYK10" s="350"/>
      <c r="AYL10" s="350"/>
      <c r="AYM10" s="350"/>
      <c r="AYN10" s="351"/>
      <c r="AYO10" s="352"/>
      <c r="AYP10" s="353"/>
      <c r="AYQ10" s="352"/>
      <c r="AYR10" s="353"/>
      <c r="AYS10" s="352"/>
      <c r="AYT10" s="353"/>
      <c r="AYU10" s="352"/>
      <c r="AYV10" s="353"/>
      <c r="AYW10" s="350"/>
      <c r="AYX10" s="350"/>
      <c r="AYY10" s="350"/>
      <c r="AYZ10" s="350"/>
      <c r="AZA10" s="350"/>
      <c r="AZB10" s="350"/>
      <c r="AZC10" s="351"/>
      <c r="AZD10" s="352"/>
      <c r="AZE10" s="353"/>
      <c r="AZF10" s="352"/>
      <c r="AZG10" s="353"/>
      <c r="AZH10" s="352"/>
      <c r="AZI10" s="353"/>
      <c r="AZJ10" s="352"/>
      <c r="AZK10" s="353"/>
      <c r="AZL10" s="350"/>
      <c r="AZM10" s="350"/>
      <c r="AZN10" s="350"/>
      <c r="AZO10" s="350"/>
      <c r="AZP10" s="350"/>
      <c r="AZQ10" s="350"/>
      <c r="AZR10" s="351"/>
      <c r="AZS10" s="352"/>
      <c r="AZT10" s="353"/>
      <c r="AZU10" s="352"/>
      <c r="AZV10" s="353"/>
      <c r="AZW10" s="352"/>
      <c r="AZX10" s="353"/>
      <c r="AZY10" s="352"/>
      <c r="AZZ10" s="353"/>
      <c r="BAA10" s="350"/>
      <c r="BAB10" s="350"/>
      <c r="BAC10" s="350"/>
      <c r="BAD10" s="350"/>
      <c r="BAE10" s="350"/>
      <c r="BAF10" s="350"/>
      <c r="BAG10" s="351"/>
      <c r="BAH10" s="352"/>
      <c r="BAI10" s="353"/>
      <c r="BAJ10" s="352"/>
      <c r="BAK10" s="353"/>
      <c r="BAL10" s="352"/>
      <c r="BAM10" s="353"/>
      <c r="BAN10" s="352"/>
      <c r="BAO10" s="353"/>
      <c r="BAP10" s="350"/>
      <c r="BAQ10" s="350"/>
      <c r="BAR10" s="350"/>
      <c r="BAS10" s="350"/>
      <c r="BAT10" s="350"/>
      <c r="BAU10" s="350"/>
      <c r="BAV10" s="351"/>
      <c r="BAW10" s="352"/>
      <c r="BAX10" s="353"/>
      <c r="BAY10" s="352"/>
      <c r="BAZ10" s="353"/>
      <c r="BBA10" s="352"/>
      <c r="BBB10" s="353"/>
      <c r="BBC10" s="352"/>
      <c r="BBD10" s="353"/>
      <c r="BBE10" s="350"/>
      <c r="BBF10" s="350"/>
      <c r="BBG10" s="350"/>
      <c r="BBH10" s="350"/>
      <c r="BBI10" s="350"/>
      <c r="BBJ10" s="350"/>
      <c r="BBK10" s="351"/>
      <c r="BBL10" s="352"/>
      <c r="BBM10" s="353"/>
      <c r="BBN10" s="352"/>
      <c r="BBO10" s="353"/>
      <c r="BBP10" s="352"/>
      <c r="BBQ10" s="353"/>
      <c r="BBR10" s="352"/>
      <c r="BBS10" s="353"/>
      <c r="BBT10" s="350"/>
      <c r="BBU10" s="350"/>
      <c r="BBV10" s="350"/>
      <c r="BBW10" s="350"/>
      <c r="BBX10" s="350"/>
      <c r="BBY10" s="350"/>
      <c r="BBZ10" s="351"/>
      <c r="BCA10" s="352"/>
      <c r="BCB10" s="353"/>
      <c r="BCC10" s="352"/>
      <c r="BCD10" s="353"/>
      <c r="BCE10" s="352"/>
      <c r="BCF10" s="353"/>
      <c r="BCG10" s="352"/>
      <c r="BCH10" s="353"/>
      <c r="BCI10" s="350"/>
      <c r="BCJ10" s="350"/>
      <c r="BCK10" s="350"/>
      <c r="BCL10" s="350"/>
      <c r="BCM10" s="350"/>
      <c r="BCN10" s="350"/>
      <c r="BCO10" s="351"/>
      <c r="BCP10" s="352"/>
      <c r="BCQ10" s="353"/>
      <c r="BCR10" s="352"/>
      <c r="BCS10" s="353"/>
      <c r="BCT10" s="352"/>
      <c r="BCU10" s="353"/>
      <c r="BCV10" s="352"/>
      <c r="BCW10" s="353"/>
      <c r="BCX10" s="350"/>
      <c r="BCY10" s="350"/>
      <c r="BCZ10" s="350"/>
      <c r="BDA10" s="350"/>
      <c r="BDB10" s="350"/>
      <c r="BDC10" s="350"/>
      <c r="BDD10" s="351"/>
      <c r="BDE10" s="352"/>
      <c r="BDF10" s="353"/>
      <c r="BDG10" s="352"/>
      <c r="BDH10" s="353"/>
      <c r="BDI10" s="352"/>
      <c r="BDJ10" s="353"/>
      <c r="BDK10" s="352"/>
      <c r="BDL10" s="353"/>
      <c r="BDM10" s="350"/>
      <c r="BDN10" s="350"/>
      <c r="BDO10" s="350"/>
      <c r="BDP10" s="350"/>
      <c r="BDQ10" s="350"/>
      <c r="BDR10" s="350"/>
      <c r="BDS10" s="351"/>
      <c r="BDT10" s="352"/>
      <c r="BDU10" s="353"/>
      <c r="BDV10" s="352"/>
      <c r="BDW10" s="353"/>
      <c r="BDX10" s="352"/>
      <c r="BDY10" s="353"/>
      <c r="BDZ10" s="352"/>
      <c r="BEA10" s="353"/>
      <c r="BEB10" s="350"/>
      <c r="BEC10" s="350"/>
      <c r="BED10" s="350"/>
      <c r="BEE10" s="350"/>
      <c r="BEF10" s="350"/>
      <c r="BEG10" s="350"/>
      <c r="BEH10" s="351"/>
      <c r="BEI10" s="352"/>
      <c r="BEJ10" s="353"/>
      <c r="BEK10" s="352"/>
      <c r="BEL10" s="353"/>
      <c r="BEM10" s="352"/>
      <c r="BEN10" s="353"/>
      <c r="BEO10" s="352"/>
      <c r="BEP10" s="353"/>
      <c r="BEQ10" s="350"/>
      <c r="BER10" s="350"/>
      <c r="BES10" s="350"/>
      <c r="BET10" s="350"/>
      <c r="BEU10" s="350"/>
      <c r="BEV10" s="350"/>
      <c r="BEW10" s="351"/>
      <c r="BEX10" s="352"/>
      <c r="BEY10" s="353"/>
      <c r="BEZ10" s="352"/>
      <c r="BFA10" s="353"/>
      <c r="BFB10" s="352"/>
      <c r="BFC10" s="353"/>
      <c r="BFD10" s="352"/>
      <c r="BFE10" s="353"/>
      <c r="BFF10" s="350"/>
      <c r="BFG10" s="350"/>
      <c r="BFH10" s="350"/>
      <c r="BFI10" s="350"/>
      <c r="BFJ10" s="350"/>
      <c r="BFK10" s="350"/>
      <c r="BFL10" s="351"/>
      <c r="BFM10" s="352"/>
      <c r="BFN10" s="353"/>
      <c r="BFO10" s="352"/>
      <c r="BFP10" s="353"/>
      <c r="BFQ10" s="352"/>
      <c r="BFR10" s="353"/>
      <c r="BFS10" s="352"/>
      <c r="BFT10" s="353"/>
      <c r="BFU10" s="350"/>
      <c r="BFV10" s="350"/>
      <c r="BFW10" s="350"/>
      <c r="BFX10" s="350"/>
      <c r="BFY10" s="350"/>
      <c r="BFZ10" s="350"/>
      <c r="BGA10" s="351"/>
      <c r="BGB10" s="352"/>
      <c r="BGC10" s="353"/>
      <c r="BGD10" s="352"/>
      <c r="BGE10" s="353"/>
      <c r="BGF10" s="352"/>
      <c r="BGG10" s="353"/>
      <c r="BGH10" s="352"/>
      <c r="BGI10" s="353"/>
      <c r="BGJ10" s="350"/>
      <c r="BGK10" s="350"/>
      <c r="BGL10" s="350"/>
      <c r="BGM10" s="350"/>
      <c r="BGN10" s="350"/>
      <c r="BGO10" s="350"/>
      <c r="BGP10" s="351"/>
      <c r="BGQ10" s="352"/>
      <c r="BGR10" s="353"/>
      <c r="BGS10" s="352"/>
      <c r="BGT10" s="353"/>
      <c r="BGU10" s="352"/>
      <c r="BGV10" s="353"/>
      <c r="BGW10" s="352"/>
      <c r="BGX10" s="353"/>
      <c r="BGY10" s="350"/>
      <c r="BGZ10" s="350"/>
      <c r="BHA10" s="350"/>
      <c r="BHB10" s="350"/>
      <c r="BHC10" s="350"/>
      <c r="BHD10" s="350"/>
      <c r="BHE10" s="351"/>
      <c r="BHF10" s="352"/>
      <c r="BHG10" s="353"/>
      <c r="BHH10" s="352"/>
      <c r="BHI10" s="353"/>
      <c r="BHJ10" s="352"/>
      <c r="BHK10" s="353"/>
      <c r="BHL10" s="352"/>
      <c r="BHM10" s="353"/>
      <c r="BHN10" s="350"/>
      <c r="BHO10" s="350"/>
      <c r="BHP10" s="350"/>
      <c r="BHQ10" s="350"/>
      <c r="BHR10" s="350"/>
      <c r="BHS10" s="350"/>
      <c r="BHT10" s="351"/>
      <c r="BHU10" s="352"/>
      <c r="BHV10" s="353"/>
      <c r="BHW10" s="352"/>
      <c r="BHX10" s="353"/>
      <c r="BHY10" s="352"/>
      <c r="BHZ10" s="353"/>
      <c r="BIA10" s="352"/>
      <c r="BIB10" s="353"/>
      <c r="BIC10" s="350"/>
      <c r="BID10" s="350"/>
      <c r="BIE10" s="350"/>
      <c r="BIF10" s="350"/>
      <c r="BIG10" s="350"/>
      <c r="BIH10" s="350"/>
      <c r="BII10" s="351"/>
      <c r="BIJ10" s="352"/>
      <c r="BIK10" s="353"/>
      <c r="BIL10" s="352"/>
      <c r="BIM10" s="353"/>
      <c r="BIN10" s="352"/>
      <c r="BIO10" s="353"/>
      <c r="BIP10" s="352"/>
      <c r="BIQ10" s="353"/>
      <c r="BIR10" s="350"/>
      <c r="BIS10" s="350"/>
      <c r="BIT10" s="350"/>
      <c r="BIU10" s="350"/>
      <c r="BIV10" s="350"/>
      <c r="BIW10" s="350"/>
      <c r="BIX10" s="351"/>
      <c r="BIY10" s="352"/>
      <c r="BIZ10" s="353"/>
      <c r="BJA10" s="352"/>
      <c r="BJB10" s="353"/>
      <c r="BJC10" s="352"/>
      <c r="BJD10" s="353"/>
      <c r="BJE10" s="352"/>
      <c r="BJF10" s="353"/>
      <c r="BJG10" s="350"/>
      <c r="BJH10" s="350"/>
      <c r="BJI10" s="350"/>
      <c r="BJJ10" s="350"/>
      <c r="BJK10" s="350"/>
      <c r="BJL10" s="350"/>
      <c r="BJM10" s="351"/>
      <c r="BJN10" s="352"/>
      <c r="BJO10" s="353"/>
      <c r="BJP10" s="352"/>
      <c r="BJQ10" s="353"/>
      <c r="BJR10" s="352"/>
      <c r="BJS10" s="353"/>
      <c r="BJT10" s="352"/>
      <c r="BJU10" s="353"/>
      <c r="BJV10" s="350"/>
      <c r="BJW10" s="350"/>
      <c r="BJX10" s="350"/>
      <c r="BJY10" s="350"/>
      <c r="BJZ10" s="350"/>
      <c r="BKA10" s="350"/>
      <c r="BKB10" s="351"/>
      <c r="BKC10" s="352"/>
      <c r="BKD10" s="353"/>
      <c r="BKE10" s="352"/>
      <c r="BKF10" s="353"/>
      <c r="BKG10" s="352"/>
      <c r="BKH10" s="353"/>
      <c r="BKI10" s="352"/>
      <c r="BKJ10" s="353"/>
      <c r="BKK10" s="350"/>
      <c r="BKL10" s="350"/>
      <c r="BKM10" s="350"/>
      <c r="BKN10" s="350"/>
      <c r="BKO10" s="350"/>
      <c r="BKP10" s="350"/>
      <c r="BKQ10" s="351"/>
      <c r="BKR10" s="352"/>
      <c r="BKS10" s="353"/>
      <c r="BKT10" s="352"/>
      <c r="BKU10" s="353"/>
      <c r="BKV10" s="352"/>
      <c r="BKW10" s="353"/>
      <c r="BKX10" s="352"/>
      <c r="BKY10" s="353"/>
      <c r="BKZ10" s="350"/>
      <c r="BLA10" s="350"/>
      <c r="BLB10" s="350"/>
      <c r="BLC10" s="350"/>
      <c r="BLD10" s="350"/>
      <c r="BLE10" s="350"/>
      <c r="BLF10" s="351"/>
      <c r="BLG10" s="352"/>
      <c r="BLH10" s="353"/>
      <c r="BLI10" s="352"/>
      <c r="BLJ10" s="353"/>
      <c r="BLK10" s="352"/>
      <c r="BLL10" s="353"/>
      <c r="BLM10" s="352"/>
      <c r="BLN10" s="353"/>
      <c r="BLO10" s="350"/>
      <c r="BLP10" s="350"/>
      <c r="BLQ10" s="350"/>
      <c r="BLR10" s="350"/>
      <c r="BLS10" s="350"/>
      <c r="BLT10" s="350"/>
      <c r="BLU10" s="351"/>
      <c r="BLV10" s="352"/>
      <c r="BLW10" s="353"/>
      <c r="BLX10" s="352"/>
      <c r="BLY10" s="353"/>
      <c r="BLZ10" s="352"/>
      <c r="BMA10" s="353"/>
      <c r="BMB10" s="352"/>
      <c r="BMC10" s="353"/>
      <c r="BMD10" s="350"/>
      <c r="BME10" s="350"/>
      <c r="BMF10" s="350"/>
      <c r="BMG10" s="350"/>
      <c r="BMH10" s="350"/>
      <c r="BMI10" s="350"/>
      <c r="BMJ10" s="351"/>
      <c r="BMK10" s="352"/>
      <c r="BML10" s="353"/>
      <c r="BMM10" s="352"/>
      <c r="BMN10" s="353"/>
      <c r="BMO10" s="352"/>
      <c r="BMP10" s="353"/>
      <c r="BMQ10" s="352"/>
      <c r="BMR10" s="353"/>
      <c r="BMS10" s="350"/>
      <c r="BMT10" s="350"/>
      <c r="BMU10" s="350"/>
      <c r="BMV10" s="350"/>
      <c r="BMW10" s="350"/>
      <c r="BMX10" s="350"/>
      <c r="BMY10" s="351"/>
      <c r="BMZ10" s="352"/>
      <c r="BNA10" s="353"/>
      <c r="BNB10" s="352"/>
      <c r="BNC10" s="353"/>
      <c r="BND10" s="352"/>
      <c r="BNE10" s="353"/>
      <c r="BNF10" s="352"/>
      <c r="BNG10" s="353"/>
      <c r="BNH10" s="350"/>
      <c r="BNI10" s="350"/>
      <c r="BNJ10" s="350"/>
      <c r="BNK10" s="350"/>
      <c r="BNL10" s="350"/>
      <c r="BNM10" s="350"/>
      <c r="BNN10" s="351"/>
      <c r="BNO10" s="352"/>
      <c r="BNP10" s="353"/>
      <c r="BNQ10" s="352"/>
      <c r="BNR10" s="353"/>
      <c r="BNS10" s="352"/>
      <c r="BNT10" s="353"/>
      <c r="BNU10" s="352"/>
      <c r="BNV10" s="353"/>
      <c r="BNW10" s="350"/>
      <c r="BNX10" s="350"/>
      <c r="BNY10" s="350"/>
      <c r="BNZ10" s="350"/>
      <c r="BOA10" s="350"/>
      <c r="BOB10" s="350"/>
      <c r="BOC10" s="351"/>
      <c r="BOD10" s="352"/>
      <c r="BOE10" s="353"/>
      <c r="BOF10" s="352"/>
      <c r="BOG10" s="353"/>
      <c r="BOH10" s="352"/>
      <c r="BOI10" s="353"/>
      <c r="BOJ10" s="352"/>
      <c r="BOK10" s="353"/>
      <c r="BOL10" s="350"/>
      <c r="BOM10" s="350"/>
      <c r="BON10" s="350"/>
      <c r="BOO10" s="350"/>
      <c r="BOP10" s="350"/>
      <c r="BOQ10" s="350"/>
      <c r="BOR10" s="351"/>
      <c r="BOS10" s="352"/>
      <c r="BOT10" s="353"/>
      <c r="BOU10" s="352"/>
      <c r="BOV10" s="353"/>
      <c r="BOW10" s="352"/>
      <c r="BOX10" s="353"/>
      <c r="BOY10" s="352"/>
      <c r="BOZ10" s="353"/>
      <c r="BPA10" s="350"/>
      <c r="BPB10" s="350"/>
      <c r="BPC10" s="350"/>
      <c r="BPD10" s="350"/>
      <c r="BPE10" s="350"/>
      <c r="BPF10" s="350"/>
      <c r="BPG10" s="351"/>
      <c r="BPH10" s="352"/>
      <c r="BPI10" s="353"/>
      <c r="BPJ10" s="352"/>
      <c r="BPK10" s="353"/>
      <c r="BPL10" s="352"/>
      <c r="BPM10" s="353"/>
      <c r="BPN10" s="352"/>
      <c r="BPO10" s="353"/>
      <c r="BPP10" s="350"/>
      <c r="BPQ10" s="350"/>
      <c r="BPR10" s="350"/>
      <c r="BPS10" s="350"/>
      <c r="BPT10" s="350"/>
      <c r="BPU10" s="350"/>
      <c r="BPV10" s="351"/>
      <c r="BPW10" s="352"/>
      <c r="BPX10" s="353"/>
      <c r="BPY10" s="352"/>
      <c r="BPZ10" s="353"/>
      <c r="BQA10" s="352"/>
      <c r="BQB10" s="353"/>
      <c r="BQC10" s="352"/>
      <c r="BQD10" s="353"/>
      <c r="BQE10" s="350"/>
      <c r="BQF10" s="350"/>
      <c r="BQG10" s="350"/>
      <c r="BQH10" s="350"/>
      <c r="BQI10" s="350"/>
      <c r="BQJ10" s="350"/>
      <c r="BQK10" s="351"/>
      <c r="BQL10" s="352"/>
      <c r="BQM10" s="353"/>
      <c r="BQN10" s="352"/>
      <c r="BQO10" s="353"/>
      <c r="BQP10" s="352"/>
      <c r="BQQ10" s="353"/>
      <c r="BQR10" s="352"/>
      <c r="BQS10" s="353"/>
      <c r="BQT10" s="350"/>
      <c r="BQU10" s="350"/>
      <c r="BQV10" s="350"/>
      <c r="BQW10" s="350"/>
      <c r="BQX10" s="350"/>
      <c r="BQY10" s="350"/>
      <c r="BQZ10" s="351"/>
      <c r="BRA10" s="352"/>
      <c r="BRB10" s="353"/>
      <c r="BRC10" s="352"/>
      <c r="BRD10" s="353"/>
      <c r="BRE10" s="352"/>
      <c r="BRF10" s="353"/>
      <c r="BRG10" s="352"/>
      <c r="BRH10" s="353"/>
      <c r="BRI10" s="350"/>
      <c r="BRJ10" s="350"/>
      <c r="BRK10" s="350"/>
      <c r="BRL10" s="350"/>
      <c r="BRM10" s="350"/>
      <c r="BRN10" s="350"/>
      <c r="BRO10" s="351"/>
      <c r="BRP10" s="352"/>
      <c r="BRQ10" s="353"/>
      <c r="BRR10" s="352"/>
      <c r="BRS10" s="353"/>
      <c r="BRT10" s="352"/>
      <c r="BRU10" s="353"/>
      <c r="BRV10" s="352"/>
      <c r="BRW10" s="353"/>
      <c r="BRX10" s="350"/>
      <c r="BRY10" s="350"/>
      <c r="BRZ10" s="350"/>
      <c r="BSA10" s="350"/>
      <c r="BSB10" s="350"/>
      <c r="BSC10" s="350"/>
      <c r="BSD10" s="351"/>
      <c r="BSE10" s="352"/>
      <c r="BSF10" s="353"/>
      <c r="BSG10" s="352"/>
      <c r="BSH10" s="353"/>
      <c r="BSI10" s="352"/>
      <c r="BSJ10" s="353"/>
      <c r="BSK10" s="352"/>
      <c r="BSL10" s="353"/>
      <c r="BSM10" s="350"/>
      <c r="BSN10" s="350"/>
      <c r="BSO10" s="350"/>
      <c r="BSP10" s="350"/>
      <c r="BSQ10" s="350"/>
      <c r="BSR10" s="350"/>
      <c r="BSS10" s="351"/>
      <c r="BST10" s="352"/>
      <c r="BSU10" s="353"/>
      <c r="BSV10" s="352"/>
      <c r="BSW10" s="353"/>
      <c r="BSX10" s="352"/>
      <c r="BSY10" s="353"/>
      <c r="BSZ10" s="352"/>
      <c r="BTA10" s="353"/>
      <c r="BTB10" s="350"/>
      <c r="BTC10" s="350"/>
      <c r="BTD10" s="350"/>
      <c r="BTE10" s="350"/>
      <c r="BTF10" s="350"/>
      <c r="BTG10" s="350"/>
      <c r="BTH10" s="351"/>
      <c r="BTI10" s="352"/>
      <c r="BTJ10" s="353"/>
      <c r="BTK10" s="352"/>
      <c r="BTL10" s="353"/>
      <c r="BTM10" s="352"/>
      <c r="BTN10" s="353"/>
      <c r="BTO10" s="352"/>
      <c r="BTP10" s="353"/>
      <c r="BTQ10" s="350"/>
      <c r="BTR10" s="350"/>
      <c r="BTS10" s="350"/>
      <c r="BTT10" s="350"/>
      <c r="BTU10" s="350"/>
      <c r="BTV10" s="350"/>
      <c r="BTW10" s="351"/>
      <c r="BTX10" s="352"/>
      <c r="BTY10" s="353"/>
      <c r="BTZ10" s="352"/>
      <c r="BUA10" s="353"/>
      <c r="BUB10" s="352"/>
      <c r="BUC10" s="353"/>
      <c r="BUD10" s="352"/>
      <c r="BUE10" s="353"/>
      <c r="BUF10" s="350"/>
      <c r="BUG10" s="350"/>
      <c r="BUH10" s="350"/>
      <c r="BUI10" s="350"/>
      <c r="BUJ10" s="350"/>
      <c r="BUK10" s="350"/>
      <c r="BUL10" s="351"/>
      <c r="BUM10" s="352"/>
      <c r="BUN10" s="353"/>
      <c r="BUO10" s="352"/>
      <c r="BUP10" s="353"/>
      <c r="BUQ10" s="352"/>
      <c r="BUR10" s="353"/>
      <c r="BUS10" s="352"/>
      <c r="BUT10" s="353"/>
      <c r="BUU10" s="350"/>
      <c r="BUV10" s="350"/>
      <c r="BUW10" s="350"/>
      <c r="BUX10" s="350"/>
      <c r="BUY10" s="350"/>
      <c r="BUZ10" s="350"/>
      <c r="BVA10" s="351"/>
      <c r="BVB10" s="352"/>
      <c r="BVC10" s="353"/>
      <c r="BVD10" s="352"/>
      <c r="BVE10" s="353"/>
      <c r="BVF10" s="352"/>
      <c r="BVG10" s="353"/>
      <c r="BVH10" s="352"/>
      <c r="BVI10" s="353"/>
      <c r="BVJ10" s="350"/>
      <c r="BVK10" s="350"/>
      <c r="BVL10" s="350"/>
      <c r="BVM10" s="350"/>
      <c r="BVN10" s="350"/>
      <c r="BVO10" s="350"/>
      <c r="BVP10" s="351"/>
      <c r="BVQ10" s="352"/>
      <c r="BVR10" s="353"/>
      <c r="BVS10" s="352"/>
      <c r="BVT10" s="353"/>
      <c r="BVU10" s="352"/>
      <c r="BVV10" s="353"/>
      <c r="BVW10" s="352"/>
      <c r="BVX10" s="353"/>
      <c r="BVY10" s="350"/>
      <c r="BVZ10" s="350"/>
      <c r="BWA10" s="350"/>
      <c r="BWB10" s="350"/>
      <c r="BWC10" s="350"/>
      <c r="BWD10" s="350"/>
      <c r="BWE10" s="351"/>
      <c r="BWF10" s="352"/>
      <c r="BWG10" s="353"/>
      <c r="BWH10" s="352"/>
      <c r="BWI10" s="353"/>
      <c r="BWJ10" s="352"/>
      <c r="BWK10" s="353"/>
      <c r="BWL10" s="352"/>
      <c r="BWM10" s="353"/>
      <c r="BWN10" s="350"/>
      <c r="BWO10" s="350"/>
      <c r="BWP10" s="350"/>
      <c r="BWQ10" s="350"/>
      <c r="BWR10" s="350"/>
      <c r="BWS10" s="350"/>
      <c r="BWT10" s="351"/>
      <c r="BWU10" s="352"/>
      <c r="BWV10" s="353"/>
      <c r="BWW10" s="352"/>
      <c r="BWX10" s="353"/>
      <c r="BWY10" s="352"/>
      <c r="BWZ10" s="353"/>
      <c r="BXA10" s="352"/>
      <c r="BXB10" s="353"/>
      <c r="BXC10" s="350"/>
      <c r="BXD10" s="350"/>
      <c r="BXE10" s="350"/>
      <c r="BXF10" s="350"/>
      <c r="BXG10" s="350"/>
      <c r="BXH10" s="350"/>
      <c r="BXI10" s="351"/>
      <c r="BXJ10" s="352"/>
      <c r="BXK10" s="353"/>
      <c r="BXL10" s="352"/>
      <c r="BXM10" s="353"/>
      <c r="BXN10" s="352"/>
      <c r="BXO10" s="353"/>
      <c r="BXP10" s="352"/>
      <c r="BXQ10" s="353"/>
      <c r="BXR10" s="350"/>
      <c r="BXS10" s="350"/>
      <c r="BXT10" s="350"/>
      <c r="BXU10" s="350"/>
      <c r="BXV10" s="350"/>
      <c r="BXW10" s="350"/>
      <c r="BXX10" s="351"/>
      <c r="BXY10" s="352"/>
      <c r="BXZ10" s="353"/>
      <c r="BYA10" s="352"/>
      <c r="BYB10" s="353"/>
      <c r="BYC10" s="352"/>
      <c r="BYD10" s="353"/>
      <c r="BYE10" s="352"/>
      <c r="BYF10" s="353"/>
      <c r="BYG10" s="350"/>
      <c r="BYH10" s="350"/>
      <c r="BYI10" s="350"/>
      <c r="BYJ10" s="350"/>
      <c r="BYK10" s="350"/>
      <c r="BYL10" s="350"/>
      <c r="BYM10" s="351"/>
      <c r="BYN10" s="352"/>
      <c r="BYO10" s="353"/>
      <c r="BYP10" s="352"/>
      <c r="BYQ10" s="353"/>
      <c r="BYR10" s="352"/>
      <c r="BYS10" s="353"/>
      <c r="BYT10" s="352"/>
      <c r="BYU10" s="353"/>
      <c r="BYV10" s="350"/>
      <c r="BYW10" s="350"/>
      <c r="BYX10" s="350"/>
      <c r="BYY10" s="350"/>
      <c r="BYZ10" s="350"/>
      <c r="BZA10" s="350"/>
      <c r="BZB10" s="351"/>
      <c r="BZC10" s="352"/>
      <c r="BZD10" s="353"/>
      <c r="BZE10" s="352"/>
      <c r="BZF10" s="353"/>
      <c r="BZG10" s="352"/>
      <c r="BZH10" s="353"/>
      <c r="BZI10" s="352"/>
      <c r="BZJ10" s="353"/>
      <c r="BZK10" s="350"/>
      <c r="BZL10" s="350"/>
      <c r="BZM10" s="350"/>
      <c r="BZN10" s="350"/>
      <c r="BZO10" s="350"/>
      <c r="BZP10" s="350"/>
      <c r="BZQ10" s="351"/>
      <c r="BZR10" s="352"/>
      <c r="BZS10" s="353"/>
      <c r="BZT10" s="352"/>
      <c r="BZU10" s="353"/>
      <c r="BZV10" s="352"/>
      <c r="BZW10" s="353"/>
      <c r="BZX10" s="352"/>
      <c r="BZY10" s="353"/>
      <c r="BZZ10" s="350"/>
      <c r="CAA10" s="350"/>
      <c r="CAB10" s="350"/>
      <c r="CAC10" s="350"/>
      <c r="CAD10" s="350"/>
      <c r="CAE10" s="350"/>
      <c r="CAF10" s="351"/>
      <c r="CAG10" s="352"/>
      <c r="CAH10" s="353"/>
      <c r="CAI10" s="352"/>
      <c r="CAJ10" s="353"/>
      <c r="CAK10" s="352"/>
      <c r="CAL10" s="353"/>
      <c r="CAM10" s="352"/>
      <c r="CAN10" s="353"/>
      <c r="CAO10" s="350"/>
      <c r="CAP10" s="350"/>
      <c r="CAQ10" s="350"/>
      <c r="CAR10" s="350"/>
      <c r="CAS10" s="350"/>
      <c r="CAT10" s="350"/>
      <c r="CAU10" s="351"/>
      <c r="CAV10" s="352"/>
      <c r="CAW10" s="353"/>
      <c r="CAX10" s="352"/>
      <c r="CAY10" s="353"/>
      <c r="CAZ10" s="352"/>
      <c r="CBA10" s="353"/>
      <c r="CBB10" s="352"/>
      <c r="CBC10" s="353"/>
      <c r="CBD10" s="350"/>
      <c r="CBE10" s="350"/>
      <c r="CBF10" s="350"/>
      <c r="CBG10" s="350"/>
      <c r="CBH10" s="350"/>
      <c r="CBI10" s="350"/>
      <c r="CBJ10" s="351"/>
      <c r="CBK10" s="352"/>
      <c r="CBL10" s="353"/>
      <c r="CBM10" s="352"/>
      <c r="CBN10" s="353"/>
      <c r="CBO10" s="352"/>
      <c r="CBP10" s="353"/>
      <c r="CBQ10" s="352"/>
      <c r="CBR10" s="353"/>
      <c r="CBS10" s="350"/>
      <c r="CBT10" s="350"/>
      <c r="CBU10" s="350"/>
      <c r="CBV10" s="350"/>
      <c r="CBW10" s="350"/>
      <c r="CBX10" s="350"/>
      <c r="CBY10" s="351"/>
      <c r="CBZ10" s="352"/>
      <c r="CCA10" s="353"/>
      <c r="CCB10" s="352"/>
      <c r="CCC10" s="353"/>
      <c r="CCD10" s="352"/>
      <c r="CCE10" s="353"/>
      <c r="CCF10" s="352"/>
      <c r="CCG10" s="353"/>
      <c r="CCH10" s="350"/>
      <c r="CCI10" s="350"/>
      <c r="CCJ10" s="350"/>
      <c r="CCK10" s="350"/>
      <c r="CCL10" s="350"/>
      <c r="CCM10" s="350"/>
      <c r="CCN10" s="351"/>
      <c r="CCO10" s="352"/>
      <c r="CCP10" s="353"/>
      <c r="CCQ10" s="352"/>
      <c r="CCR10" s="353"/>
      <c r="CCS10" s="352"/>
      <c r="CCT10" s="353"/>
      <c r="CCU10" s="352"/>
      <c r="CCV10" s="353"/>
      <c r="CCW10" s="350"/>
      <c r="CCX10" s="350"/>
      <c r="CCY10" s="350"/>
      <c r="CCZ10" s="350"/>
      <c r="CDA10" s="350"/>
      <c r="CDB10" s="350"/>
      <c r="CDC10" s="351"/>
      <c r="CDD10" s="352"/>
      <c r="CDE10" s="353"/>
      <c r="CDF10" s="352"/>
      <c r="CDG10" s="353"/>
      <c r="CDH10" s="352"/>
      <c r="CDI10" s="353"/>
      <c r="CDJ10" s="352"/>
      <c r="CDK10" s="353"/>
      <c r="CDL10" s="350"/>
      <c r="CDM10" s="350"/>
      <c r="CDN10" s="350"/>
      <c r="CDO10" s="350"/>
      <c r="CDP10" s="350"/>
      <c r="CDQ10" s="350"/>
      <c r="CDR10" s="351"/>
      <c r="CDS10" s="352"/>
      <c r="CDT10" s="353"/>
      <c r="CDU10" s="352"/>
      <c r="CDV10" s="353"/>
      <c r="CDW10" s="352"/>
      <c r="CDX10" s="353"/>
      <c r="CDY10" s="352"/>
      <c r="CDZ10" s="353"/>
      <c r="CEA10" s="350"/>
      <c r="CEB10" s="350"/>
      <c r="CEC10" s="350"/>
      <c r="CED10" s="350"/>
      <c r="CEE10" s="350"/>
      <c r="CEF10" s="350"/>
      <c r="CEG10" s="351"/>
      <c r="CEH10" s="352"/>
      <c r="CEI10" s="353"/>
      <c r="CEJ10" s="352"/>
      <c r="CEK10" s="353"/>
      <c r="CEL10" s="352"/>
      <c r="CEM10" s="353"/>
      <c r="CEN10" s="352"/>
      <c r="CEO10" s="353"/>
      <c r="CEP10" s="350"/>
      <c r="CEQ10" s="350"/>
      <c r="CER10" s="350"/>
      <c r="CES10" s="350"/>
      <c r="CET10" s="350"/>
      <c r="CEU10" s="350"/>
      <c r="CEV10" s="351"/>
      <c r="CEW10" s="352"/>
      <c r="CEX10" s="353"/>
      <c r="CEY10" s="352"/>
      <c r="CEZ10" s="353"/>
      <c r="CFA10" s="352"/>
      <c r="CFB10" s="353"/>
      <c r="CFC10" s="352"/>
      <c r="CFD10" s="353"/>
      <c r="CFE10" s="350"/>
      <c r="CFF10" s="350"/>
      <c r="CFG10" s="350"/>
      <c r="CFH10" s="350"/>
      <c r="CFI10" s="350"/>
      <c r="CFJ10" s="350"/>
      <c r="CFK10" s="351"/>
      <c r="CFL10" s="352"/>
      <c r="CFM10" s="353"/>
      <c r="CFN10" s="352"/>
      <c r="CFO10" s="353"/>
      <c r="CFP10" s="352"/>
      <c r="CFQ10" s="353"/>
      <c r="CFR10" s="352"/>
      <c r="CFS10" s="353"/>
      <c r="CFT10" s="350"/>
      <c r="CFU10" s="350"/>
      <c r="CFV10" s="350"/>
      <c r="CFW10" s="350"/>
      <c r="CFX10" s="350"/>
      <c r="CFY10" s="350"/>
      <c r="CFZ10" s="351"/>
      <c r="CGA10" s="352"/>
      <c r="CGB10" s="353"/>
      <c r="CGC10" s="352"/>
      <c r="CGD10" s="353"/>
      <c r="CGE10" s="352"/>
      <c r="CGF10" s="353"/>
      <c r="CGG10" s="352"/>
      <c r="CGH10" s="353"/>
      <c r="CGI10" s="350"/>
      <c r="CGJ10" s="350"/>
      <c r="CGK10" s="350"/>
      <c r="CGL10" s="350"/>
      <c r="CGM10" s="350"/>
      <c r="CGN10" s="350"/>
      <c r="CGO10" s="351"/>
      <c r="CGP10" s="352"/>
      <c r="CGQ10" s="353"/>
      <c r="CGR10" s="352"/>
      <c r="CGS10" s="353"/>
      <c r="CGT10" s="352"/>
      <c r="CGU10" s="353"/>
      <c r="CGV10" s="352"/>
      <c r="CGW10" s="353"/>
      <c r="CGX10" s="350"/>
      <c r="CGY10" s="350"/>
      <c r="CGZ10" s="350"/>
      <c r="CHA10" s="350"/>
      <c r="CHB10" s="350"/>
      <c r="CHC10" s="350"/>
      <c r="CHD10" s="351"/>
      <c r="CHE10" s="352"/>
      <c r="CHF10" s="353"/>
      <c r="CHG10" s="352"/>
      <c r="CHH10" s="353"/>
      <c r="CHI10" s="352"/>
      <c r="CHJ10" s="353"/>
      <c r="CHK10" s="352"/>
      <c r="CHL10" s="353"/>
      <c r="CHM10" s="350"/>
      <c r="CHN10" s="350"/>
      <c r="CHO10" s="350"/>
      <c r="CHP10" s="350"/>
      <c r="CHQ10" s="350"/>
      <c r="CHR10" s="350"/>
      <c r="CHS10" s="351"/>
      <c r="CHT10" s="352"/>
      <c r="CHU10" s="353"/>
      <c r="CHV10" s="352"/>
      <c r="CHW10" s="353"/>
      <c r="CHX10" s="352"/>
      <c r="CHY10" s="353"/>
      <c r="CHZ10" s="352"/>
      <c r="CIA10" s="353"/>
      <c r="CIB10" s="350"/>
      <c r="CIC10" s="350"/>
      <c r="CID10" s="350"/>
      <c r="CIE10" s="350"/>
      <c r="CIF10" s="350"/>
      <c r="CIG10" s="350"/>
      <c r="CIH10" s="351"/>
      <c r="CII10" s="352"/>
      <c r="CIJ10" s="353"/>
      <c r="CIK10" s="352"/>
      <c r="CIL10" s="353"/>
      <c r="CIM10" s="352"/>
      <c r="CIN10" s="353"/>
      <c r="CIO10" s="352"/>
      <c r="CIP10" s="353"/>
      <c r="CIQ10" s="350"/>
      <c r="CIR10" s="350"/>
      <c r="CIS10" s="350"/>
      <c r="CIT10" s="350"/>
      <c r="CIU10" s="350"/>
      <c r="CIV10" s="350"/>
      <c r="CIW10" s="351"/>
      <c r="CIX10" s="352"/>
      <c r="CIY10" s="353"/>
      <c r="CIZ10" s="352"/>
      <c r="CJA10" s="353"/>
      <c r="CJB10" s="352"/>
      <c r="CJC10" s="353"/>
      <c r="CJD10" s="352"/>
      <c r="CJE10" s="353"/>
      <c r="CJF10" s="350"/>
      <c r="CJG10" s="350"/>
      <c r="CJH10" s="350"/>
      <c r="CJI10" s="350"/>
      <c r="CJJ10" s="350"/>
      <c r="CJK10" s="350"/>
      <c r="CJL10" s="351"/>
      <c r="CJM10" s="352"/>
      <c r="CJN10" s="353"/>
      <c r="CJO10" s="352"/>
      <c r="CJP10" s="353"/>
      <c r="CJQ10" s="352"/>
      <c r="CJR10" s="353"/>
      <c r="CJS10" s="352"/>
      <c r="CJT10" s="353"/>
      <c r="CJU10" s="350"/>
      <c r="CJV10" s="350"/>
      <c r="CJW10" s="350"/>
      <c r="CJX10" s="350"/>
      <c r="CJY10" s="350"/>
      <c r="CJZ10" s="350"/>
      <c r="CKA10" s="351"/>
      <c r="CKB10" s="352"/>
      <c r="CKC10" s="353"/>
      <c r="CKD10" s="352"/>
      <c r="CKE10" s="353"/>
      <c r="CKF10" s="352"/>
      <c r="CKG10" s="353"/>
      <c r="CKH10" s="352"/>
      <c r="CKI10" s="353"/>
      <c r="CKJ10" s="350"/>
      <c r="CKK10" s="350"/>
      <c r="CKL10" s="350"/>
      <c r="CKM10" s="350"/>
      <c r="CKN10" s="350"/>
      <c r="CKO10" s="350"/>
      <c r="CKP10" s="351"/>
      <c r="CKQ10" s="352"/>
      <c r="CKR10" s="353"/>
      <c r="CKS10" s="352"/>
      <c r="CKT10" s="353"/>
      <c r="CKU10" s="352"/>
      <c r="CKV10" s="353"/>
      <c r="CKW10" s="352"/>
      <c r="CKX10" s="353"/>
      <c r="CKY10" s="350"/>
      <c r="CKZ10" s="350"/>
      <c r="CLA10" s="350"/>
      <c r="CLB10" s="350"/>
      <c r="CLC10" s="350"/>
      <c r="CLD10" s="350"/>
      <c r="CLE10" s="351"/>
      <c r="CLF10" s="352"/>
      <c r="CLG10" s="353"/>
      <c r="CLH10" s="352"/>
      <c r="CLI10" s="353"/>
      <c r="CLJ10" s="352"/>
      <c r="CLK10" s="353"/>
      <c r="CLL10" s="352"/>
      <c r="CLM10" s="353"/>
      <c r="CLN10" s="350"/>
      <c r="CLO10" s="350"/>
      <c r="CLP10" s="350"/>
      <c r="CLQ10" s="350"/>
      <c r="CLR10" s="350"/>
      <c r="CLS10" s="350"/>
      <c r="CLT10" s="351"/>
      <c r="CLU10" s="352"/>
      <c r="CLV10" s="353"/>
      <c r="CLW10" s="352"/>
      <c r="CLX10" s="353"/>
      <c r="CLY10" s="352"/>
      <c r="CLZ10" s="353"/>
      <c r="CMA10" s="352"/>
      <c r="CMB10" s="353"/>
      <c r="CMC10" s="350"/>
      <c r="CMD10" s="350"/>
      <c r="CME10" s="350"/>
      <c r="CMF10" s="350"/>
      <c r="CMG10" s="350"/>
      <c r="CMH10" s="350"/>
      <c r="CMI10" s="351"/>
      <c r="CMJ10" s="352"/>
      <c r="CMK10" s="353"/>
      <c r="CML10" s="352"/>
      <c r="CMM10" s="353"/>
      <c r="CMN10" s="352"/>
      <c r="CMO10" s="353"/>
      <c r="CMP10" s="352"/>
      <c r="CMQ10" s="353"/>
      <c r="CMR10" s="350"/>
      <c r="CMS10" s="350"/>
      <c r="CMT10" s="350"/>
      <c r="CMU10" s="350"/>
      <c r="CMV10" s="350"/>
      <c r="CMW10" s="350"/>
      <c r="CMX10" s="351"/>
      <c r="CMY10" s="352"/>
      <c r="CMZ10" s="353"/>
      <c r="CNA10" s="352"/>
      <c r="CNB10" s="353"/>
      <c r="CNC10" s="352"/>
      <c r="CND10" s="353"/>
      <c r="CNE10" s="352"/>
      <c r="CNF10" s="353"/>
      <c r="CNG10" s="350"/>
      <c r="CNH10" s="350"/>
      <c r="CNI10" s="350"/>
      <c r="CNJ10" s="350"/>
      <c r="CNK10" s="350"/>
      <c r="CNL10" s="350"/>
      <c r="CNM10" s="351"/>
      <c r="CNN10" s="352"/>
      <c r="CNO10" s="353"/>
      <c r="CNP10" s="352"/>
      <c r="CNQ10" s="353"/>
      <c r="CNR10" s="352"/>
      <c r="CNS10" s="353"/>
      <c r="CNT10" s="352"/>
      <c r="CNU10" s="353"/>
      <c r="CNV10" s="350"/>
      <c r="CNW10" s="350"/>
      <c r="CNX10" s="350"/>
      <c r="CNY10" s="350"/>
      <c r="CNZ10" s="350"/>
      <c r="COA10" s="350"/>
      <c r="COB10" s="351"/>
      <c r="COC10" s="352"/>
      <c r="COD10" s="353"/>
      <c r="COE10" s="352"/>
      <c r="COF10" s="353"/>
      <c r="COG10" s="352"/>
      <c r="COH10" s="353"/>
      <c r="COI10" s="352"/>
      <c r="COJ10" s="353"/>
      <c r="COK10" s="350"/>
      <c r="COL10" s="350"/>
      <c r="COM10" s="350"/>
      <c r="CON10" s="350"/>
      <c r="COO10" s="350"/>
      <c r="COP10" s="350"/>
      <c r="COQ10" s="351"/>
      <c r="COR10" s="352"/>
      <c r="COS10" s="353"/>
      <c r="COT10" s="352"/>
      <c r="COU10" s="353"/>
      <c r="COV10" s="352"/>
      <c r="COW10" s="353"/>
      <c r="COX10" s="352"/>
      <c r="COY10" s="353"/>
      <c r="COZ10" s="350"/>
      <c r="CPA10" s="350"/>
      <c r="CPB10" s="350"/>
      <c r="CPC10" s="350"/>
      <c r="CPD10" s="350"/>
      <c r="CPE10" s="350"/>
      <c r="CPF10" s="351"/>
      <c r="CPG10" s="352"/>
      <c r="CPH10" s="353"/>
      <c r="CPI10" s="352"/>
      <c r="CPJ10" s="353"/>
      <c r="CPK10" s="352"/>
      <c r="CPL10" s="353"/>
      <c r="CPM10" s="352"/>
      <c r="CPN10" s="353"/>
      <c r="CPO10" s="350"/>
      <c r="CPP10" s="350"/>
      <c r="CPQ10" s="350"/>
      <c r="CPR10" s="350"/>
      <c r="CPS10" s="350"/>
      <c r="CPT10" s="350"/>
      <c r="CPU10" s="351"/>
      <c r="CPV10" s="352"/>
      <c r="CPW10" s="353"/>
      <c r="CPX10" s="352"/>
      <c r="CPY10" s="353"/>
      <c r="CPZ10" s="352"/>
      <c r="CQA10" s="353"/>
      <c r="CQB10" s="352"/>
      <c r="CQC10" s="353"/>
      <c r="CQD10" s="350"/>
      <c r="CQE10" s="350"/>
      <c r="CQF10" s="350"/>
      <c r="CQG10" s="350"/>
      <c r="CQH10" s="350"/>
      <c r="CQI10" s="350"/>
      <c r="CQJ10" s="351"/>
      <c r="CQK10" s="352"/>
      <c r="CQL10" s="353"/>
      <c r="CQM10" s="352"/>
      <c r="CQN10" s="353"/>
      <c r="CQO10" s="352"/>
      <c r="CQP10" s="353"/>
      <c r="CQQ10" s="352"/>
      <c r="CQR10" s="353"/>
      <c r="CQS10" s="350"/>
      <c r="CQT10" s="350"/>
      <c r="CQU10" s="350"/>
      <c r="CQV10" s="350"/>
      <c r="CQW10" s="350"/>
      <c r="CQX10" s="350"/>
      <c r="CQY10" s="351"/>
      <c r="CQZ10" s="352"/>
      <c r="CRA10" s="353"/>
      <c r="CRB10" s="352"/>
      <c r="CRC10" s="353"/>
      <c r="CRD10" s="352"/>
      <c r="CRE10" s="353"/>
      <c r="CRF10" s="352"/>
      <c r="CRG10" s="353"/>
      <c r="CRH10" s="350"/>
      <c r="CRI10" s="350"/>
      <c r="CRJ10" s="350"/>
      <c r="CRK10" s="350"/>
      <c r="CRL10" s="350"/>
      <c r="CRM10" s="350"/>
      <c r="CRN10" s="351"/>
      <c r="CRO10" s="352"/>
      <c r="CRP10" s="353"/>
      <c r="CRQ10" s="352"/>
      <c r="CRR10" s="353"/>
      <c r="CRS10" s="352"/>
      <c r="CRT10" s="353"/>
      <c r="CRU10" s="352"/>
      <c r="CRV10" s="353"/>
      <c r="CRW10" s="350"/>
      <c r="CRX10" s="350"/>
      <c r="CRY10" s="350"/>
      <c r="CRZ10" s="350"/>
      <c r="CSA10" s="350"/>
      <c r="CSB10" s="350"/>
      <c r="CSC10" s="351"/>
      <c r="CSD10" s="352"/>
      <c r="CSE10" s="353"/>
      <c r="CSF10" s="352"/>
      <c r="CSG10" s="353"/>
      <c r="CSH10" s="352"/>
      <c r="CSI10" s="353"/>
      <c r="CSJ10" s="352"/>
      <c r="CSK10" s="353"/>
      <c r="CSL10" s="350"/>
      <c r="CSM10" s="350"/>
      <c r="CSN10" s="350"/>
      <c r="CSO10" s="350"/>
      <c r="CSP10" s="350"/>
      <c r="CSQ10" s="350"/>
      <c r="CSR10" s="351"/>
      <c r="CSS10" s="352"/>
      <c r="CST10" s="353"/>
      <c r="CSU10" s="352"/>
      <c r="CSV10" s="353"/>
      <c r="CSW10" s="352"/>
      <c r="CSX10" s="353"/>
      <c r="CSY10" s="352"/>
      <c r="CSZ10" s="353"/>
      <c r="CTA10" s="350"/>
      <c r="CTB10" s="350"/>
      <c r="CTC10" s="350"/>
      <c r="CTD10" s="350"/>
      <c r="CTE10" s="350"/>
      <c r="CTF10" s="350"/>
      <c r="CTG10" s="351"/>
      <c r="CTH10" s="352"/>
      <c r="CTI10" s="353"/>
      <c r="CTJ10" s="352"/>
      <c r="CTK10" s="353"/>
      <c r="CTL10" s="352"/>
      <c r="CTM10" s="353"/>
      <c r="CTN10" s="352"/>
      <c r="CTO10" s="353"/>
      <c r="CTP10" s="350"/>
      <c r="CTQ10" s="350"/>
      <c r="CTR10" s="350"/>
      <c r="CTS10" s="350"/>
      <c r="CTT10" s="350"/>
      <c r="CTU10" s="350"/>
      <c r="CTV10" s="351"/>
      <c r="CTW10" s="352"/>
      <c r="CTX10" s="353"/>
      <c r="CTY10" s="352"/>
      <c r="CTZ10" s="353"/>
      <c r="CUA10" s="352"/>
      <c r="CUB10" s="353"/>
      <c r="CUC10" s="352"/>
      <c r="CUD10" s="353"/>
      <c r="CUE10" s="350"/>
      <c r="CUF10" s="350"/>
      <c r="CUG10" s="350"/>
      <c r="CUH10" s="350"/>
      <c r="CUI10" s="350"/>
      <c r="CUJ10" s="350"/>
      <c r="CUK10" s="351"/>
      <c r="CUL10" s="352"/>
      <c r="CUM10" s="353"/>
      <c r="CUN10" s="352"/>
      <c r="CUO10" s="353"/>
      <c r="CUP10" s="352"/>
      <c r="CUQ10" s="353"/>
      <c r="CUR10" s="352"/>
      <c r="CUS10" s="353"/>
      <c r="CUT10" s="350"/>
      <c r="CUU10" s="350"/>
      <c r="CUV10" s="350"/>
      <c r="CUW10" s="350"/>
      <c r="CUX10" s="350"/>
      <c r="CUY10" s="350"/>
      <c r="CUZ10" s="351"/>
      <c r="CVA10" s="352"/>
      <c r="CVB10" s="353"/>
      <c r="CVC10" s="352"/>
      <c r="CVD10" s="353"/>
      <c r="CVE10" s="352"/>
      <c r="CVF10" s="353"/>
      <c r="CVG10" s="352"/>
      <c r="CVH10" s="353"/>
      <c r="CVI10" s="350"/>
      <c r="CVJ10" s="350"/>
      <c r="CVK10" s="350"/>
      <c r="CVL10" s="350"/>
      <c r="CVM10" s="350"/>
      <c r="CVN10" s="350"/>
      <c r="CVO10" s="351"/>
      <c r="CVP10" s="352"/>
      <c r="CVQ10" s="353"/>
      <c r="CVR10" s="352"/>
      <c r="CVS10" s="353"/>
      <c r="CVT10" s="352"/>
      <c r="CVU10" s="353"/>
      <c r="CVV10" s="352"/>
      <c r="CVW10" s="353"/>
      <c r="CVX10" s="350"/>
      <c r="CVY10" s="350"/>
      <c r="CVZ10" s="350"/>
      <c r="CWA10" s="350"/>
      <c r="CWB10" s="350"/>
      <c r="CWC10" s="350"/>
      <c r="CWD10" s="351"/>
      <c r="CWE10" s="352"/>
      <c r="CWF10" s="353"/>
      <c r="CWG10" s="352"/>
      <c r="CWH10" s="353"/>
      <c r="CWI10" s="352"/>
      <c r="CWJ10" s="353"/>
      <c r="CWK10" s="352"/>
      <c r="CWL10" s="353"/>
      <c r="CWM10" s="350"/>
      <c r="CWN10" s="350"/>
      <c r="CWO10" s="350"/>
      <c r="CWP10" s="350"/>
      <c r="CWQ10" s="350"/>
      <c r="CWR10" s="350"/>
      <c r="CWS10" s="351"/>
      <c r="CWT10" s="352"/>
      <c r="CWU10" s="353"/>
      <c r="CWV10" s="352"/>
      <c r="CWW10" s="353"/>
      <c r="CWX10" s="352"/>
      <c r="CWY10" s="353"/>
      <c r="CWZ10" s="352"/>
      <c r="CXA10" s="353"/>
      <c r="CXB10" s="350"/>
      <c r="CXC10" s="350"/>
      <c r="CXD10" s="350"/>
      <c r="CXE10" s="350"/>
      <c r="CXF10" s="350"/>
      <c r="CXG10" s="350"/>
      <c r="CXH10" s="351"/>
      <c r="CXI10" s="352"/>
      <c r="CXJ10" s="353"/>
      <c r="CXK10" s="352"/>
      <c r="CXL10" s="353"/>
      <c r="CXM10" s="352"/>
      <c r="CXN10" s="353"/>
      <c r="CXO10" s="352"/>
      <c r="CXP10" s="353"/>
      <c r="CXQ10" s="350"/>
      <c r="CXR10" s="350"/>
      <c r="CXS10" s="350"/>
      <c r="CXT10" s="350"/>
      <c r="CXU10" s="350"/>
      <c r="CXV10" s="350"/>
      <c r="CXW10" s="351"/>
      <c r="CXX10" s="352"/>
      <c r="CXY10" s="353"/>
      <c r="CXZ10" s="352"/>
      <c r="CYA10" s="353"/>
      <c r="CYB10" s="352"/>
      <c r="CYC10" s="353"/>
      <c r="CYD10" s="352"/>
      <c r="CYE10" s="353"/>
      <c r="CYF10" s="350"/>
      <c r="CYG10" s="350"/>
      <c r="CYH10" s="350"/>
      <c r="CYI10" s="350"/>
      <c r="CYJ10" s="350"/>
      <c r="CYK10" s="350"/>
      <c r="CYL10" s="351"/>
      <c r="CYM10" s="352"/>
      <c r="CYN10" s="353"/>
      <c r="CYO10" s="352"/>
      <c r="CYP10" s="353"/>
      <c r="CYQ10" s="352"/>
      <c r="CYR10" s="353"/>
      <c r="CYS10" s="352"/>
      <c r="CYT10" s="353"/>
      <c r="CYU10" s="350"/>
      <c r="CYV10" s="350"/>
      <c r="CYW10" s="350"/>
      <c r="CYX10" s="350"/>
      <c r="CYY10" s="350"/>
      <c r="CYZ10" s="350"/>
      <c r="CZA10" s="351"/>
      <c r="CZB10" s="352"/>
      <c r="CZC10" s="353"/>
      <c r="CZD10" s="352"/>
      <c r="CZE10" s="353"/>
      <c r="CZF10" s="352"/>
      <c r="CZG10" s="353"/>
      <c r="CZH10" s="352"/>
      <c r="CZI10" s="353"/>
      <c r="CZJ10" s="350"/>
      <c r="CZK10" s="350"/>
      <c r="CZL10" s="350"/>
      <c r="CZM10" s="350"/>
      <c r="CZN10" s="350"/>
      <c r="CZO10" s="350"/>
      <c r="CZP10" s="351"/>
      <c r="CZQ10" s="352"/>
      <c r="CZR10" s="353"/>
      <c r="CZS10" s="352"/>
      <c r="CZT10" s="353"/>
      <c r="CZU10" s="352"/>
      <c r="CZV10" s="353"/>
      <c r="CZW10" s="352"/>
      <c r="CZX10" s="353"/>
      <c r="CZY10" s="350"/>
      <c r="CZZ10" s="350"/>
      <c r="DAA10" s="350"/>
      <c r="DAB10" s="350"/>
      <c r="DAC10" s="350"/>
      <c r="DAD10" s="350"/>
      <c r="DAE10" s="351"/>
      <c r="DAF10" s="352"/>
      <c r="DAG10" s="353"/>
      <c r="DAH10" s="352"/>
      <c r="DAI10" s="353"/>
      <c r="DAJ10" s="352"/>
      <c r="DAK10" s="353"/>
      <c r="DAL10" s="352"/>
      <c r="DAM10" s="353"/>
      <c r="DAN10" s="350"/>
      <c r="DAO10" s="350"/>
      <c r="DAP10" s="350"/>
      <c r="DAQ10" s="350"/>
      <c r="DAR10" s="350"/>
      <c r="DAS10" s="350"/>
      <c r="DAT10" s="351"/>
      <c r="DAU10" s="352"/>
      <c r="DAV10" s="353"/>
      <c r="DAW10" s="352"/>
      <c r="DAX10" s="353"/>
      <c r="DAY10" s="352"/>
      <c r="DAZ10" s="353"/>
      <c r="DBA10" s="352"/>
      <c r="DBB10" s="353"/>
      <c r="DBC10" s="350"/>
      <c r="DBD10" s="350"/>
      <c r="DBE10" s="350"/>
      <c r="DBF10" s="350"/>
      <c r="DBG10" s="350"/>
      <c r="DBH10" s="350"/>
      <c r="DBI10" s="351"/>
      <c r="DBJ10" s="352"/>
      <c r="DBK10" s="353"/>
      <c r="DBL10" s="352"/>
      <c r="DBM10" s="353"/>
      <c r="DBN10" s="352"/>
      <c r="DBO10" s="353"/>
      <c r="DBP10" s="352"/>
      <c r="DBQ10" s="353"/>
      <c r="DBR10" s="350"/>
      <c r="DBS10" s="350"/>
      <c r="DBT10" s="350"/>
      <c r="DBU10" s="350"/>
      <c r="DBV10" s="350"/>
      <c r="DBW10" s="350"/>
      <c r="DBX10" s="351"/>
      <c r="DBY10" s="352"/>
      <c r="DBZ10" s="353"/>
      <c r="DCA10" s="352"/>
      <c r="DCB10" s="353"/>
      <c r="DCC10" s="352"/>
      <c r="DCD10" s="353"/>
      <c r="DCE10" s="352"/>
      <c r="DCF10" s="353"/>
      <c r="DCG10" s="350"/>
      <c r="DCH10" s="350"/>
      <c r="DCI10" s="350"/>
      <c r="DCJ10" s="350"/>
      <c r="DCK10" s="350"/>
      <c r="DCL10" s="350"/>
      <c r="DCM10" s="351"/>
      <c r="DCN10" s="352"/>
      <c r="DCO10" s="353"/>
      <c r="DCP10" s="352"/>
      <c r="DCQ10" s="353"/>
      <c r="DCR10" s="352"/>
      <c r="DCS10" s="353"/>
      <c r="DCT10" s="352"/>
      <c r="DCU10" s="353"/>
      <c r="DCV10" s="350"/>
      <c r="DCW10" s="350"/>
      <c r="DCX10" s="350"/>
      <c r="DCY10" s="350"/>
      <c r="DCZ10" s="350"/>
      <c r="DDA10" s="350"/>
      <c r="DDB10" s="351"/>
      <c r="DDC10" s="352"/>
      <c r="DDD10" s="353"/>
      <c r="DDE10" s="352"/>
      <c r="DDF10" s="353"/>
      <c r="DDG10" s="352"/>
      <c r="DDH10" s="353"/>
      <c r="DDI10" s="352"/>
      <c r="DDJ10" s="353"/>
      <c r="DDK10" s="350"/>
      <c r="DDL10" s="350"/>
      <c r="DDM10" s="350"/>
      <c r="DDN10" s="350"/>
      <c r="DDO10" s="350"/>
      <c r="DDP10" s="350"/>
      <c r="DDQ10" s="351"/>
      <c r="DDR10" s="352"/>
      <c r="DDS10" s="353"/>
      <c r="DDT10" s="352"/>
      <c r="DDU10" s="353"/>
      <c r="DDV10" s="352"/>
      <c r="DDW10" s="353"/>
      <c r="DDX10" s="352"/>
      <c r="DDY10" s="353"/>
      <c r="DDZ10" s="350"/>
      <c r="DEA10" s="350"/>
      <c r="DEB10" s="350"/>
      <c r="DEC10" s="350"/>
      <c r="DED10" s="350"/>
      <c r="DEE10" s="350"/>
      <c r="DEF10" s="351"/>
      <c r="DEG10" s="352"/>
      <c r="DEH10" s="353"/>
      <c r="DEI10" s="352"/>
      <c r="DEJ10" s="353"/>
      <c r="DEK10" s="352"/>
      <c r="DEL10" s="353"/>
      <c r="DEM10" s="352"/>
      <c r="DEN10" s="353"/>
      <c r="DEO10" s="350"/>
      <c r="DEP10" s="350"/>
      <c r="DEQ10" s="350"/>
      <c r="DER10" s="350"/>
      <c r="DES10" s="350"/>
      <c r="DET10" s="350"/>
      <c r="DEU10" s="351"/>
      <c r="DEV10" s="352"/>
      <c r="DEW10" s="353"/>
      <c r="DEX10" s="352"/>
      <c r="DEY10" s="353"/>
      <c r="DEZ10" s="352"/>
      <c r="DFA10" s="353"/>
      <c r="DFB10" s="352"/>
      <c r="DFC10" s="353"/>
      <c r="DFD10" s="350"/>
      <c r="DFE10" s="350"/>
      <c r="DFF10" s="350"/>
      <c r="DFG10" s="350"/>
      <c r="DFH10" s="350"/>
      <c r="DFI10" s="350"/>
      <c r="DFJ10" s="351"/>
      <c r="DFK10" s="352"/>
      <c r="DFL10" s="353"/>
      <c r="DFM10" s="352"/>
      <c r="DFN10" s="353"/>
      <c r="DFO10" s="352"/>
      <c r="DFP10" s="353"/>
      <c r="DFQ10" s="352"/>
      <c r="DFR10" s="353"/>
      <c r="DFS10" s="350"/>
      <c r="DFT10" s="350"/>
      <c r="DFU10" s="350"/>
      <c r="DFV10" s="350"/>
      <c r="DFW10" s="350"/>
      <c r="DFX10" s="350"/>
      <c r="DFY10" s="351"/>
      <c r="DFZ10" s="352"/>
      <c r="DGA10" s="353"/>
      <c r="DGB10" s="352"/>
      <c r="DGC10" s="353"/>
      <c r="DGD10" s="352"/>
      <c r="DGE10" s="353"/>
      <c r="DGF10" s="352"/>
      <c r="DGG10" s="353"/>
      <c r="DGH10" s="350"/>
      <c r="DGI10" s="350"/>
      <c r="DGJ10" s="350"/>
      <c r="DGK10" s="350"/>
      <c r="DGL10" s="350"/>
      <c r="DGM10" s="350"/>
      <c r="DGN10" s="351"/>
      <c r="DGO10" s="352"/>
      <c r="DGP10" s="353"/>
      <c r="DGQ10" s="352"/>
      <c r="DGR10" s="353"/>
      <c r="DGS10" s="352"/>
      <c r="DGT10" s="353"/>
      <c r="DGU10" s="352"/>
      <c r="DGV10" s="353"/>
      <c r="DGW10" s="350"/>
      <c r="DGX10" s="350"/>
      <c r="DGY10" s="350"/>
      <c r="DGZ10" s="350"/>
      <c r="DHA10" s="350"/>
      <c r="DHB10" s="350"/>
      <c r="DHC10" s="351"/>
      <c r="DHD10" s="352"/>
      <c r="DHE10" s="353"/>
      <c r="DHF10" s="352"/>
      <c r="DHG10" s="353"/>
      <c r="DHH10" s="352"/>
      <c r="DHI10" s="353"/>
      <c r="DHJ10" s="352"/>
      <c r="DHK10" s="353"/>
      <c r="DHL10" s="350"/>
      <c r="DHM10" s="350"/>
      <c r="DHN10" s="350"/>
      <c r="DHO10" s="350"/>
      <c r="DHP10" s="350"/>
      <c r="DHQ10" s="350"/>
      <c r="DHR10" s="351"/>
      <c r="DHS10" s="352"/>
      <c r="DHT10" s="353"/>
      <c r="DHU10" s="352"/>
      <c r="DHV10" s="353"/>
      <c r="DHW10" s="352"/>
      <c r="DHX10" s="353"/>
      <c r="DHY10" s="352"/>
      <c r="DHZ10" s="353"/>
      <c r="DIA10" s="350"/>
      <c r="DIB10" s="350"/>
      <c r="DIC10" s="350"/>
      <c r="DID10" s="350"/>
      <c r="DIE10" s="350"/>
      <c r="DIF10" s="350"/>
      <c r="DIG10" s="351"/>
      <c r="DIH10" s="352"/>
      <c r="DII10" s="353"/>
      <c r="DIJ10" s="352"/>
      <c r="DIK10" s="353"/>
      <c r="DIL10" s="352"/>
      <c r="DIM10" s="353"/>
      <c r="DIN10" s="352"/>
      <c r="DIO10" s="353"/>
      <c r="DIP10" s="350"/>
      <c r="DIQ10" s="350"/>
      <c r="DIR10" s="350"/>
      <c r="DIS10" s="350"/>
      <c r="DIT10" s="350"/>
      <c r="DIU10" s="350"/>
      <c r="DIV10" s="351"/>
      <c r="DIW10" s="352"/>
      <c r="DIX10" s="353"/>
      <c r="DIY10" s="352"/>
      <c r="DIZ10" s="353"/>
      <c r="DJA10" s="352"/>
      <c r="DJB10" s="353"/>
      <c r="DJC10" s="352"/>
      <c r="DJD10" s="353"/>
      <c r="DJE10" s="350"/>
      <c r="DJF10" s="350"/>
      <c r="DJG10" s="350"/>
      <c r="DJH10" s="350"/>
      <c r="DJI10" s="350"/>
      <c r="DJJ10" s="350"/>
      <c r="DJK10" s="351"/>
      <c r="DJL10" s="352"/>
      <c r="DJM10" s="353"/>
      <c r="DJN10" s="352"/>
      <c r="DJO10" s="353"/>
      <c r="DJP10" s="352"/>
      <c r="DJQ10" s="353"/>
      <c r="DJR10" s="352"/>
      <c r="DJS10" s="353"/>
      <c r="DJT10" s="350"/>
      <c r="DJU10" s="350"/>
      <c r="DJV10" s="350"/>
      <c r="DJW10" s="350"/>
      <c r="DJX10" s="350"/>
      <c r="DJY10" s="350"/>
      <c r="DJZ10" s="351"/>
      <c r="DKA10" s="352"/>
      <c r="DKB10" s="353"/>
      <c r="DKC10" s="352"/>
      <c r="DKD10" s="353"/>
      <c r="DKE10" s="352"/>
      <c r="DKF10" s="353"/>
      <c r="DKG10" s="352"/>
      <c r="DKH10" s="353"/>
      <c r="DKI10" s="350"/>
      <c r="DKJ10" s="350"/>
      <c r="DKK10" s="350"/>
      <c r="DKL10" s="350"/>
      <c r="DKM10" s="350"/>
      <c r="DKN10" s="350"/>
      <c r="DKO10" s="351"/>
      <c r="DKP10" s="352"/>
      <c r="DKQ10" s="353"/>
      <c r="DKR10" s="352"/>
      <c r="DKS10" s="353"/>
      <c r="DKT10" s="352"/>
      <c r="DKU10" s="353"/>
      <c r="DKV10" s="352"/>
      <c r="DKW10" s="353"/>
      <c r="DKX10" s="350"/>
      <c r="DKY10" s="350"/>
      <c r="DKZ10" s="350"/>
      <c r="DLA10" s="350"/>
      <c r="DLB10" s="350"/>
      <c r="DLC10" s="350"/>
      <c r="DLD10" s="351"/>
      <c r="DLE10" s="352"/>
      <c r="DLF10" s="353"/>
      <c r="DLG10" s="352"/>
      <c r="DLH10" s="353"/>
      <c r="DLI10" s="352"/>
      <c r="DLJ10" s="353"/>
      <c r="DLK10" s="352"/>
      <c r="DLL10" s="353"/>
      <c r="DLM10" s="350"/>
      <c r="DLN10" s="350"/>
      <c r="DLO10" s="350"/>
      <c r="DLP10" s="350"/>
      <c r="DLQ10" s="350"/>
      <c r="DLR10" s="350"/>
      <c r="DLS10" s="351"/>
      <c r="DLT10" s="352"/>
      <c r="DLU10" s="353"/>
      <c r="DLV10" s="352"/>
      <c r="DLW10" s="353"/>
      <c r="DLX10" s="352"/>
      <c r="DLY10" s="353"/>
      <c r="DLZ10" s="352"/>
      <c r="DMA10" s="353"/>
      <c r="DMB10" s="350"/>
      <c r="DMC10" s="350"/>
      <c r="DMD10" s="350"/>
      <c r="DME10" s="350"/>
      <c r="DMF10" s="350"/>
      <c r="DMG10" s="350"/>
      <c r="DMH10" s="351"/>
      <c r="DMI10" s="352"/>
      <c r="DMJ10" s="353"/>
      <c r="DMK10" s="352"/>
      <c r="DML10" s="353"/>
      <c r="DMM10" s="352"/>
      <c r="DMN10" s="353"/>
      <c r="DMO10" s="352"/>
      <c r="DMP10" s="353"/>
      <c r="DMQ10" s="350"/>
      <c r="DMR10" s="350"/>
      <c r="DMS10" s="350"/>
      <c r="DMT10" s="350"/>
      <c r="DMU10" s="350"/>
      <c r="DMV10" s="350"/>
      <c r="DMW10" s="351"/>
      <c r="DMX10" s="352"/>
      <c r="DMY10" s="353"/>
      <c r="DMZ10" s="352"/>
      <c r="DNA10" s="353"/>
      <c r="DNB10" s="352"/>
      <c r="DNC10" s="353"/>
      <c r="DND10" s="352"/>
      <c r="DNE10" s="353"/>
      <c r="DNF10" s="350"/>
      <c r="DNG10" s="350"/>
      <c r="DNH10" s="350"/>
      <c r="DNI10" s="350"/>
      <c r="DNJ10" s="350"/>
      <c r="DNK10" s="350"/>
      <c r="DNL10" s="351"/>
      <c r="DNM10" s="352"/>
      <c r="DNN10" s="353"/>
      <c r="DNO10" s="352"/>
      <c r="DNP10" s="353"/>
      <c r="DNQ10" s="352"/>
      <c r="DNR10" s="353"/>
      <c r="DNS10" s="352"/>
      <c r="DNT10" s="353"/>
      <c r="DNU10" s="350"/>
      <c r="DNV10" s="350"/>
      <c r="DNW10" s="350"/>
      <c r="DNX10" s="350"/>
      <c r="DNY10" s="350"/>
      <c r="DNZ10" s="350"/>
      <c r="DOA10" s="351"/>
      <c r="DOB10" s="352"/>
      <c r="DOC10" s="353"/>
      <c r="DOD10" s="352"/>
      <c r="DOE10" s="353"/>
      <c r="DOF10" s="352"/>
      <c r="DOG10" s="353"/>
      <c r="DOH10" s="352"/>
      <c r="DOI10" s="353"/>
      <c r="DOJ10" s="350"/>
      <c r="DOK10" s="350"/>
      <c r="DOL10" s="350"/>
      <c r="DOM10" s="350"/>
      <c r="DON10" s="350"/>
      <c r="DOO10" s="350"/>
      <c r="DOP10" s="351"/>
      <c r="DOQ10" s="352"/>
      <c r="DOR10" s="353"/>
      <c r="DOS10" s="352"/>
      <c r="DOT10" s="353"/>
      <c r="DOU10" s="352"/>
      <c r="DOV10" s="353"/>
      <c r="DOW10" s="352"/>
      <c r="DOX10" s="353"/>
      <c r="DOY10" s="350"/>
      <c r="DOZ10" s="350"/>
      <c r="DPA10" s="350"/>
      <c r="DPB10" s="350"/>
      <c r="DPC10" s="350"/>
      <c r="DPD10" s="350"/>
      <c r="DPE10" s="351"/>
      <c r="DPF10" s="352"/>
      <c r="DPG10" s="353"/>
      <c r="DPH10" s="352"/>
      <c r="DPI10" s="353"/>
      <c r="DPJ10" s="352"/>
      <c r="DPK10" s="353"/>
      <c r="DPL10" s="352"/>
      <c r="DPM10" s="353"/>
      <c r="DPN10" s="350"/>
      <c r="DPO10" s="350"/>
      <c r="DPP10" s="350"/>
      <c r="DPQ10" s="350"/>
      <c r="DPR10" s="350"/>
      <c r="DPS10" s="350"/>
      <c r="DPT10" s="351"/>
      <c r="DPU10" s="352"/>
      <c r="DPV10" s="353"/>
      <c r="DPW10" s="352"/>
      <c r="DPX10" s="353"/>
      <c r="DPY10" s="352"/>
      <c r="DPZ10" s="353"/>
      <c r="DQA10" s="352"/>
      <c r="DQB10" s="353"/>
      <c r="DQC10" s="350"/>
      <c r="DQD10" s="350"/>
      <c r="DQE10" s="350"/>
      <c r="DQF10" s="350"/>
      <c r="DQG10" s="350"/>
      <c r="DQH10" s="350"/>
      <c r="DQI10" s="351"/>
      <c r="DQJ10" s="352"/>
      <c r="DQK10" s="353"/>
      <c r="DQL10" s="352"/>
      <c r="DQM10" s="353"/>
      <c r="DQN10" s="352"/>
      <c r="DQO10" s="353"/>
      <c r="DQP10" s="352"/>
      <c r="DQQ10" s="353"/>
      <c r="DQR10" s="350"/>
      <c r="DQS10" s="350"/>
      <c r="DQT10" s="350"/>
      <c r="DQU10" s="350"/>
      <c r="DQV10" s="350"/>
      <c r="DQW10" s="350"/>
      <c r="DQX10" s="351"/>
      <c r="DQY10" s="352"/>
      <c r="DQZ10" s="353"/>
      <c r="DRA10" s="352"/>
      <c r="DRB10" s="353"/>
      <c r="DRC10" s="352"/>
      <c r="DRD10" s="353"/>
      <c r="DRE10" s="352"/>
      <c r="DRF10" s="353"/>
      <c r="DRG10" s="350"/>
      <c r="DRH10" s="350"/>
      <c r="DRI10" s="350"/>
      <c r="DRJ10" s="350"/>
      <c r="DRK10" s="350"/>
      <c r="DRL10" s="350"/>
      <c r="DRM10" s="351"/>
      <c r="DRN10" s="352"/>
      <c r="DRO10" s="353"/>
      <c r="DRP10" s="352"/>
      <c r="DRQ10" s="353"/>
      <c r="DRR10" s="352"/>
      <c r="DRS10" s="353"/>
      <c r="DRT10" s="352"/>
      <c r="DRU10" s="353"/>
      <c r="DRV10" s="350"/>
      <c r="DRW10" s="350"/>
      <c r="DRX10" s="350"/>
      <c r="DRY10" s="350"/>
      <c r="DRZ10" s="350"/>
      <c r="DSA10" s="350"/>
      <c r="DSB10" s="351"/>
      <c r="DSC10" s="352"/>
      <c r="DSD10" s="353"/>
      <c r="DSE10" s="352"/>
      <c r="DSF10" s="353"/>
      <c r="DSG10" s="352"/>
      <c r="DSH10" s="353"/>
      <c r="DSI10" s="352"/>
      <c r="DSJ10" s="353"/>
      <c r="DSK10" s="350"/>
      <c r="DSL10" s="350"/>
      <c r="DSM10" s="350"/>
      <c r="DSN10" s="350"/>
      <c r="DSO10" s="350"/>
      <c r="DSP10" s="350"/>
      <c r="DSQ10" s="351"/>
      <c r="DSR10" s="352"/>
      <c r="DSS10" s="353"/>
      <c r="DST10" s="352"/>
      <c r="DSU10" s="353"/>
      <c r="DSV10" s="352"/>
      <c r="DSW10" s="353"/>
      <c r="DSX10" s="352"/>
      <c r="DSY10" s="353"/>
      <c r="DSZ10" s="350"/>
      <c r="DTA10" s="350"/>
      <c r="DTB10" s="350"/>
      <c r="DTC10" s="350"/>
      <c r="DTD10" s="350"/>
      <c r="DTE10" s="350"/>
      <c r="DTF10" s="351"/>
      <c r="DTG10" s="352"/>
      <c r="DTH10" s="353"/>
      <c r="DTI10" s="352"/>
      <c r="DTJ10" s="353"/>
      <c r="DTK10" s="352"/>
      <c r="DTL10" s="353"/>
      <c r="DTM10" s="352"/>
      <c r="DTN10" s="353"/>
      <c r="DTO10" s="350"/>
      <c r="DTP10" s="350"/>
      <c r="DTQ10" s="350"/>
      <c r="DTR10" s="350"/>
      <c r="DTS10" s="350"/>
      <c r="DTT10" s="350"/>
      <c r="DTU10" s="351"/>
      <c r="DTV10" s="352"/>
      <c r="DTW10" s="353"/>
      <c r="DTX10" s="352"/>
      <c r="DTY10" s="353"/>
      <c r="DTZ10" s="352"/>
      <c r="DUA10" s="353"/>
      <c r="DUB10" s="352"/>
      <c r="DUC10" s="353"/>
      <c r="DUD10" s="350"/>
      <c r="DUE10" s="350"/>
      <c r="DUF10" s="350"/>
      <c r="DUG10" s="350"/>
      <c r="DUH10" s="350"/>
      <c r="DUI10" s="350"/>
      <c r="DUJ10" s="351"/>
      <c r="DUK10" s="352"/>
      <c r="DUL10" s="353"/>
      <c r="DUM10" s="352"/>
      <c r="DUN10" s="353"/>
      <c r="DUO10" s="352"/>
      <c r="DUP10" s="353"/>
      <c r="DUQ10" s="352"/>
      <c r="DUR10" s="353"/>
      <c r="DUS10" s="350"/>
      <c r="DUT10" s="350"/>
      <c r="DUU10" s="350"/>
      <c r="DUV10" s="350"/>
      <c r="DUW10" s="350"/>
      <c r="DUX10" s="350"/>
      <c r="DUY10" s="351"/>
      <c r="DUZ10" s="352"/>
      <c r="DVA10" s="353"/>
      <c r="DVB10" s="352"/>
      <c r="DVC10" s="353"/>
      <c r="DVD10" s="352"/>
      <c r="DVE10" s="353"/>
      <c r="DVF10" s="352"/>
      <c r="DVG10" s="353"/>
      <c r="DVH10" s="350"/>
      <c r="DVI10" s="350"/>
      <c r="DVJ10" s="350"/>
      <c r="DVK10" s="350"/>
      <c r="DVL10" s="350"/>
      <c r="DVM10" s="350"/>
      <c r="DVN10" s="351"/>
      <c r="DVO10" s="352"/>
      <c r="DVP10" s="353"/>
      <c r="DVQ10" s="352"/>
      <c r="DVR10" s="353"/>
      <c r="DVS10" s="352"/>
      <c r="DVT10" s="353"/>
      <c r="DVU10" s="352"/>
      <c r="DVV10" s="353"/>
      <c r="DVW10" s="350"/>
      <c r="DVX10" s="350"/>
      <c r="DVY10" s="350"/>
      <c r="DVZ10" s="350"/>
      <c r="DWA10" s="350"/>
      <c r="DWB10" s="350"/>
      <c r="DWC10" s="351"/>
      <c r="DWD10" s="352"/>
      <c r="DWE10" s="353"/>
      <c r="DWF10" s="352"/>
      <c r="DWG10" s="353"/>
      <c r="DWH10" s="352"/>
      <c r="DWI10" s="353"/>
      <c r="DWJ10" s="352"/>
      <c r="DWK10" s="353"/>
      <c r="DWL10" s="350"/>
      <c r="DWM10" s="350"/>
      <c r="DWN10" s="350"/>
      <c r="DWO10" s="350"/>
      <c r="DWP10" s="350"/>
      <c r="DWQ10" s="350"/>
      <c r="DWR10" s="351"/>
      <c r="DWS10" s="352"/>
      <c r="DWT10" s="353"/>
      <c r="DWU10" s="352"/>
      <c r="DWV10" s="353"/>
      <c r="DWW10" s="352"/>
      <c r="DWX10" s="353"/>
      <c r="DWY10" s="352"/>
      <c r="DWZ10" s="353"/>
      <c r="DXA10" s="350"/>
      <c r="DXB10" s="350"/>
      <c r="DXC10" s="350"/>
      <c r="DXD10" s="350"/>
      <c r="DXE10" s="350"/>
      <c r="DXF10" s="350"/>
      <c r="DXG10" s="351"/>
      <c r="DXH10" s="352"/>
      <c r="DXI10" s="353"/>
      <c r="DXJ10" s="352"/>
      <c r="DXK10" s="353"/>
      <c r="DXL10" s="352"/>
      <c r="DXM10" s="353"/>
      <c r="DXN10" s="352"/>
      <c r="DXO10" s="353"/>
      <c r="DXP10" s="350"/>
      <c r="DXQ10" s="350"/>
      <c r="DXR10" s="350"/>
      <c r="DXS10" s="350"/>
      <c r="DXT10" s="350"/>
      <c r="DXU10" s="350"/>
      <c r="DXV10" s="351"/>
      <c r="DXW10" s="352"/>
      <c r="DXX10" s="353"/>
      <c r="DXY10" s="352"/>
      <c r="DXZ10" s="353"/>
      <c r="DYA10" s="352"/>
      <c r="DYB10" s="353"/>
      <c r="DYC10" s="352"/>
      <c r="DYD10" s="353"/>
      <c r="DYE10" s="350"/>
      <c r="DYF10" s="350"/>
      <c r="DYG10" s="350"/>
      <c r="DYH10" s="350"/>
      <c r="DYI10" s="350"/>
      <c r="DYJ10" s="350"/>
      <c r="DYK10" s="351"/>
      <c r="DYL10" s="352"/>
      <c r="DYM10" s="353"/>
      <c r="DYN10" s="352"/>
      <c r="DYO10" s="353"/>
      <c r="DYP10" s="352"/>
      <c r="DYQ10" s="353"/>
      <c r="DYR10" s="352"/>
      <c r="DYS10" s="353"/>
      <c r="DYT10" s="350"/>
      <c r="DYU10" s="350"/>
      <c r="DYV10" s="350"/>
      <c r="DYW10" s="350"/>
      <c r="DYX10" s="350"/>
      <c r="DYY10" s="350"/>
      <c r="DYZ10" s="351"/>
      <c r="DZA10" s="352"/>
      <c r="DZB10" s="353"/>
      <c r="DZC10" s="352"/>
      <c r="DZD10" s="353"/>
      <c r="DZE10" s="352"/>
      <c r="DZF10" s="353"/>
      <c r="DZG10" s="352"/>
      <c r="DZH10" s="353"/>
      <c r="DZI10" s="350"/>
      <c r="DZJ10" s="350"/>
      <c r="DZK10" s="350"/>
      <c r="DZL10" s="350"/>
      <c r="DZM10" s="350"/>
      <c r="DZN10" s="350"/>
      <c r="DZO10" s="351"/>
      <c r="DZP10" s="352"/>
      <c r="DZQ10" s="353"/>
      <c r="DZR10" s="352"/>
      <c r="DZS10" s="353"/>
      <c r="DZT10" s="352"/>
      <c r="DZU10" s="353"/>
      <c r="DZV10" s="352"/>
      <c r="DZW10" s="353"/>
      <c r="DZX10" s="350"/>
      <c r="DZY10" s="350"/>
      <c r="DZZ10" s="350"/>
      <c r="EAA10" s="350"/>
      <c r="EAB10" s="350"/>
      <c r="EAC10" s="350"/>
      <c r="EAD10" s="351"/>
      <c r="EAE10" s="352"/>
      <c r="EAF10" s="353"/>
      <c r="EAG10" s="352"/>
      <c r="EAH10" s="353"/>
      <c r="EAI10" s="352"/>
      <c r="EAJ10" s="353"/>
      <c r="EAK10" s="352"/>
      <c r="EAL10" s="353"/>
      <c r="EAM10" s="350"/>
      <c r="EAN10" s="350"/>
      <c r="EAO10" s="350"/>
      <c r="EAP10" s="350"/>
      <c r="EAQ10" s="350"/>
      <c r="EAR10" s="350"/>
      <c r="EAS10" s="351"/>
      <c r="EAT10" s="352"/>
      <c r="EAU10" s="353"/>
      <c r="EAV10" s="352"/>
      <c r="EAW10" s="353"/>
      <c r="EAX10" s="352"/>
      <c r="EAY10" s="353"/>
      <c r="EAZ10" s="352"/>
      <c r="EBA10" s="353"/>
      <c r="EBB10" s="350"/>
      <c r="EBC10" s="350"/>
      <c r="EBD10" s="350"/>
      <c r="EBE10" s="350"/>
      <c r="EBF10" s="350"/>
      <c r="EBG10" s="350"/>
      <c r="EBH10" s="351"/>
      <c r="EBI10" s="352"/>
      <c r="EBJ10" s="353"/>
      <c r="EBK10" s="352"/>
      <c r="EBL10" s="353"/>
      <c r="EBM10" s="352"/>
      <c r="EBN10" s="353"/>
      <c r="EBO10" s="352"/>
      <c r="EBP10" s="353"/>
      <c r="EBQ10" s="350"/>
      <c r="EBR10" s="350"/>
      <c r="EBS10" s="350"/>
      <c r="EBT10" s="350"/>
      <c r="EBU10" s="350"/>
      <c r="EBV10" s="350"/>
      <c r="EBW10" s="351"/>
      <c r="EBX10" s="352"/>
      <c r="EBY10" s="353"/>
      <c r="EBZ10" s="352"/>
      <c r="ECA10" s="353"/>
      <c r="ECB10" s="352"/>
      <c r="ECC10" s="353"/>
      <c r="ECD10" s="352"/>
      <c r="ECE10" s="353"/>
      <c r="ECF10" s="350"/>
      <c r="ECG10" s="350"/>
      <c r="ECH10" s="350"/>
      <c r="ECI10" s="350"/>
      <c r="ECJ10" s="350"/>
      <c r="ECK10" s="350"/>
      <c r="ECL10" s="351"/>
      <c r="ECM10" s="352"/>
      <c r="ECN10" s="353"/>
      <c r="ECO10" s="352"/>
      <c r="ECP10" s="353"/>
      <c r="ECQ10" s="352"/>
      <c r="ECR10" s="353"/>
      <c r="ECS10" s="352"/>
      <c r="ECT10" s="353"/>
      <c r="ECU10" s="350"/>
      <c r="ECV10" s="350"/>
      <c r="ECW10" s="350"/>
      <c r="ECX10" s="350"/>
      <c r="ECY10" s="350"/>
      <c r="ECZ10" s="350"/>
      <c r="EDA10" s="351"/>
      <c r="EDB10" s="352"/>
      <c r="EDC10" s="353"/>
      <c r="EDD10" s="352"/>
      <c r="EDE10" s="353"/>
      <c r="EDF10" s="352"/>
      <c r="EDG10" s="353"/>
      <c r="EDH10" s="352"/>
      <c r="EDI10" s="353"/>
      <c r="EDJ10" s="350"/>
      <c r="EDK10" s="350"/>
      <c r="EDL10" s="350"/>
      <c r="EDM10" s="350"/>
      <c r="EDN10" s="350"/>
      <c r="EDO10" s="350"/>
      <c r="EDP10" s="351"/>
      <c r="EDQ10" s="352"/>
      <c r="EDR10" s="353"/>
      <c r="EDS10" s="352"/>
      <c r="EDT10" s="353"/>
      <c r="EDU10" s="352"/>
      <c r="EDV10" s="353"/>
      <c r="EDW10" s="352"/>
      <c r="EDX10" s="353"/>
      <c r="EDY10" s="350"/>
      <c r="EDZ10" s="350"/>
      <c r="EEA10" s="350"/>
      <c r="EEB10" s="350"/>
      <c r="EEC10" s="350"/>
      <c r="EED10" s="350"/>
      <c r="EEE10" s="351"/>
      <c r="EEF10" s="352"/>
      <c r="EEG10" s="353"/>
      <c r="EEH10" s="352"/>
      <c r="EEI10" s="353"/>
      <c r="EEJ10" s="352"/>
      <c r="EEK10" s="353"/>
      <c r="EEL10" s="352"/>
      <c r="EEM10" s="353"/>
      <c r="EEN10" s="350"/>
      <c r="EEO10" s="350"/>
      <c r="EEP10" s="350"/>
      <c r="EEQ10" s="350"/>
      <c r="EER10" s="350"/>
      <c r="EES10" s="350"/>
      <c r="EET10" s="351"/>
      <c r="EEU10" s="352"/>
      <c r="EEV10" s="353"/>
      <c r="EEW10" s="352"/>
      <c r="EEX10" s="353"/>
      <c r="EEY10" s="352"/>
      <c r="EEZ10" s="353"/>
      <c r="EFA10" s="352"/>
      <c r="EFB10" s="353"/>
      <c r="EFC10" s="350"/>
      <c r="EFD10" s="350"/>
      <c r="EFE10" s="350"/>
      <c r="EFF10" s="350"/>
      <c r="EFG10" s="350"/>
      <c r="EFH10" s="350"/>
      <c r="EFI10" s="351"/>
      <c r="EFJ10" s="352"/>
      <c r="EFK10" s="353"/>
      <c r="EFL10" s="352"/>
      <c r="EFM10" s="353"/>
      <c r="EFN10" s="352"/>
      <c r="EFO10" s="353"/>
      <c r="EFP10" s="352"/>
      <c r="EFQ10" s="353"/>
      <c r="EFR10" s="350"/>
      <c r="EFS10" s="350"/>
      <c r="EFT10" s="350"/>
      <c r="EFU10" s="350"/>
      <c r="EFV10" s="350"/>
      <c r="EFW10" s="350"/>
      <c r="EFX10" s="351"/>
      <c r="EFY10" s="352"/>
      <c r="EFZ10" s="353"/>
      <c r="EGA10" s="352"/>
      <c r="EGB10" s="353"/>
      <c r="EGC10" s="352"/>
      <c r="EGD10" s="353"/>
      <c r="EGE10" s="352"/>
      <c r="EGF10" s="353"/>
      <c r="EGG10" s="350"/>
      <c r="EGH10" s="350"/>
      <c r="EGI10" s="350"/>
      <c r="EGJ10" s="350"/>
      <c r="EGK10" s="350"/>
      <c r="EGL10" s="350"/>
      <c r="EGM10" s="351"/>
      <c r="EGN10" s="352"/>
      <c r="EGO10" s="353"/>
      <c r="EGP10" s="352"/>
      <c r="EGQ10" s="353"/>
      <c r="EGR10" s="352"/>
      <c r="EGS10" s="353"/>
      <c r="EGT10" s="352"/>
      <c r="EGU10" s="353"/>
      <c r="EGV10" s="350"/>
      <c r="EGW10" s="350"/>
      <c r="EGX10" s="350"/>
      <c r="EGY10" s="350"/>
      <c r="EGZ10" s="350"/>
      <c r="EHA10" s="350"/>
      <c r="EHB10" s="351"/>
      <c r="EHC10" s="352"/>
      <c r="EHD10" s="353"/>
      <c r="EHE10" s="352"/>
      <c r="EHF10" s="353"/>
      <c r="EHG10" s="352"/>
      <c r="EHH10" s="353"/>
      <c r="EHI10" s="352"/>
      <c r="EHJ10" s="353"/>
      <c r="EHK10" s="350"/>
      <c r="EHL10" s="350"/>
      <c r="EHM10" s="350"/>
      <c r="EHN10" s="350"/>
      <c r="EHO10" s="350"/>
      <c r="EHP10" s="350"/>
      <c r="EHQ10" s="351"/>
      <c r="EHR10" s="352"/>
      <c r="EHS10" s="353"/>
      <c r="EHT10" s="352"/>
      <c r="EHU10" s="353"/>
      <c r="EHV10" s="352"/>
      <c r="EHW10" s="353"/>
      <c r="EHX10" s="352"/>
      <c r="EHY10" s="353"/>
      <c r="EHZ10" s="350"/>
      <c r="EIA10" s="350"/>
      <c r="EIB10" s="350"/>
      <c r="EIC10" s="350"/>
      <c r="EID10" s="350"/>
      <c r="EIE10" s="350"/>
      <c r="EIF10" s="351"/>
      <c r="EIG10" s="352"/>
      <c r="EIH10" s="353"/>
      <c r="EII10" s="352"/>
      <c r="EIJ10" s="353"/>
      <c r="EIK10" s="352"/>
      <c r="EIL10" s="353"/>
      <c r="EIM10" s="352"/>
      <c r="EIN10" s="353"/>
      <c r="EIO10" s="350"/>
      <c r="EIP10" s="350"/>
      <c r="EIQ10" s="350"/>
      <c r="EIR10" s="350"/>
      <c r="EIS10" s="350"/>
      <c r="EIT10" s="350"/>
      <c r="EIU10" s="351"/>
      <c r="EIV10" s="352"/>
      <c r="EIW10" s="353"/>
      <c r="EIX10" s="352"/>
      <c r="EIY10" s="353"/>
      <c r="EIZ10" s="352"/>
      <c r="EJA10" s="353"/>
      <c r="EJB10" s="352"/>
      <c r="EJC10" s="353"/>
      <c r="EJD10" s="350"/>
      <c r="EJE10" s="350"/>
      <c r="EJF10" s="350"/>
      <c r="EJG10" s="350"/>
      <c r="EJH10" s="350"/>
      <c r="EJI10" s="350"/>
      <c r="EJJ10" s="351"/>
      <c r="EJK10" s="352"/>
      <c r="EJL10" s="353"/>
      <c r="EJM10" s="352"/>
      <c r="EJN10" s="353"/>
      <c r="EJO10" s="352"/>
      <c r="EJP10" s="353"/>
      <c r="EJQ10" s="352"/>
      <c r="EJR10" s="353"/>
      <c r="EJS10" s="350"/>
      <c r="EJT10" s="350"/>
      <c r="EJU10" s="350"/>
      <c r="EJV10" s="350"/>
      <c r="EJW10" s="350"/>
      <c r="EJX10" s="350"/>
      <c r="EJY10" s="351"/>
      <c r="EJZ10" s="352"/>
      <c r="EKA10" s="353"/>
      <c r="EKB10" s="352"/>
      <c r="EKC10" s="353"/>
      <c r="EKD10" s="352"/>
      <c r="EKE10" s="353"/>
      <c r="EKF10" s="352"/>
      <c r="EKG10" s="353"/>
      <c r="EKH10" s="350"/>
      <c r="EKI10" s="350"/>
      <c r="EKJ10" s="350"/>
      <c r="EKK10" s="350"/>
      <c r="EKL10" s="350"/>
      <c r="EKM10" s="350"/>
      <c r="EKN10" s="351"/>
      <c r="EKO10" s="352"/>
      <c r="EKP10" s="353"/>
      <c r="EKQ10" s="352"/>
      <c r="EKR10" s="353"/>
      <c r="EKS10" s="352"/>
      <c r="EKT10" s="353"/>
      <c r="EKU10" s="352"/>
      <c r="EKV10" s="353"/>
      <c r="EKW10" s="350"/>
      <c r="EKX10" s="350"/>
      <c r="EKY10" s="350"/>
      <c r="EKZ10" s="350"/>
      <c r="ELA10" s="350"/>
      <c r="ELB10" s="350"/>
      <c r="ELC10" s="351"/>
      <c r="ELD10" s="352"/>
      <c r="ELE10" s="353"/>
      <c r="ELF10" s="352"/>
      <c r="ELG10" s="353"/>
      <c r="ELH10" s="352"/>
      <c r="ELI10" s="353"/>
      <c r="ELJ10" s="352"/>
      <c r="ELK10" s="353"/>
      <c r="ELL10" s="350"/>
      <c r="ELM10" s="350"/>
      <c r="ELN10" s="350"/>
      <c r="ELO10" s="350"/>
      <c r="ELP10" s="350"/>
      <c r="ELQ10" s="350"/>
      <c r="ELR10" s="351"/>
      <c r="ELS10" s="352"/>
      <c r="ELT10" s="353"/>
      <c r="ELU10" s="352"/>
      <c r="ELV10" s="353"/>
      <c r="ELW10" s="352"/>
      <c r="ELX10" s="353"/>
      <c r="ELY10" s="352"/>
      <c r="ELZ10" s="353"/>
      <c r="EMA10" s="350"/>
      <c r="EMB10" s="350"/>
      <c r="EMC10" s="350"/>
      <c r="EMD10" s="350"/>
      <c r="EME10" s="350"/>
      <c r="EMF10" s="350"/>
      <c r="EMG10" s="351"/>
      <c r="EMH10" s="352"/>
      <c r="EMI10" s="353"/>
      <c r="EMJ10" s="352"/>
      <c r="EMK10" s="353"/>
      <c r="EML10" s="352"/>
      <c r="EMM10" s="353"/>
      <c r="EMN10" s="352"/>
      <c r="EMO10" s="353"/>
      <c r="EMP10" s="350"/>
      <c r="EMQ10" s="350"/>
      <c r="EMR10" s="350"/>
      <c r="EMS10" s="350"/>
      <c r="EMT10" s="350"/>
      <c r="EMU10" s="350"/>
      <c r="EMV10" s="351"/>
      <c r="EMW10" s="352"/>
      <c r="EMX10" s="353"/>
      <c r="EMY10" s="352"/>
      <c r="EMZ10" s="353"/>
      <c r="ENA10" s="352"/>
      <c r="ENB10" s="353"/>
      <c r="ENC10" s="352"/>
      <c r="END10" s="353"/>
      <c r="ENE10" s="350"/>
      <c r="ENF10" s="350"/>
      <c r="ENG10" s="350"/>
      <c r="ENH10" s="350"/>
      <c r="ENI10" s="350"/>
      <c r="ENJ10" s="350"/>
      <c r="ENK10" s="351"/>
      <c r="ENL10" s="352"/>
      <c r="ENM10" s="353"/>
      <c r="ENN10" s="352"/>
      <c r="ENO10" s="353"/>
      <c r="ENP10" s="352"/>
      <c r="ENQ10" s="353"/>
      <c r="ENR10" s="352"/>
      <c r="ENS10" s="353"/>
      <c r="ENT10" s="350"/>
      <c r="ENU10" s="350"/>
      <c r="ENV10" s="350"/>
      <c r="ENW10" s="350"/>
      <c r="ENX10" s="350"/>
      <c r="ENY10" s="350"/>
      <c r="ENZ10" s="351"/>
      <c r="EOA10" s="352"/>
      <c r="EOB10" s="353"/>
      <c r="EOC10" s="352"/>
      <c r="EOD10" s="353"/>
      <c r="EOE10" s="352"/>
      <c r="EOF10" s="353"/>
      <c r="EOG10" s="352"/>
      <c r="EOH10" s="353"/>
      <c r="EOI10" s="350"/>
      <c r="EOJ10" s="350"/>
      <c r="EOK10" s="350"/>
      <c r="EOL10" s="350"/>
      <c r="EOM10" s="350"/>
      <c r="EON10" s="350"/>
      <c r="EOO10" s="351"/>
      <c r="EOP10" s="352"/>
      <c r="EOQ10" s="353"/>
      <c r="EOR10" s="352"/>
      <c r="EOS10" s="353"/>
      <c r="EOT10" s="352"/>
      <c r="EOU10" s="353"/>
      <c r="EOV10" s="352"/>
      <c r="EOW10" s="353"/>
      <c r="EOX10" s="350"/>
      <c r="EOY10" s="350"/>
      <c r="EOZ10" s="350"/>
      <c r="EPA10" s="350"/>
      <c r="EPB10" s="350"/>
      <c r="EPC10" s="350"/>
      <c r="EPD10" s="351"/>
      <c r="EPE10" s="352"/>
      <c r="EPF10" s="353"/>
      <c r="EPG10" s="352"/>
      <c r="EPH10" s="353"/>
      <c r="EPI10" s="352"/>
      <c r="EPJ10" s="353"/>
      <c r="EPK10" s="352"/>
      <c r="EPL10" s="353"/>
      <c r="EPM10" s="350"/>
      <c r="EPN10" s="350"/>
      <c r="EPO10" s="350"/>
      <c r="EPP10" s="350"/>
      <c r="EPQ10" s="350"/>
      <c r="EPR10" s="350"/>
      <c r="EPS10" s="351"/>
      <c r="EPT10" s="352"/>
      <c r="EPU10" s="353"/>
      <c r="EPV10" s="352"/>
      <c r="EPW10" s="353"/>
      <c r="EPX10" s="352"/>
      <c r="EPY10" s="353"/>
      <c r="EPZ10" s="352"/>
      <c r="EQA10" s="353"/>
      <c r="EQB10" s="350"/>
      <c r="EQC10" s="350"/>
      <c r="EQD10" s="350"/>
      <c r="EQE10" s="350"/>
      <c r="EQF10" s="350"/>
      <c r="EQG10" s="350"/>
      <c r="EQH10" s="351"/>
      <c r="EQI10" s="352"/>
      <c r="EQJ10" s="353"/>
      <c r="EQK10" s="352"/>
      <c r="EQL10" s="353"/>
      <c r="EQM10" s="352"/>
      <c r="EQN10" s="353"/>
      <c r="EQO10" s="352"/>
      <c r="EQP10" s="353"/>
      <c r="EQQ10" s="350"/>
      <c r="EQR10" s="350"/>
      <c r="EQS10" s="350"/>
      <c r="EQT10" s="350"/>
      <c r="EQU10" s="350"/>
      <c r="EQV10" s="350"/>
      <c r="EQW10" s="351"/>
      <c r="EQX10" s="352"/>
      <c r="EQY10" s="353"/>
      <c r="EQZ10" s="352"/>
      <c r="ERA10" s="353"/>
      <c r="ERB10" s="352"/>
      <c r="ERC10" s="353"/>
      <c r="ERD10" s="352"/>
      <c r="ERE10" s="353"/>
      <c r="ERF10" s="350"/>
      <c r="ERG10" s="350"/>
      <c r="ERH10" s="350"/>
      <c r="ERI10" s="350"/>
      <c r="ERJ10" s="350"/>
      <c r="ERK10" s="350"/>
      <c r="ERL10" s="351"/>
      <c r="ERM10" s="352"/>
      <c r="ERN10" s="353"/>
      <c r="ERO10" s="352"/>
      <c r="ERP10" s="353"/>
      <c r="ERQ10" s="352"/>
      <c r="ERR10" s="353"/>
      <c r="ERS10" s="352"/>
      <c r="ERT10" s="353"/>
      <c r="ERU10" s="350"/>
      <c r="ERV10" s="350"/>
      <c r="ERW10" s="350"/>
      <c r="ERX10" s="350"/>
      <c r="ERY10" s="350"/>
      <c r="ERZ10" s="350"/>
      <c r="ESA10" s="351"/>
      <c r="ESB10" s="352"/>
      <c r="ESC10" s="353"/>
      <c r="ESD10" s="352"/>
      <c r="ESE10" s="353"/>
      <c r="ESF10" s="352"/>
      <c r="ESG10" s="353"/>
      <c r="ESH10" s="352"/>
      <c r="ESI10" s="353"/>
      <c r="ESJ10" s="350"/>
      <c r="ESK10" s="350"/>
      <c r="ESL10" s="350"/>
      <c r="ESM10" s="350"/>
      <c r="ESN10" s="350"/>
      <c r="ESO10" s="350"/>
      <c r="ESP10" s="351"/>
      <c r="ESQ10" s="352"/>
      <c r="ESR10" s="353"/>
      <c r="ESS10" s="352"/>
      <c r="EST10" s="353"/>
      <c r="ESU10" s="352"/>
      <c r="ESV10" s="353"/>
      <c r="ESW10" s="352"/>
      <c r="ESX10" s="353"/>
      <c r="ESY10" s="350"/>
      <c r="ESZ10" s="350"/>
      <c r="ETA10" s="350"/>
      <c r="ETB10" s="350"/>
      <c r="ETC10" s="350"/>
      <c r="ETD10" s="350"/>
      <c r="ETE10" s="351"/>
      <c r="ETF10" s="352"/>
      <c r="ETG10" s="353"/>
      <c r="ETH10" s="352"/>
      <c r="ETI10" s="353"/>
      <c r="ETJ10" s="352"/>
      <c r="ETK10" s="353"/>
      <c r="ETL10" s="352"/>
      <c r="ETM10" s="353"/>
      <c r="ETN10" s="350"/>
      <c r="ETO10" s="350"/>
      <c r="ETP10" s="350"/>
      <c r="ETQ10" s="350"/>
      <c r="ETR10" s="350"/>
      <c r="ETS10" s="350"/>
      <c r="ETT10" s="351"/>
      <c r="ETU10" s="352"/>
      <c r="ETV10" s="353"/>
      <c r="ETW10" s="352"/>
      <c r="ETX10" s="353"/>
      <c r="ETY10" s="352"/>
      <c r="ETZ10" s="353"/>
      <c r="EUA10" s="352"/>
      <c r="EUB10" s="353"/>
      <c r="EUC10" s="350"/>
      <c r="EUD10" s="350"/>
      <c r="EUE10" s="350"/>
      <c r="EUF10" s="350"/>
      <c r="EUG10" s="350"/>
      <c r="EUH10" s="350"/>
      <c r="EUI10" s="351"/>
      <c r="EUJ10" s="352"/>
      <c r="EUK10" s="353"/>
      <c r="EUL10" s="352"/>
      <c r="EUM10" s="353"/>
      <c r="EUN10" s="352"/>
      <c r="EUO10" s="353"/>
      <c r="EUP10" s="352"/>
      <c r="EUQ10" s="353"/>
      <c r="EUR10" s="350"/>
      <c r="EUS10" s="350"/>
      <c r="EUT10" s="350"/>
      <c r="EUU10" s="350"/>
      <c r="EUV10" s="350"/>
      <c r="EUW10" s="350"/>
      <c r="EUX10" s="351"/>
      <c r="EUY10" s="352"/>
      <c r="EUZ10" s="353"/>
      <c r="EVA10" s="352"/>
      <c r="EVB10" s="353"/>
      <c r="EVC10" s="352"/>
      <c r="EVD10" s="353"/>
      <c r="EVE10" s="352"/>
      <c r="EVF10" s="353"/>
      <c r="EVG10" s="350"/>
      <c r="EVH10" s="350"/>
      <c r="EVI10" s="350"/>
      <c r="EVJ10" s="350"/>
      <c r="EVK10" s="350"/>
      <c r="EVL10" s="350"/>
      <c r="EVM10" s="351"/>
      <c r="EVN10" s="352"/>
      <c r="EVO10" s="353"/>
      <c r="EVP10" s="352"/>
      <c r="EVQ10" s="353"/>
      <c r="EVR10" s="352"/>
      <c r="EVS10" s="353"/>
      <c r="EVT10" s="352"/>
      <c r="EVU10" s="353"/>
      <c r="EVV10" s="350"/>
      <c r="EVW10" s="350"/>
      <c r="EVX10" s="350"/>
      <c r="EVY10" s="350"/>
      <c r="EVZ10" s="350"/>
      <c r="EWA10" s="350"/>
      <c r="EWB10" s="351"/>
      <c r="EWC10" s="352"/>
      <c r="EWD10" s="353"/>
      <c r="EWE10" s="352"/>
      <c r="EWF10" s="353"/>
      <c r="EWG10" s="352"/>
      <c r="EWH10" s="353"/>
      <c r="EWI10" s="352"/>
      <c r="EWJ10" s="353"/>
      <c r="EWK10" s="350"/>
      <c r="EWL10" s="350"/>
      <c r="EWM10" s="350"/>
      <c r="EWN10" s="350"/>
      <c r="EWO10" s="350"/>
      <c r="EWP10" s="350"/>
      <c r="EWQ10" s="351"/>
      <c r="EWR10" s="352"/>
      <c r="EWS10" s="353"/>
      <c r="EWT10" s="352"/>
      <c r="EWU10" s="353"/>
      <c r="EWV10" s="352"/>
      <c r="EWW10" s="353"/>
      <c r="EWX10" s="352"/>
      <c r="EWY10" s="353"/>
      <c r="EWZ10" s="350"/>
      <c r="EXA10" s="350"/>
      <c r="EXB10" s="350"/>
      <c r="EXC10" s="350"/>
      <c r="EXD10" s="350"/>
      <c r="EXE10" s="350"/>
      <c r="EXF10" s="351"/>
      <c r="EXG10" s="352"/>
      <c r="EXH10" s="353"/>
      <c r="EXI10" s="352"/>
      <c r="EXJ10" s="353"/>
      <c r="EXK10" s="352"/>
      <c r="EXL10" s="353"/>
      <c r="EXM10" s="352"/>
      <c r="EXN10" s="353"/>
      <c r="EXO10" s="350"/>
      <c r="EXP10" s="350"/>
      <c r="EXQ10" s="350"/>
      <c r="EXR10" s="350"/>
      <c r="EXS10" s="350"/>
      <c r="EXT10" s="350"/>
      <c r="EXU10" s="351"/>
      <c r="EXV10" s="352"/>
      <c r="EXW10" s="353"/>
      <c r="EXX10" s="352"/>
      <c r="EXY10" s="353"/>
      <c r="EXZ10" s="352"/>
      <c r="EYA10" s="353"/>
      <c r="EYB10" s="352"/>
      <c r="EYC10" s="353"/>
      <c r="EYD10" s="350"/>
      <c r="EYE10" s="350"/>
      <c r="EYF10" s="350"/>
      <c r="EYG10" s="350"/>
      <c r="EYH10" s="350"/>
      <c r="EYI10" s="350"/>
      <c r="EYJ10" s="351"/>
      <c r="EYK10" s="352"/>
      <c r="EYL10" s="353"/>
      <c r="EYM10" s="352"/>
      <c r="EYN10" s="353"/>
      <c r="EYO10" s="352"/>
      <c r="EYP10" s="353"/>
      <c r="EYQ10" s="352"/>
      <c r="EYR10" s="353"/>
      <c r="EYS10" s="350"/>
      <c r="EYT10" s="350"/>
      <c r="EYU10" s="350"/>
      <c r="EYV10" s="350"/>
      <c r="EYW10" s="350"/>
      <c r="EYX10" s="350"/>
      <c r="EYY10" s="351"/>
      <c r="EYZ10" s="352"/>
      <c r="EZA10" s="353"/>
      <c r="EZB10" s="352"/>
      <c r="EZC10" s="353"/>
      <c r="EZD10" s="352"/>
      <c r="EZE10" s="353"/>
      <c r="EZF10" s="352"/>
      <c r="EZG10" s="353"/>
      <c r="EZH10" s="350"/>
      <c r="EZI10" s="350"/>
      <c r="EZJ10" s="350"/>
      <c r="EZK10" s="350"/>
      <c r="EZL10" s="350"/>
      <c r="EZM10" s="350"/>
      <c r="EZN10" s="351"/>
      <c r="EZO10" s="352"/>
      <c r="EZP10" s="353"/>
      <c r="EZQ10" s="352"/>
      <c r="EZR10" s="353"/>
      <c r="EZS10" s="352"/>
      <c r="EZT10" s="353"/>
      <c r="EZU10" s="352"/>
      <c r="EZV10" s="353"/>
      <c r="EZW10" s="350"/>
      <c r="EZX10" s="350"/>
      <c r="EZY10" s="350"/>
      <c r="EZZ10" s="350"/>
      <c r="FAA10" s="350"/>
      <c r="FAB10" s="350"/>
      <c r="FAC10" s="351"/>
      <c r="FAD10" s="352"/>
      <c r="FAE10" s="353"/>
      <c r="FAF10" s="352"/>
      <c r="FAG10" s="353"/>
      <c r="FAH10" s="352"/>
      <c r="FAI10" s="353"/>
      <c r="FAJ10" s="352"/>
      <c r="FAK10" s="353"/>
      <c r="FAL10" s="350"/>
      <c r="FAM10" s="350"/>
      <c r="FAN10" s="350"/>
      <c r="FAO10" s="350"/>
      <c r="FAP10" s="350"/>
      <c r="FAQ10" s="350"/>
      <c r="FAR10" s="351"/>
      <c r="FAS10" s="352"/>
      <c r="FAT10" s="353"/>
      <c r="FAU10" s="352"/>
      <c r="FAV10" s="353"/>
      <c r="FAW10" s="352"/>
      <c r="FAX10" s="353"/>
      <c r="FAY10" s="352"/>
      <c r="FAZ10" s="353"/>
      <c r="FBA10" s="350"/>
      <c r="FBB10" s="350"/>
      <c r="FBC10" s="350"/>
      <c r="FBD10" s="350"/>
      <c r="FBE10" s="350"/>
      <c r="FBF10" s="350"/>
      <c r="FBG10" s="351"/>
      <c r="FBH10" s="352"/>
      <c r="FBI10" s="353"/>
      <c r="FBJ10" s="352"/>
      <c r="FBK10" s="353"/>
      <c r="FBL10" s="352"/>
      <c r="FBM10" s="353"/>
      <c r="FBN10" s="352"/>
      <c r="FBO10" s="353"/>
      <c r="FBP10" s="350"/>
      <c r="FBQ10" s="350"/>
      <c r="FBR10" s="350"/>
      <c r="FBS10" s="350"/>
      <c r="FBT10" s="350"/>
      <c r="FBU10" s="350"/>
      <c r="FBV10" s="351"/>
      <c r="FBW10" s="352"/>
      <c r="FBX10" s="353"/>
      <c r="FBY10" s="352"/>
      <c r="FBZ10" s="353"/>
      <c r="FCA10" s="352"/>
      <c r="FCB10" s="353"/>
      <c r="FCC10" s="352"/>
      <c r="FCD10" s="353"/>
      <c r="FCE10" s="350"/>
      <c r="FCF10" s="350"/>
      <c r="FCG10" s="350"/>
      <c r="FCH10" s="350"/>
      <c r="FCI10" s="350"/>
      <c r="FCJ10" s="350"/>
      <c r="FCK10" s="351"/>
      <c r="FCL10" s="352"/>
      <c r="FCM10" s="353"/>
      <c r="FCN10" s="352"/>
      <c r="FCO10" s="353"/>
      <c r="FCP10" s="352"/>
      <c r="FCQ10" s="353"/>
      <c r="FCR10" s="352"/>
      <c r="FCS10" s="353"/>
      <c r="FCT10" s="350"/>
      <c r="FCU10" s="350"/>
      <c r="FCV10" s="350"/>
      <c r="FCW10" s="350"/>
      <c r="FCX10" s="350"/>
      <c r="FCY10" s="350"/>
      <c r="FCZ10" s="351"/>
      <c r="FDA10" s="352"/>
      <c r="FDB10" s="353"/>
      <c r="FDC10" s="352"/>
      <c r="FDD10" s="353"/>
      <c r="FDE10" s="352"/>
      <c r="FDF10" s="353"/>
      <c r="FDG10" s="352"/>
      <c r="FDH10" s="353"/>
      <c r="FDI10" s="350"/>
      <c r="FDJ10" s="350"/>
      <c r="FDK10" s="350"/>
      <c r="FDL10" s="350"/>
      <c r="FDM10" s="350"/>
      <c r="FDN10" s="350"/>
      <c r="FDO10" s="351"/>
      <c r="FDP10" s="352"/>
      <c r="FDQ10" s="353"/>
      <c r="FDR10" s="352"/>
      <c r="FDS10" s="353"/>
      <c r="FDT10" s="352"/>
      <c r="FDU10" s="353"/>
      <c r="FDV10" s="352"/>
      <c r="FDW10" s="353"/>
      <c r="FDX10" s="350"/>
      <c r="FDY10" s="350"/>
      <c r="FDZ10" s="350"/>
      <c r="FEA10" s="350"/>
      <c r="FEB10" s="350"/>
      <c r="FEC10" s="350"/>
      <c r="FED10" s="351"/>
      <c r="FEE10" s="352"/>
      <c r="FEF10" s="353"/>
      <c r="FEG10" s="352"/>
      <c r="FEH10" s="353"/>
      <c r="FEI10" s="352"/>
      <c r="FEJ10" s="353"/>
      <c r="FEK10" s="352"/>
      <c r="FEL10" s="353"/>
      <c r="FEM10" s="350"/>
      <c r="FEN10" s="350"/>
      <c r="FEO10" s="350"/>
      <c r="FEP10" s="350"/>
      <c r="FEQ10" s="350"/>
      <c r="FER10" s="350"/>
      <c r="FES10" s="351"/>
      <c r="FET10" s="352"/>
      <c r="FEU10" s="353"/>
      <c r="FEV10" s="352"/>
      <c r="FEW10" s="353"/>
      <c r="FEX10" s="352"/>
      <c r="FEY10" s="353"/>
      <c r="FEZ10" s="352"/>
      <c r="FFA10" s="353"/>
      <c r="FFB10" s="350"/>
      <c r="FFC10" s="350"/>
      <c r="FFD10" s="350"/>
      <c r="FFE10" s="350"/>
      <c r="FFF10" s="350"/>
      <c r="FFG10" s="350"/>
      <c r="FFH10" s="351"/>
      <c r="FFI10" s="352"/>
      <c r="FFJ10" s="353"/>
      <c r="FFK10" s="352"/>
      <c r="FFL10" s="353"/>
      <c r="FFM10" s="352"/>
      <c r="FFN10" s="353"/>
      <c r="FFO10" s="352"/>
      <c r="FFP10" s="353"/>
      <c r="FFQ10" s="350"/>
      <c r="FFR10" s="350"/>
      <c r="FFS10" s="350"/>
      <c r="FFT10" s="350"/>
      <c r="FFU10" s="350"/>
      <c r="FFV10" s="350"/>
      <c r="FFW10" s="351"/>
      <c r="FFX10" s="352"/>
      <c r="FFY10" s="353"/>
      <c r="FFZ10" s="352"/>
      <c r="FGA10" s="353"/>
      <c r="FGB10" s="352"/>
      <c r="FGC10" s="353"/>
      <c r="FGD10" s="352"/>
      <c r="FGE10" s="353"/>
      <c r="FGF10" s="350"/>
      <c r="FGG10" s="350"/>
      <c r="FGH10" s="350"/>
      <c r="FGI10" s="350"/>
      <c r="FGJ10" s="350"/>
      <c r="FGK10" s="350"/>
      <c r="FGL10" s="351"/>
      <c r="FGM10" s="352"/>
      <c r="FGN10" s="353"/>
      <c r="FGO10" s="352"/>
      <c r="FGP10" s="353"/>
      <c r="FGQ10" s="352"/>
      <c r="FGR10" s="353"/>
      <c r="FGS10" s="352"/>
      <c r="FGT10" s="353"/>
      <c r="FGU10" s="350"/>
      <c r="FGV10" s="350"/>
      <c r="FGW10" s="350"/>
      <c r="FGX10" s="350"/>
      <c r="FGY10" s="350"/>
      <c r="FGZ10" s="350"/>
      <c r="FHA10" s="351"/>
      <c r="FHB10" s="352"/>
      <c r="FHC10" s="353"/>
      <c r="FHD10" s="352"/>
      <c r="FHE10" s="353"/>
      <c r="FHF10" s="352"/>
      <c r="FHG10" s="353"/>
      <c r="FHH10" s="352"/>
      <c r="FHI10" s="353"/>
      <c r="FHJ10" s="350"/>
      <c r="FHK10" s="350"/>
      <c r="FHL10" s="350"/>
      <c r="FHM10" s="350"/>
      <c r="FHN10" s="350"/>
      <c r="FHO10" s="350"/>
      <c r="FHP10" s="351"/>
      <c r="FHQ10" s="352"/>
      <c r="FHR10" s="353"/>
      <c r="FHS10" s="352"/>
      <c r="FHT10" s="353"/>
      <c r="FHU10" s="352"/>
      <c r="FHV10" s="353"/>
      <c r="FHW10" s="352"/>
      <c r="FHX10" s="353"/>
      <c r="FHY10" s="350"/>
      <c r="FHZ10" s="350"/>
      <c r="FIA10" s="350"/>
      <c r="FIB10" s="350"/>
      <c r="FIC10" s="350"/>
      <c r="FID10" s="350"/>
      <c r="FIE10" s="351"/>
      <c r="FIF10" s="352"/>
      <c r="FIG10" s="353"/>
      <c r="FIH10" s="352"/>
      <c r="FII10" s="353"/>
      <c r="FIJ10" s="352"/>
      <c r="FIK10" s="353"/>
      <c r="FIL10" s="352"/>
      <c r="FIM10" s="353"/>
      <c r="FIN10" s="350"/>
      <c r="FIO10" s="350"/>
      <c r="FIP10" s="350"/>
      <c r="FIQ10" s="350"/>
      <c r="FIR10" s="350"/>
      <c r="FIS10" s="350"/>
      <c r="FIT10" s="351"/>
      <c r="FIU10" s="352"/>
      <c r="FIV10" s="353"/>
      <c r="FIW10" s="352"/>
      <c r="FIX10" s="353"/>
      <c r="FIY10" s="352"/>
      <c r="FIZ10" s="353"/>
      <c r="FJA10" s="352"/>
      <c r="FJB10" s="353"/>
      <c r="FJC10" s="350"/>
      <c r="FJD10" s="350"/>
      <c r="FJE10" s="350"/>
      <c r="FJF10" s="350"/>
      <c r="FJG10" s="350"/>
      <c r="FJH10" s="350"/>
      <c r="FJI10" s="351"/>
      <c r="FJJ10" s="352"/>
      <c r="FJK10" s="353"/>
      <c r="FJL10" s="352"/>
      <c r="FJM10" s="353"/>
      <c r="FJN10" s="352"/>
      <c r="FJO10" s="353"/>
      <c r="FJP10" s="352"/>
      <c r="FJQ10" s="353"/>
      <c r="FJR10" s="350"/>
      <c r="FJS10" s="350"/>
      <c r="FJT10" s="350"/>
      <c r="FJU10" s="350"/>
      <c r="FJV10" s="350"/>
      <c r="FJW10" s="350"/>
      <c r="FJX10" s="351"/>
      <c r="FJY10" s="352"/>
      <c r="FJZ10" s="353"/>
      <c r="FKA10" s="352"/>
      <c r="FKB10" s="353"/>
      <c r="FKC10" s="352"/>
      <c r="FKD10" s="353"/>
      <c r="FKE10" s="352"/>
      <c r="FKF10" s="353"/>
      <c r="FKG10" s="350"/>
      <c r="FKH10" s="350"/>
      <c r="FKI10" s="350"/>
      <c r="FKJ10" s="350"/>
      <c r="FKK10" s="350"/>
      <c r="FKL10" s="350"/>
      <c r="FKM10" s="351"/>
      <c r="FKN10" s="352"/>
      <c r="FKO10" s="353"/>
      <c r="FKP10" s="352"/>
      <c r="FKQ10" s="353"/>
      <c r="FKR10" s="352"/>
      <c r="FKS10" s="353"/>
      <c r="FKT10" s="352"/>
      <c r="FKU10" s="353"/>
      <c r="FKV10" s="350"/>
      <c r="FKW10" s="350"/>
      <c r="FKX10" s="350"/>
      <c r="FKY10" s="350"/>
      <c r="FKZ10" s="350"/>
      <c r="FLA10" s="350"/>
      <c r="FLB10" s="351"/>
      <c r="FLC10" s="352"/>
      <c r="FLD10" s="353"/>
      <c r="FLE10" s="352"/>
      <c r="FLF10" s="353"/>
      <c r="FLG10" s="352"/>
      <c r="FLH10" s="353"/>
      <c r="FLI10" s="352"/>
      <c r="FLJ10" s="353"/>
      <c r="FLK10" s="350"/>
      <c r="FLL10" s="350"/>
      <c r="FLM10" s="350"/>
      <c r="FLN10" s="350"/>
      <c r="FLO10" s="350"/>
      <c r="FLP10" s="350"/>
      <c r="FLQ10" s="351"/>
      <c r="FLR10" s="352"/>
      <c r="FLS10" s="353"/>
      <c r="FLT10" s="352"/>
      <c r="FLU10" s="353"/>
      <c r="FLV10" s="352"/>
      <c r="FLW10" s="353"/>
      <c r="FLX10" s="352"/>
      <c r="FLY10" s="353"/>
      <c r="FLZ10" s="350"/>
      <c r="FMA10" s="350"/>
      <c r="FMB10" s="350"/>
      <c r="FMC10" s="350"/>
      <c r="FMD10" s="350"/>
      <c r="FME10" s="350"/>
      <c r="FMF10" s="351"/>
      <c r="FMG10" s="352"/>
      <c r="FMH10" s="353"/>
      <c r="FMI10" s="352"/>
      <c r="FMJ10" s="353"/>
      <c r="FMK10" s="352"/>
      <c r="FML10" s="353"/>
      <c r="FMM10" s="352"/>
      <c r="FMN10" s="353"/>
      <c r="FMO10" s="350"/>
      <c r="FMP10" s="350"/>
      <c r="FMQ10" s="350"/>
      <c r="FMR10" s="350"/>
      <c r="FMS10" s="350"/>
      <c r="FMT10" s="350"/>
      <c r="FMU10" s="351"/>
      <c r="FMV10" s="352"/>
      <c r="FMW10" s="353"/>
      <c r="FMX10" s="352"/>
      <c r="FMY10" s="353"/>
      <c r="FMZ10" s="352"/>
      <c r="FNA10" s="353"/>
      <c r="FNB10" s="352"/>
      <c r="FNC10" s="353"/>
      <c r="FND10" s="350"/>
      <c r="FNE10" s="350"/>
      <c r="FNF10" s="350"/>
      <c r="FNG10" s="350"/>
      <c r="FNH10" s="350"/>
      <c r="FNI10" s="350"/>
      <c r="FNJ10" s="351"/>
      <c r="FNK10" s="352"/>
      <c r="FNL10" s="353"/>
      <c r="FNM10" s="352"/>
      <c r="FNN10" s="353"/>
      <c r="FNO10" s="352"/>
      <c r="FNP10" s="353"/>
      <c r="FNQ10" s="352"/>
      <c r="FNR10" s="353"/>
      <c r="FNS10" s="350"/>
      <c r="FNT10" s="350"/>
      <c r="FNU10" s="350"/>
      <c r="FNV10" s="350"/>
      <c r="FNW10" s="350"/>
      <c r="FNX10" s="350"/>
      <c r="FNY10" s="351"/>
      <c r="FNZ10" s="352"/>
      <c r="FOA10" s="353"/>
      <c r="FOB10" s="352"/>
      <c r="FOC10" s="353"/>
      <c r="FOD10" s="352"/>
      <c r="FOE10" s="353"/>
      <c r="FOF10" s="352"/>
      <c r="FOG10" s="353"/>
      <c r="FOH10" s="350"/>
      <c r="FOI10" s="350"/>
      <c r="FOJ10" s="350"/>
      <c r="FOK10" s="350"/>
      <c r="FOL10" s="350"/>
      <c r="FOM10" s="350"/>
      <c r="FON10" s="351"/>
      <c r="FOO10" s="352"/>
      <c r="FOP10" s="353"/>
      <c r="FOQ10" s="352"/>
      <c r="FOR10" s="353"/>
      <c r="FOS10" s="352"/>
      <c r="FOT10" s="353"/>
      <c r="FOU10" s="352"/>
      <c r="FOV10" s="353"/>
      <c r="FOW10" s="350"/>
      <c r="FOX10" s="350"/>
      <c r="FOY10" s="350"/>
      <c r="FOZ10" s="350"/>
      <c r="FPA10" s="350"/>
      <c r="FPB10" s="350"/>
      <c r="FPC10" s="351"/>
      <c r="FPD10" s="352"/>
      <c r="FPE10" s="353"/>
      <c r="FPF10" s="352"/>
      <c r="FPG10" s="353"/>
      <c r="FPH10" s="352"/>
      <c r="FPI10" s="353"/>
      <c r="FPJ10" s="352"/>
      <c r="FPK10" s="353"/>
      <c r="FPL10" s="350"/>
      <c r="FPM10" s="350"/>
      <c r="FPN10" s="350"/>
      <c r="FPO10" s="350"/>
      <c r="FPP10" s="350"/>
      <c r="FPQ10" s="350"/>
      <c r="FPR10" s="351"/>
      <c r="FPS10" s="352"/>
      <c r="FPT10" s="353"/>
      <c r="FPU10" s="352"/>
      <c r="FPV10" s="353"/>
      <c r="FPW10" s="352"/>
      <c r="FPX10" s="353"/>
      <c r="FPY10" s="352"/>
      <c r="FPZ10" s="353"/>
      <c r="FQA10" s="350"/>
      <c r="FQB10" s="350"/>
      <c r="FQC10" s="350"/>
      <c r="FQD10" s="350"/>
      <c r="FQE10" s="350"/>
      <c r="FQF10" s="350"/>
      <c r="FQG10" s="351"/>
      <c r="FQH10" s="352"/>
      <c r="FQI10" s="353"/>
      <c r="FQJ10" s="352"/>
      <c r="FQK10" s="353"/>
      <c r="FQL10" s="352"/>
      <c r="FQM10" s="353"/>
      <c r="FQN10" s="352"/>
      <c r="FQO10" s="353"/>
      <c r="FQP10" s="350"/>
      <c r="FQQ10" s="350"/>
      <c r="FQR10" s="350"/>
      <c r="FQS10" s="350"/>
      <c r="FQT10" s="350"/>
      <c r="FQU10" s="350"/>
      <c r="FQV10" s="351"/>
      <c r="FQW10" s="352"/>
      <c r="FQX10" s="353"/>
      <c r="FQY10" s="352"/>
      <c r="FQZ10" s="353"/>
      <c r="FRA10" s="352"/>
      <c r="FRB10" s="353"/>
      <c r="FRC10" s="352"/>
      <c r="FRD10" s="353"/>
      <c r="FRE10" s="350"/>
      <c r="FRF10" s="350"/>
      <c r="FRG10" s="350"/>
      <c r="FRH10" s="350"/>
      <c r="FRI10" s="350"/>
      <c r="FRJ10" s="350"/>
      <c r="FRK10" s="351"/>
      <c r="FRL10" s="352"/>
      <c r="FRM10" s="353"/>
      <c r="FRN10" s="352"/>
      <c r="FRO10" s="353"/>
      <c r="FRP10" s="352"/>
      <c r="FRQ10" s="353"/>
      <c r="FRR10" s="352"/>
      <c r="FRS10" s="353"/>
      <c r="FRT10" s="350"/>
      <c r="FRU10" s="350"/>
      <c r="FRV10" s="350"/>
      <c r="FRW10" s="350"/>
      <c r="FRX10" s="350"/>
      <c r="FRY10" s="350"/>
      <c r="FRZ10" s="351"/>
      <c r="FSA10" s="352"/>
      <c r="FSB10" s="353"/>
      <c r="FSC10" s="352"/>
      <c r="FSD10" s="353"/>
      <c r="FSE10" s="352"/>
      <c r="FSF10" s="353"/>
      <c r="FSG10" s="352"/>
      <c r="FSH10" s="353"/>
      <c r="FSI10" s="350"/>
      <c r="FSJ10" s="350"/>
      <c r="FSK10" s="350"/>
      <c r="FSL10" s="350"/>
      <c r="FSM10" s="350"/>
      <c r="FSN10" s="350"/>
      <c r="FSO10" s="351"/>
      <c r="FSP10" s="352"/>
      <c r="FSQ10" s="353"/>
      <c r="FSR10" s="352"/>
      <c r="FSS10" s="353"/>
      <c r="FST10" s="352"/>
      <c r="FSU10" s="353"/>
      <c r="FSV10" s="352"/>
      <c r="FSW10" s="353"/>
      <c r="FSX10" s="350"/>
      <c r="FSY10" s="350"/>
      <c r="FSZ10" s="350"/>
      <c r="FTA10" s="350"/>
      <c r="FTB10" s="350"/>
      <c r="FTC10" s="350"/>
      <c r="FTD10" s="351"/>
      <c r="FTE10" s="352"/>
      <c r="FTF10" s="353"/>
      <c r="FTG10" s="352"/>
      <c r="FTH10" s="353"/>
      <c r="FTI10" s="352"/>
      <c r="FTJ10" s="353"/>
      <c r="FTK10" s="352"/>
      <c r="FTL10" s="353"/>
      <c r="FTM10" s="350"/>
      <c r="FTN10" s="350"/>
      <c r="FTO10" s="350"/>
      <c r="FTP10" s="350"/>
      <c r="FTQ10" s="350"/>
      <c r="FTR10" s="350"/>
      <c r="FTS10" s="351"/>
      <c r="FTT10" s="352"/>
      <c r="FTU10" s="353"/>
      <c r="FTV10" s="352"/>
      <c r="FTW10" s="353"/>
      <c r="FTX10" s="352"/>
      <c r="FTY10" s="353"/>
      <c r="FTZ10" s="352"/>
      <c r="FUA10" s="353"/>
      <c r="FUB10" s="350"/>
      <c r="FUC10" s="350"/>
      <c r="FUD10" s="350"/>
      <c r="FUE10" s="350"/>
      <c r="FUF10" s="350"/>
      <c r="FUG10" s="350"/>
      <c r="FUH10" s="351"/>
      <c r="FUI10" s="352"/>
      <c r="FUJ10" s="353"/>
      <c r="FUK10" s="352"/>
      <c r="FUL10" s="353"/>
      <c r="FUM10" s="352"/>
      <c r="FUN10" s="353"/>
      <c r="FUO10" s="352"/>
      <c r="FUP10" s="353"/>
      <c r="FUQ10" s="350"/>
      <c r="FUR10" s="350"/>
      <c r="FUS10" s="350"/>
      <c r="FUT10" s="350"/>
      <c r="FUU10" s="350"/>
      <c r="FUV10" s="350"/>
      <c r="FUW10" s="351"/>
      <c r="FUX10" s="352"/>
      <c r="FUY10" s="353"/>
      <c r="FUZ10" s="352"/>
      <c r="FVA10" s="353"/>
      <c r="FVB10" s="352"/>
      <c r="FVC10" s="353"/>
      <c r="FVD10" s="352"/>
      <c r="FVE10" s="353"/>
      <c r="FVF10" s="350"/>
      <c r="FVG10" s="350"/>
      <c r="FVH10" s="350"/>
      <c r="FVI10" s="350"/>
      <c r="FVJ10" s="350"/>
      <c r="FVK10" s="350"/>
      <c r="FVL10" s="351"/>
      <c r="FVM10" s="352"/>
      <c r="FVN10" s="353"/>
      <c r="FVO10" s="352"/>
      <c r="FVP10" s="353"/>
      <c r="FVQ10" s="352"/>
      <c r="FVR10" s="353"/>
      <c r="FVS10" s="352"/>
      <c r="FVT10" s="353"/>
      <c r="FVU10" s="350"/>
      <c r="FVV10" s="350"/>
      <c r="FVW10" s="350"/>
      <c r="FVX10" s="350"/>
      <c r="FVY10" s="350"/>
      <c r="FVZ10" s="350"/>
      <c r="FWA10" s="351"/>
      <c r="FWB10" s="352"/>
      <c r="FWC10" s="353"/>
      <c r="FWD10" s="352"/>
      <c r="FWE10" s="353"/>
      <c r="FWF10" s="352"/>
      <c r="FWG10" s="353"/>
      <c r="FWH10" s="352"/>
      <c r="FWI10" s="353"/>
      <c r="FWJ10" s="350"/>
      <c r="FWK10" s="350"/>
      <c r="FWL10" s="350"/>
      <c r="FWM10" s="350"/>
      <c r="FWN10" s="350"/>
      <c r="FWO10" s="350"/>
      <c r="FWP10" s="351"/>
      <c r="FWQ10" s="352"/>
      <c r="FWR10" s="353"/>
      <c r="FWS10" s="352"/>
      <c r="FWT10" s="353"/>
      <c r="FWU10" s="352"/>
      <c r="FWV10" s="353"/>
      <c r="FWW10" s="352"/>
      <c r="FWX10" s="353"/>
      <c r="FWY10" s="350"/>
      <c r="FWZ10" s="350"/>
      <c r="FXA10" s="350"/>
      <c r="FXB10" s="350"/>
      <c r="FXC10" s="350"/>
      <c r="FXD10" s="350"/>
      <c r="FXE10" s="351"/>
      <c r="FXF10" s="352"/>
      <c r="FXG10" s="353"/>
      <c r="FXH10" s="352"/>
      <c r="FXI10" s="353"/>
      <c r="FXJ10" s="352"/>
      <c r="FXK10" s="353"/>
      <c r="FXL10" s="352"/>
      <c r="FXM10" s="353"/>
      <c r="FXN10" s="350"/>
      <c r="FXO10" s="350"/>
      <c r="FXP10" s="350"/>
      <c r="FXQ10" s="350"/>
      <c r="FXR10" s="350"/>
      <c r="FXS10" s="350"/>
      <c r="FXT10" s="351"/>
      <c r="FXU10" s="352"/>
      <c r="FXV10" s="353"/>
      <c r="FXW10" s="352"/>
      <c r="FXX10" s="353"/>
      <c r="FXY10" s="352"/>
      <c r="FXZ10" s="353"/>
      <c r="FYA10" s="352"/>
      <c r="FYB10" s="353"/>
      <c r="FYC10" s="350"/>
      <c r="FYD10" s="350"/>
      <c r="FYE10" s="350"/>
      <c r="FYF10" s="350"/>
      <c r="FYG10" s="350"/>
      <c r="FYH10" s="350"/>
      <c r="FYI10" s="351"/>
      <c r="FYJ10" s="352"/>
      <c r="FYK10" s="353"/>
      <c r="FYL10" s="352"/>
      <c r="FYM10" s="353"/>
      <c r="FYN10" s="352"/>
      <c r="FYO10" s="353"/>
      <c r="FYP10" s="352"/>
      <c r="FYQ10" s="353"/>
      <c r="FYR10" s="350"/>
      <c r="FYS10" s="350"/>
      <c r="FYT10" s="350"/>
      <c r="FYU10" s="350"/>
      <c r="FYV10" s="350"/>
      <c r="FYW10" s="350"/>
      <c r="FYX10" s="351"/>
      <c r="FYY10" s="352"/>
      <c r="FYZ10" s="353"/>
      <c r="FZA10" s="352"/>
      <c r="FZB10" s="353"/>
      <c r="FZC10" s="352"/>
      <c r="FZD10" s="353"/>
      <c r="FZE10" s="352"/>
      <c r="FZF10" s="353"/>
      <c r="FZG10" s="350"/>
      <c r="FZH10" s="350"/>
      <c r="FZI10" s="350"/>
      <c r="FZJ10" s="350"/>
      <c r="FZK10" s="350"/>
      <c r="FZL10" s="350"/>
      <c r="FZM10" s="351"/>
      <c r="FZN10" s="352"/>
      <c r="FZO10" s="353"/>
      <c r="FZP10" s="352"/>
      <c r="FZQ10" s="353"/>
      <c r="FZR10" s="352"/>
      <c r="FZS10" s="353"/>
      <c r="FZT10" s="352"/>
      <c r="FZU10" s="353"/>
      <c r="FZV10" s="350"/>
      <c r="FZW10" s="350"/>
      <c r="FZX10" s="350"/>
      <c r="FZY10" s="350"/>
      <c r="FZZ10" s="350"/>
      <c r="GAA10" s="350"/>
      <c r="GAB10" s="351"/>
      <c r="GAC10" s="352"/>
      <c r="GAD10" s="353"/>
      <c r="GAE10" s="352"/>
      <c r="GAF10" s="353"/>
      <c r="GAG10" s="352"/>
      <c r="GAH10" s="353"/>
      <c r="GAI10" s="352"/>
      <c r="GAJ10" s="353"/>
      <c r="GAK10" s="350"/>
      <c r="GAL10" s="350"/>
      <c r="GAM10" s="350"/>
      <c r="GAN10" s="350"/>
      <c r="GAO10" s="350"/>
      <c r="GAP10" s="350"/>
      <c r="GAQ10" s="351"/>
      <c r="GAR10" s="352"/>
      <c r="GAS10" s="353"/>
      <c r="GAT10" s="352"/>
      <c r="GAU10" s="353"/>
      <c r="GAV10" s="352"/>
      <c r="GAW10" s="353"/>
      <c r="GAX10" s="352"/>
      <c r="GAY10" s="353"/>
      <c r="GAZ10" s="350"/>
      <c r="GBA10" s="350"/>
      <c r="GBB10" s="350"/>
      <c r="GBC10" s="350"/>
      <c r="GBD10" s="350"/>
      <c r="GBE10" s="350"/>
      <c r="GBF10" s="351"/>
      <c r="GBG10" s="352"/>
      <c r="GBH10" s="353"/>
      <c r="GBI10" s="352"/>
      <c r="GBJ10" s="353"/>
      <c r="GBK10" s="352"/>
      <c r="GBL10" s="353"/>
      <c r="GBM10" s="352"/>
      <c r="GBN10" s="353"/>
      <c r="GBO10" s="350"/>
      <c r="GBP10" s="350"/>
      <c r="GBQ10" s="350"/>
      <c r="GBR10" s="350"/>
      <c r="GBS10" s="350"/>
      <c r="GBT10" s="350"/>
      <c r="GBU10" s="351"/>
      <c r="GBV10" s="352"/>
      <c r="GBW10" s="353"/>
      <c r="GBX10" s="352"/>
      <c r="GBY10" s="353"/>
      <c r="GBZ10" s="352"/>
      <c r="GCA10" s="353"/>
      <c r="GCB10" s="352"/>
      <c r="GCC10" s="353"/>
      <c r="GCD10" s="350"/>
      <c r="GCE10" s="350"/>
      <c r="GCF10" s="350"/>
      <c r="GCG10" s="350"/>
      <c r="GCH10" s="350"/>
      <c r="GCI10" s="350"/>
      <c r="GCJ10" s="351"/>
      <c r="GCK10" s="352"/>
      <c r="GCL10" s="353"/>
      <c r="GCM10" s="352"/>
      <c r="GCN10" s="353"/>
      <c r="GCO10" s="352"/>
      <c r="GCP10" s="353"/>
      <c r="GCQ10" s="352"/>
      <c r="GCR10" s="353"/>
      <c r="GCS10" s="350"/>
      <c r="GCT10" s="350"/>
      <c r="GCU10" s="350"/>
      <c r="GCV10" s="350"/>
      <c r="GCW10" s="350"/>
      <c r="GCX10" s="350"/>
      <c r="GCY10" s="351"/>
      <c r="GCZ10" s="352"/>
      <c r="GDA10" s="353"/>
      <c r="GDB10" s="352"/>
      <c r="GDC10" s="353"/>
      <c r="GDD10" s="352"/>
      <c r="GDE10" s="353"/>
      <c r="GDF10" s="352"/>
      <c r="GDG10" s="353"/>
      <c r="GDH10" s="350"/>
      <c r="GDI10" s="350"/>
      <c r="GDJ10" s="350"/>
      <c r="GDK10" s="350"/>
      <c r="GDL10" s="350"/>
      <c r="GDM10" s="350"/>
      <c r="GDN10" s="351"/>
      <c r="GDO10" s="352"/>
      <c r="GDP10" s="353"/>
      <c r="GDQ10" s="352"/>
      <c r="GDR10" s="353"/>
      <c r="GDS10" s="352"/>
      <c r="GDT10" s="353"/>
      <c r="GDU10" s="352"/>
      <c r="GDV10" s="353"/>
      <c r="GDW10" s="350"/>
      <c r="GDX10" s="350"/>
      <c r="GDY10" s="350"/>
      <c r="GDZ10" s="350"/>
      <c r="GEA10" s="350"/>
      <c r="GEB10" s="350"/>
      <c r="GEC10" s="351"/>
      <c r="GED10" s="352"/>
      <c r="GEE10" s="353"/>
      <c r="GEF10" s="352"/>
      <c r="GEG10" s="353"/>
      <c r="GEH10" s="352"/>
      <c r="GEI10" s="353"/>
      <c r="GEJ10" s="352"/>
      <c r="GEK10" s="353"/>
      <c r="GEL10" s="350"/>
      <c r="GEM10" s="350"/>
      <c r="GEN10" s="350"/>
      <c r="GEO10" s="350"/>
      <c r="GEP10" s="350"/>
      <c r="GEQ10" s="350"/>
      <c r="GER10" s="351"/>
      <c r="GES10" s="352"/>
      <c r="GET10" s="353"/>
      <c r="GEU10" s="352"/>
      <c r="GEV10" s="353"/>
      <c r="GEW10" s="352"/>
      <c r="GEX10" s="353"/>
      <c r="GEY10" s="352"/>
      <c r="GEZ10" s="353"/>
      <c r="GFA10" s="350"/>
      <c r="GFB10" s="350"/>
      <c r="GFC10" s="350"/>
      <c r="GFD10" s="350"/>
      <c r="GFE10" s="350"/>
      <c r="GFF10" s="350"/>
      <c r="GFG10" s="351"/>
      <c r="GFH10" s="352"/>
      <c r="GFI10" s="353"/>
      <c r="GFJ10" s="352"/>
      <c r="GFK10" s="353"/>
      <c r="GFL10" s="352"/>
      <c r="GFM10" s="353"/>
      <c r="GFN10" s="352"/>
      <c r="GFO10" s="353"/>
      <c r="GFP10" s="350"/>
      <c r="GFQ10" s="350"/>
      <c r="GFR10" s="350"/>
      <c r="GFS10" s="350"/>
      <c r="GFT10" s="350"/>
      <c r="GFU10" s="350"/>
      <c r="GFV10" s="351"/>
      <c r="GFW10" s="352"/>
      <c r="GFX10" s="353"/>
      <c r="GFY10" s="352"/>
      <c r="GFZ10" s="353"/>
      <c r="GGA10" s="352"/>
      <c r="GGB10" s="353"/>
      <c r="GGC10" s="352"/>
      <c r="GGD10" s="353"/>
      <c r="GGE10" s="350"/>
      <c r="GGF10" s="350"/>
      <c r="GGG10" s="350"/>
      <c r="GGH10" s="350"/>
      <c r="GGI10" s="350"/>
      <c r="GGJ10" s="350"/>
      <c r="GGK10" s="351"/>
      <c r="GGL10" s="352"/>
      <c r="GGM10" s="353"/>
      <c r="GGN10" s="352"/>
      <c r="GGO10" s="353"/>
      <c r="GGP10" s="352"/>
      <c r="GGQ10" s="353"/>
      <c r="GGR10" s="352"/>
      <c r="GGS10" s="353"/>
      <c r="GGT10" s="350"/>
      <c r="GGU10" s="350"/>
      <c r="GGV10" s="350"/>
      <c r="GGW10" s="350"/>
      <c r="GGX10" s="350"/>
      <c r="GGY10" s="350"/>
      <c r="GGZ10" s="351"/>
      <c r="GHA10" s="352"/>
      <c r="GHB10" s="353"/>
      <c r="GHC10" s="352"/>
      <c r="GHD10" s="353"/>
      <c r="GHE10" s="352"/>
      <c r="GHF10" s="353"/>
      <c r="GHG10" s="352"/>
      <c r="GHH10" s="353"/>
      <c r="GHI10" s="350"/>
      <c r="GHJ10" s="350"/>
      <c r="GHK10" s="350"/>
      <c r="GHL10" s="350"/>
      <c r="GHM10" s="350"/>
      <c r="GHN10" s="350"/>
      <c r="GHO10" s="351"/>
      <c r="GHP10" s="352"/>
      <c r="GHQ10" s="353"/>
      <c r="GHR10" s="352"/>
      <c r="GHS10" s="353"/>
      <c r="GHT10" s="352"/>
      <c r="GHU10" s="353"/>
      <c r="GHV10" s="352"/>
      <c r="GHW10" s="353"/>
      <c r="GHX10" s="350"/>
      <c r="GHY10" s="350"/>
      <c r="GHZ10" s="350"/>
      <c r="GIA10" s="350"/>
      <c r="GIB10" s="350"/>
      <c r="GIC10" s="350"/>
      <c r="GID10" s="351"/>
      <c r="GIE10" s="352"/>
      <c r="GIF10" s="353"/>
      <c r="GIG10" s="352"/>
      <c r="GIH10" s="353"/>
      <c r="GII10" s="352"/>
      <c r="GIJ10" s="353"/>
      <c r="GIK10" s="352"/>
      <c r="GIL10" s="353"/>
      <c r="GIM10" s="350"/>
      <c r="GIN10" s="350"/>
      <c r="GIO10" s="350"/>
      <c r="GIP10" s="350"/>
      <c r="GIQ10" s="350"/>
      <c r="GIR10" s="350"/>
      <c r="GIS10" s="351"/>
      <c r="GIT10" s="352"/>
      <c r="GIU10" s="353"/>
      <c r="GIV10" s="352"/>
      <c r="GIW10" s="353"/>
      <c r="GIX10" s="352"/>
      <c r="GIY10" s="353"/>
      <c r="GIZ10" s="352"/>
      <c r="GJA10" s="353"/>
      <c r="GJB10" s="350"/>
      <c r="GJC10" s="350"/>
      <c r="GJD10" s="350"/>
      <c r="GJE10" s="350"/>
      <c r="GJF10" s="350"/>
      <c r="GJG10" s="350"/>
      <c r="GJH10" s="351"/>
      <c r="GJI10" s="352"/>
      <c r="GJJ10" s="353"/>
      <c r="GJK10" s="352"/>
      <c r="GJL10" s="353"/>
      <c r="GJM10" s="352"/>
      <c r="GJN10" s="353"/>
      <c r="GJO10" s="352"/>
      <c r="GJP10" s="353"/>
      <c r="GJQ10" s="350"/>
      <c r="GJR10" s="350"/>
      <c r="GJS10" s="350"/>
      <c r="GJT10" s="350"/>
      <c r="GJU10" s="350"/>
      <c r="GJV10" s="350"/>
      <c r="GJW10" s="351"/>
      <c r="GJX10" s="352"/>
      <c r="GJY10" s="353"/>
      <c r="GJZ10" s="352"/>
      <c r="GKA10" s="353"/>
      <c r="GKB10" s="352"/>
      <c r="GKC10" s="353"/>
      <c r="GKD10" s="352"/>
      <c r="GKE10" s="353"/>
      <c r="GKF10" s="350"/>
      <c r="GKG10" s="350"/>
      <c r="GKH10" s="350"/>
      <c r="GKI10" s="350"/>
      <c r="GKJ10" s="350"/>
      <c r="GKK10" s="350"/>
      <c r="GKL10" s="351"/>
      <c r="GKM10" s="352"/>
      <c r="GKN10" s="353"/>
      <c r="GKO10" s="352"/>
      <c r="GKP10" s="353"/>
      <c r="GKQ10" s="352"/>
      <c r="GKR10" s="353"/>
      <c r="GKS10" s="352"/>
      <c r="GKT10" s="353"/>
      <c r="GKU10" s="350"/>
      <c r="GKV10" s="350"/>
      <c r="GKW10" s="350"/>
      <c r="GKX10" s="350"/>
      <c r="GKY10" s="350"/>
      <c r="GKZ10" s="350"/>
      <c r="GLA10" s="351"/>
      <c r="GLB10" s="352"/>
      <c r="GLC10" s="353"/>
      <c r="GLD10" s="352"/>
      <c r="GLE10" s="353"/>
      <c r="GLF10" s="352"/>
      <c r="GLG10" s="353"/>
      <c r="GLH10" s="352"/>
      <c r="GLI10" s="353"/>
      <c r="GLJ10" s="350"/>
      <c r="GLK10" s="350"/>
      <c r="GLL10" s="350"/>
      <c r="GLM10" s="350"/>
      <c r="GLN10" s="350"/>
      <c r="GLO10" s="350"/>
      <c r="GLP10" s="351"/>
      <c r="GLQ10" s="352"/>
      <c r="GLR10" s="353"/>
      <c r="GLS10" s="352"/>
      <c r="GLT10" s="353"/>
      <c r="GLU10" s="352"/>
      <c r="GLV10" s="353"/>
      <c r="GLW10" s="352"/>
      <c r="GLX10" s="353"/>
      <c r="GLY10" s="350"/>
      <c r="GLZ10" s="350"/>
      <c r="GMA10" s="350"/>
      <c r="GMB10" s="350"/>
      <c r="GMC10" s="350"/>
      <c r="GMD10" s="350"/>
      <c r="GME10" s="351"/>
      <c r="GMF10" s="352"/>
      <c r="GMG10" s="353"/>
      <c r="GMH10" s="352"/>
      <c r="GMI10" s="353"/>
      <c r="GMJ10" s="352"/>
      <c r="GMK10" s="353"/>
      <c r="GML10" s="352"/>
      <c r="GMM10" s="353"/>
      <c r="GMN10" s="350"/>
      <c r="GMO10" s="350"/>
      <c r="GMP10" s="350"/>
      <c r="GMQ10" s="350"/>
      <c r="GMR10" s="350"/>
      <c r="GMS10" s="350"/>
      <c r="GMT10" s="351"/>
      <c r="GMU10" s="352"/>
      <c r="GMV10" s="353"/>
      <c r="GMW10" s="352"/>
      <c r="GMX10" s="353"/>
      <c r="GMY10" s="352"/>
      <c r="GMZ10" s="353"/>
      <c r="GNA10" s="352"/>
      <c r="GNB10" s="353"/>
      <c r="GNC10" s="350"/>
      <c r="GND10" s="350"/>
      <c r="GNE10" s="350"/>
      <c r="GNF10" s="350"/>
      <c r="GNG10" s="350"/>
      <c r="GNH10" s="350"/>
      <c r="GNI10" s="351"/>
      <c r="GNJ10" s="352"/>
      <c r="GNK10" s="353"/>
      <c r="GNL10" s="352"/>
      <c r="GNM10" s="353"/>
      <c r="GNN10" s="352"/>
      <c r="GNO10" s="353"/>
      <c r="GNP10" s="352"/>
      <c r="GNQ10" s="353"/>
      <c r="GNR10" s="350"/>
      <c r="GNS10" s="350"/>
      <c r="GNT10" s="350"/>
      <c r="GNU10" s="350"/>
      <c r="GNV10" s="350"/>
      <c r="GNW10" s="350"/>
      <c r="GNX10" s="351"/>
      <c r="GNY10" s="352"/>
      <c r="GNZ10" s="353"/>
      <c r="GOA10" s="352"/>
      <c r="GOB10" s="353"/>
      <c r="GOC10" s="352"/>
      <c r="GOD10" s="353"/>
      <c r="GOE10" s="352"/>
      <c r="GOF10" s="353"/>
      <c r="GOG10" s="350"/>
      <c r="GOH10" s="350"/>
      <c r="GOI10" s="350"/>
      <c r="GOJ10" s="350"/>
      <c r="GOK10" s="350"/>
      <c r="GOL10" s="350"/>
      <c r="GOM10" s="351"/>
      <c r="GON10" s="352"/>
      <c r="GOO10" s="353"/>
      <c r="GOP10" s="352"/>
      <c r="GOQ10" s="353"/>
      <c r="GOR10" s="352"/>
      <c r="GOS10" s="353"/>
      <c r="GOT10" s="352"/>
      <c r="GOU10" s="353"/>
      <c r="GOV10" s="350"/>
      <c r="GOW10" s="350"/>
      <c r="GOX10" s="350"/>
      <c r="GOY10" s="350"/>
      <c r="GOZ10" s="350"/>
      <c r="GPA10" s="350"/>
      <c r="GPB10" s="351"/>
      <c r="GPC10" s="352"/>
      <c r="GPD10" s="353"/>
      <c r="GPE10" s="352"/>
      <c r="GPF10" s="353"/>
      <c r="GPG10" s="352"/>
      <c r="GPH10" s="353"/>
      <c r="GPI10" s="352"/>
      <c r="GPJ10" s="353"/>
      <c r="GPK10" s="350"/>
      <c r="GPL10" s="350"/>
      <c r="GPM10" s="350"/>
      <c r="GPN10" s="350"/>
      <c r="GPO10" s="350"/>
      <c r="GPP10" s="350"/>
      <c r="GPQ10" s="351"/>
      <c r="GPR10" s="352"/>
      <c r="GPS10" s="353"/>
      <c r="GPT10" s="352"/>
      <c r="GPU10" s="353"/>
      <c r="GPV10" s="352"/>
      <c r="GPW10" s="353"/>
      <c r="GPX10" s="352"/>
      <c r="GPY10" s="353"/>
      <c r="GPZ10" s="350"/>
      <c r="GQA10" s="350"/>
      <c r="GQB10" s="350"/>
      <c r="GQC10" s="350"/>
      <c r="GQD10" s="350"/>
      <c r="GQE10" s="350"/>
      <c r="GQF10" s="351"/>
      <c r="GQG10" s="352"/>
      <c r="GQH10" s="353"/>
      <c r="GQI10" s="352"/>
      <c r="GQJ10" s="353"/>
      <c r="GQK10" s="352"/>
      <c r="GQL10" s="353"/>
      <c r="GQM10" s="352"/>
      <c r="GQN10" s="353"/>
      <c r="GQO10" s="350"/>
      <c r="GQP10" s="350"/>
      <c r="GQQ10" s="350"/>
      <c r="GQR10" s="350"/>
      <c r="GQS10" s="350"/>
      <c r="GQT10" s="350"/>
      <c r="GQU10" s="351"/>
      <c r="GQV10" s="352"/>
      <c r="GQW10" s="353"/>
      <c r="GQX10" s="352"/>
      <c r="GQY10" s="353"/>
      <c r="GQZ10" s="352"/>
      <c r="GRA10" s="353"/>
      <c r="GRB10" s="352"/>
      <c r="GRC10" s="353"/>
      <c r="GRD10" s="350"/>
      <c r="GRE10" s="350"/>
      <c r="GRF10" s="350"/>
      <c r="GRG10" s="350"/>
      <c r="GRH10" s="350"/>
      <c r="GRI10" s="350"/>
      <c r="GRJ10" s="351"/>
      <c r="GRK10" s="352"/>
      <c r="GRL10" s="353"/>
      <c r="GRM10" s="352"/>
      <c r="GRN10" s="353"/>
      <c r="GRO10" s="352"/>
      <c r="GRP10" s="353"/>
      <c r="GRQ10" s="352"/>
      <c r="GRR10" s="353"/>
      <c r="GRS10" s="350"/>
      <c r="GRT10" s="350"/>
      <c r="GRU10" s="350"/>
      <c r="GRV10" s="350"/>
      <c r="GRW10" s="350"/>
      <c r="GRX10" s="350"/>
      <c r="GRY10" s="351"/>
      <c r="GRZ10" s="352"/>
      <c r="GSA10" s="353"/>
      <c r="GSB10" s="352"/>
      <c r="GSC10" s="353"/>
      <c r="GSD10" s="352"/>
      <c r="GSE10" s="353"/>
      <c r="GSF10" s="352"/>
      <c r="GSG10" s="353"/>
      <c r="GSH10" s="350"/>
      <c r="GSI10" s="350"/>
      <c r="GSJ10" s="350"/>
      <c r="GSK10" s="350"/>
      <c r="GSL10" s="350"/>
      <c r="GSM10" s="350"/>
      <c r="GSN10" s="351"/>
      <c r="GSO10" s="352"/>
      <c r="GSP10" s="353"/>
      <c r="GSQ10" s="352"/>
      <c r="GSR10" s="353"/>
      <c r="GSS10" s="352"/>
      <c r="GST10" s="353"/>
      <c r="GSU10" s="352"/>
      <c r="GSV10" s="353"/>
      <c r="GSW10" s="350"/>
      <c r="GSX10" s="350"/>
      <c r="GSY10" s="350"/>
      <c r="GSZ10" s="350"/>
      <c r="GTA10" s="350"/>
      <c r="GTB10" s="350"/>
      <c r="GTC10" s="351"/>
      <c r="GTD10" s="352"/>
      <c r="GTE10" s="353"/>
      <c r="GTF10" s="352"/>
      <c r="GTG10" s="353"/>
      <c r="GTH10" s="352"/>
      <c r="GTI10" s="353"/>
      <c r="GTJ10" s="352"/>
      <c r="GTK10" s="353"/>
      <c r="GTL10" s="350"/>
      <c r="GTM10" s="350"/>
      <c r="GTN10" s="350"/>
      <c r="GTO10" s="350"/>
      <c r="GTP10" s="350"/>
      <c r="GTQ10" s="350"/>
      <c r="GTR10" s="351"/>
      <c r="GTS10" s="352"/>
      <c r="GTT10" s="353"/>
      <c r="GTU10" s="352"/>
      <c r="GTV10" s="353"/>
      <c r="GTW10" s="352"/>
      <c r="GTX10" s="353"/>
      <c r="GTY10" s="352"/>
      <c r="GTZ10" s="353"/>
      <c r="GUA10" s="350"/>
      <c r="GUB10" s="350"/>
      <c r="GUC10" s="350"/>
      <c r="GUD10" s="350"/>
      <c r="GUE10" s="350"/>
      <c r="GUF10" s="350"/>
      <c r="GUG10" s="351"/>
      <c r="GUH10" s="352"/>
      <c r="GUI10" s="353"/>
      <c r="GUJ10" s="352"/>
      <c r="GUK10" s="353"/>
      <c r="GUL10" s="352"/>
      <c r="GUM10" s="353"/>
      <c r="GUN10" s="352"/>
      <c r="GUO10" s="353"/>
      <c r="GUP10" s="350"/>
      <c r="GUQ10" s="350"/>
      <c r="GUR10" s="350"/>
      <c r="GUS10" s="350"/>
      <c r="GUT10" s="350"/>
      <c r="GUU10" s="350"/>
      <c r="GUV10" s="351"/>
      <c r="GUW10" s="352"/>
      <c r="GUX10" s="353"/>
      <c r="GUY10" s="352"/>
      <c r="GUZ10" s="353"/>
      <c r="GVA10" s="352"/>
      <c r="GVB10" s="353"/>
      <c r="GVC10" s="352"/>
      <c r="GVD10" s="353"/>
      <c r="GVE10" s="350"/>
      <c r="GVF10" s="350"/>
      <c r="GVG10" s="350"/>
      <c r="GVH10" s="350"/>
      <c r="GVI10" s="350"/>
      <c r="GVJ10" s="350"/>
      <c r="GVK10" s="351"/>
      <c r="GVL10" s="352"/>
      <c r="GVM10" s="353"/>
      <c r="GVN10" s="352"/>
      <c r="GVO10" s="353"/>
      <c r="GVP10" s="352"/>
      <c r="GVQ10" s="353"/>
      <c r="GVR10" s="352"/>
      <c r="GVS10" s="353"/>
      <c r="GVT10" s="350"/>
      <c r="GVU10" s="350"/>
      <c r="GVV10" s="350"/>
      <c r="GVW10" s="350"/>
      <c r="GVX10" s="350"/>
      <c r="GVY10" s="350"/>
      <c r="GVZ10" s="351"/>
      <c r="GWA10" s="352"/>
      <c r="GWB10" s="353"/>
      <c r="GWC10" s="352"/>
      <c r="GWD10" s="353"/>
      <c r="GWE10" s="352"/>
      <c r="GWF10" s="353"/>
      <c r="GWG10" s="352"/>
      <c r="GWH10" s="353"/>
      <c r="GWI10" s="350"/>
      <c r="GWJ10" s="350"/>
      <c r="GWK10" s="350"/>
      <c r="GWL10" s="350"/>
      <c r="GWM10" s="350"/>
      <c r="GWN10" s="350"/>
      <c r="GWO10" s="351"/>
      <c r="GWP10" s="352"/>
      <c r="GWQ10" s="353"/>
      <c r="GWR10" s="352"/>
      <c r="GWS10" s="353"/>
      <c r="GWT10" s="352"/>
      <c r="GWU10" s="353"/>
      <c r="GWV10" s="352"/>
      <c r="GWW10" s="353"/>
      <c r="GWX10" s="350"/>
      <c r="GWY10" s="350"/>
      <c r="GWZ10" s="350"/>
      <c r="GXA10" s="350"/>
      <c r="GXB10" s="350"/>
      <c r="GXC10" s="350"/>
      <c r="GXD10" s="351"/>
      <c r="GXE10" s="352"/>
      <c r="GXF10" s="353"/>
      <c r="GXG10" s="352"/>
      <c r="GXH10" s="353"/>
      <c r="GXI10" s="352"/>
      <c r="GXJ10" s="353"/>
      <c r="GXK10" s="352"/>
      <c r="GXL10" s="353"/>
      <c r="GXM10" s="350"/>
      <c r="GXN10" s="350"/>
      <c r="GXO10" s="350"/>
      <c r="GXP10" s="350"/>
      <c r="GXQ10" s="350"/>
      <c r="GXR10" s="350"/>
      <c r="GXS10" s="351"/>
      <c r="GXT10" s="352"/>
      <c r="GXU10" s="353"/>
      <c r="GXV10" s="352"/>
      <c r="GXW10" s="353"/>
      <c r="GXX10" s="352"/>
      <c r="GXY10" s="353"/>
      <c r="GXZ10" s="352"/>
      <c r="GYA10" s="353"/>
      <c r="GYB10" s="350"/>
      <c r="GYC10" s="350"/>
      <c r="GYD10" s="350"/>
      <c r="GYE10" s="350"/>
      <c r="GYF10" s="350"/>
      <c r="GYG10" s="350"/>
      <c r="GYH10" s="351"/>
      <c r="GYI10" s="352"/>
      <c r="GYJ10" s="353"/>
      <c r="GYK10" s="352"/>
      <c r="GYL10" s="353"/>
      <c r="GYM10" s="352"/>
      <c r="GYN10" s="353"/>
      <c r="GYO10" s="352"/>
      <c r="GYP10" s="353"/>
      <c r="GYQ10" s="350"/>
      <c r="GYR10" s="350"/>
      <c r="GYS10" s="350"/>
      <c r="GYT10" s="350"/>
      <c r="GYU10" s="350"/>
      <c r="GYV10" s="350"/>
      <c r="GYW10" s="351"/>
      <c r="GYX10" s="352"/>
      <c r="GYY10" s="353"/>
      <c r="GYZ10" s="352"/>
      <c r="GZA10" s="353"/>
      <c r="GZB10" s="352"/>
      <c r="GZC10" s="353"/>
      <c r="GZD10" s="352"/>
      <c r="GZE10" s="353"/>
      <c r="GZF10" s="350"/>
      <c r="GZG10" s="350"/>
      <c r="GZH10" s="350"/>
      <c r="GZI10" s="350"/>
      <c r="GZJ10" s="350"/>
      <c r="GZK10" s="350"/>
      <c r="GZL10" s="351"/>
      <c r="GZM10" s="352"/>
      <c r="GZN10" s="353"/>
      <c r="GZO10" s="352"/>
      <c r="GZP10" s="353"/>
      <c r="GZQ10" s="352"/>
      <c r="GZR10" s="353"/>
      <c r="GZS10" s="352"/>
      <c r="GZT10" s="353"/>
      <c r="GZU10" s="350"/>
      <c r="GZV10" s="350"/>
      <c r="GZW10" s="350"/>
      <c r="GZX10" s="350"/>
      <c r="GZY10" s="350"/>
      <c r="GZZ10" s="350"/>
      <c r="HAA10" s="351"/>
      <c r="HAB10" s="352"/>
      <c r="HAC10" s="353"/>
      <c r="HAD10" s="352"/>
      <c r="HAE10" s="353"/>
      <c r="HAF10" s="352"/>
      <c r="HAG10" s="353"/>
      <c r="HAH10" s="352"/>
      <c r="HAI10" s="353"/>
      <c r="HAJ10" s="350"/>
      <c r="HAK10" s="350"/>
      <c r="HAL10" s="350"/>
      <c r="HAM10" s="350"/>
      <c r="HAN10" s="350"/>
      <c r="HAO10" s="350"/>
      <c r="HAP10" s="351"/>
      <c r="HAQ10" s="352"/>
      <c r="HAR10" s="353"/>
      <c r="HAS10" s="352"/>
      <c r="HAT10" s="353"/>
      <c r="HAU10" s="352"/>
      <c r="HAV10" s="353"/>
      <c r="HAW10" s="352"/>
      <c r="HAX10" s="353"/>
      <c r="HAY10" s="350"/>
      <c r="HAZ10" s="350"/>
      <c r="HBA10" s="350"/>
      <c r="HBB10" s="350"/>
      <c r="HBC10" s="350"/>
      <c r="HBD10" s="350"/>
      <c r="HBE10" s="351"/>
      <c r="HBF10" s="352"/>
      <c r="HBG10" s="353"/>
      <c r="HBH10" s="352"/>
      <c r="HBI10" s="353"/>
      <c r="HBJ10" s="352"/>
      <c r="HBK10" s="353"/>
      <c r="HBL10" s="352"/>
      <c r="HBM10" s="353"/>
      <c r="HBN10" s="350"/>
      <c r="HBO10" s="350"/>
      <c r="HBP10" s="350"/>
      <c r="HBQ10" s="350"/>
      <c r="HBR10" s="350"/>
      <c r="HBS10" s="350"/>
      <c r="HBT10" s="351"/>
      <c r="HBU10" s="352"/>
      <c r="HBV10" s="353"/>
      <c r="HBW10" s="352"/>
      <c r="HBX10" s="353"/>
      <c r="HBY10" s="352"/>
      <c r="HBZ10" s="353"/>
      <c r="HCA10" s="352"/>
      <c r="HCB10" s="353"/>
      <c r="HCC10" s="350"/>
      <c r="HCD10" s="350"/>
      <c r="HCE10" s="350"/>
      <c r="HCF10" s="350"/>
      <c r="HCG10" s="350"/>
      <c r="HCH10" s="350"/>
      <c r="HCI10" s="351"/>
      <c r="HCJ10" s="352"/>
      <c r="HCK10" s="353"/>
      <c r="HCL10" s="352"/>
      <c r="HCM10" s="353"/>
      <c r="HCN10" s="352"/>
      <c r="HCO10" s="353"/>
      <c r="HCP10" s="352"/>
      <c r="HCQ10" s="353"/>
      <c r="HCR10" s="350"/>
      <c r="HCS10" s="350"/>
      <c r="HCT10" s="350"/>
      <c r="HCU10" s="350"/>
      <c r="HCV10" s="350"/>
      <c r="HCW10" s="350"/>
      <c r="HCX10" s="351"/>
      <c r="HCY10" s="352"/>
      <c r="HCZ10" s="353"/>
      <c r="HDA10" s="352"/>
      <c r="HDB10" s="353"/>
      <c r="HDC10" s="352"/>
      <c r="HDD10" s="353"/>
      <c r="HDE10" s="352"/>
      <c r="HDF10" s="353"/>
      <c r="HDG10" s="350"/>
      <c r="HDH10" s="350"/>
      <c r="HDI10" s="350"/>
      <c r="HDJ10" s="350"/>
      <c r="HDK10" s="350"/>
      <c r="HDL10" s="350"/>
      <c r="HDM10" s="351"/>
      <c r="HDN10" s="352"/>
      <c r="HDO10" s="353"/>
      <c r="HDP10" s="352"/>
      <c r="HDQ10" s="353"/>
      <c r="HDR10" s="352"/>
      <c r="HDS10" s="353"/>
      <c r="HDT10" s="352"/>
      <c r="HDU10" s="353"/>
      <c r="HDV10" s="350"/>
      <c r="HDW10" s="350"/>
      <c r="HDX10" s="350"/>
      <c r="HDY10" s="350"/>
      <c r="HDZ10" s="350"/>
      <c r="HEA10" s="350"/>
      <c r="HEB10" s="351"/>
      <c r="HEC10" s="352"/>
      <c r="HED10" s="353"/>
      <c r="HEE10" s="352"/>
      <c r="HEF10" s="353"/>
      <c r="HEG10" s="352"/>
      <c r="HEH10" s="353"/>
      <c r="HEI10" s="352"/>
      <c r="HEJ10" s="353"/>
      <c r="HEK10" s="350"/>
      <c r="HEL10" s="350"/>
      <c r="HEM10" s="350"/>
      <c r="HEN10" s="350"/>
      <c r="HEO10" s="350"/>
      <c r="HEP10" s="350"/>
      <c r="HEQ10" s="351"/>
      <c r="HER10" s="352"/>
      <c r="HES10" s="353"/>
      <c r="HET10" s="352"/>
      <c r="HEU10" s="353"/>
      <c r="HEV10" s="352"/>
      <c r="HEW10" s="353"/>
      <c r="HEX10" s="352"/>
      <c r="HEY10" s="353"/>
      <c r="HEZ10" s="350"/>
      <c r="HFA10" s="350"/>
      <c r="HFB10" s="350"/>
      <c r="HFC10" s="350"/>
      <c r="HFD10" s="350"/>
      <c r="HFE10" s="350"/>
      <c r="HFF10" s="351"/>
      <c r="HFG10" s="352"/>
      <c r="HFH10" s="353"/>
      <c r="HFI10" s="352"/>
      <c r="HFJ10" s="353"/>
      <c r="HFK10" s="352"/>
      <c r="HFL10" s="353"/>
      <c r="HFM10" s="352"/>
      <c r="HFN10" s="353"/>
      <c r="HFO10" s="350"/>
      <c r="HFP10" s="350"/>
      <c r="HFQ10" s="350"/>
      <c r="HFR10" s="350"/>
      <c r="HFS10" s="350"/>
      <c r="HFT10" s="350"/>
      <c r="HFU10" s="351"/>
      <c r="HFV10" s="352"/>
      <c r="HFW10" s="353"/>
      <c r="HFX10" s="352"/>
      <c r="HFY10" s="353"/>
      <c r="HFZ10" s="352"/>
      <c r="HGA10" s="353"/>
      <c r="HGB10" s="352"/>
      <c r="HGC10" s="353"/>
      <c r="HGD10" s="350"/>
      <c r="HGE10" s="350"/>
      <c r="HGF10" s="350"/>
      <c r="HGG10" s="350"/>
      <c r="HGH10" s="350"/>
      <c r="HGI10" s="350"/>
      <c r="HGJ10" s="351"/>
      <c r="HGK10" s="352"/>
      <c r="HGL10" s="353"/>
      <c r="HGM10" s="352"/>
      <c r="HGN10" s="353"/>
      <c r="HGO10" s="352"/>
      <c r="HGP10" s="353"/>
      <c r="HGQ10" s="352"/>
      <c r="HGR10" s="353"/>
      <c r="HGS10" s="350"/>
      <c r="HGT10" s="350"/>
      <c r="HGU10" s="350"/>
      <c r="HGV10" s="350"/>
      <c r="HGW10" s="350"/>
      <c r="HGX10" s="350"/>
      <c r="HGY10" s="351"/>
      <c r="HGZ10" s="352"/>
      <c r="HHA10" s="353"/>
      <c r="HHB10" s="352"/>
      <c r="HHC10" s="353"/>
      <c r="HHD10" s="352"/>
      <c r="HHE10" s="353"/>
      <c r="HHF10" s="352"/>
      <c r="HHG10" s="353"/>
      <c r="HHH10" s="350"/>
      <c r="HHI10" s="350"/>
      <c r="HHJ10" s="350"/>
      <c r="HHK10" s="350"/>
      <c r="HHL10" s="350"/>
      <c r="HHM10" s="350"/>
      <c r="HHN10" s="351"/>
      <c r="HHO10" s="352"/>
      <c r="HHP10" s="353"/>
      <c r="HHQ10" s="352"/>
      <c r="HHR10" s="353"/>
      <c r="HHS10" s="352"/>
      <c r="HHT10" s="353"/>
      <c r="HHU10" s="352"/>
      <c r="HHV10" s="353"/>
      <c r="HHW10" s="350"/>
      <c r="HHX10" s="350"/>
      <c r="HHY10" s="350"/>
      <c r="HHZ10" s="350"/>
      <c r="HIA10" s="350"/>
      <c r="HIB10" s="350"/>
      <c r="HIC10" s="351"/>
      <c r="HID10" s="352"/>
      <c r="HIE10" s="353"/>
      <c r="HIF10" s="352"/>
      <c r="HIG10" s="353"/>
      <c r="HIH10" s="352"/>
      <c r="HII10" s="353"/>
      <c r="HIJ10" s="352"/>
      <c r="HIK10" s="353"/>
      <c r="HIL10" s="350"/>
      <c r="HIM10" s="350"/>
      <c r="HIN10" s="350"/>
      <c r="HIO10" s="350"/>
      <c r="HIP10" s="350"/>
      <c r="HIQ10" s="350"/>
      <c r="HIR10" s="351"/>
      <c r="HIS10" s="352"/>
      <c r="HIT10" s="353"/>
      <c r="HIU10" s="352"/>
      <c r="HIV10" s="353"/>
      <c r="HIW10" s="352"/>
      <c r="HIX10" s="353"/>
      <c r="HIY10" s="352"/>
      <c r="HIZ10" s="353"/>
      <c r="HJA10" s="350"/>
      <c r="HJB10" s="350"/>
      <c r="HJC10" s="350"/>
      <c r="HJD10" s="350"/>
      <c r="HJE10" s="350"/>
      <c r="HJF10" s="350"/>
      <c r="HJG10" s="351"/>
      <c r="HJH10" s="352"/>
      <c r="HJI10" s="353"/>
      <c r="HJJ10" s="352"/>
      <c r="HJK10" s="353"/>
      <c r="HJL10" s="352"/>
      <c r="HJM10" s="353"/>
      <c r="HJN10" s="352"/>
      <c r="HJO10" s="353"/>
      <c r="HJP10" s="350"/>
      <c r="HJQ10" s="350"/>
      <c r="HJR10" s="350"/>
      <c r="HJS10" s="350"/>
      <c r="HJT10" s="350"/>
      <c r="HJU10" s="350"/>
      <c r="HJV10" s="351"/>
      <c r="HJW10" s="352"/>
      <c r="HJX10" s="353"/>
      <c r="HJY10" s="352"/>
      <c r="HJZ10" s="353"/>
      <c r="HKA10" s="352"/>
      <c r="HKB10" s="353"/>
      <c r="HKC10" s="352"/>
      <c r="HKD10" s="353"/>
      <c r="HKE10" s="350"/>
      <c r="HKF10" s="350"/>
      <c r="HKG10" s="350"/>
      <c r="HKH10" s="350"/>
      <c r="HKI10" s="350"/>
      <c r="HKJ10" s="350"/>
      <c r="HKK10" s="351"/>
      <c r="HKL10" s="352"/>
      <c r="HKM10" s="353"/>
      <c r="HKN10" s="352"/>
      <c r="HKO10" s="353"/>
      <c r="HKP10" s="352"/>
      <c r="HKQ10" s="353"/>
      <c r="HKR10" s="352"/>
      <c r="HKS10" s="353"/>
      <c r="HKT10" s="350"/>
      <c r="HKU10" s="350"/>
      <c r="HKV10" s="350"/>
      <c r="HKW10" s="350"/>
      <c r="HKX10" s="350"/>
      <c r="HKY10" s="350"/>
      <c r="HKZ10" s="351"/>
      <c r="HLA10" s="352"/>
      <c r="HLB10" s="353"/>
      <c r="HLC10" s="352"/>
      <c r="HLD10" s="353"/>
      <c r="HLE10" s="352"/>
      <c r="HLF10" s="353"/>
      <c r="HLG10" s="352"/>
      <c r="HLH10" s="353"/>
      <c r="HLI10" s="350"/>
      <c r="HLJ10" s="350"/>
      <c r="HLK10" s="350"/>
      <c r="HLL10" s="350"/>
      <c r="HLM10" s="350"/>
      <c r="HLN10" s="350"/>
      <c r="HLO10" s="351"/>
      <c r="HLP10" s="352"/>
      <c r="HLQ10" s="353"/>
      <c r="HLR10" s="352"/>
      <c r="HLS10" s="353"/>
      <c r="HLT10" s="352"/>
      <c r="HLU10" s="353"/>
      <c r="HLV10" s="352"/>
      <c r="HLW10" s="353"/>
      <c r="HLX10" s="350"/>
      <c r="HLY10" s="350"/>
      <c r="HLZ10" s="350"/>
      <c r="HMA10" s="350"/>
      <c r="HMB10" s="350"/>
      <c r="HMC10" s="350"/>
      <c r="HMD10" s="351"/>
      <c r="HME10" s="352"/>
      <c r="HMF10" s="353"/>
      <c r="HMG10" s="352"/>
      <c r="HMH10" s="353"/>
      <c r="HMI10" s="352"/>
      <c r="HMJ10" s="353"/>
      <c r="HMK10" s="352"/>
      <c r="HML10" s="353"/>
      <c r="HMM10" s="350"/>
      <c r="HMN10" s="350"/>
      <c r="HMO10" s="350"/>
      <c r="HMP10" s="350"/>
      <c r="HMQ10" s="350"/>
      <c r="HMR10" s="350"/>
      <c r="HMS10" s="351"/>
      <c r="HMT10" s="352"/>
      <c r="HMU10" s="353"/>
      <c r="HMV10" s="352"/>
      <c r="HMW10" s="353"/>
      <c r="HMX10" s="352"/>
      <c r="HMY10" s="353"/>
      <c r="HMZ10" s="352"/>
      <c r="HNA10" s="353"/>
      <c r="HNB10" s="350"/>
      <c r="HNC10" s="350"/>
      <c r="HND10" s="350"/>
      <c r="HNE10" s="350"/>
      <c r="HNF10" s="350"/>
      <c r="HNG10" s="350"/>
      <c r="HNH10" s="351"/>
      <c r="HNI10" s="352"/>
      <c r="HNJ10" s="353"/>
      <c r="HNK10" s="352"/>
      <c r="HNL10" s="353"/>
      <c r="HNM10" s="352"/>
      <c r="HNN10" s="353"/>
      <c r="HNO10" s="352"/>
      <c r="HNP10" s="353"/>
      <c r="HNQ10" s="350"/>
      <c r="HNR10" s="350"/>
      <c r="HNS10" s="350"/>
      <c r="HNT10" s="350"/>
      <c r="HNU10" s="350"/>
      <c r="HNV10" s="350"/>
      <c r="HNW10" s="351"/>
      <c r="HNX10" s="352"/>
      <c r="HNY10" s="353"/>
      <c r="HNZ10" s="352"/>
      <c r="HOA10" s="353"/>
      <c r="HOB10" s="352"/>
      <c r="HOC10" s="353"/>
      <c r="HOD10" s="352"/>
      <c r="HOE10" s="353"/>
      <c r="HOF10" s="350"/>
      <c r="HOG10" s="350"/>
      <c r="HOH10" s="350"/>
      <c r="HOI10" s="350"/>
      <c r="HOJ10" s="350"/>
      <c r="HOK10" s="350"/>
      <c r="HOL10" s="351"/>
      <c r="HOM10" s="352"/>
      <c r="HON10" s="353"/>
      <c r="HOO10" s="352"/>
      <c r="HOP10" s="353"/>
      <c r="HOQ10" s="352"/>
      <c r="HOR10" s="353"/>
      <c r="HOS10" s="352"/>
      <c r="HOT10" s="353"/>
      <c r="HOU10" s="350"/>
      <c r="HOV10" s="350"/>
      <c r="HOW10" s="350"/>
      <c r="HOX10" s="350"/>
      <c r="HOY10" s="350"/>
      <c r="HOZ10" s="350"/>
      <c r="HPA10" s="351"/>
      <c r="HPB10" s="352"/>
      <c r="HPC10" s="353"/>
      <c r="HPD10" s="352"/>
      <c r="HPE10" s="353"/>
      <c r="HPF10" s="352"/>
      <c r="HPG10" s="353"/>
      <c r="HPH10" s="352"/>
      <c r="HPI10" s="353"/>
      <c r="HPJ10" s="350"/>
      <c r="HPK10" s="350"/>
      <c r="HPL10" s="350"/>
      <c r="HPM10" s="350"/>
      <c r="HPN10" s="350"/>
      <c r="HPO10" s="350"/>
      <c r="HPP10" s="351"/>
      <c r="HPQ10" s="352"/>
      <c r="HPR10" s="353"/>
      <c r="HPS10" s="352"/>
      <c r="HPT10" s="353"/>
      <c r="HPU10" s="352"/>
      <c r="HPV10" s="353"/>
      <c r="HPW10" s="352"/>
      <c r="HPX10" s="353"/>
      <c r="HPY10" s="350"/>
      <c r="HPZ10" s="350"/>
      <c r="HQA10" s="350"/>
      <c r="HQB10" s="350"/>
      <c r="HQC10" s="350"/>
      <c r="HQD10" s="350"/>
      <c r="HQE10" s="351"/>
      <c r="HQF10" s="352"/>
      <c r="HQG10" s="353"/>
      <c r="HQH10" s="352"/>
      <c r="HQI10" s="353"/>
      <c r="HQJ10" s="352"/>
      <c r="HQK10" s="353"/>
      <c r="HQL10" s="352"/>
      <c r="HQM10" s="353"/>
      <c r="HQN10" s="350"/>
      <c r="HQO10" s="350"/>
      <c r="HQP10" s="350"/>
      <c r="HQQ10" s="350"/>
      <c r="HQR10" s="350"/>
      <c r="HQS10" s="350"/>
      <c r="HQT10" s="351"/>
      <c r="HQU10" s="352"/>
      <c r="HQV10" s="353"/>
      <c r="HQW10" s="352"/>
      <c r="HQX10" s="353"/>
      <c r="HQY10" s="352"/>
      <c r="HQZ10" s="353"/>
      <c r="HRA10" s="352"/>
      <c r="HRB10" s="353"/>
      <c r="HRC10" s="350"/>
      <c r="HRD10" s="350"/>
      <c r="HRE10" s="350"/>
      <c r="HRF10" s="350"/>
      <c r="HRG10" s="350"/>
      <c r="HRH10" s="350"/>
      <c r="HRI10" s="351"/>
      <c r="HRJ10" s="352"/>
      <c r="HRK10" s="353"/>
      <c r="HRL10" s="352"/>
      <c r="HRM10" s="353"/>
      <c r="HRN10" s="352"/>
      <c r="HRO10" s="353"/>
      <c r="HRP10" s="352"/>
      <c r="HRQ10" s="353"/>
      <c r="HRR10" s="350"/>
      <c r="HRS10" s="350"/>
      <c r="HRT10" s="350"/>
      <c r="HRU10" s="350"/>
      <c r="HRV10" s="350"/>
      <c r="HRW10" s="350"/>
      <c r="HRX10" s="351"/>
      <c r="HRY10" s="352"/>
      <c r="HRZ10" s="353"/>
      <c r="HSA10" s="352"/>
      <c r="HSB10" s="353"/>
      <c r="HSC10" s="352"/>
      <c r="HSD10" s="353"/>
      <c r="HSE10" s="352"/>
      <c r="HSF10" s="353"/>
      <c r="HSG10" s="350"/>
      <c r="HSH10" s="350"/>
      <c r="HSI10" s="350"/>
      <c r="HSJ10" s="350"/>
      <c r="HSK10" s="350"/>
      <c r="HSL10" s="350"/>
      <c r="HSM10" s="351"/>
      <c r="HSN10" s="352"/>
      <c r="HSO10" s="353"/>
      <c r="HSP10" s="352"/>
      <c r="HSQ10" s="353"/>
      <c r="HSR10" s="352"/>
      <c r="HSS10" s="353"/>
      <c r="HST10" s="352"/>
      <c r="HSU10" s="353"/>
      <c r="HSV10" s="350"/>
      <c r="HSW10" s="350"/>
      <c r="HSX10" s="350"/>
      <c r="HSY10" s="350"/>
      <c r="HSZ10" s="350"/>
      <c r="HTA10" s="350"/>
      <c r="HTB10" s="351"/>
      <c r="HTC10" s="352"/>
      <c r="HTD10" s="353"/>
      <c r="HTE10" s="352"/>
      <c r="HTF10" s="353"/>
      <c r="HTG10" s="352"/>
      <c r="HTH10" s="353"/>
      <c r="HTI10" s="352"/>
      <c r="HTJ10" s="353"/>
      <c r="HTK10" s="350"/>
      <c r="HTL10" s="350"/>
      <c r="HTM10" s="350"/>
      <c r="HTN10" s="350"/>
      <c r="HTO10" s="350"/>
      <c r="HTP10" s="350"/>
      <c r="HTQ10" s="351"/>
      <c r="HTR10" s="352"/>
      <c r="HTS10" s="353"/>
      <c r="HTT10" s="352"/>
      <c r="HTU10" s="353"/>
      <c r="HTV10" s="352"/>
      <c r="HTW10" s="353"/>
      <c r="HTX10" s="352"/>
      <c r="HTY10" s="353"/>
      <c r="HTZ10" s="350"/>
      <c r="HUA10" s="350"/>
      <c r="HUB10" s="350"/>
      <c r="HUC10" s="350"/>
      <c r="HUD10" s="350"/>
      <c r="HUE10" s="350"/>
      <c r="HUF10" s="351"/>
      <c r="HUG10" s="352"/>
      <c r="HUH10" s="353"/>
      <c r="HUI10" s="352"/>
      <c r="HUJ10" s="353"/>
      <c r="HUK10" s="352"/>
      <c r="HUL10" s="353"/>
      <c r="HUM10" s="352"/>
      <c r="HUN10" s="353"/>
      <c r="HUO10" s="350"/>
      <c r="HUP10" s="350"/>
      <c r="HUQ10" s="350"/>
      <c r="HUR10" s="350"/>
      <c r="HUS10" s="350"/>
      <c r="HUT10" s="350"/>
      <c r="HUU10" s="351"/>
      <c r="HUV10" s="352"/>
      <c r="HUW10" s="353"/>
      <c r="HUX10" s="352"/>
      <c r="HUY10" s="353"/>
      <c r="HUZ10" s="352"/>
      <c r="HVA10" s="353"/>
      <c r="HVB10" s="352"/>
      <c r="HVC10" s="353"/>
      <c r="HVD10" s="350"/>
      <c r="HVE10" s="350"/>
      <c r="HVF10" s="350"/>
      <c r="HVG10" s="350"/>
      <c r="HVH10" s="350"/>
      <c r="HVI10" s="350"/>
      <c r="HVJ10" s="351"/>
      <c r="HVK10" s="352"/>
      <c r="HVL10" s="353"/>
      <c r="HVM10" s="352"/>
      <c r="HVN10" s="353"/>
      <c r="HVO10" s="352"/>
      <c r="HVP10" s="353"/>
      <c r="HVQ10" s="352"/>
      <c r="HVR10" s="353"/>
      <c r="HVS10" s="350"/>
      <c r="HVT10" s="350"/>
      <c r="HVU10" s="350"/>
      <c r="HVV10" s="350"/>
      <c r="HVW10" s="350"/>
      <c r="HVX10" s="350"/>
      <c r="HVY10" s="351"/>
      <c r="HVZ10" s="352"/>
      <c r="HWA10" s="353"/>
      <c r="HWB10" s="352"/>
      <c r="HWC10" s="353"/>
      <c r="HWD10" s="352"/>
      <c r="HWE10" s="353"/>
      <c r="HWF10" s="352"/>
      <c r="HWG10" s="353"/>
      <c r="HWH10" s="350"/>
      <c r="HWI10" s="350"/>
      <c r="HWJ10" s="350"/>
      <c r="HWK10" s="350"/>
      <c r="HWL10" s="350"/>
      <c r="HWM10" s="350"/>
      <c r="HWN10" s="351"/>
      <c r="HWO10" s="352"/>
      <c r="HWP10" s="353"/>
      <c r="HWQ10" s="352"/>
      <c r="HWR10" s="353"/>
      <c r="HWS10" s="352"/>
      <c r="HWT10" s="353"/>
      <c r="HWU10" s="352"/>
      <c r="HWV10" s="353"/>
      <c r="HWW10" s="350"/>
      <c r="HWX10" s="350"/>
      <c r="HWY10" s="350"/>
      <c r="HWZ10" s="350"/>
      <c r="HXA10" s="350"/>
      <c r="HXB10" s="350"/>
      <c r="HXC10" s="351"/>
      <c r="HXD10" s="352"/>
      <c r="HXE10" s="353"/>
      <c r="HXF10" s="352"/>
      <c r="HXG10" s="353"/>
      <c r="HXH10" s="352"/>
      <c r="HXI10" s="353"/>
      <c r="HXJ10" s="352"/>
      <c r="HXK10" s="353"/>
      <c r="HXL10" s="350"/>
      <c r="HXM10" s="350"/>
      <c r="HXN10" s="350"/>
      <c r="HXO10" s="350"/>
      <c r="HXP10" s="350"/>
      <c r="HXQ10" s="350"/>
      <c r="HXR10" s="351"/>
      <c r="HXS10" s="352"/>
      <c r="HXT10" s="353"/>
      <c r="HXU10" s="352"/>
      <c r="HXV10" s="353"/>
      <c r="HXW10" s="352"/>
      <c r="HXX10" s="353"/>
      <c r="HXY10" s="352"/>
      <c r="HXZ10" s="353"/>
      <c r="HYA10" s="350"/>
      <c r="HYB10" s="350"/>
      <c r="HYC10" s="350"/>
      <c r="HYD10" s="350"/>
      <c r="HYE10" s="350"/>
      <c r="HYF10" s="350"/>
      <c r="HYG10" s="351"/>
      <c r="HYH10" s="352"/>
      <c r="HYI10" s="353"/>
      <c r="HYJ10" s="352"/>
      <c r="HYK10" s="353"/>
      <c r="HYL10" s="352"/>
      <c r="HYM10" s="353"/>
      <c r="HYN10" s="352"/>
      <c r="HYO10" s="353"/>
      <c r="HYP10" s="350"/>
      <c r="HYQ10" s="350"/>
      <c r="HYR10" s="350"/>
      <c r="HYS10" s="350"/>
      <c r="HYT10" s="350"/>
      <c r="HYU10" s="350"/>
      <c r="HYV10" s="351"/>
      <c r="HYW10" s="352"/>
      <c r="HYX10" s="353"/>
      <c r="HYY10" s="352"/>
      <c r="HYZ10" s="353"/>
      <c r="HZA10" s="352"/>
      <c r="HZB10" s="353"/>
      <c r="HZC10" s="352"/>
      <c r="HZD10" s="353"/>
      <c r="HZE10" s="350"/>
      <c r="HZF10" s="350"/>
      <c r="HZG10" s="350"/>
      <c r="HZH10" s="350"/>
      <c r="HZI10" s="350"/>
      <c r="HZJ10" s="350"/>
      <c r="HZK10" s="351"/>
      <c r="HZL10" s="352"/>
      <c r="HZM10" s="353"/>
      <c r="HZN10" s="352"/>
      <c r="HZO10" s="353"/>
      <c r="HZP10" s="352"/>
      <c r="HZQ10" s="353"/>
      <c r="HZR10" s="352"/>
      <c r="HZS10" s="353"/>
      <c r="HZT10" s="350"/>
      <c r="HZU10" s="350"/>
      <c r="HZV10" s="350"/>
      <c r="HZW10" s="350"/>
      <c r="HZX10" s="350"/>
      <c r="HZY10" s="350"/>
      <c r="HZZ10" s="351"/>
      <c r="IAA10" s="352"/>
      <c r="IAB10" s="353"/>
      <c r="IAC10" s="352"/>
      <c r="IAD10" s="353"/>
      <c r="IAE10" s="352"/>
      <c r="IAF10" s="353"/>
      <c r="IAG10" s="352"/>
      <c r="IAH10" s="353"/>
      <c r="IAI10" s="350"/>
      <c r="IAJ10" s="350"/>
      <c r="IAK10" s="350"/>
      <c r="IAL10" s="350"/>
      <c r="IAM10" s="350"/>
      <c r="IAN10" s="350"/>
      <c r="IAO10" s="351"/>
      <c r="IAP10" s="352"/>
      <c r="IAQ10" s="353"/>
      <c r="IAR10" s="352"/>
      <c r="IAS10" s="353"/>
      <c r="IAT10" s="352"/>
      <c r="IAU10" s="353"/>
      <c r="IAV10" s="352"/>
      <c r="IAW10" s="353"/>
      <c r="IAX10" s="350"/>
      <c r="IAY10" s="350"/>
      <c r="IAZ10" s="350"/>
      <c r="IBA10" s="350"/>
      <c r="IBB10" s="350"/>
      <c r="IBC10" s="350"/>
      <c r="IBD10" s="351"/>
      <c r="IBE10" s="352"/>
      <c r="IBF10" s="353"/>
      <c r="IBG10" s="352"/>
      <c r="IBH10" s="353"/>
      <c r="IBI10" s="352"/>
      <c r="IBJ10" s="353"/>
      <c r="IBK10" s="352"/>
      <c r="IBL10" s="353"/>
      <c r="IBM10" s="350"/>
      <c r="IBN10" s="350"/>
      <c r="IBO10" s="350"/>
      <c r="IBP10" s="350"/>
      <c r="IBQ10" s="350"/>
      <c r="IBR10" s="350"/>
      <c r="IBS10" s="351"/>
      <c r="IBT10" s="352"/>
      <c r="IBU10" s="353"/>
      <c r="IBV10" s="352"/>
      <c r="IBW10" s="353"/>
      <c r="IBX10" s="352"/>
      <c r="IBY10" s="353"/>
      <c r="IBZ10" s="352"/>
      <c r="ICA10" s="353"/>
      <c r="ICB10" s="350"/>
      <c r="ICC10" s="350"/>
      <c r="ICD10" s="350"/>
      <c r="ICE10" s="350"/>
      <c r="ICF10" s="350"/>
      <c r="ICG10" s="350"/>
      <c r="ICH10" s="351"/>
      <c r="ICI10" s="352"/>
      <c r="ICJ10" s="353"/>
      <c r="ICK10" s="352"/>
      <c r="ICL10" s="353"/>
      <c r="ICM10" s="352"/>
      <c r="ICN10" s="353"/>
      <c r="ICO10" s="352"/>
      <c r="ICP10" s="353"/>
      <c r="ICQ10" s="350"/>
      <c r="ICR10" s="350"/>
      <c r="ICS10" s="350"/>
      <c r="ICT10" s="350"/>
      <c r="ICU10" s="350"/>
      <c r="ICV10" s="350"/>
      <c r="ICW10" s="351"/>
      <c r="ICX10" s="352"/>
      <c r="ICY10" s="353"/>
      <c r="ICZ10" s="352"/>
      <c r="IDA10" s="353"/>
      <c r="IDB10" s="352"/>
      <c r="IDC10" s="353"/>
      <c r="IDD10" s="352"/>
      <c r="IDE10" s="353"/>
      <c r="IDF10" s="350"/>
      <c r="IDG10" s="350"/>
      <c r="IDH10" s="350"/>
      <c r="IDI10" s="350"/>
      <c r="IDJ10" s="350"/>
      <c r="IDK10" s="350"/>
      <c r="IDL10" s="351"/>
      <c r="IDM10" s="352"/>
      <c r="IDN10" s="353"/>
      <c r="IDO10" s="352"/>
      <c r="IDP10" s="353"/>
      <c r="IDQ10" s="352"/>
      <c r="IDR10" s="353"/>
      <c r="IDS10" s="352"/>
      <c r="IDT10" s="353"/>
      <c r="IDU10" s="350"/>
      <c r="IDV10" s="350"/>
      <c r="IDW10" s="350"/>
      <c r="IDX10" s="350"/>
      <c r="IDY10" s="350"/>
      <c r="IDZ10" s="350"/>
      <c r="IEA10" s="351"/>
      <c r="IEB10" s="352"/>
      <c r="IEC10" s="353"/>
      <c r="IED10" s="352"/>
      <c r="IEE10" s="353"/>
      <c r="IEF10" s="352"/>
      <c r="IEG10" s="353"/>
      <c r="IEH10" s="352"/>
      <c r="IEI10" s="353"/>
      <c r="IEJ10" s="350"/>
      <c r="IEK10" s="350"/>
      <c r="IEL10" s="350"/>
      <c r="IEM10" s="350"/>
      <c r="IEN10" s="350"/>
      <c r="IEO10" s="350"/>
      <c r="IEP10" s="351"/>
      <c r="IEQ10" s="352"/>
      <c r="IER10" s="353"/>
      <c r="IES10" s="352"/>
      <c r="IET10" s="353"/>
      <c r="IEU10" s="352"/>
      <c r="IEV10" s="353"/>
      <c r="IEW10" s="352"/>
      <c r="IEX10" s="353"/>
      <c r="IEY10" s="350"/>
      <c r="IEZ10" s="350"/>
      <c r="IFA10" s="350"/>
      <c r="IFB10" s="350"/>
      <c r="IFC10" s="350"/>
      <c r="IFD10" s="350"/>
      <c r="IFE10" s="351"/>
      <c r="IFF10" s="352"/>
      <c r="IFG10" s="353"/>
      <c r="IFH10" s="352"/>
      <c r="IFI10" s="353"/>
      <c r="IFJ10" s="352"/>
      <c r="IFK10" s="353"/>
      <c r="IFL10" s="352"/>
      <c r="IFM10" s="353"/>
      <c r="IFN10" s="350"/>
      <c r="IFO10" s="350"/>
      <c r="IFP10" s="350"/>
      <c r="IFQ10" s="350"/>
      <c r="IFR10" s="350"/>
      <c r="IFS10" s="350"/>
      <c r="IFT10" s="351"/>
      <c r="IFU10" s="352"/>
      <c r="IFV10" s="353"/>
      <c r="IFW10" s="352"/>
      <c r="IFX10" s="353"/>
      <c r="IFY10" s="352"/>
      <c r="IFZ10" s="353"/>
      <c r="IGA10" s="352"/>
      <c r="IGB10" s="353"/>
      <c r="IGC10" s="350"/>
      <c r="IGD10" s="350"/>
      <c r="IGE10" s="350"/>
      <c r="IGF10" s="350"/>
      <c r="IGG10" s="350"/>
      <c r="IGH10" s="350"/>
      <c r="IGI10" s="351"/>
      <c r="IGJ10" s="352"/>
      <c r="IGK10" s="353"/>
      <c r="IGL10" s="352"/>
      <c r="IGM10" s="353"/>
      <c r="IGN10" s="352"/>
      <c r="IGO10" s="353"/>
      <c r="IGP10" s="352"/>
      <c r="IGQ10" s="353"/>
      <c r="IGR10" s="350"/>
      <c r="IGS10" s="350"/>
      <c r="IGT10" s="350"/>
      <c r="IGU10" s="350"/>
      <c r="IGV10" s="350"/>
      <c r="IGW10" s="350"/>
      <c r="IGX10" s="351"/>
      <c r="IGY10" s="352"/>
      <c r="IGZ10" s="353"/>
      <c r="IHA10" s="352"/>
      <c r="IHB10" s="353"/>
      <c r="IHC10" s="352"/>
      <c r="IHD10" s="353"/>
      <c r="IHE10" s="352"/>
      <c r="IHF10" s="353"/>
      <c r="IHG10" s="350"/>
      <c r="IHH10" s="350"/>
      <c r="IHI10" s="350"/>
      <c r="IHJ10" s="350"/>
      <c r="IHK10" s="350"/>
      <c r="IHL10" s="350"/>
      <c r="IHM10" s="351"/>
      <c r="IHN10" s="352"/>
      <c r="IHO10" s="353"/>
      <c r="IHP10" s="352"/>
      <c r="IHQ10" s="353"/>
      <c r="IHR10" s="352"/>
      <c r="IHS10" s="353"/>
      <c r="IHT10" s="352"/>
      <c r="IHU10" s="353"/>
      <c r="IHV10" s="350"/>
      <c r="IHW10" s="350"/>
      <c r="IHX10" s="350"/>
      <c r="IHY10" s="350"/>
      <c r="IHZ10" s="350"/>
      <c r="IIA10" s="350"/>
      <c r="IIB10" s="351"/>
      <c r="IIC10" s="352"/>
      <c r="IID10" s="353"/>
      <c r="IIE10" s="352"/>
      <c r="IIF10" s="353"/>
      <c r="IIG10" s="352"/>
      <c r="IIH10" s="353"/>
      <c r="III10" s="352"/>
      <c r="IIJ10" s="353"/>
      <c r="IIK10" s="350"/>
      <c r="IIL10" s="350"/>
      <c r="IIM10" s="350"/>
      <c r="IIN10" s="350"/>
      <c r="IIO10" s="350"/>
      <c r="IIP10" s="350"/>
      <c r="IIQ10" s="351"/>
      <c r="IIR10" s="352"/>
      <c r="IIS10" s="353"/>
      <c r="IIT10" s="352"/>
      <c r="IIU10" s="353"/>
      <c r="IIV10" s="352"/>
      <c r="IIW10" s="353"/>
      <c r="IIX10" s="352"/>
      <c r="IIY10" s="353"/>
      <c r="IIZ10" s="350"/>
      <c r="IJA10" s="350"/>
      <c r="IJB10" s="350"/>
      <c r="IJC10" s="350"/>
      <c r="IJD10" s="350"/>
      <c r="IJE10" s="350"/>
      <c r="IJF10" s="351"/>
      <c r="IJG10" s="352"/>
      <c r="IJH10" s="353"/>
      <c r="IJI10" s="352"/>
      <c r="IJJ10" s="353"/>
      <c r="IJK10" s="352"/>
      <c r="IJL10" s="353"/>
      <c r="IJM10" s="352"/>
      <c r="IJN10" s="353"/>
      <c r="IJO10" s="350"/>
      <c r="IJP10" s="350"/>
      <c r="IJQ10" s="350"/>
      <c r="IJR10" s="350"/>
      <c r="IJS10" s="350"/>
      <c r="IJT10" s="350"/>
      <c r="IJU10" s="351"/>
      <c r="IJV10" s="352"/>
      <c r="IJW10" s="353"/>
      <c r="IJX10" s="352"/>
      <c r="IJY10" s="353"/>
      <c r="IJZ10" s="352"/>
      <c r="IKA10" s="353"/>
      <c r="IKB10" s="352"/>
      <c r="IKC10" s="353"/>
      <c r="IKD10" s="350"/>
      <c r="IKE10" s="350"/>
      <c r="IKF10" s="350"/>
      <c r="IKG10" s="350"/>
      <c r="IKH10" s="350"/>
      <c r="IKI10" s="350"/>
      <c r="IKJ10" s="351"/>
      <c r="IKK10" s="352"/>
      <c r="IKL10" s="353"/>
      <c r="IKM10" s="352"/>
      <c r="IKN10" s="353"/>
      <c r="IKO10" s="352"/>
      <c r="IKP10" s="353"/>
      <c r="IKQ10" s="352"/>
      <c r="IKR10" s="353"/>
      <c r="IKS10" s="350"/>
      <c r="IKT10" s="350"/>
      <c r="IKU10" s="350"/>
      <c r="IKV10" s="350"/>
      <c r="IKW10" s="350"/>
      <c r="IKX10" s="350"/>
      <c r="IKY10" s="351"/>
      <c r="IKZ10" s="352"/>
      <c r="ILA10" s="353"/>
      <c r="ILB10" s="352"/>
      <c r="ILC10" s="353"/>
      <c r="ILD10" s="352"/>
      <c r="ILE10" s="353"/>
      <c r="ILF10" s="352"/>
      <c r="ILG10" s="353"/>
      <c r="ILH10" s="350"/>
      <c r="ILI10" s="350"/>
      <c r="ILJ10" s="350"/>
      <c r="ILK10" s="350"/>
      <c r="ILL10" s="350"/>
      <c r="ILM10" s="350"/>
      <c r="ILN10" s="351"/>
      <c r="ILO10" s="352"/>
      <c r="ILP10" s="353"/>
      <c r="ILQ10" s="352"/>
      <c r="ILR10" s="353"/>
      <c r="ILS10" s="352"/>
      <c r="ILT10" s="353"/>
      <c r="ILU10" s="352"/>
      <c r="ILV10" s="353"/>
      <c r="ILW10" s="350"/>
      <c r="ILX10" s="350"/>
      <c r="ILY10" s="350"/>
      <c r="ILZ10" s="350"/>
      <c r="IMA10" s="350"/>
      <c r="IMB10" s="350"/>
      <c r="IMC10" s="351"/>
      <c r="IMD10" s="352"/>
      <c r="IME10" s="353"/>
      <c r="IMF10" s="352"/>
      <c r="IMG10" s="353"/>
      <c r="IMH10" s="352"/>
      <c r="IMI10" s="353"/>
      <c r="IMJ10" s="352"/>
      <c r="IMK10" s="353"/>
      <c r="IML10" s="350"/>
      <c r="IMM10" s="350"/>
      <c r="IMN10" s="350"/>
      <c r="IMO10" s="350"/>
      <c r="IMP10" s="350"/>
      <c r="IMQ10" s="350"/>
      <c r="IMR10" s="351"/>
      <c r="IMS10" s="352"/>
      <c r="IMT10" s="353"/>
      <c r="IMU10" s="352"/>
      <c r="IMV10" s="353"/>
      <c r="IMW10" s="352"/>
      <c r="IMX10" s="353"/>
      <c r="IMY10" s="352"/>
      <c r="IMZ10" s="353"/>
      <c r="INA10" s="350"/>
      <c r="INB10" s="350"/>
      <c r="INC10" s="350"/>
      <c r="IND10" s="350"/>
      <c r="INE10" s="350"/>
      <c r="INF10" s="350"/>
      <c r="ING10" s="351"/>
      <c r="INH10" s="352"/>
      <c r="INI10" s="353"/>
      <c r="INJ10" s="352"/>
      <c r="INK10" s="353"/>
      <c r="INL10" s="352"/>
      <c r="INM10" s="353"/>
      <c r="INN10" s="352"/>
      <c r="INO10" s="353"/>
      <c r="INP10" s="350"/>
      <c r="INQ10" s="350"/>
      <c r="INR10" s="350"/>
      <c r="INS10" s="350"/>
      <c r="INT10" s="350"/>
      <c r="INU10" s="350"/>
      <c r="INV10" s="351"/>
      <c r="INW10" s="352"/>
      <c r="INX10" s="353"/>
      <c r="INY10" s="352"/>
      <c r="INZ10" s="353"/>
      <c r="IOA10" s="352"/>
      <c r="IOB10" s="353"/>
      <c r="IOC10" s="352"/>
      <c r="IOD10" s="353"/>
      <c r="IOE10" s="350"/>
      <c r="IOF10" s="350"/>
      <c r="IOG10" s="350"/>
      <c r="IOH10" s="350"/>
      <c r="IOI10" s="350"/>
      <c r="IOJ10" s="350"/>
      <c r="IOK10" s="351"/>
      <c r="IOL10" s="352"/>
      <c r="IOM10" s="353"/>
      <c r="ION10" s="352"/>
      <c r="IOO10" s="353"/>
      <c r="IOP10" s="352"/>
      <c r="IOQ10" s="353"/>
      <c r="IOR10" s="352"/>
      <c r="IOS10" s="353"/>
      <c r="IOT10" s="350"/>
      <c r="IOU10" s="350"/>
      <c r="IOV10" s="350"/>
      <c r="IOW10" s="350"/>
      <c r="IOX10" s="350"/>
      <c r="IOY10" s="350"/>
      <c r="IOZ10" s="351"/>
      <c r="IPA10" s="352"/>
      <c r="IPB10" s="353"/>
      <c r="IPC10" s="352"/>
      <c r="IPD10" s="353"/>
      <c r="IPE10" s="352"/>
      <c r="IPF10" s="353"/>
      <c r="IPG10" s="352"/>
      <c r="IPH10" s="353"/>
      <c r="IPI10" s="350"/>
      <c r="IPJ10" s="350"/>
      <c r="IPK10" s="350"/>
      <c r="IPL10" s="350"/>
      <c r="IPM10" s="350"/>
      <c r="IPN10" s="350"/>
      <c r="IPO10" s="351"/>
      <c r="IPP10" s="352"/>
      <c r="IPQ10" s="353"/>
      <c r="IPR10" s="352"/>
      <c r="IPS10" s="353"/>
      <c r="IPT10" s="352"/>
      <c r="IPU10" s="353"/>
      <c r="IPV10" s="352"/>
      <c r="IPW10" s="353"/>
      <c r="IPX10" s="350"/>
      <c r="IPY10" s="350"/>
      <c r="IPZ10" s="350"/>
      <c r="IQA10" s="350"/>
      <c r="IQB10" s="350"/>
      <c r="IQC10" s="350"/>
      <c r="IQD10" s="351"/>
      <c r="IQE10" s="352"/>
      <c r="IQF10" s="353"/>
      <c r="IQG10" s="352"/>
      <c r="IQH10" s="353"/>
      <c r="IQI10" s="352"/>
      <c r="IQJ10" s="353"/>
      <c r="IQK10" s="352"/>
      <c r="IQL10" s="353"/>
      <c r="IQM10" s="350"/>
      <c r="IQN10" s="350"/>
      <c r="IQO10" s="350"/>
      <c r="IQP10" s="350"/>
      <c r="IQQ10" s="350"/>
      <c r="IQR10" s="350"/>
      <c r="IQS10" s="351"/>
      <c r="IQT10" s="352"/>
      <c r="IQU10" s="353"/>
      <c r="IQV10" s="352"/>
      <c r="IQW10" s="353"/>
      <c r="IQX10" s="352"/>
      <c r="IQY10" s="353"/>
      <c r="IQZ10" s="352"/>
      <c r="IRA10" s="353"/>
      <c r="IRB10" s="350"/>
      <c r="IRC10" s="350"/>
      <c r="IRD10" s="350"/>
      <c r="IRE10" s="350"/>
      <c r="IRF10" s="350"/>
      <c r="IRG10" s="350"/>
      <c r="IRH10" s="351"/>
      <c r="IRI10" s="352"/>
      <c r="IRJ10" s="353"/>
      <c r="IRK10" s="352"/>
      <c r="IRL10" s="353"/>
      <c r="IRM10" s="352"/>
      <c r="IRN10" s="353"/>
      <c r="IRO10" s="352"/>
      <c r="IRP10" s="353"/>
      <c r="IRQ10" s="350"/>
      <c r="IRR10" s="350"/>
      <c r="IRS10" s="350"/>
      <c r="IRT10" s="350"/>
      <c r="IRU10" s="350"/>
      <c r="IRV10" s="350"/>
      <c r="IRW10" s="351"/>
      <c r="IRX10" s="352"/>
      <c r="IRY10" s="353"/>
      <c r="IRZ10" s="352"/>
      <c r="ISA10" s="353"/>
      <c r="ISB10" s="352"/>
      <c r="ISC10" s="353"/>
      <c r="ISD10" s="352"/>
      <c r="ISE10" s="353"/>
      <c r="ISF10" s="350"/>
      <c r="ISG10" s="350"/>
      <c r="ISH10" s="350"/>
      <c r="ISI10" s="350"/>
      <c r="ISJ10" s="350"/>
      <c r="ISK10" s="350"/>
      <c r="ISL10" s="351"/>
      <c r="ISM10" s="352"/>
      <c r="ISN10" s="353"/>
      <c r="ISO10" s="352"/>
      <c r="ISP10" s="353"/>
      <c r="ISQ10" s="352"/>
      <c r="ISR10" s="353"/>
      <c r="ISS10" s="352"/>
      <c r="IST10" s="353"/>
      <c r="ISU10" s="350"/>
      <c r="ISV10" s="350"/>
      <c r="ISW10" s="350"/>
      <c r="ISX10" s="350"/>
      <c r="ISY10" s="350"/>
      <c r="ISZ10" s="350"/>
      <c r="ITA10" s="351"/>
      <c r="ITB10" s="352"/>
      <c r="ITC10" s="353"/>
      <c r="ITD10" s="352"/>
      <c r="ITE10" s="353"/>
      <c r="ITF10" s="352"/>
      <c r="ITG10" s="353"/>
      <c r="ITH10" s="352"/>
      <c r="ITI10" s="353"/>
      <c r="ITJ10" s="350"/>
      <c r="ITK10" s="350"/>
      <c r="ITL10" s="350"/>
      <c r="ITM10" s="350"/>
      <c r="ITN10" s="350"/>
      <c r="ITO10" s="350"/>
      <c r="ITP10" s="351"/>
      <c r="ITQ10" s="352"/>
      <c r="ITR10" s="353"/>
      <c r="ITS10" s="352"/>
      <c r="ITT10" s="353"/>
      <c r="ITU10" s="352"/>
      <c r="ITV10" s="353"/>
      <c r="ITW10" s="352"/>
      <c r="ITX10" s="353"/>
      <c r="ITY10" s="350"/>
      <c r="ITZ10" s="350"/>
      <c r="IUA10" s="350"/>
      <c r="IUB10" s="350"/>
      <c r="IUC10" s="350"/>
      <c r="IUD10" s="350"/>
      <c r="IUE10" s="351"/>
      <c r="IUF10" s="352"/>
      <c r="IUG10" s="353"/>
      <c r="IUH10" s="352"/>
      <c r="IUI10" s="353"/>
      <c r="IUJ10" s="352"/>
      <c r="IUK10" s="353"/>
      <c r="IUL10" s="352"/>
      <c r="IUM10" s="353"/>
      <c r="IUN10" s="350"/>
      <c r="IUO10" s="350"/>
      <c r="IUP10" s="350"/>
      <c r="IUQ10" s="350"/>
      <c r="IUR10" s="350"/>
      <c r="IUS10" s="350"/>
      <c r="IUT10" s="351"/>
      <c r="IUU10" s="352"/>
      <c r="IUV10" s="353"/>
      <c r="IUW10" s="352"/>
      <c r="IUX10" s="353"/>
      <c r="IUY10" s="352"/>
      <c r="IUZ10" s="353"/>
      <c r="IVA10" s="352"/>
      <c r="IVB10" s="353"/>
      <c r="IVC10" s="350"/>
      <c r="IVD10" s="350"/>
      <c r="IVE10" s="350"/>
      <c r="IVF10" s="350"/>
      <c r="IVG10" s="350"/>
      <c r="IVH10" s="350"/>
      <c r="IVI10" s="351"/>
      <c r="IVJ10" s="352"/>
      <c r="IVK10" s="353"/>
      <c r="IVL10" s="352"/>
      <c r="IVM10" s="353"/>
      <c r="IVN10" s="352"/>
      <c r="IVO10" s="353"/>
      <c r="IVP10" s="352"/>
      <c r="IVQ10" s="353"/>
      <c r="IVR10" s="350"/>
      <c r="IVS10" s="350"/>
      <c r="IVT10" s="350"/>
      <c r="IVU10" s="350"/>
      <c r="IVV10" s="350"/>
      <c r="IVW10" s="350"/>
      <c r="IVX10" s="351"/>
      <c r="IVY10" s="352"/>
      <c r="IVZ10" s="353"/>
      <c r="IWA10" s="352"/>
      <c r="IWB10" s="353"/>
      <c r="IWC10" s="352"/>
      <c r="IWD10" s="353"/>
      <c r="IWE10" s="352"/>
      <c r="IWF10" s="353"/>
      <c r="IWG10" s="350"/>
      <c r="IWH10" s="350"/>
      <c r="IWI10" s="350"/>
      <c r="IWJ10" s="350"/>
      <c r="IWK10" s="350"/>
      <c r="IWL10" s="350"/>
      <c r="IWM10" s="351"/>
      <c r="IWN10" s="352"/>
      <c r="IWO10" s="353"/>
      <c r="IWP10" s="352"/>
      <c r="IWQ10" s="353"/>
      <c r="IWR10" s="352"/>
      <c r="IWS10" s="353"/>
      <c r="IWT10" s="352"/>
      <c r="IWU10" s="353"/>
      <c r="IWV10" s="350"/>
      <c r="IWW10" s="350"/>
      <c r="IWX10" s="350"/>
      <c r="IWY10" s="350"/>
      <c r="IWZ10" s="350"/>
      <c r="IXA10" s="350"/>
      <c r="IXB10" s="351"/>
      <c r="IXC10" s="352"/>
      <c r="IXD10" s="353"/>
      <c r="IXE10" s="352"/>
      <c r="IXF10" s="353"/>
      <c r="IXG10" s="352"/>
      <c r="IXH10" s="353"/>
      <c r="IXI10" s="352"/>
      <c r="IXJ10" s="353"/>
      <c r="IXK10" s="350"/>
      <c r="IXL10" s="350"/>
      <c r="IXM10" s="350"/>
      <c r="IXN10" s="350"/>
      <c r="IXO10" s="350"/>
      <c r="IXP10" s="350"/>
      <c r="IXQ10" s="351"/>
      <c r="IXR10" s="352"/>
      <c r="IXS10" s="353"/>
      <c r="IXT10" s="352"/>
      <c r="IXU10" s="353"/>
      <c r="IXV10" s="352"/>
      <c r="IXW10" s="353"/>
      <c r="IXX10" s="352"/>
      <c r="IXY10" s="353"/>
      <c r="IXZ10" s="350"/>
      <c r="IYA10" s="350"/>
      <c r="IYB10" s="350"/>
      <c r="IYC10" s="350"/>
      <c r="IYD10" s="350"/>
      <c r="IYE10" s="350"/>
      <c r="IYF10" s="351"/>
      <c r="IYG10" s="352"/>
      <c r="IYH10" s="353"/>
      <c r="IYI10" s="352"/>
      <c r="IYJ10" s="353"/>
      <c r="IYK10" s="352"/>
      <c r="IYL10" s="353"/>
      <c r="IYM10" s="352"/>
      <c r="IYN10" s="353"/>
      <c r="IYO10" s="350"/>
      <c r="IYP10" s="350"/>
      <c r="IYQ10" s="350"/>
      <c r="IYR10" s="350"/>
      <c r="IYS10" s="350"/>
      <c r="IYT10" s="350"/>
      <c r="IYU10" s="351"/>
      <c r="IYV10" s="352"/>
      <c r="IYW10" s="353"/>
      <c r="IYX10" s="352"/>
      <c r="IYY10" s="353"/>
      <c r="IYZ10" s="352"/>
      <c r="IZA10" s="353"/>
      <c r="IZB10" s="352"/>
      <c r="IZC10" s="353"/>
      <c r="IZD10" s="350"/>
      <c r="IZE10" s="350"/>
      <c r="IZF10" s="350"/>
      <c r="IZG10" s="350"/>
      <c r="IZH10" s="350"/>
      <c r="IZI10" s="350"/>
      <c r="IZJ10" s="351"/>
      <c r="IZK10" s="352"/>
      <c r="IZL10" s="353"/>
      <c r="IZM10" s="352"/>
      <c r="IZN10" s="353"/>
      <c r="IZO10" s="352"/>
      <c r="IZP10" s="353"/>
      <c r="IZQ10" s="352"/>
      <c r="IZR10" s="353"/>
      <c r="IZS10" s="350"/>
      <c r="IZT10" s="350"/>
      <c r="IZU10" s="350"/>
      <c r="IZV10" s="350"/>
      <c r="IZW10" s="350"/>
      <c r="IZX10" s="350"/>
      <c r="IZY10" s="351"/>
      <c r="IZZ10" s="352"/>
      <c r="JAA10" s="353"/>
      <c r="JAB10" s="352"/>
      <c r="JAC10" s="353"/>
      <c r="JAD10" s="352"/>
      <c r="JAE10" s="353"/>
      <c r="JAF10" s="352"/>
      <c r="JAG10" s="353"/>
      <c r="JAH10" s="350"/>
      <c r="JAI10" s="350"/>
      <c r="JAJ10" s="350"/>
      <c r="JAK10" s="350"/>
      <c r="JAL10" s="350"/>
      <c r="JAM10" s="350"/>
      <c r="JAN10" s="351"/>
      <c r="JAO10" s="352"/>
      <c r="JAP10" s="353"/>
      <c r="JAQ10" s="352"/>
      <c r="JAR10" s="353"/>
      <c r="JAS10" s="352"/>
      <c r="JAT10" s="353"/>
      <c r="JAU10" s="352"/>
      <c r="JAV10" s="353"/>
      <c r="JAW10" s="350"/>
      <c r="JAX10" s="350"/>
      <c r="JAY10" s="350"/>
      <c r="JAZ10" s="350"/>
      <c r="JBA10" s="350"/>
      <c r="JBB10" s="350"/>
      <c r="JBC10" s="351"/>
      <c r="JBD10" s="352"/>
      <c r="JBE10" s="353"/>
      <c r="JBF10" s="352"/>
      <c r="JBG10" s="353"/>
      <c r="JBH10" s="352"/>
      <c r="JBI10" s="353"/>
      <c r="JBJ10" s="352"/>
      <c r="JBK10" s="353"/>
      <c r="JBL10" s="350"/>
      <c r="JBM10" s="350"/>
      <c r="JBN10" s="350"/>
      <c r="JBO10" s="350"/>
      <c r="JBP10" s="350"/>
      <c r="JBQ10" s="350"/>
      <c r="JBR10" s="351"/>
      <c r="JBS10" s="352"/>
      <c r="JBT10" s="353"/>
      <c r="JBU10" s="352"/>
      <c r="JBV10" s="353"/>
      <c r="JBW10" s="352"/>
      <c r="JBX10" s="353"/>
      <c r="JBY10" s="352"/>
      <c r="JBZ10" s="353"/>
      <c r="JCA10" s="350"/>
      <c r="JCB10" s="350"/>
      <c r="JCC10" s="350"/>
      <c r="JCD10" s="350"/>
      <c r="JCE10" s="350"/>
      <c r="JCF10" s="350"/>
      <c r="JCG10" s="351"/>
      <c r="JCH10" s="352"/>
      <c r="JCI10" s="353"/>
      <c r="JCJ10" s="352"/>
      <c r="JCK10" s="353"/>
      <c r="JCL10" s="352"/>
      <c r="JCM10" s="353"/>
      <c r="JCN10" s="352"/>
      <c r="JCO10" s="353"/>
      <c r="JCP10" s="350"/>
      <c r="JCQ10" s="350"/>
      <c r="JCR10" s="350"/>
      <c r="JCS10" s="350"/>
      <c r="JCT10" s="350"/>
      <c r="JCU10" s="350"/>
      <c r="JCV10" s="351"/>
      <c r="JCW10" s="352"/>
      <c r="JCX10" s="353"/>
      <c r="JCY10" s="352"/>
      <c r="JCZ10" s="353"/>
      <c r="JDA10" s="352"/>
      <c r="JDB10" s="353"/>
      <c r="JDC10" s="352"/>
      <c r="JDD10" s="353"/>
      <c r="JDE10" s="350"/>
      <c r="JDF10" s="350"/>
      <c r="JDG10" s="350"/>
      <c r="JDH10" s="350"/>
      <c r="JDI10" s="350"/>
      <c r="JDJ10" s="350"/>
      <c r="JDK10" s="351"/>
      <c r="JDL10" s="352"/>
      <c r="JDM10" s="353"/>
      <c r="JDN10" s="352"/>
      <c r="JDO10" s="353"/>
      <c r="JDP10" s="352"/>
      <c r="JDQ10" s="353"/>
      <c r="JDR10" s="352"/>
      <c r="JDS10" s="353"/>
      <c r="JDT10" s="350"/>
      <c r="JDU10" s="350"/>
      <c r="JDV10" s="350"/>
      <c r="JDW10" s="350"/>
      <c r="JDX10" s="350"/>
      <c r="JDY10" s="350"/>
      <c r="JDZ10" s="351"/>
      <c r="JEA10" s="352"/>
      <c r="JEB10" s="353"/>
      <c r="JEC10" s="352"/>
      <c r="JED10" s="353"/>
      <c r="JEE10" s="352"/>
      <c r="JEF10" s="353"/>
      <c r="JEG10" s="352"/>
      <c r="JEH10" s="353"/>
      <c r="JEI10" s="350"/>
      <c r="JEJ10" s="350"/>
      <c r="JEK10" s="350"/>
      <c r="JEL10" s="350"/>
      <c r="JEM10" s="350"/>
      <c r="JEN10" s="350"/>
      <c r="JEO10" s="351"/>
      <c r="JEP10" s="352"/>
      <c r="JEQ10" s="353"/>
      <c r="JER10" s="352"/>
      <c r="JES10" s="353"/>
      <c r="JET10" s="352"/>
      <c r="JEU10" s="353"/>
      <c r="JEV10" s="352"/>
      <c r="JEW10" s="353"/>
      <c r="JEX10" s="350"/>
      <c r="JEY10" s="350"/>
      <c r="JEZ10" s="350"/>
      <c r="JFA10" s="350"/>
      <c r="JFB10" s="350"/>
      <c r="JFC10" s="350"/>
      <c r="JFD10" s="351"/>
      <c r="JFE10" s="352"/>
      <c r="JFF10" s="353"/>
      <c r="JFG10" s="352"/>
      <c r="JFH10" s="353"/>
      <c r="JFI10" s="352"/>
      <c r="JFJ10" s="353"/>
      <c r="JFK10" s="352"/>
      <c r="JFL10" s="353"/>
      <c r="JFM10" s="350"/>
      <c r="JFN10" s="350"/>
      <c r="JFO10" s="350"/>
      <c r="JFP10" s="350"/>
      <c r="JFQ10" s="350"/>
      <c r="JFR10" s="350"/>
      <c r="JFS10" s="351"/>
      <c r="JFT10" s="352"/>
      <c r="JFU10" s="353"/>
      <c r="JFV10" s="352"/>
      <c r="JFW10" s="353"/>
      <c r="JFX10" s="352"/>
      <c r="JFY10" s="353"/>
      <c r="JFZ10" s="352"/>
      <c r="JGA10" s="353"/>
      <c r="JGB10" s="350"/>
      <c r="JGC10" s="350"/>
      <c r="JGD10" s="350"/>
      <c r="JGE10" s="350"/>
      <c r="JGF10" s="350"/>
      <c r="JGG10" s="350"/>
      <c r="JGH10" s="351"/>
      <c r="JGI10" s="352"/>
      <c r="JGJ10" s="353"/>
      <c r="JGK10" s="352"/>
      <c r="JGL10" s="353"/>
      <c r="JGM10" s="352"/>
      <c r="JGN10" s="353"/>
      <c r="JGO10" s="352"/>
      <c r="JGP10" s="353"/>
      <c r="JGQ10" s="350"/>
      <c r="JGR10" s="350"/>
      <c r="JGS10" s="350"/>
      <c r="JGT10" s="350"/>
      <c r="JGU10" s="350"/>
      <c r="JGV10" s="350"/>
      <c r="JGW10" s="351"/>
      <c r="JGX10" s="352"/>
      <c r="JGY10" s="353"/>
      <c r="JGZ10" s="352"/>
      <c r="JHA10" s="353"/>
      <c r="JHB10" s="352"/>
      <c r="JHC10" s="353"/>
      <c r="JHD10" s="352"/>
      <c r="JHE10" s="353"/>
      <c r="JHF10" s="350"/>
      <c r="JHG10" s="350"/>
      <c r="JHH10" s="350"/>
      <c r="JHI10" s="350"/>
      <c r="JHJ10" s="350"/>
      <c r="JHK10" s="350"/>
      <c r="JHL10" s="351"/>
      <c r="JHM10" s="352"/>
      <c r="JHN10" s="353"/>
      <c r="JHO10" s="352"/>
      <c r="JHP10" s="353"/>
      <c r="JHQ10" s="352"/>
      <c r="JHR10" s="353"/>
      <c r="JHS10" s="352"/>
      <c r="JHT10" s="353"/>
      <c r="JHU10" s="350"/>
      <c r="JHV10" s="350"/>
      <c r="JHW10" s="350"/>
      <c r="JHX10" s="350"/>
      <c r="JHY10" s="350"/>
      <c r="JHZ10" s="350"/>
      <c r="JIA10" s="351"/>
      <c r="JIB10" s="352"/>
      <c r="JIC10" s="353"/>
      <c r="JID10" s="352"/>
      <c r="JIE10" s="353"/>
      <c r="JIF10" s="352"/>
      <c r="JIG10" s="353"/>
      <c r="JIH10" s="352"/>
      <c r="JII10" s="353"/>
      <c r="JIJ10" s="350"/>
      <c r="JIK10" s="350"/>
      <c r="JIL10" s="350"/>
      <c r="JIM10" s="350"/>
      <c r="JIN10" s="350"/>
      <c r="JIO10" s="350"/>
      <c r="JIP10" s="351"/>
      <c r="JIQ10" s="352"/>
      <c r="JIR10" s="353"/>
      <c r="JIS10" s="352"/>
      <c r="JIT10" s="353"/>
      <c r="JIU10" s="352"/>
      <c r="JIV10" s="353"/>
      <c r="JIW10" s="352"/>
      <c r="JIX10" s="353"/>
      <c r="JIY10" s="350"/>
      <c r="JIZ10" s="350"/>
      <c r="JJA10" s="350"/>
      <c r="JJB10" s="350"/>
      <c r="JJC10" s="350"/>
      <c r="JJD10" s="350"/>
      <c r="JJE10" s="351"/>
      <c r="JJF10" s="352"/>
      <c r="JJG10" s="353"/>
      <c r="JJH10" s="352"/>
      <c r="JJI10" s="353"/>
      <c r="JJJ10" s="352"/>
      <c r="JJK10" s="353"/>
      <c r="JJL10" s="352"/>
      <c r="JJM10" s="353"/>
      <c r="JJN10" s="350"/>
      <c r="JJO10" s="350"/>
      <c r="JJP10" s="350"/>
      <c r="JJQ10" s="350"/>
      <c r="JJR10" s="350"/>
      <c r="JJS10" s="350"/>
      <c r="JJT10" s="351"/>
      <c r="JJU10" s="352"/>
      <c r="JJV10" s="353"/>
      <c r="JJW10" s="352"/>
      <c r="JJX10" s="353"/>
      <c r="JJY10" s="352"/>
      <c r="JJZ10" s="353"/>
      <c r="JKA10" s="352"/>
      <c r="JKB10" s="353"/>
      <c r="JKC10" s="350"/>
      <c r="JKD10" s="350"/>
      <c r="JKE10" s="350"/>
      <c r="JKF10" s="350"/>
      <c r="JKG10" s="350"/>
      <c r="JKH10" s="350"/>
      <c r="JKI10" s="351"/>
      <c r="JKJ10" s="352"/>
      <c r="JKK10" s="353"/>
      <c r="JKL10" s="352"/>
      <c r="JKM10" s="353"/>
      <c r="JKN10" s="352"/>
      <c r="JKO10" s="353"/>
      <c r="JKP10" s="352"/>
      <c r="JKQ10" s="353"/>
      <c r="JKR10" s="350"/>
      <c r="JKS10" s="350"/>
      <c r="JKT10" s="350"/>
      <c r="JKU10" s="350"/>
      <c r="JKV10" s="350"/>
      <c r="JKW10" s="350"/>
      <c r="JKX10" s="351"/>
      <c r="JKY10" s="352"/>
      <c r="JKZ10" s="353"/>
      <c r="JLA10" s="352"/>
      <c r="JLB10" s="353"/>
      <c r="JLC10" s="352"/>
      <c r="JLD10" s="353"/>
      <c r="JLE10" s="352"/>
      <c r="JLF10" s="353"/>
      <c r="JLG10" s="350"/>
      <c r="JLH10" s="350"/>
      <c r="JLI10" s="350"/>
      <c r="JLJ10" s="350"/>
      <c r="JLK10" s="350"/>
      <c r="JLL10" s="350"/>
      <c r="JLM10" s="351"/>
      <c r="JLN10" s="352"/>
      <c r="JLO10" s="353"/>
      <c r="JLP10" s="352"/>
      <c r="JLQ10" s="353"/>
      <c r="JLR10" s="352"/>
      <c r="JLS10" s="353"/>
      <c r="JLT10" s="352"/>
      <c r="JLU10" s="353"/>
      <c r="JLV10" s="350"/>
      <c r="JLW10" s="350"/>
      <c r="JLX10" s="350"/>
      <c r="JLY10" s="350"/>
      <c r="JLZ10" s="350"/>
      <c r="JMA10" s="350"/>
      <c r="JMB10" s="351"/>
      <c r="JMC10" s="352"/>
      <c r="JMD10" s="353"/>
      <c r="JME10" s="352"/>
      <c r="JMF10" s="353"/>
      <c r="JMG10" s="352"/>
      <c r="JMH10" s="353"/>
      <c r="JMI10" s="352"/>
      <c r="JMJ10" s="353"/>
      <c r="JMK10" s="350"/>
      <c r="JML10" s="350"/>
      <c r="JMM10" s="350"/>
      <c r="JMN10" s="350"/>
      <c r="JMO10" s="350"/>
      <c r="JMP10" s="350"/>
      <c r="JMQ10" s="351"/>
      <c r="JMR10" s="352"/>
      <c r="JMS10" s="353"/>
      <c r="JMT10" s="352"/>
      <c r="JMU10" s="353"/>
      <c r="JMV10" s="352"/>
      <c r="JMW10" s="353"/>
      <c r="JMX10" s="352"/>
      <c r="JMY10" s="353"/>
      <c r="JMZ10" s="350"/>
      <c r="JNA10" s="350"/>
      <c r="JNB10" s="350"/>
      <c r="JNC10" s="350"/>
      <c r="JND10" s="350"/>
      <c r="JNE10" s="350"/>
      <c r="JNF10" s="351"/>
      <c r="JNG10" s="352"/>
      <c r="JNH10" s="353"/>
      <c r="JNI10" s="352"/>
      <c r="JNJ10" s="353"/>
      <c r="JNK10" s="352"/>
      <c r="JNL10" s="353"/>
      <c r="JNM10" s="352"/>
      <c r="JNN10" s="353"/>
      <c r="JNO10" s="350"/>
      <c r="JNP10" s="350"/>
      <c r="JNQ10" s="350"/>
      <c r="JNR10" s="350"/>
      <c r="JNS10" s="350"/>
      <c r="JNT10" s="350"/>
      <c r="JNU10" s="351"/>
      <c r="JNV10" s="352"/>
      <c r="JNW10" s="353"/>
      <c r="JNX10" s="352"/>
      <c r="JNY10" s="353"/>
      <c r="JNZ10" s="352"/>
      <c r="JOA10" s="353"/>
      <c r="JOB10" s="352"/>
      <c r="JOC10" s="353"/>
      <c r="JOD10" s="350"/>
      <c r="JOE10" s="350"/>
      <c r="JOF10" s="350"/>
      <c r="JOG10" s="350"/>
      <c r="JOH10" s="350"/>
      <c r="JOI10" s="350"/>
      <c r="JOJ10" s="351"/>
      <c r="JOK10" s="352"/>
      <c r="JOL10" s="353"/>
      <c r="JOM10" s="352"/>
      <c r="JON10" s="353"/>
      <c r="JOO10" s="352"/>
      <c r="JOP10" s="353"/>
      <c r="JOQ10" s="352"/>
      <c r="JOR10" s="353"/>
      <c r="JOS10" s="350"/>
      <c r="JOT10" s="350"/>
      <c r="JOU10" s="350"/>
      <c r="JOV10" s="350"/>
      <c r="JOW10" s="350"/>
      <c r="JOX10" s="350"/>
      <c r="JOY10" s="351"/>
      <c r="JOZ10" s="352"/>
      <c r="JPA10" s="353"/>
      <c r="JPB10" s="352"/>
      <c r="JPC10" s="353"/>
      <c r="JPD10" s="352"/>
      <c r="JPE10" s="353"/>
      <c r="JPF10" s="352"/>
      <c r="JPG10" s="353"/>
      <c r="JPH10" s="350"/>
      <c r="JPI10" s="350"/>
      <c r="JPJ10" s="350"/>
      <c r="JPK10" s="350"/>
      <c r="JPL10" s="350"/>
      <c r="JPM10" s="350"/>
      <c r="JPN10" s="351"/>
      <c r="JPO10" s="352"/>
      <c r="JPP10" s="353"/>
      <c r="JPQ10" s="352"/>
      <c r="JPR10" s="353"/>
      <c r="JPS10" s="352"/>
      <c r="JPT10" s="353"/>
      <c r="JPU10" s="352"/>
      <c r="JPV10" s="353"/>
      <c r="JPW10" s="350"/>
      <c r="JPX10" s="350"/>
      <c r="JPY10" s="350"/>
      <c r="JPZ10" s="350"/>
      <c r="JQA10" s="350"/>
      <c r="JQB10" s="350"/>
      <c r="JQC10" s="351"/>
      <c r="JQD10" s="352"/>
      <c r="JQE10" s="353"/>
      <c r="JQF10" s="352"/>
      <c r="JQG10" s="353"/>
      <c r="JQH10" s="352"/>
      <c r="JQI10" s="353"/>
      <c r="JQJ10" s="352"/>
      <c r="JQK10" s="353"/>
      <c r="JQL10" s="350"/>
      <c r="JQM10" s="350"/>
      <c r="JQN10" s="350"/>
      <c r="JQO10" s="350"/>
      <c r="JQP10" s="350"/>
      <c r="JQQ10" s="350"/>
      <c r="JQR10" s="351"/>
      <c r="JQS10" s="352"/>
      <c r="JQT10" s="353"/>
      <c r="JQU10" s="352"/>
      <c r="JQV10" s="353"/>
      <c r="JQW10" s="352"/>
      <c r="JQX10" s="353"/>
      <c r="JQY10" s="352"/>
      <c r="JQZ10" s="353"/>
      <c r="JRA10" s="350"/>
      <c r="JRB10" s="350"/>
      <c r="JRC10" s="350"/>
      <c r="JRD10" s="350"/>
      <c r="JRE10" s="350"/>
      <c r="JRF10" s="350"/>
      <c r="JRG10" s="351"/>
      <c r="JRH10" s="352"/>
      <c r="JRI10" s="353"/>
      <c r="JRJ10" s="352"/>
      <c r="JRK10" s="353"/>
      <c r="JRL10" s="352"/>
      <c r="JRM10" s="353"/>
      <c r="JRN10" s="352"/>
      <c r="JRO10" s="353"/>
      <c r="JRP10" s="350"/>
      <c r="JRQ10" s="350"/>
      <c r="JRR10" s="350"/>
      <c r="JRS10" s="350"/>
      <c r="JRT10" s="350"/>
      <c r="JRU10" s="350"/>
      <c r="JRV10" s="351"/>
      <c r="JRW10" s="352"/>
      <c r="JRX10" s="353"/>
      <c r="JRY10" s="352"/>
      <c r="JRZ10" s="353"/>
      <c r="JSA10" s="352"/>
      <c r="JSB10" s="353"/>
      <c r="JSC10" s="352"/>
      <c r="JSD10" s="353"/>
      <c r="JSE10" s="350"/>
      <c r="JSF10" s="350"/>
      <c r="JSG10" s="350"/>
      <c r="JSH10" s="350"/>
      <c r="JSI10" s="350"/>
      <c r="JSJ10" s="350"/>
      <c r="JSK10" s="351"/>
      <c r="JSL10" s="352"/>
      <c r="JSM10" s="353"/>
      <c r="JSN10" s="352"/>
      <c r="JSO10" s="353"/>
      <c r="JSP10" s="352"/>
      <c r="JSQ10" s="353"/>
      <c r="JSR10" s="352"/>
      <c r="JSS10" s="353"/>
      <c r="JST10" s="350"/>
      <c r="JSU10" s="350"/>
      <c r="JSV10" s="350"/>
      <c r="JSW10" s="350"/>
      <c r="JSX10" s="350"/>
      <c r="JSY10" s="350"/>
      <c r="JSZ10" s="351"/>
      <c r="JTA10" s="352"/>
      <c r="JTB10" s="353"/>
      <c r="JTC10" s="352"/>
      <c r="JTD10" s="353"/>
      <c r="JTE10" s="352"/>
      <c r="JTF10" s="353"/>
      <c r="JTG10" s="352"/>
      <c r="JTH10" s="353"/>
      <c r="JTI10" s="350"/>
      <c r="JTJ10" s="350"/>
      <c r="JTK10" s="350"/>
      <c r="JTL10" s="350"/>
      <c r="JTM10" s="350"/>
      <c r="JTN10" s="350"/>
      <c r="JTO10" s="351"/>
      <c r="JTP10" s="352"/>
      <c r="JTQ10" s="353"/>
      <c r="JTR10" s="352"/>
      <c r="JTS10" s="353"/>
      <c r="JTT10" s="352"/>
      <c r="JTU10" s="353"/>
      <c r="JTV10" s="352"/>
      <c r="JTW10" s="353"/>
      <c r="JTX10" s="350"/>
      <c r="JTY10" s="350"/>
      <c r="JTZ10" s="350"/>
      <c r="JUA10" s="350"/>
      <c r="JUB10" s="350"/>
      <c r="JUC10" s="350"/>
      <c r="JUD10" s="351"/>
      <c r="JUE10" s="352"/>
      <c r="JUF10" s="353"/>
      <c r="JUG10" s="352"/>
      <c r="JUH10" s="353"/>
      <c r="JUI10" s="352"/>
      <c r="JUJ10" s="353"/>
      <c r="JUK10" s="352"/>
      <c r="JUL10" s="353"/>
      <c r="JUM10" s="350"/>
      <c r="JUN10" s="350"/>
      <c r="JUO10" s="350"/>
      <c r="JUP10" s="350"/>
      <c r="JUQ10" s="350"/>
      <c r="JUR10" s="350"/>
      <c r="JUS10" s="351"/>
      <c r="JUT10" s="352"/>
      <c r="JUU10" s="353"/>
      <c r="JUV10" s="352"/>
      <c r="JUW10" s="353"/>
      <c r="JUX10" s="352"/>
      <c r="JUY10" s="353"/>
      <c r="JUZ10" s="352"/>
      <c r="JVA10" s="353"/>
      <c r="JVB10" s="350"/>
      <c r="JVC10" s="350"/>
      <c r="JVD10" s="350"/>
      <c r="JVE10" s="350"/>
      <c r="JVF10" s="350"/>
      <c r="JVG10" s="350"/>
      <c r="JVH10" s="351"/>
      <c r="JVI10" s="352"/>
      <c r="JVJ10" s="353"/>
      <c r="JVK10" s="352"/>
      <c r="JVL10" s="353"/>
      <c r="JVM10" s="352"/>
      <c r="JVN10" s="353"/>
      <c r="JVO10" s="352"/>
      <c r="JVP10" s="353"/>
      <c r="JVQ10" s="350"/>
      <c r="JVR10" s="350"/>
      <c r="JVS10" s="350"/>
      <c r="JVT10" s="350"/>
      <c r="JVU10" s="350"/>
      <c r="JVV10" s="350"/>
      <c r="JVW10" s="351"/>
      <c r="JVX10" s="352"/>
      <c r="JVY10" s="353"/>
      <c r="JVZ10" s="352"/>
      <c r="JWA10" s="353"/>
      <c r="JWB10" s="352"/>
      <c r="JWC10" s="353"/>
      <c r="JWD10" s="352"/>
      <c r="JWE10" s="353"/>
      <c r="JWF10" s="350"/>
      <c r="JWG10" s="350"/>
      <c r="JWH10" s="350"/>
      <c r="JWI10" s="350"/>
      <c r="JWJ10" s="350"/>
      <c r="JWK10" s="350"/>
      <c r="JWL10" s="351"/>
      <c r="JWM10" s="352"/>
      <c r="JWN10" s="353"/>
      <c r="JWO10" s="352"/>
      <c r="JWP10" s="353"/>
      <c r="JWQ10" s="352"/>
      <c r="JWR10" s="353"/>
      <c r="JWS10" s="352"/>
      <c r="JWT10" s="353"/>
      <c r="JWU10" s="350"/>
      <c r="JWV10" s="350"/>
      <c r="JWW10" s="350"/>
      <c r="JWX10" s="350"/>
      <c r="JWY10" s="350"/>
      <c r="JWZ10" s="350"/>
      <c r="JXA10" s="351"/>
      <c r="JXB10" s="352"/>
      <c r="JXC10" s="353"/>
      <c r="JXD10" s="352"/>
      <c r="JXE10" s="353"/>
      <c r="JXF10" s="352"/>
      <c r="JXG10" s="353"/>
      <c r="JXH10" s="352"/>
      <c r="JXI10" s="353"/>
      <c r="JXJ10" s="350"/>
      <c r="JXK10" s="350"/>
      <c r="JXL10" s="350"/>
      <c r="JXM10" s="350"/>
      <c r="JXN10" s="350"/>
      <c r="JXO10" s="350"/>
      <c r="JXP10" s="351"/>
      <c r="JXQ10" s="352"/>
      <c r="JXR10" s="353"/>
      <c r="JXS10" s="352"/>
      <c r="JXT10" s="353"/>
      <c r="JXU10" s="352"/>
      <c r="JXV10" s="353"/>
      <c r="JXW10" s="352"/>
      <c r="JXX10" s="353"/>
      <c r="JXY10" s="350"/>
      <c r="JXZ10" s="350"/>
      <c r="JYA10" s="350"/>
      <c r="JYB10" s="350"/>
      <c r="JYC10" s="350"/>
      <c r="JYD10" s="350"/>
      <c r="JYE10" s="351"/>
      <c r="JYF10" s="352"/>
      <c r="JYG10" s="353"/>
      <c r="JYH10" s="352"/>
      <c r="JYI10" s="353"/>
      <c r="JYJ10" s="352"/>
      <c r="JYK10" s="353"/>
      <c r="JYL10" s="352"/>
      <c r="JYM10" s="353"/>
      <c r="JYN10" s="350"/>
      <c r="JYO10" s="350"/>
      <c r="JYP10" s="350"/>
      <c r="JYQ10" s="350"/>
      <c r="JYR10" s="350"/>
      <c r="JYS10" s="350"/>
      <c r="JYT10" s="351"/>
      <c r="JYU10" s="352"/>
      <c r="JYV10" s="353"/>
      <c r="JYW10" s="352"/>
      <c r="JYX10" s="353"/>
      <c r="JYY10" s="352"/>
      <c r="JYZ10" s="353"/>
      <c r="JZA10" s="352"/>
      <c r="JZB10" s="353"/>
      <c r="JZC10" s="350"/>
      <c r="JZD10" s="350"/>
      <c r="JZE10" s="350"/>
      <c r="JZF10" s="350"/>
      <c r="JZG10" s="350"/>
      <c r="JZH10" s="350"/>
      <c r="JZI10" s="351"/>
      <c r="JZJ10" s="352"/>
      <c r="JZK10" s="353"/>
      <c r="JZL10" s="352"/>
      <c r="JZM10" s="353"/>
      <c r="JZN10" s="352"/>
      <c r="JZO10" s="353"/>
      <c r="JZP10" s="352"/>
      <c r="JZQ10" s="353"/>
      <c r="JZR10" s="350"/>
      <c r="JZS10" s="350"/>
      <c r="JZT10" s="350"/>
      <c r="JZU10" s="350"/>
      <c r="JZV10" s="350"/>
      <c r="JZW10" s="350"/>
      <c r="JZX10" s="351"/>
      <c r="JZY10" s="352"/>
      <c r="JZZ10" s="353"/>
      <c r="KAA10" s="352"/>
      <c r="KAB10" s="353"/>
      <c r="KAC10" s="352"/>
      <c r="KAD10" s="353"/>
      <c r="KAE10" s="352"/>
      <c r="KAF10" s="353"/>
      <c r="KAG10" s="350"/>
      <c r="KAH10" s="350"/>
      <c r="KAI10" s="350"/>
      <c r="KAJ10" s="350"/>
      <c r="KAK10" s="350"/>
      <c r="KAL10" s="350"/>
      <c r="KAM10" s="351"/>
      <c r="KAN10" s="352"/>
      <c r="KAO10" s="353"/>
      <c r="KAP10" s="352"/>
      <c r="KAQ10" s="353"/>
      <c r="KAR10" s="352"/>
      <c r="KAS10" s="353"/>
      <c r="KAT10" s="352"/>
      <c r="KAU10" s="353"/>
      <c r="KAV10" s="350"/>
      <c r="KAW10" s="350"/>
      <c r="KAX10" s="350"/>
      <c r="KAY10" s="350"/>
      <c r="KAZ10" s="350"/>
      <c r="KBA10" s="350"/>
      <c r="KBB10" s="351"/>
      <c r="KBC10" s="352"/>
      <c r="KBD10" s="353"/>
      <c r="KBE10" s="352"/>
      <c r="KBF10" s="353"/>
      <c r="KBG10" s="352"/>
      <c r="KBH10" s="353"/>
      <c r="KBI10" s="352"/>
      <c r="KBJ10" s="353"/>
      <c r="KBK10" s="350"/>
      <c r="KBL10" s="350"/>
      <c r="KBM10" s="350"/>
      <c r="KBN10" s="350"/>
      <c r="KBO10" s="350"/>
      <c r="KBP10" s="350"/>
      <c r="KBQ10" s="351"/>
      <c r="KBR10" s="352"/>
      <c r="KBS10" s="353"/>
      <c r="KBT10" s="352"/>
      <c r="KBU10" s="353"/>
      <c r="KBV10" s="352"/>
      <c r="KBW10" s="353"/>
      <c r="KBX10" s="352"/>
      <c r="KBY10" s="353"/>
      <c r="KBZ10" s="350"/>
      <c r="KCA10" s="350"/>
      <c r="KCB10" s="350"/>
      <c r="KCC10" s="350"/>
      <c r="KCD10" s="350"/>
      <c r="KCE10" s="350"/>
      <c r="KCF10" s="351"/>
      <c r="KCG10" s="352"/>
      <c r="KCH10" s="353"/>
      <c r="KCI10" s="352"/>
      <c r="KCJ10" s="353"/>
      <c r="KCK10" s="352"/>
      <c r="KCL10" s="353"/>
      <c r="KCM10" s="352"/>
      <c r="KCN10" s="353"/>
      <c r="KCO10" s="350"/>
      <c r="KCP10" s="350"/>
      <c r="KCQ10" s="350"/>
      <c r="KCR10" s="350"/>
      <c r="KCS10" s="350"/>
      <c r="KCT10" s="350"/>
      <c r="KCU10" s="351"/>
      <c r="KCV10" s="352"/>
      <c r="KCW10" s="353"/>
      <c r="KCX10" s="352"/>
      <c r="KCY10" s="353"/>
      <c r="KCZ10" s="352"/>
      <c r="KDA10" s="353"/>
      <c r="KDB10" s="352"/>
      <c r="KDC10" s="353"/>
      <c r="KDD10" s="350"/>
      <c r="KDE10" s="350"/>
      <c r="KDF10" s="350"/>
      <c r="KDG10" s="350"/>
      <c r="KDH10" s="350"/>
      <c r="KDI10" s="350"/>
      <c r="KDJ10" s="351"/>
      <c r="KDK10" s="352"/>
      <c r="KDL10" s="353"/>
      <c r="KDM10" s="352"/>
      <c r="KDN10" s="353"/>
      <c r="KDO10" s="352"/>
      <c r="KDP10" s="353"/>
      <c r="KDQ10" s="352"/>
      <c r="KDR10" s="353"/>
      <c r="KDS10" s="350"/>
      <c r="KDT10" s="350"/>
      <c r="KDU10" s="350"/>
      <c r="KDV10" s="350"/>
      <c r="KDW10" s="350"/>
      <c r="KDX10" s="350"/>
      <c r="KDY10" s="351"/>
      <c r="KDZ10" s="352"/>
      <c r="KEA10" s="353"/>
      <c r="KEB10" s="352"/>
      <c r="KEC10" s="353"/>
      <c r="KED10" s="352"/>
      <c r="KEE10" s="353"/>
      <c r="KEF10" s="352"/>
      <c r="KEG10" s="353"/>
      <c r="KEH10" s="350"/>
      <c r="KEI10" s="350"/>
      <c r="KEJ10" s="350"/>
      <c r="KEK10" s="350"/>
      <c r="KEL10" s="350"/>
      <c r="KEM10" s="350"/>
      <c r="KEN10" s="351"/>
      <c r="KEO10" s="352"/>
      <c r="KEP10" s="353"/>
      <c r="KEQ10" s="352"/>
      <c r="KER10" s="353"/>
      <c r="KES10" s="352"/>
      <c r="KET10" s="353"/>
      <c r="KEU10" s="352"/>
      <c r="KEV10" s="353"/>
      <c r="KEW10" s="350"/>
      <c r="KEX10" s="350"/>
      <c r="KEY10" s="350"/>
      <c r="KEZ10" s="350"/>
      <c r="KFA10" s="350"/>
      <c r="KFB10" s="350"/>
      <c r="KFC10" s="351"/>
      <c r="KFD10" s="352"/>
      <c r="KFE10" s="353"/>
      <c r="KFF10" s="352"/>
      <c r="KFG10" s="353"/>
      <c r="KFH10" s="352"/>
      <c r="KFI10" s="353"/>
      <c r="KFJ10" s="352"/>
      <c r="KFK10" s="353"/>
      <c r="KFL10" s="350"/>
      <c r="KFM10" s="350"/>
      <c r="KFN10" s="350"/>
      <c r="KFO10" s="350"/>
      <c r="KFP10" s="350"/>
      <c r="KFQ10" s="350"/>
      <c r="KFR10" s="351"/>
      <c r="KFS10" s="352"/>
      <c r="KFT10" s="353"/>
      <c r="KFU10" s="352"/>
      <c r="KFV10" s="353"/>
      <c r="KFW10" s="352"/>
      <c r="KFX10" s="353"/>
      <c r="KFY10" s="352"/>
      <c r="KFZ10" s="353"/>
      <c r="KGA10" s="350"/>
      <c r="KGB10" s="350"/>
      <c r="KGC10" s="350"/>
      <c r="KGD10" s="350"/>
      <c r="KGE10" s="350"/>
      <c r="KGF10" s="350"/>
      <c r="KGG10" s="351"/>
      <c r="KGH10" s="352"/>
      <c r="KGI10" s="353"/>
      <c r="KGJ10" s="352"/>
      <c r="KGK10" s="353"/>
      <c r="KGL10" s="352"/>
      <c r="KGM10" s="353"/>
      <c r="KGN10" s="352"/>
      <c r="KGO10" s="353"/>
      <c r="KGP10" s="350"/>
      <c r="KGQ10" s="350"/>
      <c r="KGR10" s="350"/>
      <c r="KGS10" s="350"/>
      <c r="KGT10" s="350"/>
      <c r="KGU10" s="350"/>
      <c r="KGV10" s="351"/>
      <c r="KGW10" s="352"/>
      <c r="KGX10" s="353"/>
      <c r="KGY10" s="352"/>
      <c r="KGZ10" s="353"/>
      <c r="KHA10" s="352"/>
      <c r="KHB10" s="353"/>
      <c r="KHC10" s="352"/>
      <c r="KHD10" s="353"/>
      <c r="KHE10" s="350"/>
      <c r="KHF10" s="350"/>
      <c r="KHG10" s="350"/>
      <c r="KHH10" s="350"/>
      <c r="KHI10" s="350"/>
      <c r="KHJ10" s="350"/>
      <c r="KHK10" s="351"/>
      <c r="KHL10" s="352"/>
      <c r="KHM10" s="353"/>
      <c r="KHN10" s="352"/>
      <c r="KHO10" s="353"/>
      <c r="KHP10" s="352"/>
      <c r="KHQ10" s="353"/>
      <c r="KHR10" s="352"/>
      <c r="KHS10" s="353"/>
      <c r="KHT10" s="350"/>
      <c r="KHU10" s="350"/>
      <c r="KHV10" s="350"/>
      <c r="KHW10" s="350"/>
      <c r="KHX10" s="350"/>
      <c r="KHY10" s="350"/>
      <c r="KHZ10" s="351"/>
      <c r="KIA10" s="352"/>
      <c r="KIB10" s="353"/>
      <c r="KIC10" s="352"/>
      <c r="KID10" s="353"/>
      <c r="KIE10" s="352"/>
      <c r="KIF10" s="353"/>
      <c r="KIG10" s="352"/>
      <c r="KIH10" s="353"/>
      <c r="KII10" s="350"/>
      <c r="KIJ10" s="350"/>
      <c r="KIK10" s="350"/>
      <c r="KIL10" s="350"/>
      <c r="KIM10" s="350"/>
      <c r="KIN10" s="350"/>
      <c r="KIO10" s="351"/>
      <c r="KIP10" s="352"/>
      <c r="KIQ10" s="353"/>
      <c r="KIR10" s="352"/>
      <c r="KIS10" s="353"/>
      <c r="KIT10" s="352"/>
      <c r="KIU10" s="353"/>
      <c r="KIV10" s="352"/>
      <c r="KIW10" s="353"/>
      <c r="KIX10" s="350"/>
      <c r="KIY10" s="350"/>
      <c r="KIZ10" s="350"/>
      <c r="KJA10" s="350"/>
      <c r="KJB10" s="350"/>
      <c r="KJC10" s="350"/>
      <c r="KJD10" s="351"/>
      <c r="KJE10" s="352"/>
      <c r="KJF10" s="353"/>
      <c r="KJG10" s="352"/>
      <c r="KJH10" s="353"/>
      <c r="KJI10" s="352"/>
      <c r="KJJ10" s="353"/>
      <c r="KJK10" s="352"/>
      <c r="KJL10" s="353"/>
      <c r="KJM10" s="350"/>
      <c r="KJN10" s="350"/>
      <c r="KJO10" s="350"/>
      <c r="KJP10" s="350"/>
      <c r="KJQ10" s="350"/>
      <c r="KJR10" s="350"/>
      <c r="KJS10" s="351"/>
      <c r="KJT10" s="352"/>
      <c r="KJU10" s="353"/>
      <c r="KJV10" s="352"/>
      <c r="KJW10" s="353"/>
      <c r="KJX10" s="352"/>
      <c r="KJY10" s="353"/>
      <c r="KJZ10" s="352"/>
      <c r="KKA10" s="353"/>
      <c r="KKB10" s="350"/>
      <c r="KKC10" s="350"/>
      <c r="KKD10" s="350"/>
      <c r="KKE10" s="350"/>
      <c r="KKF10" s="350"/>
      <c r="KKG10" s="350"/>
      <c r="KKH10" s="351"/>
      <c r="KKI10" s="352"/>
      <c r="KKJ10" s="353"/>
      <c r="KKK10" s="352"/>
      <c r="KKL10" s="353"/>
      <c r="KKM10" s="352"/>
      <c r="KKN10" s="353"/>
      <c r="KKO10" s="352"/>
      <c r="KKP10" s="353"/>
      <c r="KKQ10" s="350"/>
      <c r="KKR10" s="350"/>
      <c r="KKS10" s="350"/>
      <c r="KKT10" s="350"/>
      <c r="KKU10" s="350"/>
      <c r="KKV10" s="350"/>
      <c r="KKW10" s="351"/>
      <c r="KKX10" s="352"/>
      <c r="KKY10" s="353"/>
      <c r="KKZ10" s="352"/>
      <c r="KLA10" s="353"/>
      <c r="KLB10" s="352"/>
      <c r="KLC10" s="353"/>
      <c r="KLD10" s="352"/>
      <c r="KLE10" s="353"/>
      <c r="KLF10" s="350"/>
      <c r="KLG10" s="350"/>
      <c r="KLH10" s="350"/>
      <c r="KLI10" s="350"/>
      <c r="KLJ10" s="350"/>
      <c r="KLK10" s="350"/>
      <c r="KLL10" s="351"/>
      <c r="KLM10" s="352"/>
      <c r="KLN10" s="353"/>
      <c r="KLO10" s="352"/>
      <c r="KLP10" s="353"/>
      <c r="KLQ10" s="352"/>
      <c r="KLR10" s="353"/>
      <c r="KLS10" s="352"/>
      <c r="KLT10" s="353"/>
      <c r="KLU10" s="350"/>
      <c r="KLV10" s="350"/>
      <c r="KLW10" s="350"/>
      <c r="KLX10" s="350"/>
      <c r="KLY10" s="350"/>
      <c r="KLZ10" s="350"/>
      <c r="KMA10" s="351"/>
      <c r="KMB10" s="352"/>
      <c r="KMC10" s="353"/>
      <c r="KMD10" s="352"/>
      <c r="KME10" s="353"/>
      <c r="KMF10" s="352"/>
      <c r="KMG10" s="353"/>
      <c r="KMH10" s="352"/>
      <c r="KMI10" s="353"/>
      <c r="KMJ10" s="350"/>
      <c r="KMK10" s="350"/>
      <c r="KML10" s="350"/>
      <c r="KMM10" s="350"/>
      <c r="KMN10" s="350"/>
      <c r="KMO10" s="350"/>
      <c r="KMP10" s="351"/>
      <c r="KMQ10" s="352"/>
      <c r="KMR10" s="353"/>
      <c r="KMS10" s="352"/>
      <c r="KMT10" s="353"/>
      <c r="KMU10" s="352"/>
      <c r="KMV10" s="353"/>
      <c r="KMW10" s="352"/>
      <c r="KMX10" s="353"/>
      <c r="KMY10" s="350"/>
      <c r="KMZ10" s="350"/>
      <c r="KNA10" s="350"/>
      <c r="KNB10" s="350"/>
      <c r="KNC10" s="350"/>
      <c r="KND10" s="350"/>
      <c r="KNE10" s="351"/>
      <c r="KNF10" s="352"/>
      <c r="KNG10" s="353"/>
      <c r="KNH10" s="352"/>
      <c r="KNI10" s="353"/>
      <c r="KNJ10" s="352"/>
      <c r="KNK10" s="353"/>
      <c r="KNL10" s="352"/>
      <c r="KNM10" s="353"/>
      <c r="KNN10" s="350"/>
      <c r="KNO10" s="350"/>
      <c r="KNP10" s="350"/>
      <c r="KNQ10" s="350"/>
      <c r="KNR10" s="350"/>
      <c r="KNS10" s="350"/>
      <c r="KNT10" s="351"/>
      <c r="KNU10" s="352"/>
      <c r="KNV10" s="353"/>
      <c r="KNW10" s="352"/>
      <c r="KNX10" s="353"/>
      <c r="KNY10" s="352"/>
      <c r="KNZ10" s="353"/>
      <c r="KOA10" s="352"/>
      <c r="KOB10" s="353"/>
      <c r="KOC10" s="350"/>
      <c r="KOD10" s="350"/>
      <c r="KOE10" s="350"/>
      <c r="KOF10" s="350"/>
      <c r="KOG10" s="350"/>
      <c r="KOH10" s="350"/>
      <c r="KOI10" s="351"/>
      <c r="KOJ10" s="352"/>
      <c r="KOK10" s="353"/>
      <c r="KOL10" s="352"/>
      <c r="KOM10" s="353"/>
      <c r="KON10" s="352"/>
      <c r="KOO10" s="353"/>
      <c r="KOP10" s="352"/>
      <c r="KOQ10" s="353"/>
      <c r="KOR10" s="350"/>
      <c r="KOS10" s="350"/>
      <c r="KOT10" s="350"/>
      <c r="KOU10" s="350"/>
      <c r="KOV10" s="350"/>
      <c r="KOW10" s="350"/>
      <c r="KOX10" s="351"/>
      <c r="KOY10" s="352"/>
      <c r="KOZ10" s="353"/>
      <c r="KPA10" s="352"/>
      <c r="KPB10" s="353"/>
      <c r="KPC10" s="352"/>
      <c r="KPD10" s="353"/>
      <c r="KPE10" s="352"/>
      <c r="KPF10" s="353"/>
      <c r="KPG10" s="350"/>
      <c r="KPH10" s="350"/>
      <c r="KPI10" s="350"/>
      <c r="KPJ10" s="350"/>
      <c r="KPK10" s="350"/>
      <c r="KPL10" s="350"/>
      <c r="KPM10" s="351"/>
      <c r="KPN10" s="352"/>
      <c r="KPO10" s="353"/>
      <c r="KPP10" s="352"/>
      <c r="KPQ10" s="353"/>
      <c r="KPR10" s="352"/>
      <c r="KPS10" s="353"/>
      <c r="KPT10" s="352"/>
      <c r="KPU10" s="353"/>
      <c r="KPV10" s="350"/>
      <c r="KPW10" s="350"/>
      <c r="KPX10" s="350"/>
      <c r="KPY10" s="350"/>
      <c r="KPZ10" s="350"/>
      <c r="KQA10" s="350"/>
      <c r="KQB10" s="351"/>
      <c r="KQC10" s="352"/>
      <c r="KQD10" s="353"/>
      <c r="KQE10" s="352"/>
      <c r="KQF10" s="353"/>
      <c r="KQG10" s="352"/>
      <c r="KQH10" s="353"/>
      <c r="KQI10" s="352"/>
      <c r="KQJ10" s="353"/>
      <c r="KQK10" s="350"/>
      <c r="KQL10" s="350"/>
      <c r="KQM10" s="350"/>
      <c r="KQN10" s="350"/>
      <c r="KQO10" s="350"/>
      <c r="KQP10" s="350"/>
      <c r="KQQ10" s="351"/>
      <c r="KQR10" s="352"/>
      <c r="KQS10" s="353"/>
      <c r="KQT10" s="352"/>
      <c r="KQU10" s="353"/>
      <c r="KQV10" s="352"/>
      <c r="KQW10" s="353"/>
      <c r="KQX10" s="352"/>
      <c r="KQY10" s="353"/>
      <c r="KQZ10" s="350"/>
      <c r="KRA10" s="350"/>
      <c r="KRB10" s="350"/>
      <c r="KRC10" s="350"/>
      <c r="KRD10" s="350"/>
      <c r="KRE10" s="350"/>
      <c r="KRF10" s="351"/>
      <c r="KRG10" s="352"/>
      <c r="KRH10" s="353"/>
      <c r="KRI10" s="352"/>
      <c r="KRJ10" s="353"/>
      <c r="KRK10" s="352"/>
      <c r="KRL10" s="353"/>
      <c r="KRM10" s="352"/>
      <c r="KRN10" s="353"/>
      <c r="KRO10" s="350"/>
      <c r="KRP10" s="350"/>
      <c r="KRQ10" s="350"/>
      <c r="KRR10" s="350"/>
      <c r="KRS10" s="350"/>
      <c r="KRT10" s="350"/>
      <c r="KRU10" s="351"/>
      <c r="KRV10" s="352"/>
      <c r="KRW10" s="353"/>
      <c r="KRX10" s="352"/>
      <c r="KRY10" s="353"/>
      <c r="KRZ10" s="352"/>
      <c r="KSA10" s="353"/>
      <c r="KSB10" s="352"/>
      <c r="KSC10" s="353"/>
      <c r="KSD10" s="350"/>
      <c r="KSE10" s="350"/>
      <c r="KSF10" s="350"/>
      <c r="KSG10" s="350"/>
      <c r="KSH10" s="350"/>
      <c r="KSI10" s="350"/>
      <c r="KSJ10" s="351"/>
      <c r="KSK10" s="352"/>
      <c r="KSL10" s="353"/>
      <c r="KSM10" s="352"/>
      <c r="KSN10" s="353"/>
      <c r="KSO10" s="352"/>
      <c r="KSP10" s="353"/>
      <c r="KSQ10" s="352"/>
      <c r="KSR10" s="353"/>
      <c r="KSS10" s="350"/>
      <c r="KST10" s="350"/>
      <c r="KSU10" s="350"/>
      <c r="KSV10" s="350"/>
      <c r="KSW10" s="350"/>
      <c r="KSX10" s="350"/>
      <c r="KSY10" s="351"/>
      <c r="KSZ10" s="352"/>
      <c r="KTA10" s="353"/>
      <c r="KTB10" s="352"/>
      <c r="KTC10" s="353"/>
      <c r="KTD10" s="352"/>
      <c r="KTE10" s="353"/>
      <c r="KTF10" s="352"/>
      <c r="KTG10" s="353"/>
      <c r="KTH10" s="350"/>
      <c r="KTI10" s="350"/>
      <c r="KTJ10" s="350"/>
      <c r="KTK10" s="350"/>
      <c r="KTL10" s="350"/>
      <c r="KTM10" s="350"/>
      <c r="KTN10" s="351"/>
      <c r="KTO10" s="352"/>
      <c r="KTP10" s="353"/>
      <c r="KTQ10" s="352"/>
      <c r="KTR10" s="353"/>
      <c r="KTS10" s="352"/>
      <c r="KTT10" s="353"/>
      <c r="KTU10" s="352"/>
      <c r="KTV10" s="353"/>
      <c r="KTW10" s="350"/>
      <c r="KTX10" s="350"/>
      <c r="KTY10" s="350"/>
      <c r="KTZ10" s="350"/>
      <c r="KUA10" s="350"/>
      <c r="KUB10" s="350"/>
      <c r="KUC10" s="351"/>
      <c r="KUD10" s="352"/>
      <c r="KUE10" s="353"/>
      <c r="KUF10" s="352"/>
      <c r="KUG10" s="353"/>
      <c r="KUH10" s="352"/>
      <c r="KUI10" s="353"/>
      <c r="KUJ10" s="352"/>
      <c r="KUK10" s="353"/>
      <c r="KUL10" s="350"/>
      <c r="KUM10" s="350"/>
      <c r="KUN10" s="350"/>
      <c r="KUO10" s="350"/>
      <c r="KUP10" s="350"/>
      <c r="KUQ10" s="350"/>
      <c r="KUR10" s="351"/>
      <c r="KUS10" s="352"/>
      <c r="KUT10" s="353"/>
      <c r="KUU10" s="352"/>
      <c r="KUV10" s="353"/>
      <c r="KUW10" s="352"/>
      <c r="KUX10" s="353"/>
      <c r="KUY10" s="352"/>
      <c r="KUZ10" s="353"/>
      <c r="KVA10" s="350"/>
      <c r="KVB10" s="350"/>
      <c r="KVC10" s="350"/>
      <c r="KVD10" s="350"/>
      <c r="KVE10" s="350"/>
      <c r="KVF10" s="350"/>
      <c r="KVG10" s="351"/>
      <c r="KVH10" s="352"/>
      <c r="KVI10" s="353"/>
      <c r="KVJ10" s="352"/>
      <c r="KVK10" s="353"/>
      <c r="KVL10" s="352"/>
      <c r="KVM10" s="353"/>
      <c r="KVN10" s="352"/>
      <c r="KVO10" s="353"/>
      <c r="KVP10" s="350"/>
      <c r="KVQ10" s="350"/>
      <c r="KVR10" s="350"/>
      <c r="KVS10" s="350"/>
      <c r="KVT10" s="350"/>
      <c r="KVU10" s="350"/>
      <c r="KVV10" s="351"/>
      <c r="KVW10" s="352"/>
      <c r="KVX10" s="353"/>
      <c r="KVY10" s="352"/>
      <c r="KVZ10" s="353"/>
      <c r="KWA10" s="352"/>
      <c r="KWB10" s="353"/>
      <c r="KWC10" s="352"/>
      <c r="KWD10" s="353"/>
      <c r="KWE10" s="350"/>
      <c r="KWF10" s="350"/>
      <c r="KWG10" s="350"/>
      <c r="KWH10" s="350"/>
      <c r="KWI10" s="350"/>
      <c r="KWJ10" s="350"/>
      <c r="KWK10" s="351"/>
      <c r="KWL10" s="352"/>
      <c r="KWM10" s="353"/>
      <c r="KWN10" s="352"/>
      <c r="KWO10" s="353"/>
      <c r="KWP10" s="352"/>
      <c r="KWQ10" s="353"/>
      <c r="KWR10" s="352"/>
      <c r="KWS10" s="353"/>
      <c r="KWT10" s="350"/>
      <c r="KWU10" s="350"/>
      <c r="KWV10" s="350"/>
      <c r="KWW10" s="350"/>
      <c r="KWX10" s="350"/>
      <c r="KWY10" s="350"/>
      <c r="KWZ10" s="351"/>
      <c r="KXA10" s="352"/>
      <c r="KXB10" s="353"/>
      <c r="KXC10" s="352"/>
      <c r="KXD10" s="353"/>
      <c r="KXE10" s="352"/>
      <c r="KXF10" s="353"/>
      <c r="KXG10" s="352"/>
      <c r="KXH10" s="353"/>
      <c r="KXI10" s="350"/>
      <c r="KXJ10" s="350"/>
      <c r="KXK10" s="350"/>
      <c r="KXL10" s="350"/>
      <c r="KXM10" s="350"/>
      <c r="KXN10" s="350"/>
      <c r="KXO10" s="351"/>
      <c r="KXP10" s="352"/>
      <c r="KXQ10" s="353"/>
      <c r="KXR10" s="352"/>
      <c r="KXS10" s="353"/>
      <c r="KXT10" s="352"/>
      <c r="KXU10" s="353"/>
      <c r="KXV10" s="352"/>
      <c r="KXW10" s="353"/>
      <c r="KXX10" s="350"/>
      <c r="KXY10" s="350"/>
      <c r="KXZ10" s="350"/>
      <c r="KYA10" s="350"/>
      <c r="KYB10" s="350"/>
      <c r="KYC10" s="350"/>
      <c r="KYD10" s="351"/>
      <c r="KYE10" s="352"/>
      <c r="KYF10" s="353"/>
      <c r="KYG10" s="352"/>
      <c r="KYH10" s="353"/>
      <c r="KYI10" s="352"/>
      <c r="KYJ10" s="353"/>
      <c r="KYK10" s="352"/>
      <c r="KYL10" s="353"/>
      <c r="KYM10" s="350"/>
      <c r="KYN10" s="350"/>
      <c r="KYO10" s="350"/>
      <c r="KYP10" s="350"/>
      <c r="KYQ10" s="350"/>
      <c r="KYR10" s="350"/>
      <c r="KYS10" s="351"/>
      <c r="KYT10" s="352"/>
      <c r="KYU10" s="353"/>
      <c r="KYV10" s="352"/>
      <c r="KYW10" s="353"/>
      <c r="KYX10" s="352"/>
      <c r="KYY10" s="353"/>
      <c r="KYZ10" s="352"/>
      <c r="KZA10" s="353"/>
      <c r="KZB10" s="350"/>
      <c r="KZC10" s="350"/>
      <c r="KZD10" s="350"/>
      <c r="KZE10" s="350"/>
      <c r="KZF10" s="350"/>
      <c r="KZG10" s="350"/>
      <c r="KZH10" s="351"/>
      <c r="KZI10" s="352"/>
      <c r="KZJ10" s="353"/>
      <c r="KZK10" s="352"/>
      <c r="KZL10" s="353"/>
      <c r="KZM10" s="352"/>
      <c r="KZN10" s="353"/>
      <c r="KZO10" s="352"/>
      <c r="KZP10" s="353"/>
      <c r="KZQ10" s="350"/>
      <c r="KZR10" s="350"/>
      <c r="KZS10" s="350"/>
      <c r="KZT10" s="350"/>
      <c r="KZU10" s="350"/>
      <c r="KZV10" s="350"/>
      <c r="KZW10" s="351"/>
      <c r="KZX10" s="352"/>
      <c r="KZY10" s="353"/>
      <c r="KZZ10" s="352"/>
      <c r="LAA10" s="353"/>
      <c r="LAB10" s="352"/>
      <c r="LAC10" s="353"/>
      <c r="LAD10" s="352"/>
      <c r="LAE10" s="353"/>
      <c r="LAF10" s="350"/>
      <c r="LAG10" s="350"/>
      <c r="LAH10" s="350"/>
      <c r="LAI10" s="350"/>
      <c r="LAJ10" s="350"/>
      <c r="LAK10" s="350"/>
      <c r="LAL10" s="351"/>
      <c r="LAM10" s="352"/>
      <c r="LAN10" s="353"/>
      <c r="LAO10" s="352"/>
      <c r="LAP10" s="353"/>
      <c r="LAQ10" s="352"/>
      <c r="LAR10" s="353"/>
      <c r="LAS10" s="352"/>
      <c r="LAT10" s="353"/>
      <c r="LAU10" s="350"/>
      <c r="LAV10" s="350"/>
      <c r="LAW10" s="350"/>
      <c r="LAX10" s="350"/>
      <c r="LAY10" s="350"/>
      <c r="LAZ10" s="350"/>
      <c r="LBA10" s="351"/>
      <c r="LBB10" s="352"/>
      <c r="LBC10" s="353"/>
      <c r="LBD10" s="352"/>
      <c r="LBE10" s="353"/>
      <c r="LBF10" s="352"/>
      <c r="LBG10" s="353"/>
      <c r="LBH10" s="352"/>
      <c r="LBI10" s="353"/>
      <c r="LBJ10" s="350"/>
      <c r="LBK10" s="350"/>
      <c r="LBL10" s="350"/>
      <c r="LBM10" s="350"/>
      <c r="LBN10" s="350"/>
      <c r="LBO10" s="350"/>
      <c r="LBP10" s="351"/>
      <c r="LBQ10" s="352"/>
      <c r="LBR10" s="353"/>
      <c r="LBS10" s="352"/>
      <c r="LBT10" s="353"/>
      <c r="LBU10" s="352"/>
      <c r="LBV10" s="353"/>
      <c r="LBW10" s="352"/>
      <c r="LBX10" s="353"/>
      <c r="LBY10" s="350"/>
      <c r="LBZ10" s="350"/>
      <c r="LCA10" s="350"/>
      <c r="LCB10" s="350"/>
      <c r="LCC10" s="350"/>
      <c r="LCD10" s="350"/>
      <c r="LCE10" s="351"/>
      <c r="LCF10" s="352"/>
      <c r="LCG10" s="353"/>
      <c r="LCH10" s="352"/>
      <c r="LCI10" s="353"/>
      <c r="LCJ10" s="352"/>
      <c r="LCK10" s="353"/>
      <c r="LCL10" s="352"/>
      <c r="LCM10" s="353"/>
      <c r="LCN10" s="350"/>
      <c r="LCO10" s="350"/>
      <c r="LCP10" s="350"/>
      <c r="LCQ10" s="350"/>
      <c r="LCR10" s="350"/>
      <c r="LCS10" s="350"/>
      <c r="LCT10" s="351"/>
      <c r="LCU10" s="352"/>
      <c r="LCV10" s="353"/>
      <c r="LCW10" s="352"/>
      <c r="LCX10" s="353"/>
      <c r="LCY10" s="352"/>
      <c r="LCZ10" s="353"/>
      <c r="LDA10" s="352"/>
      <c r="LDB10" s="353"/>
      <c r="LDC10" s="350"/>
      <c r="LDD10" s="350"/>
      <c r="LDE10" s="350"/>
      <c r="LDF10" s="350"/>
      <c r="LDG10" s="350"/>
      <c r="LDH10" s="350"/>
      <c r="LDI10" s="351"/>
      <c r="LDJ10" s="352"/>
      <c r="LDK10" s="353"/>
      <c r="LDL10" s="352"/>
      <c r="LDM10" s="353"/>
      <c r="LDN10" s="352"/>
      <c r="LDO10" s="353"/>
      <c r="LDP10" s="352"/>
      <c r="LDQ10" s="353"/>
      <c r="LDR10" s="350"/>
      <c r="LDS10" s="350"/>
      <c r="LDT10" s="350"/>
      <c r="LDU10" s="350"/>
      <c r="LDV10" s="350"/>
      <c r="LDW10" s="350"/>
      <c r="LDX10" s="351"/>
      <c r="LDY10" s="352"/>
      <c r="LDZ10" s="353"/>
      <c r="LEA10" s="352"/>
      <c r="LEB10" s="353"/>
      <c r="LEC10" s="352"/>
      <c r="LED10" s="353"/>
      <c r="LEE10" s="352"/>
      <c r="LEF10" s="353"/>
      <c r="LEG10" s="350"/>
      <c r="LEH10" s="350"/>
      <c r="LEI10" s="350"/>
      <c r="LEJ10" s="350"/>
      <c r="LEK10" s="350"/>
      <c r="LEL10" s="350"/>
      <c r="LEM10" s="351"/>
      <c r="LEN10" s="352"/>
      <c r="LEO10" s="353"/>
      <c r="LEP10" s="352"/>
      <c r="LEQ10" s="353"/>
      <c r="LER10" s="352"/>
      <c r="LES10" s="353"/>
      <c r="LET10" s="352"/>
      <c r="LEU10" s="353"/>
      <c r="LEV10" s="350"/>
      <c r="LEW10" s="350"/>
      <c r="LEX10" s="350"/>
      <c r="LEY10" s="350"/>
      <c r="LEZ10" s="350"/>
      <c r="LFA10" s="350"/>
      <c r="LFB10" s="351"/>
      <c r="LFC10" s="352"/>
      <c r="LFD10" s="353"/>
      <c r="LFE10" s="352"/>
      <c r="LFF10" s="353"/>
      <c r="LFG10" s="352"/>
      <c r="LFH10" s="353"/>
      <c r="LFI10" s="352"/>
      <c r="LFJ10" s="353"/>
      <c r="LFK10" s="350"/>
      <c r="LFL10" s="350"/>
      <c r="LFM10" s="350"/>
      <c r="LFN10" s="350"/>
      <c r="LFO10" s="350"/>
      <c r="LFP10" s="350"/>
      <c r="LFQ10" s="351"/>
      <c r="LFR10" s="352"/>
      <c r="LFS10" s="353"/>
      <c r="LFT10" s="352"/>
      <c r="LFU10" s="353"/>
      <c r="LFV10" s="352"/>
      <c r="LFW10" s="353"/>
      <c r="LFX10" s="352"/>
      <c r="LFY10" s="353"/>
      <c r="LFZ10" s="350"/>
      <c r="LGA10" s="350"/>
      <c r="LGB10" s="350"/>
      <c r="LGC10" s="350"/>
      <c r="LGD10" s="350"/>
      <c r="LGE10" s="350"/>
      <c r="LGF10" s="351"/>
      <c r="LGG10" s="352"/>
      <c r="LGH10" s="353"/>
      <c r="LGI10" s="352"/>
      <c r="LGJ10" s="353"/>
      <c r="LGK10" s="352"/>
      <c r="LGL10" s="353"/>
      <c r="LGM10" s="352"/>
      <c r="LGN10" s="353"/>
      <c r="LGO10" s="350"/>
      <c r="LGP10" s="350"/>
      <c r="LGQ10" s="350"/>
      <c r="LGR10" s="350"/>
      <c r="LGS10" s="350"/>
      <c r="LGT10" s="350"/>
      <c r="LGU10" s="351"/>
      <c r="LGV10" s="352"/>
      <c r="LGW10" s="353"/>
      <c r="LGX10" s="352"/>
      <c r="LGY10" s="353"/>
      <c r="LGZ10" s="352"/>
      <c r="LHA10" s="353"/>
      <c r="LHB10" s="352"/>
      <c r="LHC10" s="353"/>
      <c r="LHD10" s="350"/>
      <c r="LHE10" s="350"/>
      <c r="LHF10" s="350"/>
      <c r="LHG10" s="350"/>
      <c r="LHH10" s="350"/>
      <c r="LHI10" s="350"/>
      <c r="LHJ10" s="351"/>
      <c r="LHK10" s="352"/>
      <c r="LHL10" s="353"/>
      <c r="LHM10" s="352"/>
      <c r="LHN10" s="353"/>
      <c r="LHO10" s="352"/>
      <c r="LHP10" s="353"/>
      <c r="LHQ10" s="352"/>
      <c r="LHR10" s="353"/>
      <c r="LHS10" s="350"/>
      <c r="LHT10" s="350"/>
      <c r="LHU10" s="350"/>
      <c r="LHV10" s="350"/>
      <c r="LHW10" s="350"/>
      <c r="LHX10" s="350"/>
      <c r="LHY10" s="351"/>
      <c r="LHZ10" s="352"/>
      <c r="LIA10" s="353"/>
      <c r="LIB10" s="352"/>
      <c r="LIC10" s="353"/>
      <c r="LID10" s="352"/>
      <c r="LIE10" s="353"/>
      <c r="LIF10" s="352"/>
      <c r="LIG10" s="353"/>
      <c r="LIH10" s="350"/>
      <c r="LII10" s="350"/>
      <c r="LIJ10" s="350"/>
      <c r="LIK10" s="350"/>
      <c r="LIL10" s="350"/>
      <c r="LIM10" s="350"/>
      <c r="LIN10" s="351"/>
      <c r="LIO10" s="352"/>
      <c r="LIP10" s="353"/>
      <c r="LIQ10" s="352"/>
      <c r="LIR10" s="353"/>
      <c r="LIS10" s="352"/>
      <c r="LIT10" s="353"/>
      <c r="LIU10" s="352"/>
      <c r="LIV10" s="353"/>
      <c r="LIW10" s="350"/>
      <c r="LIX10" s="350"/>
      <c r="LIY10" s="350"/>
      <c r="LIZ10" s="350"/>
      <c r="LJA10" s="350"/>
      <c r="LJB10" s="350"/>
      <c r="LJC10" s="351"/>
      <c r="LJD10" s="352"/>
      <c r="LJE10" s="353"/>
      <c r="LJF10" s="352"/>
      <c r="LJG10" s="353"/>
      <c r="LJH10" s="352"/>
      <c r="LJI10" s="353"/>
      <c r="LJJ10" s="352"/>
      <c r="LJK10" s="353"/>
      <c r="LJL10" s="350"/>
      <c r="LJM10" s="350"/>
      <c r="LJN10" s="350"/>
      <c r="LJO10" s="350"/>
      <c r="LJP10" s="350"/>
      <c r="LJQ10" s="350"/>
      <c r="LJR10" s="351"/>
      <c r="LJS10" s="352"/>
      <c r="LJT10" s="353"/>
      <c r="LJU10" s="352"/>
      <c r="LJV10" s="353"/>
      <c r="LJW10" s="352"/>
      <c r="LJX10" s="353"/>
      <c r="LJY10" s="352"/>
      <c r="LJZ10" s="353"/>
      <c r="LKA10" s="350"/>
      <c r="LKB10" s="350"/>
      <c r="LKC10" s="350"/>
      <c r="LKD10" s="350"/>
      <c r="LKE10" s="350"/>
      <c r="LKF10" s="350"/>
      <c r="LKG10" s="351"/>
      <c r="LKH10" s="352"/>
      <c r="LKI10" s="353"/>
      <c r="LKJ10" s="352"/>
      <c r="LKK10" s="353"/>
      <c r="LKL10" s="352"/>
      <c r="LKM10" s="353"/>
      <c r="LKN10" s="352"/>
      <c r="LKO10" s="353"/>
      <c r="LKP10" s="350"/>
      <c r="LKQ10" s="350"/>
      <c r="LKR10" s="350"/>
      <c r="LKS10" s="350"/>
      <c r="LKT10" s="350"/>
      <c r="LKU10" s="350"/>
      <c r="LKV10" s="351"/>
      <c r="LKW10" s="352"/>
      <c r="LKX10" s="353"/>
      <c r="LKY10" s="352"/>
      <c r="LKZ10" s="353"/>
      <c r="LLA10" s="352"/>
      <c r="LLB10" s="353"/>
      <c r="LLC10" s="352"/>
      <c r="LLD10" s="353"/>
      <c r="LLE10" s="350"/>
      <c r="LLF10" s="350"/>
      <c r="LLG10" s="350"/>
      <c r="LLH10" s="350"/>
      <c r="LLI10" s="350"/>
      <c r="LLJ10" s="350"/>
      <c r="LLK10" s="351"/>
      <c r="LLL10" s="352"/>
      <c r="LLM10" s="353"/>
      <c r="LLN10" s="352"/>
      <c r="LLO10" s="353"/>
      <c r="LLP10" s="352"/>
      <c r="LLQ10" s="353"/>
      <c r="LLR10" s="352"/>
      <c r="LLS10" s="353"/>
      <c r="LLT10" s="350"/>
      <c r="LLU10" s="350"/>
      <c r="LLV10" s="350"/>
      <c r="LLW10" s="350"/>
      <c r="LLX10" s="350"/>
      <c r="LLY10" s="350"/>
      <c r="LLZ10" s="351"/>
      <c r="LMA10" s="352"/>
      <c r="LMB10" s="353"/>
      <c r="LMC10" s="352"/>
      <c r="LMD10" s="353"/>
      <c r="LME10" s="352"/>
      <c r="LMF10" s="353"/>
      <c r="LMG10" s="352"/>
      <c r="LMH10" s="353"/>
      <c r="LMI10" s="350"/>
      <c r="LMJ10" s="350"/>
      <c r="LMK10" s="350"/>
      <c r="LML10" s="350"/>
      <c r="LMM10" s="350"/>
      <c r="LMN10" s="350"/>
      <c r="LMO10" s="351"/>
      <c r="LMP10" s="352"/>
      <c r="LMQ10" s="353"/>
      <c r="LMR10" s="352"/>
      <c r="LMS10" s="353"/>
      <c r="LMT10" s="352"/>
      <c r="LMU10" s="353"/>
      <c r="LMV10" s="352"/>
      <c r="LMW10" s="353"/>
      <c r="LMX10" s="350"/>
      <c r="LMY10" s="350"/>
      <c r="LMZ10" s="350"/>
      <c r="LNA10" s="350"/>
      <c r="LNB10" s="350"/>
      <c r="LNC10" s="350"/>
      <c r="LND10" s="351"/>
      <c r="LNE10" s="352"/>
      <c r="LNF10" s="353"/>
      <c r="LNG10" s="352"/>
      <c r="LNH10" s="353"/>
      <c r="LNI10" s="352"/>
      <c r="LNJ10" s="353"/>
      <c r="LNK10" s="352"/>
      <c r="LNL10" s="353"/>
      <c r="LNM10" s="350"/>
      <c r="LNN10" s="350"/>
      <c r="LNO10" s="350"/>
      <c r="LNP10" s="350"/>
      <c r="LNQ10" s="350"/>
      <c r="LNR10" s="350"/>
      <c r="LNS10" s="351"/>
      <c r="LNT10" s="352"/>
      <c r="LNU10" s="353"/>
      <c r="LNV10" s="352"/>
      <c r="LNW10" s="353"/>
      <c r="LNX10" s="352"/>
      <c r="LNY10" s="353"/>
      <c r="LNZ10" s="352"/>
      <c r="LOA10" s="353"/>
      <c r="LOB10" s="350"/>
      <c r="LOC10" s="350"/>
      <c r="LOD10" s="350"/>
      <c r="LOE10" s="350"/>
      <c r="LOF10" s="350"/>
      <c r="LOG10" s="350"/>
      <c r="LOH10" s="351"/>
      <c r="LOI10" s="352"/>
      <c r="LOJ10" s="353"/>
      <c r="LOK10" s="352"/>
      <c r="LOL10" s="353"/>
      <c r="LOM10" s="352"/>
      <c r="LON10" s="353"/>
      <c r="LOO10" s="352"/>
      <c r="LOP10" s="353"/>
      <c r="LOQ10" s="350"/>
      <c r="LOR10" s="350"/>
      <c r="LOS10" s="350"/>
      <c r="LOT10" s="350"/>
      <c r="LOU10" s="350"/>
      <c r="LOV10" s="350"/>
      <c r="LOW10" s="351"/>
      <c r="LOX10" s="352"/>
      <c r="LOY10" s="353"/>
      <c r="LOZ10" s="352"/>
      <c r="LPA10" s="353"/>
      <c r="LPB10" s="352"/>
      <c r="LPC10" s="353"/>
      <c r="LPD10" s="352"/>
      <c r="LPE10" s="353"/>
      <c r="LPF10" s="350"/>
      <c r="LPG10" s="350"/>
      <c r="LPH10" s="350"/>
      <c r="LPI10" s="350"/>
      <c r="LPJ10" s="350"/>
      <c r="LPK10" s="350"/>
      <c r="LPL10" s="351"/>
      <c r="LPM10" s="352"/>
      <c r="LPN10" s="353"/>
      <c r="LPO10" s="352"/>
      <c r="LPP10" s="353"/>
      <c r="LPQ10" s="352"/>
      <c r="LPR10" s="353"/>
      <c r="LPS10" s="352"/>
      <c r="LPT10" s="353"/>
      <c r="LPU10" s="350"/>
      <c r="LPV10" s="350"/>
      <c r="LPW10" s="350"/>
      <c r="LPX10" s="350"/>
      <c r="LPY10" s="350"/>
      <c r="LPZ10" s="350"/>
      <c r="LQA10" s="351"/>
      <c r="LQB10" s="352"/>
      <c r="LQC10" s="353"/>
      <c r="LQD10" s="352"/>
      <c r="LQE10" s="353"/>
      <c r="LQF10" s="352"/>
      <c r="LQG10" s="353"/>
      <c r="LQH10" s="352"/>
      <c r="LQI10" s="353"/>
      <c r="LQJ10" s="350"/>
      <c r="LQK10" s="350"/>
      <c r="LQL10" s="350"/>
      <c r="LQM10" s="350"/>
      <c r="LQN10" s="350"/>
      <c r="LQO10" s="350"/>
      <c r="LQP10" s="351"/>
      <c r="LQQ10" s="352"/>
      <c r="LQR10" s="353"/>
      <c r="LQS10" s="352"/>
      <c r="LQT10" s="353"/>
      <c r="LQU10" s="352"/>
      <c r="LQV10" s="353"/>
      <c r="LQW10" s="352"/>
      <c r="LQX10" s="353"/>
      <c r="LQY10" s="350"/>
      <c r="LQZ10" s="350"/>
      <c r="LRA10" s="350"/>
      <c r="LRB10" s="350"/>
      <c r="LRC10" s="350"/>
      <c r="LRD10" s="350"/>
      <c r="LRE10" s="351"/>
      <c r="LRF10" s="352"/>
      <c r="LRG10" s="353"/>
      <c r="LRH10" s="352"/>
      <c r="LRI10" s="353"/>
      <c r="LRJ10" s="352"/>
      <c r="LRK10" s="353"/>
      <c r="LRL10" s="352"/>
      <c r="LRM10" s="353"/>
      <c r="LRN10" s="350"/>
      <c r="LRO10" s="350"/>
      <c r="LRP10" s="350"/>
      <c r="LRQ10" s="350"/>
      <c r="LRR10" s="350"/>
      <c r="LRS10" s="350"/>
      <c r="LRT10" s="351"/>
      <c r="LRU10" s="352"/>
      <c r="LRV10" s="353"/>
      <c r="LRW10" s="352"/>
      <c r="LRX10" s="353"/>
      <c r="LRY10" s="352"/>
      <c r="LRZ10" s="353"/>
      <c r="LSA10" s="352"/>
      <c r="LSB10" s="353"/>
      <c r="LSC10" s="350"/>
      <c r="LSD10" s="350"/>
      <c r="LSE10" s="350"/>
      <c r="LSF10" s="350"/>
      <c r="LSG10" s="350"/>
      <c r="LSH10" s="350"/>
      <c r="LSI10" s="351"/>
      <c r="LSJ10" s="352"/>
      <c r="LSK10" s="353"/>
      <c r="LSL10" s="352"/>
      <c r="LSM10" s="353"/>
      <c r="LSN10" s="352"/>
      <c r="LSO10" s="353"/>
      <c r="LSP10" s="352"/>
      <c r="LSQ10" s="353"/>
      <c r="LSR10" s="350"/>
      <c r="LSS10" s="350"/>
      <c r="LST10" s="350"/>
      <c r="LSU10" s="350"/>
      <c r="LSV10" s="350"/>
      <c r="LSW10" s="350"/>
      <c r="LSX10" s="351"/>
      <c r="LSY10" s="352"/>
      <c r="LSZ10" s="353"/>
      <c r="LTA10" s="352"/>
      <c r="LTB10" s="353"/>
      <c r="LTC10" s="352"/>
      <c r="LTD10" s="353"/>
      <c r="LTE10" s="352"/>
      <c r="LTF10" s="353"/>
      <c r="LTG10" s="350"/>
      <c r="LTH10" s="350"/>
      <c r="LTI10" s="350"/>
      <c r="LTJ10" s="350"/>
      <c r="LTK10" s="350"/>
      <c r="LTL10" s="350"/>
      <c r="LTM10" s="351"/>
      <c r="LTN10" s="352"/>
      <c r="LTO10" s="353"/>
      <c r="LTP10" s="352"/>
      <c r="LTQ10" s="353"/>
      <c r="LTR10" s="352"/>
      <c r="LTS10" s="353"/>
      <c r="LTT10" s="352"/>
      <c r="LTU10" s="353"/>
      <c r="LTV10" s="350"/>
      <c r="LTW10" s="350"/>
      <c r="LTX10" s="350"/>
      <c r="LTY10" s="350"/>
      <c r="LTZ10" s="350"/>
      <c r="LUA10" s="350"/>
      <c r="LUB10" s="351"/>
      <c r="LUC10" s="352"/>
      <c r="LUD10" s="353"/>
      <c r="LUE10" s="352"/>
      <c r="LUF10" s="353"/>
      <c r="LUG10" s="352"/>
      <c r="LUH10" s="353"/>
      <c r="LUI10" s="352"/>
      <c r="LUJ10" s="353"/>
      <c r="LUK10" s="350"/>
      <c r="LUL10" s="350"/>
      <c r="LUM10" s="350"/>
      <c r="LUN10" s="350"/>
      <c r="LUO10" s="350"/>
      <c r="LUP10" s="350"/>
      <c r="LUQ10" s="351"/>
      <c r="LUR10" s="352"/>
      <c r="LUS10" s="353"/>
      <c r="LUT10" s="352"/>
      <c r="LUU10" s="353"/>
      <c r="LUV10" s="352"/>
      <c r="LUW10" s="353"/>
      <c r="LUX10" s="352"/>
      <c r="LUY10" s="353"/>
      <c r="LUZ10" s="350"/>
      <c r="LVA10" s="350"/>
      <c r="LVB10" s="350"/>
      <c r="LVC10" s="350"/>
      <c r="LVD10" s="350"/>
      <c r="LVE10" s="350"/>
      <c r="LVF10" s="351"/>
      <c r="LVG10" s="352"/>
      <c r="LVH10" s="353"/>
      <c r="LVI10" s="352"/>
      <c r="LVJ10" s="353"/>
      <c r="LVK10" s="352"/>
      <c r="LVL10" s="353"/>
      <c r="LVM10" s="352"/>
      <c r="LVN10" s="353"/>
      <c r="LVO10" s="350"/>
      <c r="LVP10" s="350"/>
      <c r="LVQ10" s="350"/>
      <c r="LVR10" s="350"/>
      <c r="LVS10" s="350"/>
      <c r="LVT10" s="350"/>
      <c r="LVU10" s="351"/>
      <c r="LVV10" s="352"/>
      <c r="LVW10" s="353"/>
      <c r="LVX10" s="352"/>
      <c r="LVY10" s="353"/>
      <c r="LVZ10" s="352"/>
      <c r="LWA10" s="353"/>
      <c r="LWB10" s="352"/>
      <c r="LWC10" s="353"/>
      <c r="LWD10" s="350"/>
      <c r="LWE10" s="350"/>
      <c r="LWF10" s="350"/>
      <c r="LWG10" s="350"/>
      <c r="LWH10" s="350"/>
      <c r="LWI10" s="350"/>
      <c r="LWJ10" s="351"/>
      <c r="LWK10" s="352"/>
      <c r="LWL10" s="353"/>
      <c r="LWM10" s="352"/>
      <c r="LWN10" s="353"/>
      <c r="LWO10" s="352"/>
      <c r="LWP10" s="353"/>
      <c r="LWQ10" s="352"/>
      <c r="LWR10" s="353"/>
      <c r="LWS10" s="350"/>
      <c r="LWT10" s="350"/>
      <c r="LWU10" s="350"/>
      <c r="LWV10" s="350"/>
      <c r="LWW10" s="350"/>
      <c r="LWX10" s="350"/>
      <c r="LWY10" s="351"/>
      <c r="LWZ10" s="352"/>
      <c r="LXA10" s="353"/>
      <c r="LXB10" s="352"/>
      <c r="LXC10" s="353"/>
      <c r="LXD10" s="352"/>
      <c r="LXE10" s="353"/>
      <c r="LXF10" s="352"/>
      <c r="LXG10" s="353"/>
      <c r="LXH10" s="350"/>
      <c r="LXI10" s="350"/>
      <c r="LXJ10" s="350"/>
      <c r="LXK10" s="350"/>
      <c r="LXL10" s="350"/>
      <c r="LXM10" s="350"/>
      <c r="LXN10" s="351"/>
      <c r="LXO10" s="352"/>
      <c r="LXP10" s="353"/>
      <c r="LXQ10" s="352"/>
      <c r="LXR10" s="353"/>
      <c r="LXS10" s="352"/>
      <c r="LXT10" s="353"/>
      <c r="LXU10" s="352"/>
      <c r="LXV10" s="353"/>
      <c r="LXW10" s="350"/>
      <c r="LXX10" s="350"/>
      <c r="LXY10" s="350"/>
      <c r="LXZ10" s="350"/>
      <c r="LYA10" s="350"/>
      <c r="LYB10" s="350"/>
      <c r="LYC10" s="351"/>
      <c r="LYD10" s="352"/>
      <c r="LYE10" s="353"/>
      <c r="LYF10" s="352"/>
      <c r="LYG10" s="353"/>
      <c r="LYH10" s="352"/>
      <c r="LYI10" s="353"/>
      <c r="LYJ10" s="352"/>
      <c r="LYK10" s="353"/>
      <c r="LYL10" s="350"/>
      <c r="LYM10" s="350"/>
      <c r="LYN10" s="350"/>
      <c r="LYO10" s="350"/>
      <c r="LYP10" s="350"/>
      <c r="LYQ10" s="350"/>
      <c r="LYR10" s="351"/>
      <c r="LYS10" s="352"/>
      <c r="LYT10" s="353"/>
      <c r="LYU10" s="352"/>
      <c r="LYV10" s="353"/>
      <c r="LYW10" s="352"/>
      <c r="LYX10" s="353"/>
      <c r="LYY10" s="352"/>
      <c r="LYZ10" s="353"/>
      <c r="LZA10" s="350"/>
      <c r="LZB10" s="350"/>
      <c r="LZC10" s="350"/>
      <c r="LZD10" s="350"/>
      <c r="LZE10" s="350"/>
      <c r="LZF10" s="350"/>
      <c r="LZG10" s="351"/>
      <c r="LZH10" s="352"/>
      <c r="LZI10" s="353"/>
      <c r="LZJ10" s="352"/>
      <c r="LZK10" s="353"/>
      <c r="LZL10" s="352"/>
      <c r="LZM10" s="353"/>
      <c r="LZN10" s="352"/>
      <c r="LZO10" s="353"/>
      <c r="LZP10" s="350"/>
      <c r="LZQ10" s="350"/>
      <c r="LZR10" s="350"/>
      <c r="LZS10" s="350"/>
      <c r="LZT10" s="350"/>
      <c r="LZU10" s="350"/>
      <c r="LZV10" s="351"/>
      <c r="LZW10" s="352"/>
      <c r="LZX10" s="353"/>
      <c r="LZY10" s="352"/>
      <c r="LZZ10" s="353"/>
      <c r="MAA10" s="352"/>
      <c r="MAB10" s="353"/>
      <c r="MAC10" s="352"/>
      <c r="MAD10" s="353"/>
      <c r="MAE10" s="350"/>
      <c r="MAF10" s="350"/>
      <c r="MAG10" s="350"/>
      <c r="MAH10" s="350"/>
      <c r="MAI10" s="350"/>
      <c r="MAJ10" s="350"/>
      <c r="MAK10" s="351"/>
      <c r="MAL10" s="352"/>
      <c r="MAM10" s="353"/>
      <c r="MAN10" s="352"/>
      <c r="MAO10" s="353"/>
      <c r="MAP10" s="352"/>
      <c r="MAQ10" s="353"/>
      <c r="MAR10" s="352"/>
      <c r="MAS10" s="353"/>
      <c r="MAT10" s="350"/>
      <c r="MAU10" s="350"/>
      <c r="MAV10" s="350"/>
      <c r="MAW10" s="350"/>
      <c r="MAX10" s="350"/>
      <c r="MAY10" s="350"/>
      <c r="MAZ10" s="351"/>
      <c r="MBA10" s="352"/>
      <c r="MBB10" s="353"/>
      <c r="MBC10" s="352"/>
      <c r="MBD10" s="353"/>
      <c r="MBE10" s="352"/>
      <c r="MBF10" s="353"/>
      <c r="MBG10" s="352"/>
      <c r="MBH10" s="353"/>
      <c r="MBI10" s="350"/>
      <c r="MBJ10" s="350"/>
      <c r="MBK10" s="350"/>
      <c r="MBL10" s="350"/>
      <c r="MBM10" s="350"/>
      <c r="MBN10" s="350"/>
      <c r="MBO10" s="351"/>
      <c r="MBP10" s="352"/>
      <c r="MBQ10" s="353"/>
      <c r="MBR10" s="352"/>
      <c r="MBS10" s="353"/>
      <c r="MBT10" s="352"/>
      <c r="MBU10" s="353"/>
      <c r="MBV10" s="352"/>
      <c r="MBW10" s="353"/>
      <c r="MBX10" s="350"/>
      <c r="MBY10" s="350"/>
      <c r="MBZ10" s="350"/>
      <c r="MCA10" s="350"/>
      <c r="MCB10" s="350"/>
      <c r="MCC10" s="350"/>
      <c r="MCD10" s="351"/>
      <c r="MCE10" s="352"/>
      <c r="MCF10" s="353"/>
      <c r="MCG10" s="352"/>
      <c r="MCH10" s="353"/>
      <c r="MCI10" s="352"/>
      <c r="MCJ10" s="353"/>
      <c r="MCK10" s="352"/>
      <c r="MCL10" s="353"/>
      <c r="MCM10" s="350"/>
      <c r="MCN10" s="350"/>
      <c r="MCO10" s="350"/>
      <c r="MCP10" s="350"/>
      <c r="MCQ10" s="350"/>
      <c r="MCR10" s="350"/>
      <c r="MCS10" s="351"/>
      <c r="MCT10" s="352"/>
      <c r="MCU10" s="353"/>
      <c r="MCV10" s="352"/>
      <c r="MCW10" s="353"/>
      <c r="MCX10" s="352"/>
      <c r="MCY10" s="353"/>
      <c r="MCZ10" s="352"/>
      <c r="MDA10" s="353"/>
      <c r="MDB10" s="350"/>
      <c r="MDC10" s="350"/>
      <c r="MDD10" s="350"/>
      <c r="MDE10" s="350"/>
      <c r="MDF10" s="350"/>
      <c r="MDG10" s="350"/>
      <c r="MDH10" s="351"/>
      <c r="MDI10" s="352"/>
      <c r="MDJ10" s="353"/>
      <c r="MDK10" s="352"/>
      <c r="MDL10" s="353"/>
      <c r="MDM10" s="352"/>
      <c r="MDN10" s="353"/>
      <c r="MDO10" s="352"/>
      <c r="MDP10" s="353"/>
      <c r="MDQ10" s="350"/>
      <c r="MDR10" s="350"/>
      <c r="MDS10" s="350"/>
      <c r="MDT10" s="350"/>
      <c r="MDU10" s="350"/>
      <c r="MDV10" s="350"/>
      <c r="MDW10" s="351"/>
      <c r="MDX10" s="352"/>
      <c r="MDY10" s="353"/>
      <c r="MDZ10" s="352"/>
      <c r="MEA10" s="353"/>
      <c r="MEB10" s="352"/>
      <c r="MEC10" s="353"/>
      <c r="MED10" s="352"/>
      <c r="MEE10" s="353"/>
      <c r="MEF10" s="350"/>
      <c r="MEG10" s="350"/>
      <c r="MEH10" s="350"/>
      <c r="MEI10" s="350"/>
      <c r="MEJ10" s="350"/>
      <c r="MEK10" s="350"/>
      <c r="MEL10" s="351"/>
      <c r="MEM10" s="352"/>
      <c r="MEN10" s="353"/>
      <c r="MEO10" s="352"/>
      <c r="MEP10" s="353"/>
      <c r="MEQ10" s="352"/>
      <c r="MER10" s="353"/>
      <c r="MES10" s="352"/>
      <c r="MET10" s="353"/>
      <c r="MEU10" s="350"/>
      <c r="MEV10" s="350"/>
      <c r="MEW10" s="350"/>
      <c r="MEX10" s="350"/>
      <c r="MEY10" s="350"/>
      <c r="MEZ10" s="350"/>
      <c r="MFA10" s="351"/>
      <c r="MFB10" s="352"/>
      <c r="MFC10" s="353"/>
      <c r="MFD10" s="352"/>
      <c r="MFE10" s="353"/>
      <c r="MFF10" s="352"/>
      <c r="MFG10" s="353"/>
      <c r="MFH10" s="352"/>
      <c r="MFI10" s="353"/>
      <c r="MFJ10" s="350"/>
      <c r="MFK10" s="350"/>
      <c r="MFL10" s="350"/>
      <c r="MFM10" s="350"/>
      <c r="MFN10" s="350"/>
      <c r="MFO10" s="350"/>
      <c r="MFP10" s="351"/>
      <c r="MFQ10" s="352"/>
      <c r="MFR10" s="353"/>
      <c r="MFS10" s="352"/>
      <c r="MFT10" s="353"/>
      <c r="MFU10" s="352"/>
      <c r="MFV10" s="353"/>
      <c r="MFW10" s="352"/>
      <c r="MFX10" s="353"/>
      <c r="MFY10" s="350"/>
      <c r="MFZ10" s="350"/>
      <c r="MGA10" s="350"/>
      <c r="MGB10" s="350"/>
      <c r="MGC10" s="350"/>
      <c r="MGD10" s="350"/>
      <c r="MGE10" s="351"/>
      <c r="MGF10" s="352"/>
      <c r="MGG10" s="353"/>
      <c r="MGH10" s="352"/>
      <c r="MGI10" s="353"/>
      <c r="MGJ10" s="352"/>
      <c r="MGK10" s="353"/>
      <c r="MGL10" s="352"/>
      <c r="MGM10" s="353"/>
      <c r="MGN10" s="350"/>
      <c r="MGO10" s="350"/>
      <c r="MGP10" s="350"/>
      <c r="MGQ10" s="350"/>
      <c r="MGR10" s="350"/>
      <c r="MGS10" s="350"/>
      <c r="MGT10" s="351"/>
      <c r="MGU10" s="352"/>
      <c r="MGV10" s="353"/>
      <c r="MGW10" s="352"/>
      <c r="MGX10" s="353"/>
      <c r="MGY10" s="352"/>
      <c r="MGZ10" s="353"/>
      <c r="MHA10" s="352"/>
      <c r="MHB10" s="353"/>
      <c r="MHC10" s="350"/>
      <c r="MHD10" s="350"/>
      <c r="MHE10" s="350"/>
      <c r="MHF10" s="350"/>
      <c r="MHG10" s="350"/>
      <c r="MHH10" s="350"/>
      <c r="MHI10" s="351"/>
      <c r="MHJ10" s="352"/>
      <c r="MHK10" s="353"/>
      <c r="MHL10" s="352"/>
      <c r="MHM10" s="353"/>
      <c r="MHN10" s="352"/>
      <c r="MHO10" s="353"/>
      <c r="MHP10" s="352"/>
      <c r="MHQ10" s="353"/>
      <c r="MHR10" s="350"/>
      <c r="MHS10" s="350"/>
      <c r="MHT10" s="350"/>
      <c r="MHU10" s="350"/>
      <c r="MHV10" s="350"/>
      <c r="MHW10" s="350"/>
      <c r="MHX10" s="351"/>
      <c r="MHY10" s="352"/>
      <c r="MHZ10" s="353"/>
      <c r="MIA10" s="352"/>
      <c r="MIB10" s="353"/>
      <c r="MIC10" s="352"/>
      <c r="MID10" s="353"/>
      <c r="MIE10" s="352"/>
      <c r="MIF10" s="353"/>
      <c r="MIG10" s="350"/>
      <c r="MIH10" s="350"/>
      <c r="MII10" s="350"/>
      <c r="MIJ10" s="350"/>
      <c r="MIK10" s="350"/>
      <c r="MIL10" s="350"/>
      <c r="MIM10" s="351"/>
      <c r="MIN10" s="352"/>
      <c r="MIO10" s="353"/>
      <c r="MIP10" s="352"/>
      <c r="MIQ10" s="353"/>
      <c r="MIR10" s="352"/>
      <c r="MIS10" s="353"/>
      <c r="MIT10" s="352"/>
      <c r="MIU10" s="353"/>
      <c r="MIV10" s="350"/>
      <c r="MIW10" s="350"/>
      <c r="MIX10" s="350"/>
      <c r="MIY10" s="350"/>
      <c r="MIZ10" s="350"/>
      <c r="MJA10" s="350"/>
      <c r="MJB10" s="351"/>
      <c r="MJC10" s="352"/>
      <c r="MJD10" s="353"/>
      <c r="MJE10" s="352"/>
      <c r="MJF10" s="353"/>
      <c r="MJG10" s="352"/>
      <c r="MJH10" s="353"/>
      <c r="MJI10" s="352"/>
      <c r="MJJ10" s="353"/>
      <c r="MJK10" s="350"/>
      <c r="MJL10" s="350"/>
      <c r="MJM10" s="350"/>
      <c r="MJN10" s="350"/>
      <c r="MJO10" s="350"/>
      <c r="MJP10" s="350"/>
      <c r="MJQ10" s="351"/>
      <c r="MJR10" s="352"/>
      <c r="MJS10" s="353"/>
      <c r="MJT10" s="352"/>
      <c r="MJU10" s="353"/>
      <c r="MJV10" s="352"/>
      <c r="MJW10" s="353"/>
      <c r="MJX10" s="352"/>
      <c r="MJY10" s="353"/>
      <c r="MJZ10" s="350"/>
      <c r="MKA10" s="350"/>
      <c r="MKB10" s="350"/>
      <c r="MKC10" s="350"/>
      <c r="MKD10" s="350"/>
      <c r="MKE10" s="350"/>
      <c r="MKF10" s="351"/>
      <c r="MKG10" s="352"/>
      <c r="MKH10" s="353"/>
      <c r="MKI10" s="352"/>
      <c r="MKJ10" s="353"/>
      <c r="MKK10" s="352"/>
      <c r="MKL10" s="353"/>
      <c r="MKM10" s="352"/>
      <c r="MKN10" s="353"/>
      <c r="MKO10" s="350"/>
      <c r="MKP10" s="350"/>
      <c r="MKQ10" s="350"/>
      <c r="MKR10" s="350"/>
      <c r="MKS10" s="350"/>
      <c r="MKT10" s="350"/>
      <c r="MKU10" s="351"/>
      <c r="MKV10" s="352"/>
      <c r="MKW10" s="353"/>
      <c r="MKX10" s="352"/>
      <c r="MKY10" s="353"/>
      <c r="MKZ10" s="352"/>
      <c r="MLA10" s="353"/>
      <c r="MLB10" s="352"/>
      <c r="MLC10" s="353"/>
      <c r="MLD10" s="350"/>
      <c r="MLE10" s="350"/>
      <c r="MLF10" s="350"/>
      <c r="MLG10" s="350"/>
      <c r="MLH10" s="350"/>
      <c r="MLI10" s="350"/>
      <c r="MLJ10" s="351"/>
      <c r="MLK10" s="352"/>
      <c r="MLL10" s="353"/>
      <c r="MLM10" s="352"/>
      <c r="MLN10" s="353"/>
      <c r="MLO10" s="352"/>
      <c r="MLP10" s="353"/>
      <c r="MLQ10" s="352"/>
      <c r="MLR10" s="353"/>
      <c r="MLS10" s="350"/>
      <c r="MLT10" s="350"/>
      <c r="MLU10" s="350"/>
      <c r="MLV10" s="350"/>
      <c r="MLW10" s="350"/>
      <c r="MLX10" s="350"/>
      <c r="MLY10" s="351"/>
      <c r="MLZ10" s="352"/>
      <c r="MMA10" s="353"/>
      <c r="MMB10" s="352"/>
      <c r="MMC10" s="353"/>
      <c r="MMD10" s="352"/>
      <c r="MME10" s="353"/>
      <c r="MMF10" s="352"/>
      <c r="MMG10" s="353"/>
      <c r="MMH10" s="350"/>
      <c r="MMI10" s="350"/>
      <c r="MMJ10" s="350"/>
      <c r="MMK10" s="350"/>
      <c r="MML10" s="350"/>
      <c r="MMM10" s="350"/>
      <c r="MMN10" s="351"/>
      <c r="MMO10" s="352"/>
      <c r="MMP10" s="353"/>
      <c r="MMQ10" s="352"/>
      <c r="MMR10" s="353"/>
      <c r="MMS10" s="352"/>
      <c r="MMT10" s="353"/>
      <c r="MMU10" s="352"/>
      <c r="MMV10" s="353"/>
      <c r="MMW10" s="350"/>
      <c r="MMX10" s="350"/>
      <c r="MMY10" s="350"/>
      <c r="MMZ10" s="350"/>
      <c r="MNA10" s="350"/>
      <c r="MNB10" s="350"/>
      <c r="MNC10" s="351"/>
      <c r="MND10" s="352"/>
      <c r="MNE10" s="353"/>
      <c r="MNF10" s="352"/>
      <c r="MNG10" s="353"/>
      <c r="MNH10" s="352"/>
      <c r="MNI10" s="353"/>
      <c r="MNJ10" s="352"/>
      <c r="MNK10" s="353"/>
      <c r="MNL10" s="350"/>
      <c r="MNM10" s="350"/>
      <c r="MNN10" s="350"/>
      <c r="MNO10" s="350"/>
      <c r="MNP10" s="350"/>
      <c r="MNQ10" s="350"/>
      <c r="MNR10" s="351"/>
      <c r="MNS10" s="352"/>
      <c r="MNT10" s="353"/>
      <c r="MNU10" s="352"/>
      <c r="MNV10" s="353"/>
      <c r="MNW10" s="352"/>
      <c r="MNX10" s="353"/>
      <c r="MNY10" s="352"/>
      <c r="MNZ10" s="353"/>
      <c r="MOA10" s="350"/>
      <c r="MOB10" s="350"/>
      <c r="MOC10" s="350"/>
      <c r="MOD10" s="350"/>
      <c r="MOE10" s="350"/>
      <c r="MOF10" s="350"/>
      <c r="MOG10" s="351"/>
      <c r="MOH10" s="352"/>
      <c r="MOI10" s="353"/>
      <c r="MOJ10" s="352"/>
      <c r="MOK10" s="353"/>
      <c r="MOL10" s="352"/>
      <c r="MOM10" s="353"/>
      <c r="MON10" s="352"/>
      <c r="MOO10" s="353"/>
      <c r="MOP10" s="350"/>
      <c r="MOQ10" s="350"/>
      <c r="MOR10" s="350"/>
      <c r="MOS10" s="350"/>
      <c r="MOT10" s="350"/>
      <c r="MOU10" s="350"/>
      <c r="MOV10" s="351"/>
      <c r="MOW10" s="352"/>
      <c r="MOX10" s="353"/>
      <c r="MOY10" s="352"/>
      <c r="MOZ10" s="353"/>
      <c r="MPA10" s="352"/>
      <c r="MPB10" s="353"/>
      <c r="MPC10" s="352"/>
      <c r="MPD10" s="353"/>
      <c r="MPE10" s="350"/>
      <c r="MPF10" s="350"/>
      <c r="MPG10" s="350"/>
      <c r="MPH10" s="350"/>
      <c r="MPI10" s="350"/>
      <c r="MPJ10" s="350"/>
      <c r="MPK10" s="351"/>
      <c r="MPL10" s="352"/>
      <c r="MPM10" s="353"/>
      <c r="MPN10" s="352"/>
      <c r="MPO10" s="353"/>
      <c r="MPP10" s="352"/>
      <c r="MPQ10" s="353"/>
      <c r="MPR10" s="352"/>
      <c r="MPS10" s="353"/>
      <c r="MPT10" s="350"/>
      <c r="MPU10" s="350"/>
      <c r="MPV10" s="350"/>
      <c r="MPW10" s="350"/>
      <c r="MPX10" s="350"/>
      <c r="MPY10" s="350"/>
      <c r="MPZ10" s="351"/>
      <c r="MQA10" s="352"/>
      <c r="MQB10" s="353"/>
      <c r="MQC10" s="352"/>
      <c r="MQD10" s="353"/>
      <c r="MQE10" s="352"/>
      <c r="MQF10" s="353"/>
      <c r="MQG10" s="352"/>
      <c r="MQH10" s="353"/>
      <c r="MQI10" s="350"/>
      <c r="MQJ10" s="350"/>
      <c r="MQK10" s="350"/>
      <c r="MQL10" s="350"/>
      <c r="MQM10" s="350"/>
      <c r="MQN10" s="350"/>
      <c r="MQO10" s="351"/>
      <c r="MQP10" s="352"/>
      <c r="MQQ10" s="353"/>
      <c r="MQR10" s="352"/>
      <c r="MQS10" s="353"/>
      <c r="MQT10" s="352"/>
      <c r="MQU10" s="353"/>
      <c r="MQV10" s="352"/>
      <c r="MQW10" s="353"/>
      <c r="MQX10" s="350"/>
      <c r="MQY10" s="350"/>
      <c r="MQZ10" s="350"/>
      <c r="MRA10" s="350"/>
      <c r="MRB10" s="350"/>
      <c r="MRC10" s="350"/>
      <c r="MRD10" s="351"/>
      <c r="MRE10" s="352"/>
      <c r="MRF10" s="353"/>
      <c r="MRG10" s="352"/>
      <c r="MRH10" s="353"/>
      <c r="MRI10" s="352"/>
      <c r="MRJ10" s="353"/>
      <c r="MRK10" s="352"/>
      <c r="MRL10" s="353"/>
      <c r="MRM10" s="350"/>
      <c r="MRN10" s="350"/>
      <c r="MRO10" s="350"/>
      <c r="MRP10" s="350"/>
      <c r="MRQ10" s="350"/>
      <c r="MRR10" s="350"/>
      <c r="MRS10" s="351"/>
      <c r="MRT10" s="352"/>
      <c r="MRU10" s="353"/>
      <c r="MRV10" s="352"/>
      <c r="MRW10" s="353"/>
      <c r="MRX10" s="352"/>
      <c r="MRY10" s="353"/>
      <c r="MRZ10" s="352"/>
      <c r="MSA10" s="353"/>
      <c r="MSB10" s="350"/>
      <c r="MSC10" s="350"/>
      <c r="MSD10" s="350"/>
      <c r="MSE10" s="350"/>
      <c r="MSF10" s="350"/>
      <c r="MSG10" s="350"/>
      <c r="MSH10" s="351"/>
      <c r="MSI10" s="352"/>
      <c r="MSJ10" s="353"/>
      <c r="MSK10" s="352"/>
      <c r="MSL10" s="353"/>
      <c r="MSM10" s="352"/>
      <c r="MSN10" s="353"/>
      <c r="MSO10" s="352"/>
      <c r="MSP10" s="353"/>
      <c r="MSQ10" s="350"/>
      <c r="MSR10" s="350"/>
      <c r="MSS10" s="350"/>
      <c r="MST10" s="350"/>
      <c r="MSU10" s="350"/>
      <c r="MSV10" s="350"/>
      <c r="MSW10" s="351"/>
      <c r="MSX10" s="352"/>
      <c r="MSY10" s="353"/>
      <c r="MSZ10" s="352"/>
      <c r="MTA10" s="353"/>
      <c r="MTB10" s="352"/>
      <c r="MTC10" s="353"/>
      <c r="MTD10" s="352"/>
      <c r="MTE10" s="353"/>
      <c r="MTF10" s="350"/>
      <c r="MTG10" s="350"/>
      <c r="MTH10" s="350"/>
      <c r="MTI10" s="350"/>
      <c r="MTJ10" s="350"/>
      <c r="MTK10" s="350"/>
      <c r="MTL10" s="351"/>
      <c r="MTM10" s="352"/>
      <c r="MTN10" s="353"/>
      <c r="MTO10" s="352"/>
      <c r="MTP10" s="353"/>
      <c r="MTQ10" s="352"/>
      <c r="MTR10" s="353"/>
      <c r="MTS10" s="352"/>
      <c r="MTT10" s="353"/>
      <c r="MTU10" s="350"/>
      <c r="MTV10" s="350"/>
      <c r="MTW10" s="350"/>
      <c r="MTX10" s="350"/>
      <c r="MTY10" s="350"/>
      <c r="MTZ10" s="350"/>
      <c r="MUA10" s="351"/>
      <c r="MUB10" s="352"/>
      <c r="MUC10" s="353"/>
      <c r="MUD10" s="352"/>
      <c r="MUE10" s="353"/>
      <c r="MUF10" s="352"/>
      <c r="MUG10" s="353"/>
      <c r="MUH10" s="352"/>
      <c r="MUI10" s="353"/>
      <c r="MUJ10" s="350"/>
      <c r="MUK10" s="350"/>
      <c r="MUL10" s="350"/>
      <c r="MUM10" s="350"/>
      <c r="MUN10" s="350"/>
      <c r="MUO10" s="350"/>
      <c r="MUP10" s="351"/>
      <c r="MUQ10" s="352"/>
      <c r="MUR10" s="353"/>
      <c r="MUS10" s="352"/>
      <c r="MUT10" s="353"/>
      <c r="MUU10" s="352"/>
      <c r="MUV10" s="353"/>
      <c r="MUW10" s="352"/>
      <c r="MUX10" s="353"/>
      <c r="MUY10" s="350"/>
      <c r="MUZ10" s="350"/>
      <c r="MVA10" s="350"/>
      <c r="MVB10" s="350"/>
      <c r="MVC10" s="350"/>
      <c r="MVD10" s="350"/>
      <c r="MVE10" s="351"/>
      <c r="MVF10" s="352"/>
      <c r="MVG10" s="353"/>
      <c r="MVH10" s="352"/>
      <c r="MVI10" s="353"/>
      <c r="MVJ10" s="352"/>
      <c r="MVK10" s="353"/>
      <c r="MVL10" s="352"/>
      <c r="MVM10" s="353"/>
      <c r="MVN10" s="350"/>
      <c r="MVO10" s="350"/>
      <c r="MVP10" s="350"/>
      <c r="MVQ10" s="350"/>
      <c r="MVR10" s="350"/>
      <c r="MVS10" s="350"/>
      <c r="MVT10" s="351"/>
      <c r="MVU10" s="352"/>
      <c r="MVV10" s="353"/>
      <c r="MVW10" s="352"/>
      <c r="MVX10" s="353"/>
      <c r="MVY10" s="352"/>
      <c r="MVZ10" s="353"/>
      <c r="MWA10" s="352"/>
      <c r="MWB10" s="353"/>
      <c r="MWC10" s="350"/>
      <c r="MWD10" s="350"/>
      <c r="MWE10" s="350"/>
      <c r="MWF10" s="350"/>
      <c r="MWG10" s="350"/>
      <c r="MWH10" s="350"/>
      <c r="MWI10" s="351"/>
      <c r="MWJ10" s="352"/>
      <c r="MWK10" s="353"/>
      <c r="MWL10" s="352"/>
      <c r="MWM10" s="353"/>
      <c r="MWN10" s="352"/>
      <c r="MWO10" s="353"/>
      <c r="MWP10" s="352"/>
      <c r="MWQ10" s="353"/>
      <c r="MWR10" s="350"/>
      <c r="MWS10" s="350"/>
      <c r="MWT10" s="350"/>
      <c r="MWU10" s="350"/>
      <c r="MWV10" s="350"/>
      <c r="MWW10" s="350"/>
      <c r="MWX10" s="351"/>
      <c r="MWY10" s="352"/>
      <c r="MWZ10" s="353"/>
      <c r="MXA10" s="352"/>
      <c r="MXB10" s="353"/>
      <c r="MXC10" s="352"/>
      <c r="MXD10" s="353"/>
      <c r="MXE10" s="352"/>
      <c r="MXF10" s="353"/>
      <c r="MXG10" s="350"/>
      <c r="MXH10" s="350"/>
      <c r="MXI10" s="350"/>
      <c r="MXJ10" s="350"/>
      <c r="MXK10" s="350"/>
      <c r="MXL10" s="350"/>
      <c r="MXM10" s="351"/>
      <c r="MXN10" s="352"/>
      <c r="MXO10" s="353"/>
      <c r="MXP10" s="352"/>
      <c r="MXQ10" s="353"/>
      <c r="MXR10" s="352"/>
      <c r="MXS10" s="353"/>
      <c r="MXT10" s="352"/>
      <c r="MXU10" s="353"/>
      <c r="MXV10" s="350"/>
      <c r="MXW10" s="350"/>
      <c r="MXX10" s="350"/>
      <c r="MXY10" s="350"/>
      <c r="MXZ10" s="350"/>
      <c r="MYA10" s="350"/>
      <c r="MYB10" s="351"/>
      <c r="MYC10" s="352"/>
      <c r="MYD10" s="353"/>
      <c r="MYE10" s="352"/>
      <c r="MYF10" s="353"/>
      <c r="MYG10" s="352"/>
      <c r="MYH10" s="353"/>
      <c r="MYI10" s="352"/>
      <c r="MYJ10" s="353"/>
      <c r="MYK10" s="350"/>
      <c r="MYL10" s="350"/>
      <c r="MYM10" s="350"/>
      <c r="MYN10" s="350"/>
      <c r="MYO10" s="350"/>
      <c r="MYP10" s="350"/>
      <c r="MYQ10" s="351"/>
      <c r="MYR10" s="352"/>
      <c r="MYS10" s="353"/>
      <c r="MYT10" s="352"/>
      <c r="MYU10" s="353"/>
      <c r="MYV10" s="352"/>
      <c r="MYW10" s="353"/>
      <c r="MYX10" s="352"/>
      <c r="MYY10" s="353"/>
      <c r="MYZ10" s="350"/>
      <c r="MZA10" s="350"/>
      <c r="MZB10" s="350"/>
      <c r="MZC10" s="350"/>
      <c r="MZD10" s="350"/>
      <c r="MZE10" s="350"/>
      <c r="MZF10" s="351"/>
      <c r="MZG10" s="352"/>
      <c r="MZH10" s="353"/>
      <c r="MZI10" s="352"/>
      <c r="MZJ10" s="353"/>
      <c r="MZK10" s="352"/>
      <c r="MZL10" s="353"/>
      <c r="MZM10" s="352"/>
      <c r="MZN10" s="353"/>
      <c r="MZO10" s="350"/>
      <c r="MZP10" s="350"/>
      <c r="MZQ10" s="350"/>
      <c r="MZR10" s="350"/>
      <c r="MZS10" s="350"/>
      <c r="MZT10" s="350"/>
      <c r="MZU10" s="351"/>
      <c r="MZV10" s="352"/>
      <c r="MZW10" s="353"/>
      <c r="MZX10" s="352"/>
      <c r="MZY10" s="353"/>
      <c r="MZZ10" s="352"/>
      <c r="NAA10" s="353"/>
      <c r="NAB10" s="352"/>
      <c r="NAC10" s="353"/>
      <c r="NAD10" s="350"/>
      <c r="NAE10" s="350"/>
      <c r="NAF10" s="350"/>
      <c r="NAG10" s="350"/>
      <c r="NAH10" s="350"/>
      <c r="NAI10" s="350"/>
      <c r="NAJ10" s="351"/>
      <c r="NAK10" s="352"/>
      <c r="NAL10" s="353"/>
      <c r="NAM10" s="352"/>
      <c r="NAN10" s="353"/>
      <c r="NAO10" s="352"/>
      <c r="NAP10" s="353"/>
      <c r="NAQ10" s="352"/>
      <c r="NAR10" s="353"/>
      <c r="NAS10" s="350"/>
      <c r="NAT10" s="350"/>
      <c r="NAU10" s="350"/>
      <c r="NAV10" s="350"/>
      <c r="NAW10" s="350"/>
      <c r="NAX10" s="350"/>
      <c r="NAY10" s="351"/>
      <c r="NAZ10" s="352"/>
      <c r="NBA10" s="353"/>
      <c r="NBB10" s="352"/>
      <c r="NBC10" s="353"/>
      <c r="NBD10" s="352"/>
      <c r="NBE10" s="353"/>
      <c r="NBF10" s="352"/>
      <c r="NBG10" s="353"/>
      <c r="NBH10" s="350"/>
      <c r="NBI10" s="350"/>
      <c r="NBJ10" s="350"/>
      <c r="NBK10" s="350"/>
      <c r="NBL10" s="350"/>
      <c r="NBM10" s="350"/>
      <c r="NBN10" s="351"/>
      <c r="NBO10" s="352"/>
      <c r="NBP10" s="353"/>
      <c r="NBQ10" s="352"/>
      <c r="NBR10" s="353"/>
      <c r="NBS10" s="352"/>
      <c r="NBT10" s="353"/>
      <c r="NBU10" s="352"/>
      <c r="NBV10" s="353"/>
      <c r="NBW10" s="350"/>
      <c r="NBX10" s="350"/>
      <c r="NBY10" s="350"/>
      <c r="NBZ10" s="350"/>
      <c r="NCA10" s="350"/>
      <c r="NCB10" s="350"/>
      <c r="NCC10" s="351"/>
      <c r="NCD10" s="352"/>
      <c r="NCE10" s="353"/>
      <c r="NCF10" s="352"/>
      <c r="NCG10" s="353"/>
      <c r="NCH10" s="352"/>
      <c r="NCI10" s="353"/>
      <c r="NCJ10" s="352"/>
      <c r="NCK10" s="353"/>
      <c r="NCL10" s="350"/>
      <c r="NCM10" s="350"/>
      <c r="NCN10" s="350"/>
      <c r="NCO10" s="350"/>
      <c r="NCP10" s="350"/>
      <c r="NCQ10" s="350"/>
      <c r="NCR10" s="351"/>
      <c r="NCS10" s="352"/>
      <c r="NCT10" s="353"/>
      <c r="NCU10" s="352"/>
      <c r="NCV10" s="353"/>
      <c r="NCW10" s="352"/>
      <c r="NCX10" s="353"/>
      <c r="NCY10" s="352"/>
      <c r="NCZ10" s="353"/>
      <c r="NDA10" s="350"/>
      <c r="NDB10" s="350"/>
      <c r="NDC10" s="350"/>
      <c r="NDD10" s="350"/>
      <c r="NDE10" s="350"/>
      <c r="NDF10" s="350"/>
      <c r="NDG10" s="351"/>
      <c r="NDH10" s="352"/>
      <c r="NDI10" s="353"/>
      <c r="NDJ10" s="352"/>
      <c r="NDK10" s="353"/>
      <c r="NDL10" s="352"/>
      <c r="NDM10" s="353"/>
      <c r="NDN10" s="352"/>
      <c r="NDO10" s="353"/>
      <c r="NDP10" s="350"/>
      <c r="NDQ10" s="350"/>
      <c r="NDR10" s="350"/>
      <c r="NDS10" s="350"/>
      <c r="NDT10" s="350"/>
      <c r="NDU10" s="350"/>
      <c r="NDV10" s="351"/>
      <c r="NDW10" s="352"/>
      <c r="NDX10" s="353"/>
      <c r="NDY10" s="352"/>
      <c r="NDZ10" s="353"/>
      <c r="NEA10" s="352"/>
      <c r="NEB10" s="353"/>
      <c r="NEC10" s="352"/>
      <c r="NED10" s="353"/>
      <c r="NEE10" s="350"/>
      <c r="NEF10" s="350"/>
      <c r="NEG10" s="350"/>
      <c r="NEH10" s="350"/>
      <c r="NEI10" s="350"/>
      <c r="NEJ10" s="350"/>
      <c r="NEK10" s="351"/>
      <c r="NEL10" s="352"/>
      <c r="NEM10" s="353"/>
      <c r="NEN10" s="352"/>
      <c r="NEO10" s="353"/>
      <c r="NEP10" s="352"/>
      <c r="NEQ10" s="353"/>
      <c r="NER10" s="352"/>
      <c r="NES10" s="353"/>
      <c r="NET10" s="350"/>
      <c r="NEU10" s="350"/>
      <c r="NEV10" s="350"/>
      <c r="NEW10" s="350"/>
      <c r="NEX10" s="350"/>
      <c r="NEY10" s="350"/>
      <c r="NEZ10" s="351"/>
      <c r="NFA10" s="352"/>
      <c r="NFB10" s="353"/>
      <c r="NFC10" s="352"/>
      <c r="NFD10" s="353"/>
      <c r="NFE10" s="352"/>
      <c r="NFF10" s="353"/>
      <c r="NFG10" s="352"/>
      <c r="NFH10" s="353"/>
      <c r="NFI10" s="350"/>
      <c r="NFJ10" s="350"/>
      <c r="NFK10" s="350"/>
      <c r="NFL10" s="350"/>
      <c r="NFM10" s="350"/>
      <c r="NFN10" s="350"/>
      <c r="NFO10" s="351"/>
      <c r="NFP10" s="352"/>
      <c r="NFQ10" s="353"/>
      <c r="NFR10" s="352"/>
      <c r="NFS10" s="353"/>
      <c r="NFT10" s="352"/>
      <c r="NFU10" s="353"/>
      <c r="NFV10" s="352"/>
      <c r="NFW10" s="353"/>
      <c r="NFX10" s="350"/>
      <c r="NFY10" s="350"/>
      <c r="NFZ10" s="350"/>
      <c r="NGA10" s="350"/>
      <c r="NGB10" s="350"/>
      <c r="NGC10" s="350"/>
      <c r="NGD10" s="351"/>
      <c r="NGE10" s="352"/>
      <c r="NGF10" s="353"/>
      <c r="NGG10" s="352"/>
      <c r="NGH10" s="353"/>
      <c r="NGI10" s="352"/>
      <c r="NGJ10" s="353"/>
      <c r="NGK10" s="352"/>
      <c r="NGL10" s="353"/>
      <c r="NGM10" s="350"/>
      <c r="NGN10" s="350"/>
      <c r="NGO10" s="350"/>
      <c r="NGP10" s="350"/>
      <c r="NGQ10" s="350"/>
      <c r="NGR10" s="350"/>
      <c r="NGS10" s="351"/>
      <c r="NGT10" s="352"/>
      <c r="NGU10" s="353"/>
      <c r="NGV10" s="352"/>
      <c r="NGW10" s="353"/>
      <c r="NGX10" s="352"/>
      <c r="NGY10" s="353"/>
      <c r="NGZ10" s="352"/>
      <c r="NHA10" s="353"/>
      <c r="NHB10" s="350"/>
      <c r="NHC10" s="350"/>
      <c r="NHD10" s="350"/>
      <c r="NHE10" s="350"/>
      <c r="NHF10" s="350"/>
      <c r="NHG10" s="350"/>
      <c r="NHH10" s="351"/>
      <c r="NHI10" s="352"/>
      <c r="NHJ10" s="353"/>
      <c r="NHK10" s="352"/>
      <c r="NHL10" s="353"/>
      <c r="NHM10" s="352"/>
      <c r="NHN10" s="353"/>
      <c r="NHO10" s="352"/>
      <c r="NHP10" s="353"/>
      <c r="NHQ10" s="350"/>
      <c r="NHR10" s="350"/>
      <c r="NHS10" s="350"/>
      <c r="NHT10" s="350"/>
      <c r="NHU10" s="350"/>
      <c r="NHV10" s="350"/>
      <c r="NHW10" s="351"/>
      <c r="NHX10" s="352"/>
      <c r="NHY10" s="353"/>
      <c r="NHZ10" s="352"/>
      <c r="NIA10" s="353"/>
      <c r="NIB10" s="352"/>
      <c r="NIC10" s="353"/>
      <c r="NID10" s="352"/>
      <c r="NIE10" s="353"/>
      <c r="NIF10" s="350"/>
      <c r="NIG10" s="350"/>
      <c r="NIH10" s="350"/>
      <c r="NII10" s="350"/>
      <c r="NIJ10" s="350"/>
      <c r="NIK10" s="350"/>
      <c r="NIL10" s="351"/>
      <c r="NIM10" s="352"/>
      <c r="NIN10" s="353"/>
      <c r="NIO10" s="352"/>
      <c r="NIP10" s="353"/>
      <c r="NIQ10" s="352"/>
      <c r="NIR10" s="353"/>
      <c r="NIS10" s="352"/>
      <c r="NIT10" s="353"/>
      <c r="NIU10" s="350"/>
      <c r="NIV10" s="350"/>
      <c r="NIW10" s="350"/>
      <c r="NIX10" s="350"/>
      <c r="NIY10" s="350"/>
      <c r="NIZ10" s="350"/>
      <c r="NJA10" s="351"/>
      <c r="NJB10" s="352"/>
      <c r="NJC10" s="353"/>
      <c r="NJD10" s="352"/>
      <c r="NJE10" s="353"/>
      <c r="NJF10" s="352"/>
      <c r="NJG10" s="353"/>
      <c r="NJH10" s="352"/>
      <c r="NJI10" s="353"/>
      <c r="NJJ10" s="350"/>
      <c r="NJK10" s="350"/>
      <c r="NJL10" s="350"/>
      <c r="NJM10" s="350"/>
      <c r="NJN10" s="350"/>
      <c r="NJO10" s="350"/>
      <c r="NJP10" s="351"/>
      <c r="NJQ10" s="352"/>
      <c r="NJR10" s="353"/>
      <c r="NJS10" s="352"/>
      <c r="NJT10" s="353"/>
      <c r="NJU10" s="352"/>
      <c r="NJV10" s="353"/>
      <c r="NJW10" s="352"/>
      <c r="NJX10" s="353"/>
      <c r="NJY10" s="350"/>
      <c r="NJZ10" s="350"/>
      <c r="NKA10" s="350"/>
      <c r="NKB10" s="350"/>
      <c r="NKC10" s="350"/>
      <c r="NKD10" s="350"/>
      <c r="NKE10" s="351"/>
      <c r="NKF10" s="352"/>
      <c r="NKG10" s="353"/>
      <c r="NKH10" s="352"/>
      <c r="NKI10" s="353"/>
      <c r="NKJ10" s="352"/>
      <c r="NKK10" s="353"/>
      <c r="NKL10" s="352"/>
      <c r="NKM10" s="353"/>
      <c r="NKN10" s="350"/>
      <c r="NKO10" s="350"/>
      <c r="NKP10" s="350"/>
      <c r="NKQ10" s="350"/>
      <c r="NKR10" s="350"/>
      <c r="NKS10" s="350"/>
      <c r="NKT10" s="351"/>
      <c r="NKU10" s="352"/>
      <c r="NKV10" s="353"/>
      <c r="NKW10" s="352"/>
      <c r="NKX10" s="353"/>
      <c r="NKY10" s="352"/>
      <c r="NKZ10" s="353"/>
      <c r="NLA10" s="352"/>
      <c r="NLB10" s="353"/>
      <c r="NLC10" s="350"/>
      <c r="NLD10" s="350"/>
      <c r="NLE10" s="350"/>
      <c r="NLF10" s="350"/>
      <c r="NLG10" s="350"/>
      <c r="NLH10" s="350"/>
      <c r="NLI10" s="351"/>
      <c r="NLJ10" s="352"/>
      <c r="NLK10" s="353"/>
      <c r="NLL10" s="352"/>
      <c r="NLM10" s="353"/>
      <c r="NLN10" s="352"/>
      <c r="NLO10" s="353"/>
      <c r="NLP10" s="352"/>
      <c r="NLQ10" s="353"/>
      <c r="NLR10" s="350"/>
      <c r="NLS10" s="350"/>
      <c r="NLT10" s="350"/>
      <c r="NLU10" s="350"/>
      <c r="NLV10" s="350"/>
      <c r="NLW10" s="350"/>
      <c r="NLX10" s="351"/>
      <c r="NLY10" s="352"/>
      <c r="NLZ10" s="353"/>
      <c r="NMA10" s="352"/>
      <c r="NMB10" s="353"/>
      <c r="NMC10" s="352"/>
      <c r="NMD10" s="353"/>
      <c r="NME10" s="352"/>
      <c r="NMF10" s="353"/>
      <c r="NMG10" s="350"/>
      <c r="NMH10" s="350"/>
      <c r="NMI10" s="350"/>
      <c r="NMJ10" s="350"/>
      <c r="NMK10" s="350"/>
      <c r="NML10" s="350"/>
      <c r="NMM10" s="351"/>
      <c r="NMN10" s="352"/>
      <c r="NMO10" s="353"/>
      <c r="NMP10" s="352"/>
      <c r="NMQ10" s="353"/>
      <c r="NMR10" s="352"/>
      <c r="NMS10" s="353"/>
      <c r="NMT10" s="352"/>
      <c r="NMU10" s="353"/>
      <c r="NMV10" s="350"/>
      <c r="NMW10" s="350"/>
      <c r="NMX10" s="350"/>
      <c r="NMY10" s="350"/>
      <c r="NMZ10" s="350"/>
      <c r="NNA10" s="350"/>
      <c r="NNB10" s="351"/>
      <c r="NNC10" s="352"/>
      <c r="NND10" s="353"/>
      <c r="NNE10" s="352"/>
      <c r="NNF10" s="353"/>
      <c r="NNG10" s="352"/>
      <c r="NNH10" s="353"/>
      <c r="NNI10" s="352"/>
      <c r="NNJ10" s="353"/>
      <c r="NNK10" s="350"/>
      <c r="NNL10" s="350"/>
      <c r="NNM10" s="350"/>
      <c r="NNN10" s="350"/>
      <c r="NNO10" s="350"/>
      <c r="NNP10" s="350"/>
      <c r="NNQ10" s="351"/>
      <c r="NNR10" s="352"/>
      <c r="NNS10" s="353"/>
      <c r="NNT10" s="352"/>
      <c r="NNU10" s="353"/>
      <c r="NNV10" s="352"/>
      <c r="NNW10" s="353"/>
      <c r="NNX10" s="352"/>
      <c r="NNY10" s="353"/>
      <c r="NNZ10" s="350"/>
      <c r="NOA10" s="350"/>
      <c r="NOB10" s="350"/>
      <c r="NOC10" s="350"/>
      <c r="NOD10" s="350"/>
      <c r="NOE10" s="350"/>
      <c r="NOF10" s="351"/>
      <c r="NOG10" s="352"/>
      <c r="NOH10" s="353"/>
      <c r="NOI10" s="352"/>
      <c r="NOJ10" s="353"/>
      <c r="NOK10" s="352"/>
      <c r="NOL10" s="353"/>
      <c r="NOM10" s="352"/>
      <c r="NON10" s="353"/>
      <c r="NOO10" s="350"/>
      <c r="NOP10" s="350"/>
      <c r="NOQ10" s="350"/>
      <c r="NOR10" s="350"/>
      <c r="NOS10" s="350"/>
      <c r="NOT10" s="350"/>
      <c r="NOU10" s="351"/>
      <c r="NOV10" s="352"/>
      <c r="NOW10" s="353"/>
      <c r="NOX10" s="352"/>
      <c r="NOY10" s="353"/>
      <c r="NOZ10" s="352"/>
      <c r="NPA10" s="353"/>
      <c r="NPB10" s="352"/>
      <c r="NPC10" s="353"/>
      <c r="NPD10" s="350"/>
      <c r="NPE10" s="350"/>
      <c r="NPF10" s="350"/>
      <c r="NPG10" s="350"/>
      <c r="NPH10" s="350"/>
      <c r="NPI10" s="350"/>
      <c r="NPJ10" s="351"/>
      <c r="NPK10" s="352"/>
      <c r="NPL10" s="353"/>
      <c r="NPM10" s="352"/>
      <c r="NPN10" s="353"/>
      <c r="NPO10" s="352"/>
      <c r="NPP10" s="353"/>
      <c r="NPQ10" s="352"/>
      <c r="NPR10" s="353"/>
      <c r="NPS10" s="350"/>
      <c r="NPT10" s="350"/>
      <c r="NPU10" s="350"/>
      <c r="NPV10" s="350"/>
      <c r="NPW10" s="350"/>
      <c r="NPX10" s="350"/>
      <c r="NPY10" s="351"/>
      <c r="NPZ10" s="352"/>
      <c r="NQA10" s="353"/>
      <c r="NQB10" s="352"/>
      <c r="NQC10" s="353"/>
      <c r="NQD10" s="352"/>
      <c r="NQE10" s="353"/>
      <c r="NQF10" s="352"/>
      <c r="NQG10" s="353"/>
      <c r="NQH10" s="350"/>
      <c r="NQI10" s="350"/>
      <c r="NQJ10" s="350"/>
      <c r="NQK10" s="350"/>
      <c r="NQL10" s="350"/>
      <c r="NQM10" s="350"/>
      <c r="NQN10" s="351"/>
      <c r="NQO10" s="352"/>
      <c r="NQP10" s="353"/>
      <c r="NQQ10" s="352"/>
      <c r="NQR10" s="353"/>
      <c r="NQS10" s="352"/>
      <c r="NQT10" s="353"/>
      <c r="NQU10" s="352"/>
      <c r="NQV10" s="353"/>
      <c r="NQW10" s="350"/>
      <c r="NQX10" s="350"/>
      <c r="NQY10" s="350"/>
      <c r="NQZ10" s="350"/>
      <c r="NRA10" s="350"/>
      <c r="NRB10" s="350"/>
      <c r="NRC10" s="351"/>
      <c r="NRD10" s="352"/>
      <c r="NRE10" s="353"/>
      <c r="NRF10" s="352"/>
      <c r="NRG10" s="353"/>
      <c r="NRH10" s="352"/>
      <c r="NRI10" s="353"/>
      <c r="NRJ10" s="352"/>
      <c r="NRK10" s="353"/>
      <c r="NRL10" s="350"/>
      <c r="NRM10" s="350"/>
      <c r="NRN10" s="350"/>
      <c r="NRO10" s="350"/>
      <c r="NRP10" s="350"/>
      <c r="NRQ10" s="350"/>
      <c r="NRR10" s="351"/>
      <c r="NRS10" s="352"/>
      <c r="NRT10" s="353"/>
      <c r="NRU10" s="352"/>
      <c r="NRV10" s="353"/>
      <c r="NRW10" s="352"/>
      <c r="NRX10" s="353"/>
      <c r="NRY10" s="352"/>
      <c r="NRZ10" s="353"/>
      <c r="NSA10" s="350"/>
      <c r="NSB10" s="350"/>
      <c r="NSC10" s="350"/>
      <c r="NSD10" s="350"/>
      <c r="NSE10" s="350"/>
      <c r="NSF10" s="350"/>
      <c r="NSG10" s="351"/>
      <c r="NSH10" s="352"/>
      <c r="NSI10" s="353"/>
      <c r="NSJ10" s="352"/>
      <c r="NSK10" s="353"/>
      <c r="NSL10" s="352"/>
      <c r="NSM10" s="353"/>
      <c r="NSN10" s="352"/>
      <c r="NSO10" s="353"/>
      <c r="NSP10" s="350"/>
      <c r="NSQ10" s="350"/>
      <c r="NSR10" s="350"/>
      <c r="NSS10" s="350"/>
      <c r="NST10" s="350"/>
      <c r="NSU10" s="350"/>
      <c r="NSV10" s="351"/>
      <c r="NSW10" s="352"/>
      <c r="NSX10" s="353"/>
      <c r="NSY10" s="352"/>
      <c r="NSZ10" s="353"/>
      <c r="NTA10" s="352"/>
      <c r="NTB10" s="353"/>
      <c r="NTC10" s="352"/>
      <c r="NTD10" s="353"/>
      <c r="NTE10" s="350"/>
      <c r="NTF10" s="350"/>
      <c r="NTG10" s="350"/>
      <c r="NTH10" s="350"/>
      <c r="NTI10" s="350"/>
      <c r="NTJ10" s="350"/>
      <c r="NTK10" s="351"/>
      <c r="NTL10" s="352"/>
      <c r="NTM10" s="353"/>
      <c r="NTN10" s="352"/>
      <c r="NTO10" s="353"/>
      <c r="NTP10" s="352"/>
      <c r="NTQ10" s="353"/>
      <c r="NTR10" s="352"/>
      <c r="NTS10" s="353"/>
      <c r="NTT10" s="350"/>
      <c r="NTU10" s="350"/>
      <c r="NTV10" s="350"/>
      <c r="NTW10" s="350"/>
      <c r="NTX10" s="350"/>
      <c r="NTY10" s="350"/>
      <c r="NTZ10" s="351"/>
      <c r="NUA10" s="352"/>
      <c r="NUB10" s="353"/>
      <c r="NUC10" s="352"/>
      <c r="NUD10" s="353"/>
      <c r="NUE10" s="352"/>
      <c r="NUF10" s="353"/>
      <c r="NUG10" s="352"/>
      <c r="NUH10" s="353"/>
      <c r="NUI10" s="350"/>
      <c r="NUJ10" s="350"/>
      <c r="NUK10" s="350"/>
      <c r="NUL10" s="350"/>
      <c r="NUM10" s="350"/>
      <c r="NUN10" s="350"/>
      <c r="NUO10" s="351"/>
      <c r="NUP10" s="352"/>
      <c r="NUQ10" s="353"/>
      <c r="NUR10" s="352"/>
      <c r="NUS10" s="353"/>
      <c r="NUT10" s="352"/>
      <c r="NUU10" s="353"/>
      <c r="NUV10" s="352"/>
      <c r="NUW10" s="353"/>
      <c r="NUX10" s="350"/>
      <c r="NUY10" s="350"/>
      <c r="NUZ10" s="350"/>
      <c r="NVA10" s="350"/>
      <c r="NVB10" s="350"/>
      <c r="NVC10" s="350"/>
      <c r="NVD10" s="351"/>
      <c r="NVE10" s="352"/>
      <c r="NVF10" s="353"/>
      <c r="NVG10" s="352"/>
      <c r="NVH10" s="353"/>
      <c r="NVI10" s="352"/>
      <c r="NVJ10" s="353"/>
      <c r="NVK10" s="352"/>
      <c r="NVL10" s="353"/>
      <c r="NVM10" s="350"/>
      <c r="NVN10" s="350"/>
      <c r="NVO10" s="350"/>
      <c r="NVP10" s="350"/>
      <c r="NVQ10" s="350"/>
      <c r="NVR10" s="350"/>
      <c r="NVS10" s="351"/>
      <c r="NVT10" s="352"/>
      <c r="NVU10" s="353"/>
      <c r="NVV10" s="352"/>
      <c r="NVW10" s="353"/>
      <c r="NVX10" s="352"/>
      <c r="NVY10" s="353"/>
      <c r="NVZ10" s="352"/>
      <c r="NWA10" s="353"/>
      <c r="NWB10" s="350"/>
      <c r="NWC10" s="350"/>
      <c r="NWD10" s="350"/>
      <c r="NWE10" s="350"/>
      <c r="NWF10" s="350"/>
      <c r="NWG10" s="350"/>
      <c r="NWH10" s="351"/>
      <c r="NWI10" s="352"/>
      <c r="NWJ10" s="353"/>
      <c r="NWK10" s="352"/>
      <c r="NWL10" s="353"/>
      <c r="NWM10" s="352"/>
      <c r="NWN10" s="353"/>
      <c r="NWO10" s="352"/>
      <c r="NWP10" s="353"/>
      <c r="NWQ10" s="350"/>
      <c r="NWR10" s="350"/>
      <c r="NWS10" s="350"/>
      <c r="NWT10" s="350"/>
      <c r="NWU10" s="350"/>
      <c r="NWV10" s="350"/>
      <c r="NWW10" s="351"/>
      <c r="NWX10" s="352"/>
      <c r="NWY10" s="353"/>
      <c r="NWZ10" s="352"/>
      <c r="NXA10" s="353"/>
      <c r="NXB10" s="352"/>
      <c r="NXC10" s="353"/>
      <c r="NXD10" s="352"/>
      <c r="NXE10" s="353"/>
      <c r="NXF10" s="350"/>
      <c r="NXG10" s="350"/>
      <c r="NXH10" s="350"/>
      <c r="NXI10" s="350"/>
      <c r="NXJ10" s="350"/>
      <c r="NXK10" s="350"/>
      <c r="NXL10" s="351"/>
      <c r="NXM10" s="352"/>
      <c r="NXN10" s="353"/>
      <c r="NXO10" s="352"/>
      <c r="NXP10" s="353"/>
      <c r="NXQ10" s="352"/>
      <c r="NXR10" s="353"/>
      <c r="NXS10" s="352"/>
      <c r="NXT10" s="353"/>
      <c r="NXU10" s="350"/>
      <c r="NXV10" s="350"/>
      <c r="NXW10" s="350"/>
      <c r="NXX10" s="350"/>
      <c r="NXY10" s="350"/>
      <c r="NXZ10" s="350"/>
      <c r="NYA10" s="351"/>
      <c r="NYB10" s="352"/>
      <c r="NYC10" s="353"/>
      <c r="NYD10" s="352"/>
      <c r="NYE10" s="353"/>
      <c r="NYF10" s="352"/>
      <c r="NYG10" s="353"/>
      <c r="NYH10" s="352"/>
      <c r="NYI10" s="353"/>
      <c r="NYJ10" s="350"/>
      <c r="NYK10" s="350"/>
      <c r="NYL10" s="350"/>
      <c r="NYM10" s="350"/>
      <c r="NYN10" s="350"/>
      <c r="NYO10" s="350"/>
      <c r="NYP10" s="351"/>
      <c r="NYQ10" s="352"/>
      <c r="NYR10" s="353"/>
      <c r="NYS10" s="352"/>
      <c r="NYT10" s="353"/>
      <c r="NYU10" s="352"/>
      <c r="NYV10" s="353"/>
      <c r="NYW10" s="352"/>
      <c r="NYX10" s="353"/>
      <c r="NYY10" s="350"/>
      <c r="NYZ10" s="350"/>
      <c r="NZA10" s="350"/>
      <c r="NZB10" s="350"/>
      <c r="NZC10" s="350"/>
      <c r="NZD10" s="350"/>
      <c r="NZE10" s="351"/>
      <c r="NZF10" s="352"/>
      <c r="NZG10" s="353"/>
      <c r="NZH10" s="352"/>
      <c r="NZI10" s="353"/>
      <c r="NZJ10" s="352"/>
      <c r="NZK10" s="353"/>
      <c r="NZL10" s="352"/>
      <c r="NZM10" s="353"/>
      <c r="NZN10" s="350"/>
      <c r="NZO10" s="350"/>
      <c r="NZP10" s="350"/>
      <c r="NZQ10" s="350"/>
      <c r="NZR10" s="350"/>
      <c r="NZS10" s="350"/>
      <c r="NZT10" s="351"/>
      <c r="NZU10" s="352"/>
      <c r="NZV10" s="353"/>
      <c r="NZW10" s="352"/>
      <c r="NZX10" s="353"/>
      <c r="NZY10" s="352"/>
      <c r="NZZ10" s="353"/>
      <c r="OAA10" s="352"/>
      <c r="OAB10" s="353"/>
      <c r="OAC10" s="350"/>
      <c r="OAD10" s="350"/>
      <c r="OAE10" s="350"/>
      <c r="OAF10" s="350"/>
      <c r="OAG10" s="350"/>
      <c r="OAH10" s="350"/>
      <c r="OAI10" s="351"/>
      <c r="OAJ10" s="352"/>
      <c r="OAK10" s="353"/>
      <c r="OAL10" s="352"/>
      <c r="OAM10" s="353"/>
      <c r="OAN10" s="352"/>
      <c r="OAO10" s="353"/>
      <c r="OAP10" s="352"/>
      <c r="OAQ10" s="353"/>
      <c r="OAR10" s="350"/>
      <c r="OAS10" s="350"/>
      <c r="OAT10" s="350"/>
      <c r="OAU10" s="350"/>
      <c r="OAV10" s="350"/>
      <c r="OAW10" s="350"/>
      <c r="OAX10" s="351"/>
      <c r="OAY10" s="352"/>
      <c r="OAZ10" s="353"/>
      <c r="OBA10" s="352"/>
      <c r="OBB10" s="353"/>
      <c r="OBC10" s="352"/>
      <c r="OBD10" s="353"/>
      <c r="OBE10" s="352"/>
      <c r="OBF10" s="353"/>
      <c r="OBG10" s="350"/>
      <c r="OBH10" s="350"/>
      <c r="OBI10" s="350"/>
      <c r="OBJ10" s="350"/>
      <c r="OBK10" s="350"/>
      <c r="OBL10" s="350"/>
      <c r="OBM10" s="351"/>
      <c r="OBN10" s="352"/>
      <c r="OBO10" s="353"/>
      <c r="OBP10" s="352"/>
      <c r="OBQ10" s="353"/>
      <c r="OBR10" s="352"/>
      <c r="OBS10" s="353"/>
      <c r="OBT10" s="352"/>
      <c r="OBU10" s="353"/>
      <c r="OBV10" s="350"/>
      <c r="OBW10" s="350"/>
      <c r="OBX10" s="350"/>
      <c r="OBY10" s="350"/>
      <c r="OBZ10" s="350"/>
      <c r="OCA10" s="350"/>
      <c r="OCB10" s="351"/>
      <c r="OCC10" s="352"/>
      <c r="OCD10" s="353"/>
      <c r="OCE10" s="352"/>
      <c r="OCF10" s="353"/>
      <c r="OCG10" s="352"/>
      <c r="OCH10" s="353"/>
      <c r="OCI10" s="352"/>
      <c r="OCJ10" s="353"/>
      <c r="OCK10" s="350"/>
      <c r="OCL10" s="350"/>
      <c r="OCM10" s="350"/>
      <c r="OCN10" s="350"/>
      <c r="OCO10" s="350"/>
      <c r="OCP10" s="350"/>
      <c r="OCQ10" s="351"/>
      <c r="OCR10" s="352"/>
      <c r="OCS10" s="353"/>
      <c r="OCT10" s="352"/>
      <c r="OCU10" s="353"/>
      <c r="OCV10" s="352"/>
      <c r="OCW10" s="353"/>
      <c r="OCX10" s="352"/>
      <c r="OCY10" s="353"/>
      <c r="OCZ10" s="350"/>
      <c r="ODA10" s="350"/>
      <c r="ODB10" s="350"/>
      <c r="ODC10" s="350"/>
      <c r="ODD10" s="350"/>
      <c r="ODE10" s="350"/>
      <c r="ODF10" s="351"/>
      <c r="ODG10" s="352"/>
      <c r="ODH10" s="353"/>
      <c r="ODI10" s="352"/>
      <c r="ODJ10" s="353"/>
      <c r="ODK10" s="352"/>
      <c r="ODL10" s="353"/>
      <c r="ODM10" s="352"/>
      <c r="ODN10" s="353"/>
      <c r="ODO10" s="350"/>
      <c r="ODP10" s="350"/>
      <c r="ODQ10" s="350"/>
      <c r="ODR10" s="350"/>
      <c r="ODS10" s="350"/>
      <c r="ODT10" s="350"/>
      <c r="ODU10" s="351"/>
      <c r="ODV10" s="352"/>
      <c r="ODW10" s="353"/>
      <c r="ODX10" s="352"/>
      <c r="ODY10" s="353"/>
      <c r="ODZ10" s="352"/>
      <c r="OEA10" s="353"/>
      <c r="OEB10" s="352"/>
      <c r="OEC10" s="353"/>
      <c r="OED10" s="350"/>
      <c r="OEE10" s="350"/>
      <c r="OEF10" s="350"/>
      <c r="OEG10" s="350"/>
      <c r="OEH10" s="350"/>
      <c r="OEI10" s="350"/>
      <c r="OEJ10" s="351"/>
      <c r="OEK10" s="352"/>
      <c r="OEL10" s="353"/>
      <c r="OEM10" s="352"/>
      <c r="OEN10" s="353"/>
      <c r="OEO10" s="352"/>
      <c r="OEP10" s="353"/>
      <c r="OEQ10" s="352"/>
      <c r="OER10" s="353"/>
      <c r="OES10" s="350"/>
      <c r="OET10" s="350"/>
      <c r="OEU10" s="350"/>
      <c r="OEV10" s="350"/>
      <c r="OEW10" s="350"/>
      <c r="OEX10" s="350"/>
      <c r="OEY10" s="351"/>
      <c r="OEZ10" s="352"/>
      <c r="OFA10" s="353"/>
      <c r="OFB10" s="352"/>
      <c r="OFC10" s="353"/>
      <c r="OFD10" s="352"/>
      <c r="OFE10" s="353"/>
      <c r="OFF10" s="352"/>
      <c r="OFG10" s="353"/>
      <c r="OFH10" s="350"/>
      <c r="OFI10" s="350"/>
      <c r="OFJ10" s="350"/>
      <c r="OFK10" s="350"/>
      <c r="OFL10" s="350"/>
      <c r="OFM10" s="350"/>
      <c r="OFN10" s="351"/>
      <c r="OFO10" s="352"/>
      <c r="OFP10" s="353"/>
      <c r="OFQ10" s="352"/>
      <c r="OFR10" s="353"/>
      <c r="OFS10" s="352"/>
      <c r="OFT10" s="353"/>
      <c r="OFU10" s="352"/>
      <c r="OFV10" s="353"/>
      <c r="OFW10" s="350"/>
      <c r="OFX10" s="350"/>
      <c r="OFY10" s="350"/>
      <c r="OFZ10" s="350"/>
      <c r="OGA10" s="350"/>
      <c r="OGB10" s="350"/>
      <c r="OGC10" s="351"/>
      <c r="OGD10" s="352"/>
      <c r="OGE10" s="353"/>
      <c r="OGF10" s="352"/>
      <c r="OGG10" s="353"/>
      <c r="OGH10" s="352"/>
      <c r="OGI10" s="353"/>
      <c r="OGJ10" s="352"/>
      <c r="OGK10" s="353"/>
      <c r="OGL10" s="350"/>
      <c r="OGM10" s="350"/>
      <c r="OGN10" s="350"/>
      <c r="OGO10" s="350"/>
      <c r="OGP10" s="350"/>
      <c r="OGQ10" s="350"/>
      <c r="OGR10" s="351"/>
      <c r="OGS10" s="352"/>
      <c r="OGT10" s="353"/>
      <c r="OGU10" s="352"/>
      <c r="OGV10" s="353"/>
      <c r="OGW10" s="352"/>
      <c r="OGX10" s="353"/>
      <c r="OGY10" s="352"/>
      <c r="OGZ10" s="353"/>
      <c r="OHA10" s="350"/>
      <c r="OHB10" s="350"/>
      <c r="OHC10" s="350"/>
      <c r="OHD10" s="350"/>
      <c r="OHE10" s="350"/>
      <c r="OHF10" s="350"/>
      <c r="OHG10" s="351"/>
      <c r="OHH10" s="352"/>
      <c r="OHI10" s="353"/>
      <c r="OHJ10" s="352"/>
      <c r="OHK10" s="353"/>
      <c r="OHL10" s="352"/>
      <c r="OHM10" s="353"/>
      <c r="OHN10" s="352"/>
      <c r="OHO10" s="353"/>
      <c r="OHP10" s="350"/>
      <c r="OHQ10" s="350"/>
      <c r="OHR10" s="350"/>
      <c r="OHS10" s="350"/>
      <c r="OHT10" s="350"/>
      <c r="OHU10" s="350"/>
      <c r="OHV10" s="351"/>
      <c r="OHW10" s="352"/>
      <c r="OHX10" s="353"/>
      <c r="OHY10" s="352"/>
      <c r="OHZ10" s="353"/>
      <c r="OIA10" s="352"/>
      <c r="OIB10" s="353"/>
      <c r="OIC10" s="352"/>
      <c r="OID10" s="353"/>
      <c r="OIE10" s="350"/>
      <c r="OIF10" s="350"/>
      <c r="OIG10" s="350"/>
      <c r="OIH10" s="350"/>
      <c r="OII10" s="350"/>
      <c r="OIJ10" s="350"/>
      <c r="OIK10" s="351"/>
      <c r="OIL10" s="352"/>
      <c r="OIM10" s="353"/>
      <c r="OIN10" s="352"/>
      <c r="OIO10" s="353"/>
      <c r="OIP10" s="352"/>
      <c r="OIQ10" s="353"/>
      <c r="OIR10" s="352"/>
      <c r="OIS10" s="353"/>
      <c r="OIT10" s="350"/>
      <c r="OIU10" s="350"/>
      <c r="OIV10" s="350"/>
      <c r="OIW10" s="350"/>
      <c r="OIX10" s="350"/>
      <c r="OIY10" s="350"/>
      <c r="OIZ10" s="351"/>
      <c r="OJA10" s="352"/>
      <c r="OJB10" s="353"/>
      <c r="OJC10" s="352"/>
      <c r="OJD10" s="353"/>
      <c r="OJE10" s="352"/>
      <c r="OJF10" s="353"/>
      <c r="OJG10" s="352"/>
      <c r="OJH10" s="353"/>
      <c r="OJI10" s="350"/>
      <c r="OJJ10" s="350"/>
      <c r="OJK10" s="350"/>
      <c r="OJL10" s="350"/>
      <c r="OJM10" s="350"/>
      <c r="OJN10" s="350"/>
      <c r="OJO10" s="351"/>
      <c r="OJP10" s="352"/>
      <c r="OJQ10" s="353"/>
      <c r="OJR10" s="352"/>
      <c r="OJS10" s="353"/>
      <c r="OJT10" s="352"/>
      <c r="OJU10" s="353"/>
      <c r="OJV10" s="352"/>
      <c r="OJW10" s="353"/>
      <c r="OJX10" s="350"/>
      <c r="OJY10" s="350"/>
      <c r="OJZ10" s="350"/>
      <c r="OKA10" s="350"/>
      <c r="OKB10" s="350"/>
      <c r="OKC10" s="350"/>
      <c r="OKD10" s="351"/>
      <c r="OKE10" s="352"/>
      <c r="OKF10" s="353"/>
      <c r="OKG10" s="352"/>
      <c r="OKH10" s="353"/>
      <c r="OKI10" s="352"/>
      <c r="OKJ10" s="353"/>
      <c r="OKK10" s="352"/>
      <c r="OKL10" s="353"/>
      <c r="OKM10" s="350"/>
      <c r="OKN10" s="350"/>
      <c r="OKO10" s="350"/>
      <c r="OKP10" s="350"/>
      <c r="OKQ10" s="350"/>
      <c r="OKR10" s="350"/>
      <c r="OKS10" s="351"/>
      <c r="OKT10" s="352"/>
      <c r="OKU10" s="353"/>
      <c r="OKV10" s="352"/>
      <c r="OKW10" s="353"/>
      <c r="OKX10" s="352"/>
      <c r="OKY10" s="353"/>
      <c r="OKZ10" s="352"/>
      <c r="OLA10" s="353"/>
      <c r="OLB10" s="350"/>
      <c r="OLC10" s="350"/>
      <c r="OLD10" s="350"/>
      <c r="OLE10" s="350"/>
      <c r="OLF10" s="350"/>
      <c r="OLG10" s="350"/>
      <c r="OLH10" s="351"/>
      <c r="OLI10" s="352"/>
      <c r="OLJ10" s="353"/>
      <c r="OLK10" s="352"/>
      <c r="OLL10" s="353"/>
      <c r="OLM10" s="352"/>
      <c r="OLN10" s="353"/>
      <c r="OLO10" s="352"/>
      <c r="OLP10" s="353"/>
      <c r="OLQ10" s="350"/>
      <c r="OLR10" s="350"/>
      <c r="OLS10" s="350"/>
      <c r="OLT10" s="350"/>
      <c r="OLU10" s="350"/>
      <c r="OLV10" s="350"/>
      <c r="OLW10" s="351"/>
      <c r="OLX10" s="352"/>
      <c r="OLY10" s="353"/>
      <c r="OLZ10" s="352"/>
      <c r="OMA10" s="353"/>
      <c r="OMB10" s="352"/>
      <c r="OMC10" s="353"/>
      <c r="OMD10" s="352"/>
      <c r="OME10" s="353"/>
      <c r="OMF10" s="350"/>
      <c r="OMG10" s="350"/>
      <c r="OMH10" s="350"/>
      <c r="OMI10" s="350"/>
      <c r="OMJ10" s="350"/>
      <c r="OMK10" s="350"/>
      <c r="OML10" s="351"/>
      <c r="OMM10" s="352"/>
      <c r="OMN10" s="353"/>
      <c r="OMO10" s="352"/>
      <c r="OMP10" s="353"/>
      <c r="OMQ10" s="352"/>
      <c r="OMR10" s="353"/>
      <c r="OMS10" s="352"/>
      <c r="OMT10" s="353"/>
      <c r="OMU10" s="350"/>
      <c r="OMV10" s="350"/>
      <c r="OMW10" s="350"/>
      <c r="OMX10" s="350"/>
      <c r="OMY10" s="350"/>
      <c r="OMZ10" s="350"/>
      <c r="ONA10" s="351"/>
      <c r="ONB10" s="352"/>
      <c r="ONC10" s="353"/>
      <c r="OND10" s="352"/>
      <c r="ONE10" s="353"/>
      <c r="ONF10" s="352"/>
      <c r="ONG10" s="353"/>
      <c r="ONH10" s="352"/>
      <c r="ONI10" s="353"/>
      <c r="ONJ10" s="350"/>
      <c r="ONK10" s="350"/>
      <c r="ONL10" s="350"/>
      <c r="ONM10" s="350"/>
      <c r="ONN10" s="350"/>
      <c r="ONO10" s="350"/>
      <c r="ONP10" s="351"/>
      <c r="ONQ10" s="352"/>
      <c r="ONR10" s="353"/>
      <c r="ONS10" s="352"/>
      <c r="ONT10" s="353"/>
      <c r="ONU10" s="352"/>
      <c r="ONV10" s="353"/>
      <c r="ONW10" s="352"/>
      <c r="ONX10" s="353"/>
      <c r="ONY10" s="350"/>
      <c r="ONZ10" s="350"/>
      <c r="OOA10" s="350"/>
      <c r="OOB10" s="350"/>
      <c r="OOC10" s="350"/>
      <c r="OOD10" s="350"/>
      <c r="OOE10" s="351"/>
      <c r="OOF10" s="352"/>
      <c r="OOG10" s="353"/>
      <c r="OOH10" s="352"/>
      <c r="OOI10" s="353"/>
      <c r="OOJ10" s="352"/>
      <c r="OOK10" s="353"/>
      <c r="OOL10" s="352"/>
      <c r="OOM10" s="353"/>
      <c r="OON10" s="350"/>
      <c r="OOO10" s="350"/>
      <c r="OOP10" s="350"/>
      <c r="OOQ10" s="350"/>
      <c r="OOR10" s="350"/>
      <c r="OOS10" s="350"/>
      <c r="OOT10" s="351"/>
      <c r="OOU10" s="352"/>
      <c r="OOV10" s="353"/>
      <c r="OOW10" s="352"/>
      <c r="OOX10" s="353"/>
      <c r="OOY10" s="352"/>
      <c r="OOZ10" s="353"/>
      <c r="OPA10" s="352"/>
      <c r="OPB10" s="353"/>
      <c r="OPC10" s="350"/>
      <c r="OPD10" s="350"/>
      <c r="OPE10" s="350"/>
      <c r="OPF10" s="350"/>
      <c r="OPG10" s="350"/>
      <c r="OPH10" s="350"/>
      <c r="OPI10" s="351"/>
      <c r="OPJ10" s="352"/>
      <c r="OPK10" s="353"/>
      <c r="OPL10" s="352"/>
      <c r="OPM10" s="353"/>
      <c r="OPN10" s="352"/>
      <c r="OPO10" s="353"/>
      <c r="OPP10" s="352"/>
      <c r="OPQ10" s="353"/>
      <c r="OPR10" s="350"/>
      <c r="OPS10" s="350"/>
      <c r="OPT10" s="350"/>
      <c r="OPU10" s="350"/>
      <c r="OPV10" s="350"/>
      <c r="OPW10" s="350"/>
      <c r="OPX10" s="351"/>
      <c r="OPY10" s="352"/>
      <c r="OPZ10" s="353"/>
      <c r="OQA10" s="352"/>
      <c r="OQB10" s="353"/>
      <c r="OQC10" s="352"/>
      <c r="OQD10" s="353"/>
      <c r="OQE10" s="352"/>
      <c r="OQF10" s="353"/>
      <c r="OQG10" s="350"/>
      <c r="OQH10" s="350"/>
      <c r="OQI10" s="350"/>
      <c r="OQJ10" s="350"/>
      <c r="OQK10" s="350"/>
      <c r="OQL10" s="350"/>
      <c r="OQM10" s="351"/>
      <c r="OQN10" s="352"/>
      <c r="OQO10" s="353"/>
      <c r="OQP10" s="352"/>
      <c r="OQQ10" s="353"/>
      <c r="OQR10" s="352"/>
      <c r="OQS10" s="353"/>
      <c r="OQT10" s="352"/>
      <c r="OQU10" s="353"/>
      <c r="OQV10" s="350"/>
      <c r="OQW10" s="350"/>
      <c r="OQX10" s="350"/>
      <c r="OQY10" s="350"/>
      <c r="OQZ10" s="350"/>
      <c r="ORA10" s="350"/>
      <c r="ORB10" s="351"/>
      <c r="ORC10" s="352"/>
      <c r="ORD10" s="353"/>
      <c r="ORE10" s="352"/>
      <c r="ORF10" s="353"/>
      <c r="ORG10" s="352"/>
      <c r="ORH10" s="353"/>
      <c r="ORI10" s="352"/>
      <c r="ORJ10" s="353"/>
      <c r="ORK10" s="350"/>
      <c r="ORL10" s="350"/>
      <c r="ORM10" s="350"/>
      <c r="ORN10" s="350"/>
      <c r="ORO10" s="350"/>
      <c r="ORP10" s="350"/>
      <c r="ORQ10" s="351"/>
      <c r="ORR10" s="352"/>
      <c r="ORS10" s="353"/>
      <c r="ORT10" s="352"/>
      <c r="ORU10" s="353"/>
      <c r="ORV10" s="352"/>
      <c r="ORW10" s="353"/>
      <c r="ORX10" s="352"/>
      <c r="ORY10" s="353"/>
      <c r="ORZ10" s="350"/>
      <c r="OSA10" s="350"/>
      <c r="OSB10" s="350"/>
      <c r="OSC10" s="350"/>
      <c r="OSD10" s="350"/>
      <c r="OSE10" s="350"/>
      <c r="OSF10" s="351"/>
      <c r="OSG10" s="352"/>
      <c r="OSH10" s="353"/>
      <c r="OSI10" s="352"/>
      <c r="OSJ10" s="353"/>
      <c r="OSK10" s="352"/>
      <c r="OSL10" s="353"/>
      <c r="OSM10" s="352"/>
      <c r="OSN10" s="353"/>
      <c r="OSO10" s="350"/>
      <c r="OSP10" s="350"/>
      <c r="OSQ10" s="350"/>
      <c r="OSR10" s="350"/>
      <c r="OSS10" s="350"/>
      <c r="OST10" s="350"/>
      <c r="OSU10" s="351"/>
      <c r="OSV10" s="352"/>
      <c r="OSW10" s="353"/>
      <c r="OSX10" s="352"/>
      <c r="OSY10" s="353"/>
      <c r="OSZ10" s="352"/>
      <c r="OTA10" s="353"/>
      <c r="OTB10" s="352"/>
      <c r="OTC10" s="353"/>
      <c r="OTD10" s="350"/>
      <c r="OTE10" s="350"/>
      <c r="OTF10" s="350"/>
      <c r="OTG10" s="350"/>
      <c r="OTH10" s="350"/>
      <c r="OTI10" s="350"/>
      <c r="OTJ10" s="351"/>
      <c r="OTK10" s="352"/>
      <c r="OTL10" s="353"/>
      <c r="OTM10" s="352"/>
      <c r="OTN10" s="353"/>
      <c r="OTO10" s="352"/>
      <c r="OTP10" s="353"/>
      <c r="OTQ10" s="352"/>
      <c r="OTR10" s="353"/>
      <c r="OTS10" s="350"/>
      <c r="OTT10" s="350"/>
      <c r="OTU10" s="350"/>
      <c r="OTV10" s="350"/>
      <c r="OTW10" s="350"/>
      <c r="OTX10" s="350"/>
      <c r="OTY10" s="351"/>
      <c r="OTZ10" s="352"/>
      <c r="OUA10" s="353"/>
      <c r="OUB10" s="352"/>
      <c r="OUC10" s="353"/>
      <c r="OUD10" s="352"/>
      <c r="OUE10" s="353"/>
      <c r="OUF10" s="352"/>
      <c r="OUG10" s="353"/>
      <c r="OUH10" s="350"/>
      <c r="OUI10" s="350"/>
      <c r="OUJ10" s="350"/>
      <c r="OUK10" s="350"/>
      <c r="OUL10" s="350"/>
      <c r="OUM10" s="350"/>
      <c r="OUN10" s="351"/>
      <c r="OUO10" s="352"/>
      <c r="OUP10" s="353"/>
      <c r="OUQ10" s="352"/>
      <c r="OUR10" s="353"/>
      <c r="OUS10" s="352"/>
      <c r="OUT10" s="353"/>
      <c r="OUU10" s="352"/>
      <c r="OUV10" s="353"/>
      <c r="OUW10" s="350"/>
      <c r="OUX10" s="350"/>
      <c r="OUY10" s="350"/>
      <c r="OUZ10" s="350"/>
      <c r="OVA10" s="350"/>
      <c r="OVB10" s="350"/>
      <c r="OVC10" s="351"/>
      <c r="OVD10" s="352"/>
      <c r="OVE10" s="353"/>
      <c r="OVF10" s="352"/>
      <c r="OVG10" s="353"/>
      <c r="OVH10" s="352"/>
      <c r="OVI10" s="353"/>
      <c r="OVJ10" s="352"/>
      <c r="OVK10" s="353"/>
      <c r="OVL10" s="350"/>
      <c r="OVM10" s="350"/>
      <c r="OVN10" s="350"/>
      <c r="OVO10" s="350"/>
      <c r="OVP10" s="350"/>
      <c r="OVQ10" s="350"/>
      <c r="OVR10" s="351"/>
      <c r="OVS10" s="352"/>
      <c r="OVT10" s="353"/>
      <c r="OVU10" s="352"/>
      <c r="OVV10" s="353"/>
      <c r="OVW10" s="352"/>
      <c r="OVX10" s="353"/>
      <c r="OVY10" s="352"/>
      <c r="OVZ10" s="353"/>
      <c r="OWA10" s="350"/>
      <c r="OWB10" s="350"/>
      <c r="OWC10" s="350"/>
      <c r="OWD10" s="350"/>
      <c r="OWE10" s="350"/>
      <c r="OWF10" s="350"/>
      <c r="OWG10" s="351"/>
      <c r="OWH10" s="352"/>
      <c r="OWI10" s="353"/>
      <c r="OWJ10" s="352"/>
      <c r="OWK10" s="353"/>
      <c r="OWL10" s="352"/>
      <c r="OWM10" s="353"/>
      <c r="OWN10" s="352"/>
      <c r="OWO10" s="353"/>
      <c r="OWP10" s="350"/>
      <c r="OWQ10" s="350"/>
      <c r="OWR10" s="350"/>
      <c r="OWS10" s="350"/>
      <c r="OWT10" s="350"/>
      <c r="OWU10" s="350"/>
      <c r="OWV10" s="351"/>
      <c r="OWW10" s="352"/>
      <c r="OWX10" s="353"/>
      <c r="OWY10" s="352"/>
      <c r="OWZ10" s="353"/>
      <c r="OXA10" s="352"/>
      <c r="OXB10" s="353"/>
      <c r="OXC10" s="352"/>
      <c r="OXD10" s="353"/>
      <c r="OXE10" s="350"/>
      <c r="OXF10" s="350"/>
      <c r="OXG10" s="350"/>
      <c r="OXH10" s="350"/>
      <c r="OXI10" s="350"/>
      <c r="OXJ10" s="350"/>
      <c r="OXK10" s="351"/>
      <c r="OXL10" s="352"/>
      <c r="OXM10" s="353"/>
      <c r="OXN10" s="352"/>
      <c r="OXO10" s="353"/>
      <c r="OXP10" s="352"/>
      <c r="OXQ10" s="353"/>
      <c r="OXR10" s="352"/>
      <c r="OXS10" s="353"/>
      <c r="OXT10" s="350"/>
      <c r="OXU10" s="350"/>
      <c r="OXV10" s="350"/>
      <c r="OXW10" s="350"/>
      <c r="OXX10" s="350"/>
      <c r="OXY10" s="350"/>
      <c r="OXZ10" s="351"/>
      <c r="OYA10" s="352"/>
      <c r="OYB10" s="353"/>
      <c r="OYC10" s="352"/>
      <c r="OYD10" s="353"/>
      <c r="OYE10" s="352"/>
      <c r="OYF10" s="353"/>
      <c r="OYG10" s="352"/>
      <c r="OYH10" s="353"/>
      <c r="OYI10" s="350"/>
      <c r="OYJ10" s="350"/>
      <c r="OYK10" s="350"/>
      <c r="OYL10" s="350"/>
      <c r="OYM10" s="350"/>
      <c r="OYN10" s="350"/>
      <c r="OYO10" s="351"/>
      <c r="OYP10" s="352"/>
      <c r="OYQ10" s="353"/>
      <c r="OYR10" s="352"/>
      <c r="OYS10" s="353"/>
      <c r="OYT10" s="352"/>
      <c r="OYU10" s="353"/>
      <c r="OYV10" s="352"/>
      <c r="OYW10" s="353"/>
      <c r="OYX10" s="350"/>
      <c r="OYY10" s="350"/>
      <c r="OYZ10" s="350"/>
      <c r="OZA10" s="350"/>
      <c r="OZB10" s="350"/>
      <c r="OZC10" s="350"/>
      <c r="OZD10" s="351"/>
      <c r="OZE10" s="352"/>
      <c r="OZF10" s="353"/>
      <c r="OZG10" s="352"/>
      <c r="OZH10" s="353"/>
      <c r="OZI10" s="352"/>
      <c r="OZJ10" s="353"/>
      <c r="OZK10" s="352"/>
      <c r="OZL10" s="353"/>
      <c r="OZM10" s="350"/>
      <c r="OZN10" s="350"/>
      <c r="OZO10" s="350"/>
      <c r="OZP10" s="350"/>
      <c r="OZQ10" s="350"/>
      <c r="OZR10" s="350"/>
      <c r="OZS10" s="351"/>
      <c r="OZT10" s="352"/>
      <c r="OZU10" s="353"/>
      <c r="OZV10" s="352"/>
      <c r="OZW10" s="353"/>
      <c r="OZX10" s="352"/>
      <c r="OZY10" s="353"/>
      <c r="OZZ10" s="352"/>
      <c r="PAA10" s="353"/>
      <c r="PAB10" s="350"/>
      <c r="PAC10" s="350"/>
      <c r="PAD10" s="350"/>
      <c r="PAE10" s="350"/>
      <c r="PAF10" s="350"/>
      <c r="PAG10" s="350"/>
      <c r="PAH10" s="351"/>
      <c r="PAI10" s="352"/>
      <c r="PAJ10" s="353"/>
      <c r="PAK10" s="352"/>
      <c r="PAL10" s="353"/>
      <c r="PAM10" s="352"/>
      <c r="PAN10" s="353"/>
      <c r="PAO10" s="352"/>
      <c r="PAP10" s="353"/>
      <c r="PAQ10" s="350"/>
      <c r="PAR10" s="350"/>
      <c r="PAS10" s="350"/>
      <c r="PAT10" s="350"/>
      <c r="PAU10" s="350"/>
      <c r="PAV10" s="350"/>
      <c r="PAW10" s="351"/>
      <c r="PAX10" s="352"/>
      <c r="PAY10" s="353"/>
      <c r="PAZ10" s="352"/>
      <c r="PBA10" s="353"/>
      <c r="PBB10" s="352"/>
      <c r="PBC10" s="353"/>
      <c r="PBD10" s="352"/>
      <c r="PBE10" s="353"/>
      <c r="PBF10" s="350"/>
      <c r="PBG10" s="350"/>
      <c r="PBH10" s="350"/>
      <c r="PBI10" s="350"/>
      <c r="PBJ10" s="350"/>
      <c r="PBK10" s="350"/>
      <c r="PBL10" s="351"/>
      <c r="PBM10" s="352"/>
      <c r="PBN10" s="353"/>
      <c r="PBO10" s="352"/>
      <c r="PBP10" s="353"/>
      <c r="PBQ10" s="352"/>
      <c r="PBR10" s="353"/>
      <c r="PBS10" s="352"/>
      <c r="PBT10" s="353"/>
      <c r="PBU10" s="350"/>
      <c r="PBV10" s="350"/>
      <c r="PBW10" s="350"/>
      <c r="PBX10" s="350"/>
      <c r="PBY10" s="350"/>
      <c r="PBZ10" s="350"/>
      <c r="PCA10" s="351"/>
      <c r="PCB10" s="352"/>
      <c r="PCC10" s="353"/>
      <c r="PCD10" s="352"/>
      <c r="PCE10" s="353"/>
      <c r="PCF10" s="352"/>
      <c r="PCG10" s="353"/>
      <c r="PCH10" s="352"/>
      <c r="PCI10" s="353"/>
      <c r="PCJ10" s="350"/>
      <c r="PCK10" s="350"/>
      <c r="PCL10" s="350"/>
      <c r="PCM10" s="350"/>
      <c r="PCN10" s="350"/>
      <c r="PCO10" s="350"/>
      <c r="PCP10" s="351"/>
      <c r="PCQ10" s="352"/>
      <c r="PCR10" s="353"/>
      <c r="PCS10" s="352"/>
      <c r="PCT10" s="353"/>
      <c r="PCU10" s="352"/>
      <c r="PCV10" s="353"/>
      <c r="PCW10" s="352"/>
      <c r="PCX10" s="353"/>
      <c r="PCY10" s="350"/>
      <c r="PCZ10" s="350"/>
      <c r="PDA10" s="350"/>
      <c r="PDB10" s="350"/>
      <c r="PDC10" s="350"/>
      <c r="PDD10" s="350"/>
      <c r="PDE10" s="351"/>
      <c r="PDF10" s="352"/>
      <c r="PDG10" s="353"/>
      <c r="PDH10" s="352"/>
      <c r="PDI10" s="353"/>
      <c r="PDJ10" s="352"/>
      <c r="PDK10" s="353"/>
      <c r="PDL10" s="352"/>
      <c r="PDM10" s="353"/>
      <c r="PDN10" s="350"/>
      <c r="PDO10" s="350"/>
      <c r="PDP10" s="350"/>
      <c r="PDQ10" s="350"/>
      <c r="PDR10" s="350"/>
      <c r="PDS10" s="350"/>
      <c r="PDT10" s="351"/>
      <c r="PDU10" s="352"/>
      <c r="PDV10" s="353"/>
      <c r="PDW10" s="352"/>
      <c r="PDX10" s="353"/>
      <c r="PDY10" s="352"/>
      <c r="PDZ10" s="353"/>
      <c r="PEA10" s="352"/>
      <c r="PEB10" s="353"/>
      <c r="PEC10" s="350"/>
      <c r="PED10" s="350"/>
      <c r="PEE10" s="350"/>
      <c r="PEF10" s="350"/>
      <c r="PEG10" s="350"/>
      <c r="PEH10" s="350"/>
      <c r="PEI10" s="351"/>
      <c r="PEJ10" s="352"/>
      <c r="PEK10" s="353"/>
      <c r="PEL10" s="352"/>
      <c r="PEM10" s="353"/>
      <c r="PEN10" s="352"/>
      <c r="PEO10" s="353"/>
      <c r="PEP10" s="352"/>
      <c r="PEQ10" s="353"/>
      <c r="PER10" s="350"/>
      <c r="PES10" s="350"/>
      <c r="PET10" s="350"/>
      <c r="PEU10" s="350"/>
      <c r="PEV10" s="350"/>
      <c r="PEW10" s="350"/>
      <c r="PEX10" s="351"/>
      <c r="PEY10" s="352"/>
      <c r="PEZ10" s="353"/>
      <c r="PFA10" s="352"/>
      <c r="PFB10" s="353"/>
      <c r="PFC10" s="352"/>
      <c r="PFD10" s="353"/>
      <c r="PFE10" s="352"/>
      <c r="PFF10" s="353"/>
      <c r="PFG10" s="350"/>
      <c r="PFH10" s="350"/>
      <c r="PFI10" s="350"/>
      <c r="PFJ10" s="350"/>
      <c r="PFK10" s="350"/>
      <c r="PFL10" s="350"/>
      <c r="PFM10" s="351"/>
      <c r="PFN10" s="352"/>
      <c r="PFO10" s="353"/>
      <c r="PFP10" s="352"/>
      <c r="PFQ10" s="353"/>
      <c r="PFR10" s="352"/>
      <c r="PFS10" s="353"/>
      <c r="PFT10" s="352"/>
      <c r="PFU10" s="353"/>
      <c r="PFV10" s="350"/>
      <c r="PFW10" s="350"/>
      <c r="PFX10" s="350"/>
      <c r="PFY10" s="350"/>
      <c r="PFZ10" s="350"/>
      <c r="PGA10" s="350"/>
      <c r="PGB10" s="351"/>
      <c r="PGC10" s="352"/>
      <c r="PGD10" s="353"/>
      <c r="PGE10" s="352"/>
      <c r="PGF10" s="353"/>
      <c r="PGG10" s="352"/>
      <c r="PGH10" s="353"/>
      <c r="PGI10" s="352"/>
      <c r="PGJ10" s="353"/>
      <c r="PGK10" s="350"/>
      <c r="PGL10" s="350"/>
      <c r="PGM10" s="350"/>
      <c r="PGN10" s="350"/>
      <c r="PGO10" s="350"/>
      <c r="PGP10" s="350"/>
      <c r="PGQ10" s="351"/>
      <c r="PGR10" s="352"/>
      <c r="PGS10" s="353"/>
      <c r="PGT10" s="352"/>
      <c r="PGU10" s="353"/>
      <c r="PGV10" s="352"/>
      <c r="PGW10" s="353"/>
      <c r="PGX10" s="352"/>
      <c r="PGY10" s="353"/>
      <c r="PGZ10" s="350"/>
      <c r="PHA10" s="350"/>
      <c r="PHB10" s="350"/>
      <c r="PHC10" s="350"/>
      <c r="PHD10" s="350"/>
      <c r="PHE10" s="350"/>
      <c r="PHF10" s="351"/>
      <c r="PHG10" s="352"/>
      <c r="PHH10" s="353"/>
      <c r="PHI10" s="352"/>
      <c r="PHJ10" s="353"/>
      <c r="PHK10" s="352"/>
      <c r="PHL10" s="353"/>
      <c r="PHM10" s="352"/>
      <c r="PHN10" s="353"/>
      <c r="PHO10" s="350"/>
      <c r="PHP10" s="350"/>
      <c r="PHQ10" s="350"/>
      <c r="PHR10" s="350"/>
      <c r="PHS10" s="350"/>
      <c r="PHT10" s="350"/>
      <c r="PHU10" s="351"/>
      <c r="PHV10" s="352"/>
      <c r="PHW10" s="353"/>
      <c r="PHX10" s="352"/>
      <c r="PHY10" s="353"/>
      <c r="PHZ10" s="352"/>
      <c r="PIA10" s="353"/>
      <c r="PIB10" s="352"/>
      <c r="PIC10" s="353"/>
      <c r="PID10" s="350"/>
      <c r="PIE10" s="350"/>
      <c r="PIF10" s="350"/>
      <c r="PIG10" s="350"/>
      <c r="PIH10" s="350"/>
      <c r="PII10" s="350"/>
      <c r="PIJ10" s="351"/>
      <c r="PIK10" s="352"/>
      <c r="PIL10" s="353"/>
      <c r="PIM10" s="352"/>
      <c r="PIN10" s="353"/>
      <c r="PIO10" s="352"/>
      <c r="PIP10" s="353"/>
      <c r="PIQ10" s="352"/>
      <c r="PIR10" s="353"/>
      <c r="PIS10" s="350"/>
      <c r="PIT10" s="350"/>
      <c r="PIU10" s="350"/>
      <c r="PIV10" s="350"/>
      <c r="PIW10" s="350"/>
      <c r="PIX10" s="350"/>
      <c r="PIY10" s="351"/>
      <c r="PIZ10" s="352"/>
      <c r="PJA10" s="353"/>
      <c r="PJB10" s="352"/>
      <c r="PJC10" s="353"/>
      <c r="PJD10" s="352"/>
      <c r="PJE10" s="353"/>
      <c r="PJF10" s="352"/>
      <c r="PJG10" s="353"/>
      <c r="PJH10" s="350"/>
      <c r="PJI10" s="350"/>
      <c r="PJJ10" s="350"/>
      <c r="PJK10" s="350"/>
      <c r="PJL10" s="350"/>
      <c r="PJM10" s="350"/>
      <c r="PJN10" s="351"/>
      <c r="PJO10" s="352"/>
      <c r="PJP10" s="353"/>
      <c r="PJQ10" s="352"/>
      <c r="PJR10" s="353"/>
      <c r="PJS10" s="352"/>
      <c r="PJT10" s="353"/>
      <c r="PJU10" s="352"/>
      <c r="PJV10" s="353"/>
      <c r="PJW10" s="350"/>
      <c r="PJX10" s="350"/>
      <c r="PJY10" s="350"/>
      <c r="PJZ10" s="350"/>
      <c r="PKA10" s="350"/>
      <c r="PKB10" s="350"/>
      <c r="PKC10" s="351"/>
      <c r="PKD10" s="352"/>
      <c r="PKE10" s="353"/>
      <c r="PKF10" s="352"/>
      <c r="PKG10" s="353"/>
      <c r="PKH10" s="352"/>
      <c r="PKI10" s="353"/>
      <c r="PKJ10" s="352"/>
      <c r="PKK10" s="353"/>
      <c r="PKL10" s="350"/>
      <c r="PKM10" s="350"/>
      <c r="PKN10" s="350"/>
      <c r="PKO10" s="350"/>
      <c r="PKP10" s="350"/>
      <c r="PKQ10" s="350"/>
      <c r="PKR10" s="351"/>
      <c r="PKS10" s="352"/>
      <c r="PKT10" s="353"/>
      <c r="PKU10" s="352"/>
      <c r="PKV10" s="353"/>
      <c r="PKW10" s="352"/>
      <c r="PKX10" s="353"/>
      <c r="PKY10" s="352"/>
      <c r="PKZ10" s="353"/>
      <c r="PLA10" s="350"/>
      <c r="PLB10" s="350"/>
      <c r="PLC10" s="350"/>
      <c r="PLD10" s="350"/>
      <c r="PLE10" s="350"/>
      <c r="PLF10" s="350"/>
      <c r="PLG10" s="351"/>
      <c r="PLH10" s="352"/>
      <c r="PLI10" s="353"/>
      <c r="PLJ10" s="352"/>
      <c r="PLK10" s="353"/>
      <c r="PLL10" s="352"/>
      <c r="PLM10" s="353"/>
      <c r="PLN10" s="352"/>
      <c r="PLO10" s="353"/>
      <c r="PLP10" s="350"/>
      <c r="PLQ10" s="350"/>
      <c r="PLR10" s="350"/>
      <c r="PLS10" s="350"/>
      <c r="PLT10" s="350"/>
      <c r="PLU10" s="350"/>
      <c r="PLV10" s="351"/>
      <c r="PLW10" s="352"/>
      <c r="PLX10" s="353"/>
      <c r="PLY10" s="352"/>
      <c r="PLZ10" s="353"/>
      <c r="PMA10" s="352"/>
      <c r="PMB10" s="353"/>
      <c r="PMC10" s="352"/>
      <c r="PMD10" s="353"/>
      <c r="PME10" s="350"/>
      <c r="PMF10" s="350"/>
      <c r="PMG10" s="350"/>
      <c r="PMH10" s="350"/>
      <c r="PMI10" s="350"/>
      <c r="PMJ10" s="350"/>
      <c r="PMK10" s="351"/>
      <c r="PML10" s="352"/>
      <c r="PMM10" s="353"/>
      <c r="PMN10" s="352"/>
      <c r="PMO10" s="353"/>
      <c r="PMP10" s="352"/>
      <c r="PMQ10" s="353"/>
      <c r="PMR10" s="352"/>
      <c r="PMS10" s="353"/>
      <c r="PMT10" s="350"/>
      <c r="PMU10" s="350"/>
      <c r="PMV10" s="350"/>
      <c r="PMW10" s="350"/>
      <c r="PMX10" s="350"/>
      <c r="PMY10" s="350"/>
      <c r="PMZ10" s="351"/>
      <c r="PNA10" s="352"/>
      <c r="PNB10" s="353"/>
      <c r="PNC10" s="352"/>
      <c r="PND10" s="353"/>
      <c r="PNE10" s="352"/>
      <c r="PNF10" s="353"/>
      <c r="PNG10" s="352"/>
      <c r="PNH10" s="353"/>
      <c r="PNI10" s="350"/>
      <c r="PNJ10" s="350"/>
      <c r="PNK10" s="350"/>
      <c r="PNL10" s="350"/>
      <c r="PNM10" s="350"/>
      <c r="PNN10" s="350"/>
      <c r="PNO10" s="351"/>
      <c r="PNP10" s="352"/>
      <c r="PNQ10" s="353"/>
      <c r="PNR10" s="352"/>
      <c r="PNS10" s="353"/>
      <c r="PNT10" s="352"/>
      <c r="PNU10" s="353"/>
      <c r="PNV10" s="352"/>
      <c r="PNW10" s="353"/>
      <c r="PNX10" s="350"/>
      <c r="PNY10" s="350"/>
      <c r="PNZ10" s="350"/>
      <c r="POA10" s="350"/>
      <c r="POB10" s="350"/>
      <c r="POC10" s="350"/>
      <c r="POD10" s="351"/>
      <c r="POE10" s="352"/>
      <c r="POF10" s="353"/>
      <c r="POG10" s="352"/>
      <c r="POH10" s="353"/>
      <c r="POI10" s="352"/>
      <c r="POJ10" s="353"/>
      <c r="POK10" s="352"/>
      <c r="POL10" s="353"/>
      <c r="POM10" s="350"/>
      <c r="PON10" s="350"/>
      <c r="POO10" s="350"/>
      <c r="POP10" s="350"/>
      <c r="POQ10" s="350"/>
      <c r="POR10" s="350"/>
      <c r="POS10" s="351"/>
      <c r="POT10" s="352"/>
      <c r="POU10" s="353"/>
      <c r="POV10" s="352"/>
      <c r="POW10" s="353"/>
      <c r="POX10" s="352"/>
      <c r="POY10" s="353"/>
      <c r="POZ10" s="352"/>
      <c r="PPA10" s="353"/>
      <c r="PPB10" s="350"/>
      <c r="PPC10" s="350"/>
      <c r="PPD10" s="350"/>
      <c r="PPE10" s="350"/>
      <c r="PPF10" s="350"/>
      <c r="PPG10" s="350"/>
      <c r="PPH10" s="351"/>
      <c r="PPI10" s="352"/>
      <c r="PPJ10" s="353"/>
      <c r="PPK10" s="352"/>
      <c r="PPL10" s="353"/>
      <c r="PPM10" s="352"/>
      <c r="PPN10" s="353"/>
      <c r="PPO10" s="352"/>
      <c r="PPP10" s="353"/>
      <c r="PPQ10" s="350"/>
      <c r="PPR10" s="350"/>
      <c r="PPS10" s="350"/>
      <c r="PPT10" s="350"/>
      <c r="PPU10" s="350"/>
      <c r="PPV10" s="350"/>
      <c r="PPW10" s="351"/>
      <c r="PPX10" s="352"/>
      <c r="PPY10" s="353"/>
      <c r="PPZ10" s="352"/>
      <c r="PQA10" s="353"/>
      <c r="PQB10" s="352"/>
      <c r="PQC10" s="353"/>
      <c r="PQD10" s="352"/>
      <c r="PQE10" s="353"/>
      <c r="PQF10" s="350"/>
      <c r="PQG10" s="350"/>
      <c r="PQH10" s="350"/>
      <c r="PQI10" s="350"/>
      <c r="PQJ10" s="350"/>
      <c r="PQK10" s="350"/>
      <c r="PQL10" s="351"/>
      <c r="PQM10" s="352"/>
      <c r="PQN10" s="353"/>
      <c r="PQO10" s="352"/>
      <c r="PQP10" s="353"/>
      <c r="PQQ10" s="352"/>
      <c r="PQR10" s="353"/>
      <c r="PQS10" s="352"/>
      <c r="PQT10" s="353"/>
      <c r="PQU10" s="350"/>
      <c r="PQV10" s="350"/>
      <c r="PQW10" s="350"/>
      <c r="PQX10" s="350"/>
      <c r="PQY10" s="350"/>
      <c r="PQZ10" s="350"/>
      <c r="PRA10" s="351"/>
      <c r="PRB10" s="352"/>
      <c r="PRC10" s="353"/>
      <c r="PRD10" s="352"/>
      <c r="PRE10" s="353"/>
      <c r="PRF10" s="352"/>
      <c r="PRG10" s="353"/>
      <c r="PRH10" s="352"/>
      <c r="PRI10" s="353"/>
      <c r="PRJ10" s="350"/>
      <c r="PRK10" s="350"/>
      <c r="PRL10" s="350"/>
      <c r="PRM10" s="350"/>
      <c r="PRN10" s="350"/>
      <c r="PRO10" s="350"/>
      <c r="PRP10" s="351"/>
      <c r="PRQ10" s="352"/>
      <c r="PRR10" s="353"/>
      <c r="PRS10" s="352"/>
      <c r="PRT10" s="353"/>
      <c r="PRU10" s="352"/>
      <c r="PRV10" s="353"/>
      <c r="PRW10" s="352"/>
      <c r="PRX10" s="353"/>
      <c r="PRY10" s="350"/>
      <c r="PRZ10" s="350"/>
      <c r="PSA10" s="350"/>
      <c r="PSB10" s="350"/>
      <c r="PSC10" s="350"/>
      <c r="PSD10" s="350"/>
      <c r="PSE10" s="351"/>
      <c r="PSF10" s="352"/>
      <c r="PSG10" s="353"/>
      <c r="PSH10" s="352"/>
      <c r="PSI10" s="353"/>
      <c r="PSJ10" s="352"/>
      <c r="PSK10" s="353"/>
      <c r="PSL10" s="352"/>
      <c r="PSM10" s="353"/>
      <c r="PSN10" s="350"/>
      <c r="PSO10" s="350"/>
      <c r="PSP10" s="350"/>
      <c r="PSQ10" s="350"/>
      <c r="PSR10" s="350"/>
      <c r="PSS10" s="350"/>
      <c r="PST10" s="351"/>
      <c r="PSU10" s="352"/>
      <c r="PSV10" s="353"/>
      <c r="PSW10" s="352"/>
      <c r="PSX10" s="353"/>
      <c r="PSY10" s="352"/>
      <c r="PSZ10" s="353"/>
      <c r="PTA10" s="352"/>
      <c r="PTB10" s="353"/>
      <c r="PTC10" s="350"/>
      <c r="PTD10" s="350"/>
      <c r="PTE10" s="350"/>
      <c r="PTF10" s="350"/>
      <c r="PTG10" s="350"/>
      <c r="PTH10" s="350"/>
      <c r="PTI10" s="351"/>
      <c r="PTJ10" s="352"/>
      <c r="PTK10" s="353"/>
      <c r="PTL10" s="352"/>
      <c r="PTM10" s="353"/>
      <c r="PTN10" s="352"/>
      <c r="PTO10" s="353"/>
      <c r="PTP10" s="352"/>
      <c r="PTQ10" s="353"/>
      <c r="PTR10" s="350"/>
      <c r="PTS10" s="350"/>
      <c r="PTT10" s="350"/>
      <c r="PTU10" s="350"/>
      <c r="PTV10" s="350"/>
      <c r="PTW10" s="350"/>
      <c r="PTX10" s="351"/>
      <c r="PTY10" s="352"/>
      <c r="PTZ10" s="353"/>
      <c r="PUA10" s="352"/>
      <c r="PUB10" s="353"/>
      <c r="PUC10" s="352"/>
      <c r="PUD10" s="353"/>
      <c r="PUE10" s="352"/>
      <c r="PUF10" s="353"/>
      <c r="PUG10" s="350"/>
      <c r="PUH10" s="350"/>
      <c r="PUI10" s="350"/>
      <c r="PUJ10" s="350"/>
      <c r="PUK10" s="350"/>
      <c r="PUL10" s="350"/>
      <c r="PUM10" s="351"/>
      <c r="PUN10" s="352"/>
      <c r="PUO10" s="353"/>
      <c r="PUP10" s="352"/>
      <c r="PUQ10" s="353"/>
      <c r="PUR10" s="352"/>
      <c r="PUS10" s="353"/>
      <c r="PUT10" s="352"/>
      <c r="PUU10" s="353"/>
      <c r="PUV10" s="350"/>
      <c r="PUW10" s="350"/>
      <c r="PUX10" s="350"/>
      <c r="PUY10" s="350"/>
      <c r="PUZ10" s="350"/>
      <c r="PVA10" s="350"/>
      <c r="PVB10" s="351"/>
      <c r="PVC10" s="352"/>
      <c r="PVD10" s="353"/>
      <c r="PVE10" s="352"/>
      <c r="PVF10" s="353"/>
      <c r="PVG10" s="352"/>
      <c r="PVH10" s="353"/>
      <c r="PVI10" s="352"/>
      <c r="PVJ10" s="353"/>
      <c r="PVK10" s="350"/>
      <c r="PVL10" s="350"/>
      <c r="PVM10" s="350"/>
      <c r="PVN10" s="350"/>
      <c r="PVO10" s="350"/>
      <c r="PVP10" s="350"/>
      <c r="PVQ10" s="351"/>
      <c r="PVR10" s="352"/>
      <c r="PVS10" s="353"/>
      <c r="PVT10" s="352"/>
      <c r="PVU10" s="353"/>
      <c r="PVV10" s="352"/>
      <c r="PVW10" s="353"/>
      <c r="PVX10" s="352"/>
      <c r="PVY10" s="353"/>
      <c r="PVZ10" s="350"/>
      <c r="PWA10" s="350"/>
      <c r="PWB10" s="350"/>
      <c r="PWC10" s="350"/>
      <c r="PWD10" s="350"/>
      <c r="PWE10" s="350"/>
      <c r="PWF10" s="351"/>
      <c r="PWG10" s="352"/>
      <c r="PWH10" s="353"/>
      <c r="PWI10" s="352"/>
      <c r="PWJ10" s="353"/>
      <c r="PWK10" s="352"/>
      <c r="PWL10" s="353"/>
      <c r="PWM10" s="352"/>
      <c r="PWN10" s="353"/>
      <c r="PWO10" s="350"/>
      <c r="PWP10" s="350"/>
      <c r="PWQ10" s="350"/>
      <c r="PWR10" s="350"/>
      <c r="PWS10" s="350"/>
      <c r="PWT10" s="350"/>
      <c r="PWU10" s="351"/>
      <c r="PWV10" s="352"/>
      <c r="PWW10" s="353"/>
      <c r="PWX10" s="352"/>
      <c r="PWY10" s="353"/>
      <c r="PWZ10" s="352"/>
      <c r="PXA10" s="353"/>
      <c r="PXB10" s="352"/>
      <c r="PXC10" s="353"/>
      <c r="PXD10" s="350"/>
      <c r="PXE10" s="350"/>
      <c r="PXF10" s="350"/>
      <c r="PXG10" s="350"/>
      <c r="PXH10" s="350"/>
      <c r="PXI10" s="350"/>
      <c r="PXJ10" s="351"/>
      <c r="PXK10" s="352"/>
      <c r="PXL10" s="353"/>
      <c r="PXM10" s="352"/>
      <c r="PXN10" s="353"/>
      <c r="PXO10" s="352"/>
      <c r="PXP10" s="353"/>
      <c r="PXQ10" s="352"/>
      <c r="PXR10" s="353"/>
      <c r="PXS10" s="350"/>
      <c r="PXT10" s="350"/>
      <c r="PXU10" s="350"/>
      <c r="PXV10" s="350"/>
      <c r="PXW10" s="350"/>
      <c r="PXX10" s="350"/>
      <c r="PXY10" s="351"/>
      <c r="PXZ10" s="352"/>
      <c r="PYA10" s="353"/>
      <c r="PYB10" s="352"/>
      <c r="PYC10" s="353"/>
      <c r="PYD10" s="352"/>
      <c r="PYE10" s="353"/>
      <c r="PYF10" s="352"/>
      <c r="PYG10" s="353"/>
      <c r="PYH10" s="350"/>
      <c r="PYI10" s="350"/>
      <c r="PYJ10" s="350"/>
      <c r="PYK10" s="350"/>
      <c r="PYL10" s="350"/>
      <c r="PYM10" s="350"/>
      <c r="PYN10" s="351"/>
      <c r="PYO10" s="352"/>
      <c r="PYP10" s="353"/>
      <c r="PYQ10" s="352"/>
      <c r="PYR10" s="353"/>
      <c r="PYS10" s="352"/>
      <c r="PYT10" s="353"/>
      <c r="PYU10" s="352"/>
      <c r="PYV10" s="353"/>
      <c r="PYW10" s="350"/>
      <c r="PYX10" s="350"/>
      <c r="PYY10" s="350"/>
      <c r="PYZ10" s="350"/>
      <c r="PZA10" s="350"/>
      <c r="PZB10" s="350"/>
      <c r="PZC10" s="351"/>
      <c r="PZD10" s="352"/>
      <c r="PZE10" s="353"/>
      <c r="PZF10" s="352"/>
      <c r="PZG10" s="353"/>
      <c r="PZH10" s="352"/>
      <c r="PZI10" s="353"/>
      <c r="PZJ10" s="352"/>
      <c r="PZK10" s="353"/>
      <c r="PZL10" s="350"/>
      <c r="PZM10" s="350"/>
      <c r="PZN10" s="350"/>
      <c r="PZO10" s="350"/>
      <c r="PZP10" s="350"/>
      <c r="PZQ10" s="350"/>
      <c r="PZR10" s="351"/>
      <c r="PZS10" s="352"/>
      <c r="PZT10" s="353"/>
      <c r="PZU10" s="352"/>
      <c r="PZV10" s="353"/>
      <c r="PZW10" s="352"/>
      <c r="PZX10" s="353"/>
      <c r="PZY10" s="352"/>
      <c r="PZZ10" s="353"/>
      <c r="QAA10" s="350"/>
      <c r="QAB10" s="350"/>
      <c r="QAC10" s="350"/>
      <c r="QAD10" s="350"/>
      <c r="QAE10" s="350"/>
      <c r="QAF10" s="350"/>
      <c r="QAG10" s="351"/>
      <c r="QAH10" s="352"/>
      <c r="QAI10" s="353"/>
      <c r="QAJ10" s="352"/>
      <c r="QAK10" s="353"/>
      <c r="QAL10" s="352"/>
      <c r="QAM10" s="353"/>
      <c r="QAN10" s="352"/>
      <c r="QAO10" s="353"/>
      <c r="QAP10" s="350"/>
      <c r="QAQ10" s="350"/>
      <c r="QAR10" s="350"/>
      <c r="QAS10" s="350"/>
      <c r="QAT10" s="350"/>
      <c r="QAU10" s="350"/>
      <c r="QAV10" s="351"/>
      <c r="QAW10" s="352"/>
      <c r="QAX10" s="353"/>
      <c r="QAY10" s="352"/>
      <c r="QAZ10" s="353"/>
      <c r="QBA10" s="352"/>
      <c r="QBB10" s="353"/>
      <c r="QBC10" s="352"/>
      <c r="QBD10" s="353"/>
      <c r="QBE10" s="350"/>
      <c r="QBF10" s="350"/>
      <c r="QBG10" s="350"/>
      <c r="QBH10" s="350"/>
      <c r="QBI10" s="350"/>
      <c r="QBJ10" s="350"/>
      <c r="QBK10" s="351"/>
      <c r="QBL10" s="352"/>
      <c r="QBM10" s="353"/>
      <c r="QBN10" s="352"/>
      <c r="QBO10" s="353"/>
      <c r="QBP10" s="352"/>
      <c r="QBQ10" s="353"/>
      <c r="QBR10" s="352"/>
      <c r="QBS10" s="353"/>
      <c r="QBT10" s="350"/>
      <c r="QBU10" s="350"/>
      <c r="QBV10" s="350"/>
      <c r="QBW10" s="350"/>
      <c r="QBX10" s="350"/>
      <c r="QBY10" s="350"/>
      <c r="QBZ10" s="351"/>
      <c r="QCA10" s="352"/>
      <c r="QCB10" s="353"/>
      <c r="QCC10" s="352"/>
      <c r="QCD10" s="353"/>
      <c r="QCE10" s="352"/>
      <c r="QCF10" s="353"/>
      <c r="QCG10" s="352"/>
      <c r="QCH10" s="353"/>
      <c r="QCI10" s="350"/>
      <c r="QCJ10" s="350"/>
      <c r="QCK10" s="350"/>
      <c r="QCL10" s="350"/>
      <c r="QCM10" s="350"/>
      <c r="QCN10" s="350"/>
      <c r="QCO10" s="351"/>
      <c r="QCP10" s="352"/>
      <c r="QCQ10" s="353"/>
      <c r="QCR10" s="352"/>
      <c r="QCS10" s="353"/>
      <c r="QCT10" s="352"/>
      <c r="QCU10" s="353"/>
      <c r="QCV10" s="352"/>
      <c r="QCW10" s="353"/>
      <c r="QCX10" s="350"/>
      <c r="QCY10" s="350"/>
      <c r="QCZ10" s="350"/>
      <c r="QDA10" s="350"/>
      <c r="QDB10" s="350"/>
      <c r="QDC10" s="350"/>
      <c r="QDD10" s="351"/>
      <c r="QDE10" s="352"/>
      <c r="QDF10" s="353"/>
      <c r="QDG10" s="352"/>
      <c r="QDH10" s="353"/>
      <c r="QDI10" s="352"/>
      <c r="QDJ10" s="353"/>
      <c r="QDK10" s="352"/>
      <c r="QDL10" s="353"/>
      <c r="QDM10" s="350"/>
      <c r="QDN10" s="350"/>
      <c r="QDO10" s="350"/>
      <c r="QDP10" s="350"/>
      <c r="QDQ10" s="350"/>
      <c r="QDR10" s="350"/>
      <c r="QDS10" s="351"/>
      <c r="QDT10" s="352"/>
      <c r="QDU10" s="353"/>
      <c r="QDV10" s="352"/>
      <c r="QDW10" s="353"/>
      <c r="QDX10" s="352"/>
      <c r="QDY10" s="353"/>
      <c r="QDZ10" s="352"/>
      <c r="QEA10" s="353"/>
      <c r="QEB10" s="350"/>
      <c r="QEC10" s="350"/>
      <c r="QED10" s="350"/>
      <c r="QEE10" s="350"/>
      <c r="QEF10" s="350"/>
      <c r="QEG10" s="350"/>
      <c r="QEH10" s="351"/>
      <c r="QEI10" s="352"/>
      <c r="QEJ10" s="353"/>
      <c r="QEK10" s="352"/>
      <c r="QEL10" s="353"/>
      <c r="QEM10" s="352"/>
      <c r="QEN10" s="353"/>
      <c r="QEO10" s="352"/>
      <c r="QEP10" s="353"/>
      <c r="QEQ10" s="350"/>
      <c r="QER10" s="350"/>
      <c r="QES10" s="350"/>
      <c r="QET10" s="350"/>
      <c r="QEU10" s="350"/>
      <c r="QEV10" s="350"/>
      <c r="QEW10" s="351"/>
      <c r="QEX10" s="352"/>
      <c r="QEY10" s="353"/>
      <c r="QEZ10" s="352"/>
      <c r="QFA10" s="353"/>
      <c r="QFB10" s="352"/>
      <c r="QFC10" s="353"/>
      <c r="QFD10" s="352"/>
      <c r="QFE10" s="353"/>
      <c r="QFF10" s="350"/>
      <c r="QFG10" s="350"/>
      <c r="QFH10" s="350"/>
      <c r="QFI10" s="350"/>
      <c r="QFJ10" s="350"/>
      <c r="QFK10" s="350"/>
      <c r="QFL10" s="351"/>
      <c r="QFM10" s="352"/>
      <c r="QFN10" s="353"/>
      <c r="QFO10" s="352"/>
      <c r="QFP10" s="353"/>
      <c r="QFQ10" s="352"/>
      <c r="QFR10" s="353"/>
      <c r="QFS10" s="352"/>
      <c r="QFT10" s="353"/>
      <c r="QFU10" s="350"/>
      <c r="QFV10" s="350"/>
      <c r="QFW10" s="350"/>
      <c r="QFX10" s="350"/>
      <c r="QFY10" s="350"/>
      <c r="QFZ10" s="350"/>
      <c r="QGA10" s="351"/>
      <c r="QGB10" s="352"/>
      <c r="QGC10" s="353"/>
      <c r="QGD10" s="352"/>
      <c r="QGE10" s="353"/>
      <c r="QGF10" s="352"/>
      <c r="QGG10" s="353"/>
      <c r="QGH10" s="352"/>
      <c r="QGI10" s="353"/>
      <c r="QGJ10" s="350"/>
      <c r="QGK10" s="350"/>
      <c r="QGL10" s="350"/>
      <c r="QGM10" s="350"/>
      <c r="QGN10" s="350"/>
      <c r="QGO10" s="350"/>
      <c r="QGP10" s="351"/>
      <c r="QGQ10" s="352"/>
      <c r="QGR10" s="353"/>
      <c r="QGS10" s="352"/>
      <c r="QGT10" s="353"/>
      <c r="QGU10" s="352"/>
      <c r="QGV10" s="353"/>
      <c r="QGW10" s="352"/>
      <c r="QGX10" s="353"/>
      <c r="QGY10" s="350"/>
      <c r="QGZ10" s="350"/>
      <c r="QHA10" s="350"/>
      <c r="QHB10" s="350"/>
      <c r="QHC10" s="350"/>
      <c r="QHD10" s="350"/>
      <c r="QHE10" s="351"/>
      <c r="QHF10" s="352"/>
      <c r="QHG10" s="353"/>
      <c r="QHH10" s="352"/>
      <c r="QHI10" s="353"/>
      <c r="QHJ10" s="352"/>
      <c r="QHK10" s="353"/>
      <c r="QHL10" s="352"/>
      <c r="QHM10" s="353"/>
      <c r="QHN10" s="350"/>
      <c r="QHO10" s="350"/>
      <c r="QHP10" s="350"/>
      <c r="QHQ10" s="350"/>
      <c r="QHR10" s="350"/>
      <c r="QHS10" s="350"/>
      <c r="QHT10" s="351"/>
      <c r="QHU10" s="352"/>
      <c r="QHV10" s="353"/>
      <c r="QHW10" s="352"/>
      <c r="QHX10" s="353"/>
      <c r="QHY10" s="352"/>
      <c r="QHZ10" s="353"/>
      <c r="QIA10" s="352"/>
      <c r="QIB10" s="353"/>
      <c r="QIC10" s="350"/>
      <c r="QID10" s="350"/>
      <c r="QIE10" s="350"/>
      <c r="QIF10" s="350"/>
      <c r="QIG10" s="350"/>
      <c r="QIH10" s="350"/>
      <c r="QII10" s="351"/>
      <c r="QIJ10" s="352"/>
      <c r="QIK10" s="353"/>
      <c r="QIL10" s="352"/>
      <c r="QIM10" s="353"/>
      <c r="QIN10" s="352"/>
      <c r="QIO10" s="353"/>
      <c r="QIP10" s="352"/>
      <c r="QIQ10" s="353"/>
      <c r="QIR10" s="350"/>
      <c r="QIS10" s="350"/>
      <c r="QIT10" s="350"/>
      <c r="QIU10" s="350"/>
      <c r="QIV10" s="350"/>
      <c r="QIW10" s="350"/>
      <c r="QIX10" s="351"/>
      <c r="QIY10" s="352"/>
      <c r="QIZ10" s="353"/>
      <c r="QJA10" s="352"/>
      <c r="QJB10" s="353"/>
      <c r="QJC10" s="352"/>
      <c r="QJD10" s="353"/>
      <c r="QJE10" s="352"/>
      <c r="QJF10" s="353"/>
      <c r="QJG10" s="350"/>
      <c r="QJH10" s="350"/>
      <c r="QJI10" s="350"/>
      <c r="QJJ10" s="350"/>
      <c r="QJK10" s="350"/>
      <c r="QJL10" s="350"/>
      <c r="QJM10" s="351"/>
      <c r="QJN10" s="352"/>
      <c r="QJO10" s="353"/>
      <c r="QJP10" s="352"/>
      <c r="QJQ10" s="353"/>
      <c r="QJR10" s="352"/>
      <c r="QJS10" s="353"/>
      <c r="QJT10" s="352"/>
      <c r="QJU10" s="353"/>
      <c r="QJV10" s="350"/>
      <c r="QJW10" s="350"/>
      <c r="QJX10" s="350"/>
      <c r="QJY10" s="350"/>
      <c r="QJZ10" s="350"/>
      <c r="QKA10" s="350"/>
      <c r="QKB10" s="351"/>
      <c r="QKC10" s="352"/>
      <c r="QKD10" s="353"/>
      <c r="QKE10" s="352"/>
      <c r="QKF10" s="353"/>
      <c r="QKG10" s="352"/>
      <c r="QKH10" s="353"/>
      <c r="QKI10" s="352"/>
      <c r="QKJ10" s="353"/>
      <c r="QKK10" s="350"/>
      <c r="QKL10" s="350"/>
      <c r="QKM10" s="350"/>
      <c r="QKN10" s="350"/>
      <c r="QKO10" s="350"/>
      <c r="QKP10" s="350"/>
      <c r="QKQ10" s="351"/>
      <c r="QKR10" s="352"/>
      <c r="QKS10" s="353"/>
      <c r="QKT10" s="352"/>
      <c r="QKU10" s="353"/>
      <c r="QKV10" s="352"/>
      <c r="QKW10" s="353"/>
      <c r="QKX10" s="352"/>
      <c r="QKY10" s="353"/>
      <c r="QKZ10" s="350"/>
      <c r="QLA10" s="350"/>
      <c r="QLB10" s="350"/>
      <c r="QLC10" s="350"/>
      <c r="QLD10" s="350"/>
      <c r="QLE10" s="350"/>
      <c r="QLF10" s="351"/>
      <c r="QLG10" s="352"/>
      <c r="QLH10" s="353"/>
      <c r="QLI10" s="352"/>
      <c r="QLJ10" s="353"/>
      <c r="QLK10" s="352"/>
      <c r="QLL10" s="353"/>
      <c r="QLM10" s="352"/>
      <c r="QLN10" s="353"/>
      <c r="QLO10" s="350"/>
      <c r="QLP10" s="350"/>
      <c r="QLQ10" s="350"/>
      <c r="QLR10" s="350"/>
      <c r="QLS10" s="350"/>
      <c r="QLT10" s="350"/>
      <c r="QLU10" s="351"/>
      <c r="QLV10" s="352"/>
      <c r="QLW10" s="353"/>
      <c r="QLX10" s="352"/>
      <c r="QLY10" s="353"/>
      <c r="QLZ10" s="352"/>
      <c r="QMA10" s="353"/>
      <c r="QMB10" s="352"/>
      <c r="QMC10" s="353"/>
      <c r="QMD10" s="350"/>
      <c r="QME10" s="350"/>
      <c r="QMF10" s="350"/>
      <c r="QMG10" s="350"/>
      <c r="QMH10" s="350"/>
      <c r="QMI10" s="350"/>
      <c r="QMJ10" s="351"/>
      <c r="QMK10" s="352"/>
      <c r="QML10" s="353"/>
      <c r="QMM10" s="352"/>
      <c r="QMN10" s="353"/>
      <c r="QMO10" s="352"/>
      <c r="QMP10" s="353"/>
      <c r="QMQ10" s="352"/>
      <c r="QMR10" s="353"/>
      <c r="QMS10" s="350"/>
      <c r="QMT10" s="350"/>
      <c r="QMU10" s="350"/>
      <c r="QMV10" s="350"/>
      <c r="QMW10" s="350"/>
      <c r="QMX10" s="350"/>
      <c r="QMY10" s="351"/>
      <c r="QMZ10" s="352"/>
      <c r="QNA10" s="353"/>
      <c r="QNB10" s="352"/>
      <c r="QNC10" s="353"/>
      <c r="QND10" s="352"/>
      <c r="QNE10" s="353"/>
      <c r="QNF10" s="352"/>
      <c r="QNG10" s="353"/>
      <c r="QNH10" s="350"/>
      <c r="QNI10" s="350"/>
      <c r="QNJ10" s="350"/>
      <c r="QNK10" s="350"/>
      <c r="QNL10" s="350"/>
      <c r="QNM10" s="350"/>
      <c r="QNN10" s="351"/>
      <c r="QNO10" s="352"/>
      <c r="QNP10" s="353"/>
      <c r="QNQ10" s="352"/>
      <c r="QNR10" s="353"/>
      <c r="QNS10" s="352"/>
      <c r="QNT10" s="353"/>
      <c r="QNU10" s="352"/>
      <c r="QNV10" s="353"/>
      <c r="QNW10" s="350"/>
      <c r="QNX10" s="350"/>
      <c r="QNY10" s="350"/>
      <c r="QNZ10" s="350"/>
      <c r="QOA10" s="350"/>
      <c r="QOB10" s="350"/>
      <c r="QOC10" s="351"/>
      <c r="QOD10" s="352"/>
      <c r="QOE10" s="353"/>
      <c r="QOF10" s="352"/>
      <c r="QOG10" s="353"/>
      <c r="QOH10" s="352"/>
      <c r="QOI10" s="353"/>
      <c r="QOJ10" s="352"/>
      <c r="QOK10" s="353"/>
      <c r="QOL10" s="350"/>
      <c r="QOM10" s="350"/>
      <c r="QON10" s="350"/>
      <c r="QOO10" s="350"/>
      <c r="QOP10" s="350"/>
      <c r="QOQ10" s="350"/>
      <c r="QOR10" s="351"/>
      <c r="QOS10" s="352"/>
      <c r="QOT10" s="353"/>
      <c r="QOU10" s="352"/>
      <c r="QOV10" s="353"/>
      <c r="QOW10" s="352"/>
      <c r="QOX10" s="353"/>
      <c r="QOY10" s="352"/>
      <c r="QOZ10" s="353"/>
      <c r="QPA10" s="350"/>
      <c r="QPB10" s="350"/>
      <c r="QPC10" s="350"/>
      <c r="QPD10" s="350"/>
      <c r="QPE10" s="350"/>
      <c r="QPF10" s="350"/>
      <c r="QPG10" s="351"/>
      <c r="QPH10" s="352"/>
      <c r="QPI10" s="353"/>
      <c r="QPJ10" s="352"/>
      <c r="QPK10" s="353"/>
      <c r="QPL10" s="352"/>
      <c r="QPM10" s="353"/>
      <c r="QPN10" s="352"/>
      <c r="QPO10" s="353"/>
      <c r="QPP10" s="350"/>
      <c r="QPQ10" s="350"/>
      <c r="QPR10" s="350"/>
      <c r="QPS10" s="350"/>
      <c r="QPT10" s="350"/>
      <c r="QPU10" s="350"/>
      <c r="QPV10" s="351"/>
      <c r="QPW10" s="352"/>
      <c r="QPX10" s="353"/>
      <c r="QPY10" s="352"/>
      <c r="QPZ10" s="353"/>
      <c r="QQA10" s="352"/>
      <c r="QQB10" s="353"/>
      <c r="QQC10" s="352"/>
      <c r="QQD10" s="353"/>
      <c r="QQE10" s="350"/>
      <c r="QQF10" s="350"/>
      <c r="QQG10" s="350"/>
      <c r="QQH10" s="350"/>
      <c r="QQI10" s="350"/>
      <c r="QQJ10" s="350"/>
      <c r="QQK10" s="351"/>
      <c r="QQL10" s="352"/>
      <c r="QQM10" s="353"/>
      <c r="QQN10" s="352"/>
      <c r="QQO10" s="353"/>
      <c r="QQP10" s="352"/>
      <c r="QQQ10" s="353"/>
      <c r="QQR10" s="352"/>
      <c r="QQS10" s="353"/>
      <c r="QQT10" s="350"/>
      <c r="QQU10" s="350"/>
      <c r="QQV10" s="350"/>
      <c r="QQW10" s="350"/>
      <c r="QQX10" s="350"/>
      <c r="QQY10" s="350"/>
      <c r="QQZ10" s="351"/>
      <c r="QRA10" s="352"/>
      <c r="QRB10" s="353"/>
      <c r="QRC10" s="352"/>
      <c r="QRD10" s="353"/>
      <c r="QRE10" s="352"/>
      <c r="QRF10" s="353"/>
      <c r="QRG10" s="352"/>
      <c r="QRH10" s="353"/>
      <c r="QRI10" s="350"/>
      <c r="QRJ10" s="350"/>
      <c r="QRK10" s="350"/>
      <c r="QRL10" s="350"/>
      <c r="QRM10" s="350"/>
      <c r="QRN10" s="350"/>
      <c r="QRO10" s="351"/>
      <c r="QRP10" s="352"/>
      <c r="QRQ10" s="353"/>
      <c r="QRR10" s="352"/>
      <c r="QRS10" s="353"/>
      <c r="QRT10" s="352"/>
      <c r="QRU10" s="353"/>
      <c r="QRV10" s="352"/>
      <c r="QRW10" s="353"/>
      <c r="QRX10" s="350"/>
      <c r="QRY10" s="350"/>
      <c r="QRZ10" s="350"/>
      <c r="QSA10" s="350"/>
      <c r="QSB10" s="350"/>
      <c r="QSC10" s="350"/>
      <c r="QSD10" s="351"/>
      <c r="QSE10" s="352"/>
      <c r="QSF10" s="353"/>
      <c r="QSG10" s="352"/>
      <c r="QSH10" s="353"/>
      <c r="QSI10" s="352"/>
      <c r="QSJ10" s="353"/>
      <c r="QSK10" s="352"/>
      <c r="QSL10" s="353"/>
      <c r="QSM10" s="350"/>
      <c r="QSN10" s="350"/>
      <c r="QSO10" s="350"/>
      <c r="QSP10" s="350"/>
      <c r="QSQ10" s="350"/>
      <c r="QSR10" s="350"/>
      <c r="QSS10" s="351"/>
      <c r="QST10" s="352"/>
      <c r="QSU10" s="353"/>
      <c r="QSV10" s="352"/>
      <c r="QSW10" s="353"/>
      <c r="QSX10" s="352"/>
      <c r="QSY10" s="353"/>
      <c r="QSZ10" s="352"/>
      <c r="QTA10" s="353"/>
      <c r="QTB10" s="350"/>
      <c r="QTC10" s="350"/>
      <c r="QTD10" s="350"/>
      <c r="QTE10" s="350"/>
      <c r="QTF10" s="350"/>
      <c r="QTG10" s="350"/>
      <c r="QTH10" s="351"/>
      <c r="QTI10" s="352"/>
      <c r="QTJ10" s="353"/>
      <c r="QTK10" s="352"/>
      <c r="QTL10" s="353"/>
      <c r="QTM10" s="352"/>
      <c r="QTN10" s="353"/>
      <c r="QTO10" s="352"/>
      <c r="QTP10" s="353"/>
      <c r="QTQ10" s="350"/>
      <c r="QTR10" s="350"/>
      <c r="QTS10" s="350"/>
      <c r="QTT10" s="350"/>
      <c r="QTU10" s="350"/>
      <c r="QTV10" s="350"/>
      <c r="QTW10" s="351"/>
      <c r="QTX10" s="352"/>
      <c r="QTY10" s="353"/>
      <c r="QTZ10" s="352"/>
      <c r="QUA10" s="353"/>
      <c r="QUB10" s="352"/>
      <c r="QUC10" s="353"/>
      <c r="QUD10" s="352"/>
      <c r="QUE10" s="353"/>
      <c r="QUF10" s="350"/>
      <c r="QUG10" s="350"/>
      <c r="QUH10" s="350"/>
      <c r="QUI10" s="350"/>
      <c r="QUJ10" s="350"/>
      <c r="QUK10" s="350"/>
      <c r="QUL10" s="351"/>
      <c r="QUM10" s="352"/>
      <c r="QUN10" s="353"/>
      <c r="QUO10" s="352"/>
      <c r="QUP10" s="353"/>
      <c r="QUQ10" s="352"/>
      <c r="QUR10" s="353"/>
      <c r="QUS10" s="352"/>
      <c r="QUT10" s="353"/>
      <c r="QUU10" s="350"/>
      <c r="QUV10" s="350"/>
      <c r="QUW10" s="350"/>
      <c r="QUX10" s="350"/>
      <c r="QUY10" s="350"/>
      <c r="QUZ10" s="350"/>
      <c r="QVA10" s="351"/>
      <c r="QVB10" s="352"/>
      <c r="QVC10" s="353"/>
      <c r="QVD10" s="352"/>
      <c r="QVE10" s="353"/>
      <c r="QVF10" s="352"/>
      <c r="QVG10" s="353"/>
      <c r="QVH10" s="352"/>
      <c r="QVI10" s="353"/>
      <c r="QVJ10" s="350"/>
      <c r="QVK10" s="350"/>
      <c r="QVL10" s="350"/>
      <c r="QVM10" s="350"/>
      <c r="QVN10" s="350"/>
      <c r="QVO10" s="350"/>
      <c r="QVP10" s="351"/>
      <c r="QVQ10" s="352"/>
      <c r="QVR10" s="353"/>
      <c r="QVS10" s="352"/>
      <c r="QVT10" s="353"/>
      <c r="QVU10" s="352"/>
      <c r="QVV10" s="353"/>
      <c r="QVW10" s="352"/>
      <c r="QVX10" s="353"/>
      <c r="QVY10" s="350"/>
      <c r="QVZ10" s="350"/>
      <c r="QWA10" s="350"/>
      <c r="QWB10" s="350"/>
      <c r="QWC10" s="350"/>
      <c r="QWD10" s="350"/>
      <c r="QWE10" s="351"/>
      <c r="QWF10" s="352"/>
      <c r="QWG10" s="353"/>
      <c r="QWH10" s="352"/>
      <c r="QWI10" s="353"/>
      <c r="QWJ10" s="352"/>
      <c r="QWK10" s="353"/>
      <c r="QWL10" s="352"/>
      <c r="QWM10" s="353"/>
      <c r="QWN10" s="350"/>
      <c r="QWO10" s="350"/>
      <c r="QWP10" s="350"/>
      <c r="QWQ10" s="350"/>
      <c r="QWR10" s="350"/>
      <c r="QWS10" s="350"/>
      <c r="QWT10" s="351"/>
      <c r="QWU10" s="352"/>
      <c r="QWV10" s="353"/>
      <c r="QWW10" s="352"/>
      <c r="QWX10" s="353"/>
      <c r="QWY10" s="352"/>
      <c r="QWZ10" s="353"/>
      <c r="QXA10" s="352"/>
      <c r="QXB10" s="353"/>
      <c r="QXC10" s="350"/>
      <c r="QXD10" s="350"/>
      <c r="QXE10" s="350"/>
      <c r="QXF10" s="350"/>
      <c r="QXG10" s="350"/>
      <c r="QXH10" s="350"/>
      <c r="QXI10" s="351"/>
      <c r="QXJ10" s="352"/>
      <c r="QXK10" s="353"/>
      <c r="QXL10" s="352"/>
      <c r="QXM10" s="353"/>
      <c r="QXN10" s="352"/>
      <c r="QXO10" s="353"/>
      <c r="QXP10" s="352"/>
      <c r="QXQ10" s="353"/>
      <c r="QXR10" s="350"/>
      <c r="QXS10" s="350"/>
      <c r="QXT10" s="350"/>
      <c r="QXU10" s="350"/>
      <c r="QXV10" s="350"/>
      <c r="QXW10" s="350"/>
      <c r="QXX10" s="351"/>
      <c r="QXY10" s="352"/>
      <c r="QXZ10" s="353"/>
      <c r="QYA10" s="352"/>
      <c r="QYB10" s="353"/>
      <c r="QYC10" s="352"/>
      <c r="QYD10" s="353"/>
      <c r="QYE10" s="352"/>
      <c r="QYF10" s="353"/>
      <c r="QYG10" s="350"/>
      <c r="QYH10" s="350"/>
      <c r="QYI10" s="350"/>
      <c r="QYJ10" s="350"/>
      <c r="QYK10" s="350"/>
      <c r="QYL10" s="350"/>
      <c r="QYM10" s="351"/>
      <c r="QYN10" s="352"/>
      <c r="QYO10" s="353"/>
      <c r="QYP10" s="352"/>
      <c r="QYQ10" s="353"/>
      <c r="QYR10" s="352"/>
      <c r="QYS10" s="353"/>
      <c r="QYT10" s="352"/>
      <c r="QYU10" s="353"/>
      <c r="QYV10" s="350"/>
      <c r="QYW10" s="350"/>
      <c r="QYX10" s="350"/>
      <c r="QYY10" s="350"/>
      <c r="QYZ10" s="350"/>
      <c r="QZA10" s="350"/>
      <c r="QZB10" s="351"/>
      <c r="QZC10" s="352"/>
      <c r="QZD10" s="353"/>
      <c r="QZE10" s="352"/>
      <c r="QZF10" s="353"/>
      <c r="QZG10" s="352"/>
      <c r="QZH10" s="353"/>
      <c r="QZI10" s="352"/>
      <c r="QZJ10" s="353"/>
      <c r="QZK10" s="350"/>
      <c r="QZL10" s="350"/>
      <c r="QZM10" s="350"/>
      <c r="QZN10" s="350"/>
      <c r="QZO10" s="350"/>
      <c r="QZP10" s="350"/>
      <c r="QZQ10" s="351"/>
      <c r="QZR10" s="352"/>
      <c r="QZS10" s="353"/>
      <c r="QZT10" s="352"/>
      <c r="QZU10" s="353"/>
      <c r="QZV10" s="352"/>
      <c r="QZW10" s="353"/>
      <c r="QZX10" s="352"/>
      <c r="QZY10" s="353"/>
      <c r="QZZ10" s="350"/>
      <c r="RAA10" s="350"/>
      <c r="RAB10" s="350"/>
      <c r="RAC10" s="350"/>
      <c r="RAD10" s="350"/>
      <c r="RAE10" s="350"/>
      <c r="RAF10" s="351"/>
      <c r="RAG10" s="352"/>
      <c r="RAH10" s="353"/>
      <c r="RAI10" s="352"/>
      <c r="RAJ10" s="353"/>
      <c r="RAK10" s="352"/>
      <c r="RAL10" s="353"/>
      <c r="RAM10" s="352"/>
      <c r="RAN10" s="353"/>
      <c r="RAO10" s="350"/>
      <c r="RAP10" s="350"/>
      <c r="RAQ10" s="350"/>
      <c r="RAR10" s="350"/>
      <c r="RAS10" s="350"/>
      <c r="RAT10" s="350"/>
      <c r="RAU10" s="351"/>
      <c r="RAV10" s="352"/>
      <c r="RAW10" s="353"/>
      <c r="RAX10" s="352"/>
      <c r="RAY10" s="353"/>
      <c r="RAZ10" s="352"/>
      <c r="RBA10" s="353"/>
      <c r="RBB10" s="352"/>
      <c r="RBC10" s="353"/>
      <c r="RBD10" s="350"/>
      <c r="RBE10" s="350"/>
      <c r="RBF10" s="350"/>
      <c r="RBG10" s="350"/>
      <c r="RBH10" s="350"/>
      <c r="RBI10" s="350"/>
      <c r="RBJ10" s="351"/>
      <c r="RBK10" s="352"/>
      <c r="RBL10" s="353"/>
      <c r="RBM10" s="352"/>
      <c r="RBN10" s="353"/>
      <c r="RBO10" s="352"/>
      <c r="RBP10" s="353"/>
      <c r="RBQ10" s="352"/>
      <c r="RBR10" s="353"/>
      <c r="RBS10" s="350"/>
      <c r="RBT10" s="350"/>
      <c r="RBU10" s="350"/>
      <c r="RBV10" s="350"/>
      <c r="RBW10" s="350"/>
      <c r="RBX10" s="350"/>
      <c r="RBY10" s="351"/>
      <c r="RBZ10" s="352"/>
      <c r="RCA10" s="353"/>
      <c r="RCB10" s="352"/>
      <c r="RCC10" s="353"/>
      <c r="RCD10" s="352"/>
      <c r="RCE10" s="353"/>
      <c r="RCF10" s="352"/>
      <c r="RCG10" s="353"/>
      <c r="RCH10" s="350"/>
      <c r="RCI10" s="350"/>
      <c r="RCJ10" s="350"/>
      <c r="RCK10" s="350"/>
      <c r="RCL10" s="350"/>
      <c r="RCM10" s="350"/>
      <c r="RCN10" s="351"/>
      <c r="RCO10" s="352"/>
      <c r="RCP10" s="353"/>
      <c r="RCQ10" s="352"/>
      <c r="RCR10" s="353"/>
      <c r="RCS10" s="352"/>
      <c r="RCT10" s="353"/>
      <c r="RCU10" s="352"/>
      <c r="RCV10" s="353"/>
      <c r="RCW10" s="350"/>
      <c r="RCX10" s="350"/>
      <c r="RCY10" s="350"/>
      <c r="RCZ10" s="350"/>
      <c r="RDA10" s="350"/>
      <c r="RDB10" s="350"/>
      <c r="RDC10" s="351"/>
      <c r="RDD10" s="352"/>
      <c r="RDE10" s="353"/>
      <c r="RDF10" s="352"/>
      <c r="RDG10" s="353"/>
      <c r="RDH10" s="352"/>
      <c r="RDI10" s="353"/>
      <c r="RDJ10" s="352"/>
      <c r="RDK10" s="353"/>
      <c r="RDL10" s="350"/>
      <c r="RDM10" s="350"/>
      <c r="RDN10" s="350"/>
      <c r="RDO10" s="350"/>
      <c r="RDP10" s="350"/>
      <c r="RDQ10" s="350"/>
      <c r="RDR10" s="351"/>
      <c r="RDS10" s="352"/>
      <c r="RDT10" s="353"/>
      <c r="RDU10" s="352"/>
      <c r="RDV10" s="353"/>
      <c r="RDW10" s="352"/>
      <c r="RDX10" s="353"/>
      <c r="RDY10" s="352"/>
      <c r="RDZ10" s="353"/>
      <c r="REA10" s="350"/>
      <c r="REB10" s="350"/>
      <c r="REC10" s="350"/>
      <c r="RED10" s="350"/>
      <c r="REE10" s="350"/>
      <c r="REF10" s="350"/>
      <c r="REG10" s="351"/>
      <c r="REH10" s="352"/>
      <c r="REI10" s="353"/>
      <c r="REJ10" s="352"/>
      <c r="REK10" s="353"/>
      <c r="REL10" s="352"/>
      <c r="REM10" s="353"/>
      <c r="REN10" s="352"/>
      <c r="REO10" s="353"/>
      <c r="REP10" s="350"/>
      <c r="REQ10" s="350"/>
      <c r="RER10" s="350"/>
      <c r="RES10" s="350"/>
      <c r="RET10" s="350"/>
      <c r="REU10" s="350"/>
      <c r="REV10" s="351"/>
      <c r="REW10" s="352"/>
      <c r="REX10" s="353"/>
      <c r="REY10" s="352"/>
      <c r="REZ10" s="353"/>
      <c r="RFA10" s="352"/>
      <c r="RFB10" s="353"/>
      <c r="RFC10" s="352"/>
      <c r="RFD10" s="353"/>
      <c r="RFE10" s="350"/>
      <c r="RFF10" s="350"/>
      <c r="RFG10" s="350"/>
      <c r="RFH10" s="350"/>
      <c r="RFI10" s="350"/>
      <c r="RFJ10" s="350"/>
      <c r="RFK10" s="351"/>
      <c r="RFL10" s="352"/>
      <c r="RFM10" s="353"/>
      <c r="RFN10" s="352"/>
      <c r="RFO10" s="353"/>
      <c r="RFP10" s="352"/>
      <c r="RFQ10" s="353"/>
      <c r="RFR10" s="352"/>
      <c r="RFS10" s="353"/>
      <c r="RFT10" s="350"/>
      <c r="RFU10" s="350"/>
      <c r="RFV10" s="350"/>
      <c r="RFW10" s="350"/>
      <c r="RFX10" s="350"/>
      <c r="RFY10" s="350"/>
      <c r="RFZ10" s="351"/>
      <c r="RGA10" s="352"/>
      <c r="RGB10" s="353"/>
      <c r="RGC10" s="352"/>
      <c r="RGD10" s="353"/>
      <c r="RGE10" s="352"/>
      <c r="RGF10" s="353"/>
      <c r="RGG10" s="352"/>
      <c r="RGH10" s="353"/>
      <c r="RGI10" s="350"/>
      <c r="RGJ10" s="350"/>
      <c r="RGK10" s="350"/>
      <c r="RGL10" s="350"/>
      <c r="RGM10" s="350"/>
      <c r="RGN10" s="350"/>
      <c r="RGO10" s="351"/>
      <c r="RGP10" s="352"/>
      <c r="RGQ10" s="353"/>
      <c r="RGR10" s="352"/>
      <c r="RGS10" s="353"/>
      <c r="RGT10" s="352"/>
      <c r="RGU10" s="353"/>
      <c r="RGV10" s="352"/>
      <c r="RGW10" s="353"/>
      <c r="RGX10" s="350"/>
      <c r="RGY10" s="350"/>
      <c r="RGZ10" s="350"/>
      <c r="RHA10" s="350"/>
      <c r="RHB10" s="350"/>
      <c r="RHC10" s="350"/>
      <c r="RHD10" s="351"/>
      <c r="RHE10" s="352"/>
      <c r="RHF10" s="353"/>
      <c r="RHG10" s="352"/>
      <c r="RHH10" s="353"/>
      <c r="RHI10" s="352"/>
      <c r="RHJ10" s="353"/>
      <c r="RHK10" s="352"/>
      <c r="RHL10" s="353"/>
      <c r="RHM10" s="350"/>
      <c r="RHN10" s="350"/>
      <c r="RHO10" s="350"/>
      <c r="RHP10" s="350"/>
      <c r="RHQ10" s="350"/>
      <c r="RHR10" s="350"/>
      <c r="RHS10" s="351"/>
      <c r="RHT10" s="352"/>
      <c r="RHU10" s="353"/>
      <c r="RHV10" s="352"/>
      <c r="RHW10" s="353"/>
      <c r="RHX10" s="352"/>
      <c r="RHY10" s="353"/>
      <c r="RHZ10" s="352"/>
      <c r="RIA10" s="353"/>
      <c r="RIB10" s="350"/>
      <c r="RIC10" s="350"/>
      <c r="RID10" s="350"/>
      <c r="RIE10" s="350"/>
      <c r="RIF10" s="350"/>
      <c r="RIG10" s="350"/>
      <c r="RIH10" s="351"/>
      <c r="RII10" s="352"/>
      <c r="RIJ10" s="353"/>
      <c r="RIK10" s="352"/>
      <c r="RIL10" s="353"/>
      <c r="RIM10" s="352"/>
      <c r="RIN10" s="353"/>
      <c r="RIO10" s="352"/>
      <c r="RIP10" s="353"/>
      <c r="RIQ10" s="350"/>
      <c r="RIR10" s="350"/>
      <c r="RIS10" s="350"/>
      <c r="RIT10" s="350"/>
      <c r="RIU10" s="350"/>
      <c r="RIV10" s="350"/>
      <c r="RIW10" s="351"/>
      <c r="RIX10" s="352"/>
      <c r="RIY10" s="353"/>
      <c r="RIZ10" s="352"/>
      <c r="RJA10" s="353"/>
      <c r="RJB10" s="352"/>
      <c r="RJC10" s="353"/>
      <c r="RJD10" s="352"/>
      <c r="RJE10" s="353"/>
      <c r="RJF10" s="350"/>
      <c r="RJG10" s="350"/>
      <c r="RJH10" s="350"/>
      <c r="RJI10" s="350"/>
      <c r="RJJ10" s="350"/>
      <c r="RJK10" s="350"/>
      <c r="RJL10" s="351"/>
      <c r="RJM10" s="352"/>
      <c r="RJN10" s="353"/>
      <c r="RJO10" s="352"/>
      <c r="RJP10" s="353"/>
      <c r="RJQ10" s="352"/>
      <c r="RJR10" s="353"/>
      <c r="RJS10" s="352"/>
      <c r="RJT10" s="353"/>
      <c r="RJU10" s="350"/>
      <c r="RJV10" s="350"/>
      <c r="RJW10" s="350"/>
      <c r="RJX10" s="350"/>
      <c r="RJY10" s="350"/>
      <c r="RJZ10" s="350"/>
      <c r="RKA10" s="351"/>
      <c r="RKB10" s="352"/>
      <c r="RKC10" s="353"/>
      <c r="RKD10" s="352"/>
      <c r="RKE10" s="353"/>
      <c r="RKF10" s="352"/>
      <c r="RKG10" s="353"/>
      <c r="RKH10" s="352"/>
      <c r="RKI10" s="353"/>
      <c r="RKJ10" s="350"/>
      <c r="RKK10" s="350"/>
      <c r="RKL10" s="350"/>
      <c r="RKM10" s="350"/>
      <c r="RKN10" s="350"/>
      <c r="RKO10" s="350"/>
      <c r="RKP10" s="351"/>
      <c r="RKQ10" s="352"/>
      <c r="RKR10" s="353"/>
      <c r="RKS10" s="352"/>
      <c r="RKT10" s="353"/>
      <c r="RKU10" s="352"/>
      <c r="RKV10" s="353"/>
      <c r="RKW10" s="352"/>
      <c r="RKX10" s="353"/>
      <c r="RKY10" s="350"/>
      <c r="RKZ10" s="350"/>
      <c r="RLA10" s="350"/>
      <c r="RLB10" s="350"/>
      <c r="RLC10" s="350"/>
      <c r="RLD10" s="350"/>
      <c r="RLE10" s="351"/>
      <c r="RLF10" s="352"/>
      <c r="RLG10" s="353"/>
      <c r="RLH10" s="352"/>
      <c r="RLI10" s="353"/>
      <c r="RLJ10" s="352"/>
      <c r="RLK10" s="353"/>
      <c r="RLL10" s="352"/>
      <c r="RLM10" s="353"/>
      <c r="RLN10" s="350"/>
      <c r="RLO10" s="350"/>
      <c r="RLP10" s="350"/>
      <c r="RLQ10" s="350"/>
      <c r="RLR10" s="350"/>
      <c r="RLS10" s="350"/>
      <c r="RLT10" s="351"/>
      <c r="RLU10" s="352"/>
      <c r="RLV10" s="353"/>
      <c r="RLW10" s="352"/>
      <c r="RLX10" s="353"/>
      <c r="RLY10" s="352"/>
      <c r="RLZ10" s="353"/>
      <c r="RMA10" s="352"/>
      <c r="RMB10" s="353"/>
      <c r="RMC10" s="350"/>
      <c r="RMD10" s="350"/>
      <c r="RME10" s="350"/>
      <c r="RMF10" s="350"/>
      <c r="RMG10" s="350"/>
      <c r="RMH10" s="350"/>
      <c r="RMI10" s="351"/>
      <c r="RMJ10" s="352"/>
      <c r="RMK10" s="353"/>
      <c r="RML10" s="352"/>
      <c r="RMM10" s="353"/>
      <c r="RMN10" s="352"/>
      <c r="RMO10" s="353"/>
      <c r="RMP10" s="352"/>
      <c r="RMQ10" s="353"/>
      <c r="RMR10" s="350"/>
      <c r="RMS10" s="350"/>
      <c r="RMT10" s="350"/>
      <c r="RMU10" s="350"/>
      <c r="RMV10" s="350"/>
      <c r="RMW10" s="350"/>
      <c r="RMX10" s="351"/>
      <c r="RMY10" s="352"/>
      <c r="RMZ10" s="353"/>
      <c r="RNA10" s="352"/>
      <c r="RNB10" s="353"/>
      <c r="RNC10" s="352"/>
      <c r="RND10" s="353"/>
      <c r="RNE10" s="352"/>
      <c r="RNF10" s="353"/>
      <c r="RNG10" s="350"/>
      <c r="RNH10" s="350"/>
      <c r="RNI10" s="350"/>
      <c r="RNJ10" s="350"/>
      <c r="RNK10" s="350"/>
      <c r="RNL10" s="350"/>
      <c r="RNM10" s="351"/>
      <c r="RNN10" s="352"/>
      <c r="RNO10" s="353"/>
      <c r="RNP10" s="352"/>
      <c r="RNQ10" s="353"/>
      <c r="RNR10" s="352"/>
      <c r="RNS10" s="353"/>
      <c r="RNT10" s="352"/>
      <c r="RNU10" s="353"/>
      <c r="RNV10" s="350"/>
      <c r="RNW10" s="350"/>
      <c r="RNX10" s="350"/>
      <c r="RNY10" s="350"/>
      <c r="RNZ10" s="350"/>
      <c r="ROA10" s="350"/>
      <c r="ROB10" s="351"/>
      <c r="ROC10" s="352"/>
      <c r="ROD10" s="353"/>
      <c r="ROE10" s="352"/>
      <c r="ROF10" s="353"/>
      <c r="ROG10" s="352"/>
      <c r="ROH10" s="353"/>
      <c r="ROI10" s="352"/>
      <c r="ROJ10" s="353"/>
      <c r="ROK10" s="350"/>
      <c r="ROL10" s="350"/>
      <c r="ROM10" s="350"/>
      <c r="RON10" s="350"/>
      <c r="ROO10" s="350"/>
      <c r="ROP10" s="350"/>
      <c r="ROQ10" s="351"/>
      <c r="ROR10" s="352"/>
      <c r="ROS10" s="353"/>
      <c r="ROT10" s="352"/>
      <c r="ROU10" s="353"/>
      <c r="ROV10" s="352"/>
      <c r="ROW10" s="353"/>
      <c r="ROX10" s="352"/>
      <c r="ROY10" s="353"/>
      <c r="ROZ10" s="350"/>
      <c r="RPA10" s="350"/>
      <c r="RPB10" s="350"/>
      <c r="RPC10" s="350"/>
      <c r="RPD10" s="350"/>
      <c r="RPE10" s="350"/>
      <c r="RPF10" s="351"/>
      <c r="RPG10" s="352"/>
      <c r="RPH10" s="353"/>
      <c r="RPI10" s="352"/>
      <c r="RPJ10" s="353"/>
      <c r="RPK10" s="352"/>
      <c r="RPL10" s="353"/>
      <c r="RPM10" s="352"/>
      <c r="RPN10" s="353"/>
      <c r="RPO10" s="350"/>
      <c r="RPP10" s="350"/>
      <c r="RPQ10" s="350"/>
      <c r="RPR10" s="350"/>
      <c r="RPS10" s="350"/>
      <c r="RPT10" s="350"/>
      <c r="RPU10" s="351"/>
      <c r="RPV10" s="352"/>
      <c r="RPW10" s="353"/>
      <c r="RPX10" s="352"/>
      <c r="RPY10" s="353"/>
      <c r="RPZ10" s="352"/>
      <c r="RQA10" s="353"/>
      <c r="RQB10" s="352"/>
      <c r="RQC10" s="353"/>
      <c r="RQD10" s="350"/>
      <c r="RQE10" s="350"/>
      <c r="RQF10" s="350"/>
      <c r="RQG10" s="350"/>
      <c r="RQH10" s="350"/>
      <c r="RQI10" s="350"/>
      <c r="RQJ10" s="351"/>
      <c r="RQK10" s="352"/>
      <c r="RQL10" s="353"/>
      <c r="RQM10" s="352"/>
      <c r="RQN10" s="353"/>
      <c r="RQO10" s="352"/>
      <c r="RQP10" s="353"/>
      <c r="RQQ10" s="352"/>
      <c r="RQR10" s="353"/>
      <c r="RQS10" s="350"/>
      <c r="RQT10" s="350"/>
      <c r="RQU10" s="350"/>
      <c r="RQV10" s="350"/>
      <c r="RQW10" s="350"/>
      <c r="RQX10" s="350"/>
      <c r="RQY10" s="351"/>
      <c r="RQZ10" s="352"/>
      <c r="RRA10" s="353"/>
      <c r="RRB10" s="352"/>
      <c r="RRC10" s="353"/>
      <c r="RRD10" s="352"/>
      <c r="RRE10" s="353"/>
      <c r="RRF10" s="352"/>
      <c r="RRG10" s="353"/>
      <c r="RRH10" s="350"/>
      <c r="RRI10" s="350"/>
      <c r="RRJ10" s="350"/>
      <c r="RRK10" s="350"/>
      <c r="RRL10" s="350"/>
      <c r="RRM10" s="350"/>
      <c r="RRN10" s="351"/>
      <c r="RRO10" s="352"/>
      <c r="RRP10" s="353"/>
      <c r="RRQ10" s="352"/>
      <c r="RRR10" s="353"/>
      <c r="RRS10" s="352"/>
      <c r="RRT10" s="353"/>
      <c r="RRU10" s="352"/>
      <c r="RRV10" s="353"/>
      <c r="RRW10" s="350"/>
      <c r="RRX10" s="350"/>
      <c r="RRY10" s="350"/>
      <c r="RRZ10" s="350"/>
      <c r="RSA10" s="350"/>
      <c r="RSB10" s="350"/>
      <c r="RSC10" s="351"/>
      <c r="RSD10" s="352"/>
      <c r="RSE10" s="353"/>
      <c r="RSF10" s="352"/>
      <c r="RSG10" s="353"/>
      <c r="RSH10" s="352"/>
      <c r="RSI10" s="353"/>
      <c r="RSJ10" s="352"/>
      <c r="RSK10" s="353"/>
      <c r="RSL10" s="350"/>
      <c r="RSM10" s="350"/>
      <c r="RSN10" s="350"/>
      <c r="RSO10" s="350"/>
      <c r="RSP10" s="350"/>
      <c r="RSQ10" s="350"/>
      <c r="RSR10" s="351"/>
      <c r="RSS10" s="352"/>
      <c r="RST10" s="353"/>
      <c r="RSU10" s="352"/>
      <c r="RSV10" s="353"/>
      <c r="RSW10" s="352"/>
      <c r="RSX10" s="353"/>
      <c r="RSY10" s="352"/>
      <c r="RSZ10" s="353"/>
      <c r="RTA10" s="350"/>
      <c r="RTB10" s="350"/>
      <c r="RTC10" s="350"/>
      <c r="RTD10" s="350"/>
      <c r="RTE10" s="350"/>
      <c r="RTF10" s="350"/>
      <c r="RTG10" s="351"/>
      <c r="RTH10" s="352"/>
      <c r="RTI10" s="353"/>
      <c r="RTJ10" s="352"/>
      <c r="RTK10" s="353"/>
      <c r="RTL10" s="352"/>
      <c r="RTM10" s="353"/>
      <c r="RTN10" s="352"/>
      <c r="RTO10" s="353"/>
      <c r="RTP10" s="350"/>
      <c r="RTQ10" s="350"/>
      <c r="RTR10" s="350"/>
      <c r="RTS10" s="350"/>
      <c r="RTT10" s="350"/>
      <c r="RTU10" s="350"/>
      <c r="RTV10" s="351"/>
      <c r="RTW10" s="352"/>
      <c r="RTX10" s="353"/>
      <c r="RTY10" s="352"/>
      <c r="RTZ10" s="353"/>
      <c r="RUA10" s="352"/>
      <c r="RUB10" s="353"/>
      <c r="RUC10" s="352"/>
      <c r="RUD10" s="353"/>
      <c r="RUE10" s="350"/>
      <c r="RUF10" s="350"/>
      <c r="RUG10" s="350"/>
      <c r="RUH10" s="350"/>
      <c r="RUI10" s="350"/>
      <c r="RUJ10" s="350"/>
      <c r="RUK10" s="351"/>
      <c r="RUL10" s="352"/>
      <c r="RUM10" s="353"/>
      <c r="RUN10" s="352"/>
      <c r="RUO10" s="353"/>
      <c r="RUP10" s="352"/>
      <c r="RUQ10" s="353"/>
      <c r="RUR10" s="352"/>
      <c r="RUS10" s="353"/>
      <c r="RUT10" s="350"/>
      <c r="RUU10" s="350"/>
      <c r="RUV10" s="350"/>
      <c r="RUW10" s="350"/>
      <c r="RUX10" s="350"/>
      <c r="RUY10" s="350"/>
      <c r="RUZ10" s="351"/>
      <c r="RVA10" s="352"/>
      <c r="RVB10" s="353"/>
      <c r="RVC10" s="352"/>
      <c r="RVD10" s="353"/>
      <c r="RVE10" s="352"/>
      <c r="RVF10" s="353"/>
      <c r="RVG10" s="352"/>
      <c r="RVH10" s="353"/>
      <c r="RVI10" s="350"/>
      <c r="RVJ10" s="350"/>
      <c r="RVK10" s="350"/>
      <c r="RVL10" s="350"/>
      <c r="RVM10" s="350"/>
      <c r="RVN10" s="350"/>
      <c r="RVO10" s="351"/>
      <c r="RVP10" s="352"/>
      <c r="RVQ10" s="353"/>
      <c r="RVR10" s="352"/>
      <c r="RVS10" s="353"/>
      <c r="RVT10" s="352"/>
      <c r="RVU10" s="353"/>
      <c r="RVV10" s="352"/>
      <c r="RVW10" s="353"/>
      <c r="RVX10" s="350"/>
      <c r="RVY10" s="350"/>
      <c r="RVZ10" s="350"/>
      <c r="RWA10" s="350"/>
      <c r="RWB10" s="350"/>
      <c r="RWC10" s="350"/>
      <c r="RWD10" s="351"/>
      <c r="RWE10" s="352"/>
      <c r="RWF10" s="353"/>
      <c r="RWG10" s="352"/>
      <c r="RWH10" s="353"/>
      <c r="RWI10" s="352"/>
      <c r="RWJ10" s="353"/>
      <c r="RWK10" s="352"/>
      <c r="RWL10" s="353"/>
      <c r="RWM10" s="350"/>
      <c r="RWN10" s="350"/>
      <c r="RWO10" s="350"/>
      <c r="RWP10" s="350"/>
      <c r="RWQ10" s="350"/>
      <c r="RWR10" s="350"/>
      <c r="RWS10" s="351"/>
      <c r="RWT10" s="352"/>
      <c r="RWU10" s="353"/>
      <c r="RWV10" s="352"/>
      <c r="RWW10" s="353"/>
      <c r="RWX10" s="352"/>
      <c r="RWY10" s="353"/>
      <c r="RWZ10" s="352"/>
      <c r="RXA10" s="353"/>
      <c r="RXB10" s="350"/>
      <c r="RXC10" s="350"/>
      <c r="RXD10" s="350"/>
      <c r="RXE10" s="350"/>
      <c r="RXF10" s="350"/>
      <c r="RXG10" s="350"/>
      <c r="RXH10" s="351"/>
      <c r="RXI10" s="352"/>
      <c r="RXJ10" s="353"/>
      <c r="RXK10" s="352"/>
      <c r="RXL10" s="353"/>
      <c r="RXM10" s="352"/>
      <c r="RXN10" s="353"/>
      <c r="RXO10" s="352"/>
      <c r="RXP10" s="353"/>
      <c r="RXQ10" s="350"/>
      <c r="RXR10" s="350"/>
      <c r="RXS10" s="350"/>
      <c r="RXT10" s="350"/>
      <c r="RXU10" s="350"/>
      <c r="RXV10" s="350"/>
      <c r="RXW10" s="351"/>
      <c r="RXX10" s="352"/>
      <c r="RXY10" s="353"/>
      <c r="RXZ10" s="352"/>
      <c r="RYA10" s="353"/>
      <c r="RYB10" s="352"/>
      <c r="RYC10" s="353"/>
      <c r="RYD10" s="352"/>
      <c r="RYE10" s="353"/>
      <c r="RYF10" s="350"/>
      <c r="RYG10" s="350"/>
      <c r="RYH10" s="350"/>
      <c r="RYI10" s="350"/>
      <c r="RYJ10" s="350"/>
      <c r="RYK10" s="350"/>
      <c r="RYL10" s="351"/>
      <c r="RYM10" s="352"/>
      <c r="RYN10" s="353"/>
      <c r="RYO10" s="352"/>
      <c r="RYP10" s="353"/>
      <c r="RYQ10" s="352"/>
      <c r="RYR10" s="353"/>
      <c r="RYS10" s="352"/>
      <c r="RYT10" s="353"/>
      <c r="RYU10" s="350"/>
      <c r="RYV10" s="350"/>
      <c r="RYW10" s="350"/>
      <c r="RYX10" s="350"/>
      <c r="RYY10" s="350"/>
      <c r="RYZ10" s="350"/>
      <c r="RZA10" s="351"/>
      <c r="RZB10" s="352"/>
      <c r="RZC10" s="353"/>
      <c r="RZD10" s="352"/>
      <c r="RZE10" s="353"/>
      <c r="RZF10" s="352"/>
      <c r="RZG10" s="353"/>
      <c r="RZH10" s="352"/>
      <c r="RZI10" s="353"/>
      <c r="RZJ10" s="350"/>
      <c r="RZK10" s="350"/>
      <c r="RZL10" s="350"/>
      <c r="RZM10" s="350"/>
      <c r="RZN10" s="350"/>
      <c r="RZO10" s="350"/>
      <c r="RZP10" s="351"/>
      <c r="RZQ10" s="352"/>
      <c r="RZR10" s="353"/>
      <c r="RZS10" s="352"/>
      <c r="RZT10" s="353"/>
      <c r="RZU10" s="352"/>
      <c r="RZV10" s="353"/>
      <c r="RZW10" s="352"/>
      <c r="RZX10" s="353"/>
      <c r="RZY10" s="350"/>
      <c r="RZZ10" s="350"/>
      <c r="SAA10" s="350"/>
      <c r="SAB10" s="350"/>
      <c r="SAC10" s="350"/>
      <c r="SAD10" s="350"/>
      <c r="SAE10" s="351"/>
      <c r="SAF10" s="352"/>
      <c r="SAG10" s="353"/>
      <c r="SAH10" s="352"/>
      <c r="SAI10" s="353"/>
      <c r="SAJ10" s="352"/>
      <c r="SAK10" s="353"/>
      <c r="SAL10" s="352"/>
      <c r="SAM10" s="353"/>
      <c r="SAN10" s="350"/>
      <c r="SAO10" s="350"/>
      <c r="SAP10" s="350"/>
      <c r="SAQ10" s="350"/>
      <c r="SAR10" s="350"/>
      <c r="SAS10" s="350"/>
      <c r="SAT10" s="351"/>
      <c r="SAU10" s="352"/>
      <c r="SAV10" s="353"/>
      <c r="SAW10" s="352"/>
      <c r="SAX10" s="353"/>
      <c r="SAY10" s="352"/>
      <c r="SAZ10" s="353"/>
      <c r="SBA10" s="352"/>
      <c r="SBB10" s="353"/>
      <c r="SBC10" s="350"/>
      <c r="SBD10" s="350"/>
      <c r="SBE10" s="350"/>
      <c r="SBF10" s="350"/>
      <c r="SBG10" s="350"/>
      <c r="SBH10" s="350"/>
      <c r="SBI10" s="351"/>
      <c r="SBJ10" s="352"/>
      <c r="SBK10" s="353"/>
      <c r="SBL10" s="352"/>
      <c r="SBM10" s="353"/>
      <c r="SBN10" s="352"/>
      <c r="SBO10" s="353"/>
      <c r="SBP10" s="352"/>
      <c r="SBQ10" s="353"/>
      <c r="SBR10" s="350"/>
      <c r="SBS10" s="350"/>
      <c r="SBT10" s="350"/>
      <c r="SBU10" s="350"/>
      <c r="SBV10" s="350"/>
      <c r="SBW10" s="350"/>
      <c r="SBX10" s="351"/>
      <c r="SBY10" s="352"/>
      <c r="SBZ10" s="353"/>
      <c r="SCA10" s="352"/>
      <c r="SCB10" s="353"/>
      <c r="SCC10" s="352"/>
      <c r="SCD10" s="353"/>
      <c r="SCE10" s="352"/>
      <c r="SCF10" s="353"/>
      <c r="SCG10" s="350"/>
      <c r="SCH10" s="350"/>
      <c r="SCI10" s="350"/>
      <c r="SCJ10" s="350"/>
      <c r="SCK10" s="350"/>
      <c r="SCL10" s="350"/>
      <c r="SCM10" s="351"/>
      <c r="SCN10" s="352"/>
      <c r="SCO10" s="353"/>
      <c r="SCP10" s="352"/>
      <c r="SCQ10" s="353"/>
      <c r="SCR10" s="352"/>
      <c r="SCS10" s="353"/>
      <c r="SCT10" s="352"/>
      <c r="SCU10" s="353"/>
      <c r="SCV10" s="350"/>
      <c r="SCW10" s="350"/>
      <c r="SCX10" s="350"/>
      <c r="SCY10" s="350"/>
      <c r="SCZ10" s="350"/>
      <c r="SDA10" s="350"/>
      <c r="SDB10" s="351"/>
      <c r="SDC10" s="352"/>
      <c r="SDD10" s="353"/>
      <c r="SDE10" s="352"/>
      <c r="SDF10" s="353"/>
      <c r="SDG10" s="352"/>
      <c r="SDH10" s="353"/>
      <c r="SDI10" s="352"/>
      <c r="SDJ10" s="353"/>
      <c r="SDK10" s="350"/>
      <c r="SDL10" s="350"/>
      <c r="SDM10" s="350"/>
      <c r="SDN10" s="350"/>
      <c r="SDO10" s="350"/>
      <c r="SDP10" s="350"/>
      <c r="SDQ10" s="351"/>
      <c r="SDR10" s="352"/>
      <c r="SDS10" s="353"/>
      <c r="SDT10" s="352"/>
      <c r="SDU10" s="353"/>
      <c r="SDV10" s="352"/>
      <c r="SDW10" s="353"/>
      <c r="SDX10" s="352"/>
      <c r="SDY10" s="353"/>
      <c r="SDZ10" s="350"/>
      <c r="SEA10" s="350"/>
      <c r="SEB10" s="350"/>
      <c r="SEC10" s="350"/>
      <c r="SED10" s="350"/>
      <c r="SEE10" s="350"/>
      <c r="SEF10" s="351"/>
      <c r="SEG10" s="352"/>
      <c r="SEH10" s="353"/>
      <c r="SEI10" s="352"/>
      <c r="SEJ10" s="353"/>
      <c r="SEK10" s="352"/>
      <c r="SEL10" s="353"/>
      <c r="SEM10" s="352"/>
      <c r="SEN10" s="353"/>
      <c r="SEO10" s="350"/>
      <c r="SEP10" s="350"/>
      <c r="SEQ10" s="350"/>
      <c r="SER10" s="350"/>
      <c r="SES10" s="350"/>
      <c r="SET10" s="350"/>
      <c r="SEU10" s="351"/>
      <c r="SEV10" s="352"/>
      <c r="SEW10" s="353"/>
      <c r="SEX10" s="352"/>
      <c r="SEY10" s="353"/>
      <c r="SEZ10" s="352"/>
      <c r="SFA10" s="353"/>
      <c r="SFB10" s="352"/>
      <c r="SFC10" s="353"/>
      <c r="SFD10" s="350"/>
      <c r="SFE10" s="350"/>
      <c r="SFF10" s="350"/>
      <c r="SFG10" s="350"/>
      <c r="SFH10" s="350"/>
      <c r="SFI10" s="350"/>
      <c r="SFJ10" s="351"/>
      <c r="SFK10" s="352"/>
      <c r="SFL10" s="353"/>
      <c r="SFM10" s="352"/>
      <c r="SFN10" s="353"/>
      <c r="SFO10" s="352"/>
      <c r="SFP10" s="353"/>
      <c r="SFQ10" s="352"/>
      <c r="SFR10" s="353"/>
      <c r="SFS10" s="350"/>
      <c r="SFT10" s="350"/>
      <c r="SFU10" s="350"/>
      <c r="SFV10" s="350"/>
      <c r="SFW10" s="350"/>
      <c r="SFX10" s="350"/>
      <c r="SFY10" s="351"/>
      <c r="SFZ10" s="352"/>
      <c r="SGA10" s="353"/>
      <c r="SGB10" s="352"/>
      <c r="SGC10" s="353"/>
      <c r="SGD10" s="352"/>
      <c r="SGE10" s="353"/>
      <c r="SGF10" s="352"/>
      <c r="SGG10" s="353"/>
      <c r="SGH10" s="350"/>
      <c r="SGI10" s="350"/>
      <c r="SGJ10" s="350"/>
      <c r="SGK10" s="350"/>
      <c r="SGL10" s="350"/>
      <c r="SGM10" s="350"/>
      <c r="SGN10" s="351"/>
      <c r="SGO10" s="352"/>
      <c r="SGP10" s="353"/>
      <c r="SGQ10" s="352"/>
      <c r="SGR10" s="353"/>
      <c r="SGS10" s="352"/>
      <c r="SGT10" s="353"/>
      <c r="SGU10" s="352"/>
      <c r="SGV10" s="353"/>
      <c r="SGW10" s="350"/>
      <c r="SGX10" s="350"/>
      <c r="SGY10" s="350"/>
      <c r="SGZ10" s="350"/>
      <c r="SHA10" s="350"/>
      <c r="SHB10" s="350"/>
      <c r="SHC10" s="351"/>
      <c r="SHD10" s="352"/>
      <c r="SHE10" s="353"/>
      <c r="SHF10" s="352"/>
      <c r="SHG10" s="353"/>
      <c r="SHH10" s="352"/>
      <c r="SHI10" s="353"/>
      <c r="SHJ10" s="352"/>
      <c r="SHK10" s="353"/>
      <c r="SHL10" s="350"/>
      <c r="SHM10" s="350"/>
      <c r="SHN10" s="350"/>
      <c r="SHO10" s="350"/>
      <c r="SHP10" s="350"/>
      <c r="SHQ10" s="350"/>
      <c r="SHR10" s="351"/>
      <c r="SHS10" s="352"/>
      <c r="SHT10" s="353"/>
      <c r="SHU10" s="352"/>
      <c r="SHV10" s="353"/>
      <c r="SHW10" s="352"/>
      <c r="SHX10" s="353"/>
      <c r="SHY10" s="352"/>
      <c r="SHZ10" s="353"/>
      <c r="SIA10" s="350"/>
      <c r="SIB10" s="350"/>
      <c r="SIC10" s="350"/>
      <c r="SID10" s="350"/>
      <c r="SIE10" s="350"/>
      <c r="SIF10" s="350"/>
      <c r="SIG10" s="351"/>
      <c r="SIH10" s="352"/>
      <c r="SII10" s="353"/>
      <c r="SIJ10" s="352"/>
      <c r="SIK10" s="353"/>
      <c r="SIL10" s="352"/>
      <c r="SIM10" s="353"/>
      <c r="SIN10" s="352"/>
      <c r="SIO10" s="353"/>
      <c r="SIP10" s="350"/>
      <c r="SIQ10" s="350"/>
      <c r="SIR10" s="350"/>
      <c r="SIS10" s="350"/>
      <c r="SIT10" s="350"/>
      <c r="SIU10" s="350"/>
      <c r="SIV10" s="351"/>
      <c r="SIW10" s="352"/>
      <c r="SIX10" s="353"/>
      <c r="SIY10" s="352"/>
      <c r="SIZ10" s="353"/>
      <c r="SJA10" s="352"/>
      <c r="SJB10" s="353"/>
      <c r="SJC10" s="352"/>
      <c r="SJD10" s="353"/>
      <c r="SJE10" s="350"/>
      <c r="SJF10" s="350"/>
      <c r="SJG10" s="350"/>
      <c r="SJH10" s="350"/>
      <c r="SJI10" s="350"/>
      <c r="SJJ10" s="350"/>
      <c r="SJK10" s="351"/>
      <c r="SJL10" s="352"/>
      <c r="SJM10" s="353"/>
      <c r="SJN10" s="352"/>
      <c r="SJO10" s="353"/>
      <c r="SJP10" s="352"/>
      <c r="SJQ10" s="353"/>
      <c r="SJR10" s="352"/>
      <c r="SJS10" s="353"/>
      <c r="SJT10" s="350"/>
      <c r="SJU10" s="350"/>
      <c r="SJV10" s="350"/>
      <c r="SJW10" s="350"/>
      <c r="SJX10" s="350"/>
      <c r="SJY10" s="350"/>
      <c r="SJZ10" s="351"/>
      <c r="SKA10" s="352"/>
      <c r="SKB10" s="353"/>
      <c r="SKC10" s="352"/>
      <c r="SKD10" s="353"/>
      <c r="SKE10" s="352"/>
      <c r="SKF10" s="353"/>
      <c r="SKG10" s="352"/>
      <c r="SKH10" s="353"/>
      <c r="SKI10" s="350"/>
      <c r="SKJ10" s="350"/>
      <c r="SKK10" s="350"/>
      <c r="SKL10" s="350"/>
      <c r="SKM10" s="350"/>
      <c r="SKN10" s="350"/>
      <c r="SKO10" s="351"/>
      <c r="SKP10" s="352"/>
      <c r="SKQ10" s="353"/>
      <c r="SKR10" s="352"/>
      <c r="SKS10" s="353"/>
      <c r="SKT10" s="352"/>
      <c r="SKU10" s="353"/>
      <c r="SKV10" s="352"/>
      <c r="SKW10" s="353"/>
      <c r="SKX10" s="350"/>
      <c r="SKY10" s="350"/>
      <c r="SKZ10" s="350"/>
      <c r="SLA10" s="350"/>
      <c r="SLB10" s="350"/>
      <c r="SLC10" s="350"/>
      <c r="SLD10" s="351"/>
      <c r="SLE10" s="352"/>
      <c r="SLF10" s="353"/>
      <c r="SLG10" s="352"/>
      <c r="SLH10" s="353"/>
      <c r="SLI10" s="352"/>
      <c r="SLJ10" s="353"/>
      <c r="SLK10" s="352"/>
      <c r="SLL10" s="353"/>
      <c r="SLM10" s="350"/>
      <c r="SLN10" s="350"/>
      <c r="SLO10" s="350"/>
      <c r="SLP10" s="350"/>
      <c r="SLQ10" s="350"/>
      <c r="SLR10" s="350"/>
      <c r="SLS10" s="351"/>
      <c r="SLT10" s="352"/>
      <c r="SLU10" s="353"/>
      <c r="SLV10" s="352"/>
      <c r="SLW10" s="353"/>
      <c r="SLX10" s="352"/>
      <c r="SLY10" s="353"/>
      <c r="SLZ10" s="352"/>
      <c r="SMA10" s="353"/>
      <c r="SMB10" s="350"/>
      <c r="SMC10" s="350"/>
      <c r="SMD10" s="350"/>
      <c r="SME10" s="350"/>
      <c r="SMF10" s="350"/>
      <c r="SMG10" s="350"/>
      <c r="SMH10" s="351"/>
      <c r="SMI10" s="352"/>
      <c r="SMJ10" s="353"/>
      <c r="SMK10" s="352"/>
      <c r="SML10" s="353"/>
      <c r="SMM10" s="352"/>
      <c r="SMN10" s="353"/>
      <c r="SMO10" s="352"/>
      <c r="SMP10" s="353"/>
      <c r="SMQ10" s="350"/>
      <c r="SMR10" s="350"/>
      <c r="SMS10" s="350"/>
      <c r="SMT10" s="350"/>
      <c r="SMU10" s="350"/>
      <c r="SMV10" s="350"/>
      <c r="SMW10" s="351"/>
      <c r="SMX10" s="352"/>
      <c r="SMY10" s="353"/>
      <c r="SMZ10" s="352"/>
      <c r="SNA10" s="353"/>
      <c r="SNB10" s="352"/>
      <c r="SNC10" s="353"/>
      <c r="SND10" s="352"/>
      <c r="SNE10" s="353"/>
      <c r="SNF10" s="350"/>
      <c r="SNG10" s="350"/>
      <c r="SNH10" s="350"/>
      <c r="SNI10" s="350"/>
      <c r="SNJ10" s="350"/>
      <c r="SNK10" s="350"/>
      <c r="SNL10" s="351"/>
      <c r="SNM10" s="352"/>
      <c r="SNN10" s="353"/>
      <c r="SNO10" s="352"/>
      <c r="SNP10" s="353"/>
      <c r="SNQ10" s="352"/>
      <c r="SNR10" s="353"/>
      <c r="SNS10" s="352"/>
      <c r="SNT10" s="353"/>
      <c r="SNU10" s="350"/>
      <c r="SNV10" s="350"/>
      <c r="SNW10" s="350"/>
      <c r="SNX10" s="350"/>
      <c r="SNY10" s="350"/>
      <c r="SNZ10" s="350"/>
      <c r="SOA10" s="351"/>
      <c r="SOB10" s="352"/>
      <c r="SOC10" s="353"/>
      <c r="SOD10" s="352"/>
      <c r="SOE10" s="353"/>
      <c r="SOF10" s="352"/>
      <c r="SOG10" s="353"/>
      <c r="SOH10" s="352"/>
      <c r="SOI10" s="353"/>
      <c r="SOJ10" s="350"/>
      <c r="SOK10" s="350"/>
      <c r="SOL10" s="350"/>
      <c r="SOM10" s="350"/>
      <c r="SON10" s="350"/>
      <c r="SOO10" s="350"/>
      <c r="SOP10" s="351"/>
      <c r="SOQ10" s="352"/>
      <c r="SOR10" s="353"/>
      <c r="SOS10" s="352"/>
      <c r="SOT10" s="353"/>
      <c r="SOU10" s="352"/>
      <c r="SOV10" s="353"/>
      <c r="SOW10" s="352"/>
      <c r="SOX10" s="353"/>
      <c r="SOY10" s="350"/>
      <c r="SOZ10" s="350"/>
      <c r="SPA10" s="350"/>
      <c r="SPB10" s="350"/>
      <c r="SPC10" s="350"/>
      <c r="SPD10" s="350"/>
      <c r="SPE10" s="351"/>
      <c r="SPF10" s="352"/>
      <c r="SPG10" s="353"/>
      <c r="SPH10" s="352"/>
      <c r="SPI10" s="353"/>
      <c r="SPJ10" s="352"/>
      <c r="SPK10" s="353"/>
      <c r="SPL10" s="352"/>
      <c r="SPM10" s="353"/>
      <c r="SPN10" s="350"/>
      <c r="SPO10" s="350"/>
      <c r="SPP10" s="350"/>
      <c r="SPQ10" s="350"/>
      <c r="SPR10" s="350"/>
      <c r="SPS10" s="350"/>
      <c r="SPT10" s="351"/>
      <c r="SPU10" s="352"/>
      <c r="SPV10" s="353"/>
      <c r="SPW10" s="352"/>
      <c r="SPX10" s="353"/>
      <c r="SPY10" s="352"/>
      <c r="SPZ10" s="353"/>
      <c r="SQA10" s="352"/>
      <c r="SQB10" s="353"/>
      <c r="SQC10" s="350"/>
      <c r="SQD10" s="350"/>
      <c r="SQE10" s="350"/>
      <c r="SQF10" s="350"/>
      <c r="SQG10" s="350"/>
      <c r="SQH10" s="350"/>
      <c r="SQI10" s="351"/>
      <c r="SQJ10" s="352"/>
      <c r="SQK10" s="353"/>
      <c r="SQL10" s="352"/>
      <c r="SQM10" s="353"/>
      <c r="SQN10" s="352"/>
      <c r="SQO10" s="353"/>
      <c r="SQP10" s="352"/>
      <c r="SQQ10" s="353"/>
      <c r="SQR10" s="350"/>
      <c r="SQS10" s="350"/>
      <c r="SQT10" s="350"/>
      <c r="SQU10" s="350"/>
      <c r="SQV10" s="350"/>
      <c r="SQW10" s="350"/>
      <c r="SQX10" s="351"/>
      <c r="SQY10" s="352"/>
      <c r="SQZ10" s="353"/>
      <c r="SRA10" s="352"/>
      <c r="SRB10" s="353"/>
      <c r="SRC10" s="352"/>
      <c r="SRD10" s="353"/>
      <c r="SRE10" s="352"/>
      <c r="SRF10" s="353"/>
      <c r="SRG10" s="350"/>
      <c r="SRH10" s="350"/>
      <c r="SRI10" s="350"/>
      <c r="SRJ10" s="350"/>
      <c r="SRK10" s="350"/>
      <c r="SRL10" s="350"/>
      <c r="SRM10" s="351"/>
      <c r="SRN10" s="352"/>
      <c r="SRO10" s="353"/>
      <c r="SRP10" s="352"/>
      <c r="SRQ10" s="353"/>
      <c r="SRR10" s="352"/>
      <c r="SRS10" s="353"/>
      <c r="SRT10" s="352"/>
      <c r="SRU10" s="353"/>
      <c r="SRV10" s="350"/>
      <c r="SRW10" s="350"/>
      <c r="SRX10" s="350"/>
      <c r="SRY10" s="350"/>
      <c r="SRZ10" s="350"/>
      <c r="SSA10" s="350"/>
      <c r="SSB10" s="351"/>
      <c r="SSC10" s="352"/>
      <c r="SSD10" s="353"/>
      <c r="SSE10" s="352"/>
      <c r="SSF10" s="353"/>
      <c r="SSG10" s="352"/>
      <c r="SSH10" s="353"/>
      <c r="SSI10" s="352"/>
      <c r="SSJ10" s="353"/>
      <c r="SSK10" s="350"/>
      <c r="SSL10" s="350"/>
      <c r="SSM10" s="350"/>
      <c r="SSN10" s="350"/>
      <c r="SSO10" s="350"/>
      <c r="SSP10" s="350"/>
      <c r="SSQ10" s="351"/>
      <c r="SSR10" s="352"/>
      <c r="SSS10" s="353"/>
      <c r="SST10" s="352"/>
      <c r="SSU10" s="353"/>
      <c r="SSV10" s="352"/>
      <c r="SSW10" s="353"/>
      <c r="SSX10" s="352"/>
      <c r="SSY10" s="353"/>
      <c r="SSZ10" s="350"/>
      <c r="STA10" s="350"/>
      <c r="STB10" s="350"/>
      <c r="STC10" s="350"/>
      <c r="STD10" s="350"/>
      <c r="STE10" s="350"/>
      <c r="STF10" s="351"/>
      <c r="STG10" s="352"/>
      <c r="STH10" s="353"/>
      <c r="STI10" s="352"/>
      <c r="STJ10" s="353"/>
      <c r="STK10" s="352"/>
      <c r="STL10" s="353"/>
      <c r="STM10" s="352"/>
      <c r="STN10" s="353"/>
      <c r="STO10" s="350"/>
      <c r="STP10" s="350"/>
      <c r="STQ10" s="350"/>
      <c r="STR10" s="350"/>
      <c r="STS10" s="350"/>
      <c r="STT10" s="350"/>
      <c r="STU10" s="351"/>
      <c r="STV10" s="352"/>
      <c r="STW10" s="353"/>
      <c r="STX10" s="352"/>
      <c r="STY10" s="353"/>
      <c r="STZ10" s="352"/>
      <c r="SUA10" s="353"/>
      <c r="SUB10" s="352"/>
      <c r="SUC10" s="353"/>
      <c r="SUD10" s="350"/>
      <c r="SUE10" s="350"/>
      <c r="SUF10" s="350"/>
      <c r="SUG10" s="350"/>
      <c r="SUH10" s="350"/>
      <c r="SUI10" s="350"/>
      <c r="SUJ10" s="351"/>
      <c r="SUK10" s="352"/>
      <c r="SUL10" s="353"/>
      <c r="SUM10" s="352"/>
      <c r="SUN10" s="353"/>
      <c r="SUO10" s="352"/>
      <c r="SUP10" s="353"/>
      <c r="SUQ10" s="352"/>
      <c r="SUR10" s="353"/>
      <c r="SUS10" s="350"/>
      <c r="SUT10" s="350"/>
      <c r="SUU10" s="350"/>
      <c r="SUV10" s="350"/>
      <c r="SUW10" s="350"/>
      <c r="SUX10" s="350"/>
      <c r="SUY10" s="351"/>
      <c r="SUZ10" s="352"/>
      <c r="SVA10" s="353"/>
      <c r="SVB10" s="352"/>
      <c r="SVC10" s="353"/>
      <c r="SVD10" s="352"/>
      <c r="SVE10" s="353"/>
      <c r="SVF10" s="352"/>
      <c r="SVG10" s="353"/>
      <c r="SVH10" s="350"/>
      <c r="SVI10" s="350"/>
      <c r="SVJ10" s="350"/>
      <c r="SVK10" s="350"/>
      <c r="SVL10" s="350"/>
      <c r="SVM10" s="350"/>
      <c r="SVN10" s="351"/>
      <c r="SVO10" s="352"/>
      <c r="SVP10" s="353"/>
      <c r="SVQ10" s="352"/>
      <c r="SVR10" s="353"/>
      <c r="SVS10" s="352"/>
      <c r="SVT10" s="353"/>
      <c r="SVU10" s="352"/>
      <c r="SVV10" s="353"/>
      <c r="SVW10" s="350"/>
      <c r="SVX10" s="350"/>
      <c r="SVY10" s="350"/>
      <c r="SVZ10" s="350"/>
      <c r="SWA10" s="350"/>
      <c r="SWB10" s="350"/>
      <c r="SWC10" s="351"/>
      <c r="SWD10" s="352"/>
      <c r="SWE10" s="353"/>
      <c r="SWF10" s="352"/>
      <c r="SWG10" s="353"/>
      <c r="SWH10" s="352"/>
      <c r="SWI10" s="353"/>
      <c r="SWJ10" s="352"/>
      <c r="SWK10" s="353"/>
      <c r="SWL10" s="350"/>
      <c r="SWM10" s="350"/>
      <c r="SWN10" s="350"/>
      <c r="SWO10" s="350"/>
      <c r="SWP10" s="350"/>
      <c r="SWQ10" s="350"/>
      <c r="SWR10" s="351"/>
      <c r="SWS10" s="352"/>
      <c r="SWT10" s="353"/>
      <c r="SWU10" s="352"/>
      <c r="SWV10" s="353"/>
      <c r="SWW10" s="352"/>
      <c r="SWX10" s="353"/>
      <c r="SWY10" s="352"/>
      <c r="SWZ10" s="353"/>
      <c r="SXA10" s="350"/>
      <c r="SXB10" s="350"/>
      <c r="SXC10" s="350"/>
      <c r="SXD10" s="350"/>
      <c r="SXE10" s="350"/>
      <c r="SXF10" s="350"/>
      <c r="SXG10" s="351"/>
      <c r="SXH10" s="352"/>
      <c r="SXI10" s="353"/>
      <c r="SXJ10" s="352"/>
      <c r="SXK10" s="353"/>
      <c r="SXL10" s="352"/>
      <c r="SXM10" s="353"/>
      <c r="SXN10" s="352"/>
      <c r="SXO10" s="353"/>
      <c r="SXP10" s="350"/>
      <c r="SXQ10" s="350"/>
      <c r="SXR10" s="350"/>
      <c r="SXS10" s="350"/>
      <c r="SXT10" s="350"/>
      <c r="SXU10" s="350"/>
      <c r="SXV10" s="351"/>
      <c r="SXW10" s="352"/>
      <c r="SXX10" s="353"/>
      <c r="SXY10" s="352"/>
      <c r="SXZ10" s="353"/>
      <c r="SYA10" s="352"/>
      <c r="SYB10" s="353"/>
      <c r="SYC10" s="352"/>
      <c r="SYD10" s="353"/>
      <c r="SYE10" s="350"/>
      <c r="SYF10" s="350"/>
      <c r="SYG10" s="350"/>
      <c r="SYH10" s="350"/>
      <c r="SYI10" s="350"/>
      <c r="SYJ10" s="350"/>
      <c r="SYK10" s="351"/>
      <c r="SYL10" s="352"/>
      <c r="SYM10" s="353"/>
      <c r="SYN10" s="352"/>
      <c r="SYO10" s="353"/>
      <c r="SYP10" s="352"/>
      <c r="SYQ10" s="353"/>
      <c r="SYR10" s="352"/>
      <c r="SYS10" s="353"/>
      <c r="SYT10" s="350"/>
      <c r="SYU10" s="350"/>
      <c r="SYV10" s="350"/>
      <c r="SYW10" s="350"/>
      <c r="SYX10" s="350"/>
      <c r="SYY10" s="350"/>
      <c r="SYZ10" s="351"/>
      <c r="SZA10" s="352"/>
      <c r="SZB10" s="353"/>
      <c r="SZC10" s="352"/>
      <c r="SZD10" s="353"/>
      <c r="SZE10" s="352"/>
      <c r="SZF10" s="353"/>
      <c r="SZG10" s="352"/>
      <c r="SZH10" s="353"/>
      <c r="SZI10" s="350"/>
      <c r="SZJ10" s="350"/>
      <c r="SZK10" s="350"/>
      <c r="SZL10" s="350"/>
      <c r="SZM10" s="350"/>
      <c r="SZN10" s="350"/>
      <c r="SZO10" s="351"/>
      <c r="SZP10" s="352"/>
      <c r="SZQ10" s="353"/>
      <c r="SZR10" s="352"/>
      <c r="SZS10" s="353"/>
      <c r="SZT10" s="352"/>
      <c r="SZU10" s="353"/>
      <c r="SZV10" s="352"/>
      <c r="SZW10" s="353"/>
      <c r="SZX10" s="350"/>
      <c r="SZY10" s="350"/>
      <c r="SZZ10" s="350"/>
      <c r="TAA10" s="350"/>
      <c r="TAB10" s="350"/>
      <c r="TAC10" s="350"/>
      <c r="TAD10" s="351"/>
      <c r="TAE10" s="352"/>
      <c r="TAF10" s="353"/>
      <c r="TAG10" s="352"/>
      <c r="TAH10" s="353"/>
      <c r="TAI10" s="352"/>
      <c r="TAJ10" s="353"/>
      <c r="TAK10" s="352"/>
      <c r="TAL10" s="353"/>
      <c r="TAM10" s="350"/>
      <c r="TAN10" s="350"/>
      <c r="TAO10" s="350"/>
      <c r="TAP10" s="350"/>
      <c r="TAQ10" s="350"/>
      <c r="TAR10" s="350"/>
      <c r="TAS10" s="351"/>
      <c r="TAT10" s="352"/>
      <c r="TAU10" s="353"/>
      <c r="TAV10" s="352"/>
      <c r="TAW10" s="353"/>
      <c r="TAX10" s="352"/>
      <c r="TAY10" s="353"/>
      <c r="TAZ10" s="352"/>
      <c r="TBA10" s="353"/>
      <c r="TBB10" s="350"/>
      <c r="TBC10" s="350"/>
      <c r="TBD10" s="350"/>
      <c r="TBE10" s="350"/>
      <c r="TBF10" s="350"/>
      <c r="TBG10" s="350"/>
      <c r="TBH10" s="351"/>
      <c r="TBI10" s="352"/>
      <c r="TBJ10" s="353"/>
      <c r="TBK10" s="352"/>
      <c r="TBL10" s="353"/>
      <c r="TBM10" s="352"/>
      <c r="TBN10" s="353"/>
      <c r="TBO10" s="352"/>
      <c r="TBP10" s="353"/>
      <c r="TBQ10" s="350"/>
      <c r="TBR10" s="350"/>
      <c r="TBS10" s="350"/>
      <c r="TBT10" s="350"/>
      <c r="TBU10" s="350"/>
      <c r="TBV10" s="350"/>
      <c r="TBW10" s="351"/>
      <c r="TBX10" s="352"/>
      <c r="TBY10" s="353"/>
      <c r="TBZ10" s="352"/>
      <c r="TCA10" s="353"/>
      <c r="TCB10" s="352"/>
      <c r="TCC10" s="353"/>
      <c r="TCD10" s="352"/>
      <c r="TCE10" s="353"/>
      <c r="TCF10" s="350"/>
      <c r="TCG10" s="350"/>
      <c r="TCH10" s="350"/>
      <c r="TCI10" s="350"/>
      <c r="TCJ10" s="350"/>
      <c r="TCK10" s="350"/>
      <c r="TCL10" s="351"/>
      <c r="TCM10" s="352"/>
      <c r="TCN10" s="353"/>
      <c r="TCO10" s="352"/>
      <c r="TCP10" s="353"/>
      <c r="TCQ10" s="352"/>
      <c r="TCR10" s="353"/>
      <c r="TCS10" s="352"/>
      <c r="TCT10" s="353"/>
      <c r="TCU10" s="350"/>
      <c r="TCV10" s="350"/>
      <c r="TCW10" s="350"/>
      <c r="TCX10" s="350"/>
      <c r="TCY10" s="350"/>
      <c r="TCZ10" s="350"/>
      <c r="TDA10" s="351"/>
      <c r="TDB10" s="352"/>
      <c r="TDC10" s="353"/>
      <c r="TDD10" s="352"/>
      <c r="TDE10" s="353"/>
      <c r="TDF10" s="352"/>
      <c r="TDG10" s="353"/>
      <c r="TDH10" s="352"/>
      <c r="TDI10" s="353"/>
      <c r="TDJ10" s="350"/>
      <c r="TDK10" s="350"/>
      <c r="TDL10" s="350"/>
      <c r="TDM10" s="350"/>
      <c r="TDN10" s="350"/>
      <c r="TDO10" s="350"/>
      <c r="TDP10" s="351"/>
      <c r="TDQ10" s="352"/>
      <c r="TDR10" s="353"/>
      <c r="TDS10" s="352"/>
      <c r="TDT10" s="353"/>
      <c r="TDU10" s="352"/>
      <c r="TDV10" s="353"/>
      <c r="TDW10" s="352"/>
      <c r="TDX10" s="353"/>
      <c r="TDY10" s="350"/>
      <c r="TDZ10" s="350"/>
      <c r="TEA10" s="350"/>
      <c r="TEB10" s="350"/>
      <c r="TEC10" s="350"/>
      <c r="TED10" s="350"/>
      <c r="TEE10" s="351"/>
      <c r="TEF10" s="352"/>
      <c r="TEG10" s="353"/>
      <c r="TEH10" s="352"/>
      <c r="TEI10" s="353"/>
      <c r="TEJ10" s="352"/>
      <c r="TEK10" s="353"/>
      <c r="TEL10" s="352"/>
      <c r="TEM10" s="353"/>
      <c r="TEN10" s="350"/>
      <c r="TEO10" s="350"/>
      <c r="TEP10" s="350"/>
      <c r="TEQ10" s="350"/>
      <c r="TER10" s="350"/>
      <c r="TES10" s="350"/>
      <c r="TET10" s="351"/>
      <c r="TEU10" s="352"/>
      <c r="TEV10" s="353"/>
      <c r="TEW10" s="352"/>
      <c r="TEX10" s="353"/>
      <c r="TEY10" s="352"/>
      <c r="TEZ10" s="353"/>
      <c r="TFA10" s="352"/>
      <c r="TFB10" s="353"/>
      <c r="TFC10" s="350"/>
      <c r="TFD10" s="350"/>
      <c r="TFE10" s="350"/>
      <c r="TFF10" s="350"/>
      <c r="TFG10" s="350"/>
      <c r="TFH10" s="350"/>
      <c r="TFI10" s="351"/>
      <c r="TFJ10" s="352"/>
      <c r="TFK10" s="353"/>
      <c r="TFL10" s="352"/>
      <c r="TFM10" s="353"/>
      <c r="TFN10" s="352"/>
      <c r="TFO10" s="353"/>
      <c r="TFP10" s="352"/>
      <c r="TFQ10" s="353"/>
      <c r="TFR10" s="350"/>
      <c r="TFS10" s="350"/>
      <c r="TFT10" s="350"/>
      <c r="TFU10" s="350"/>
      <c r="TFV10" s="350"/>
      <c r="TFW10" s="350"/>
      <c r="TFX10" s="351"/>
      <c r="TFY10" s="352"/>
      <c r="TFZ10" s="353"/>
      <c r="TGA10" s="352"/>
      <c r="TGB10" s="353"/>
      <c r="TGC10" s="352"/>
      <c r="TGD10" s="353"/>
      <c r="TGE10" s="352"/>
      <c r="TGF10" s="353"/>
      <c r="TGG10" s="350"/>
      <c r="TGH10" s="350"/>
      <c r="TGI10" s="350"/>
      <c r="TGJ10" s="350"/>
      <c r="TGK10" s="350"/>
      <c r="TGL10" s="350"/>
      <c r="TGM10" s="351"/>
      <c r="TGN10" s="352"/>
      <c r="TGO10" s="353"/>
      <c r="TGP10" s="352"/>
      <c r="TGQ10" s="353"/>
      <c r="TGR10" s="352"/>
      <c r="TGS10" s="353"/>
      <c r="TGT10" s="352"/>
      <c r="TGU10" s="353"/>
      <c r="TGV10" s="350"/>
      <c r="TGW10" s="350"/>
      <c r="TGX10" s="350"/>
      <c r="TGY10" s="350"/>
      <c r="TGZ10" s="350"/>
      <c r="THA10" s="350"/>
      <c r="THB10" s="351"/>
      <c r="THC10" s="352"/>
      <c r="THD10" s="353"/>
      <c r="THE10" s="352"/>
      <c r="THF10" s="353"/>
      <c r="THG10" s="352"/>
      <c r="THH10" s="353"/>
      <c r="THI10" s="352"/>
      <c r="THJ10" s="353"/>
      <c r="THK10" s="350"/>
      <c r="THL10" s="350"/>
      <c r="THM10" s="350"/>
      <c r="THN10" s="350"/>
      <c r="THO10" s="350"/>
      <c r="THP10" s="350"/>
      <c r="THQ10" s="351"/>
      <c r="THR10" s="352"/>
      <c r="THS10" s="353"/>
      <c r="THT10" s="352"/>
      <c r="THU10" s="353"/>
      <c r="THV10" s="352"/>
      <c r="THW10" s="353"/>
      <c r="THX10" s="352"/>
      <c r="THY10" s="353"/>
      <c r="THZ10" s="350"/>
      <c r="TIA10" s="350"/>
      <c r="TIB10" s="350"/>
      <c r="TIC10" s="350"/>
      <c r="TID10" s="350"/>
      <c r="TIE10" s="350"/>
      <c r="TIF10" s="351"/>
      <c r="TIG10" s="352"/>
      <c r="TIH10" s="353"/>
      <c r="TII10" s="352"/>
      <c r="TIJ10" s="353"/>
      <c r="TIK10" s="352"/>
      <c r="TIL10" s="353"/>
      <c r="TIM10" s="352"/>
      <c r="TIN10" s="353"/>
      <c r="TIO10" s="350"/>
      <c r="TIP10" s="350"/>
      <c r="TIQ10" s="350"/>
      <c r="TIR10" s="350"/>
      <c r="TIS10" s="350"/>
      <c r="TIT10" s="350"/>
      <c r="TIU10" s="351"/>
      <c r="TIV10" s="352"/>
      <c r="TIW10" s="353"/>
      <c r="TIX10" s="352"/>
      <c r="TIY10" s="353"/>
      <c r="TIZ10" s="352"/>
      <c r="TJA10" s="353"/>
      <c r="TJB10" s="352"/>
      <c r="TJC10" s="353"/>
      <c r="TJD10" s="350"/>
      <c r="TJE10" s="350"/>
      <c r="TJF10" s="350"/>
      <c r="TJG10" s="350"/>
      <c r="TJH10" s="350"/>
      <c r="TJI10" s="350"/>
      <c r="TJJ10" s="351"/>
      <c r="TJK10" s="352"/>
      <c r="TJL10" s="353"/>
      <c r="TJM10" s="352"/>
      <c r="TJN10" s="353"/>
      <c r="TJO10" s="352"/>
      <c r="TJP10" s="353"/>
      <c r="TJQ10" s="352"/>
      <c r="TJR10" s="353"/>
      <c r="TJS10" s="350"/>
      <c r="TJT10" s="350"/>
      <c r="TJU10" s="350"/>
      <c r="TJV10" s="350"/>
      <c r="TJW10" s="350"/>
      <c r="TJX10" s="350"/>
      <c r="TJY10" s="351"/>
      <c r="TJZ10" s="352"/>
      <c r="TKA10" s="353"/>
      <c r="TKB10" s="352"/>
      <c r="TKC10" s="353"/>
      <c r="TKD10" s="352"/>
      <c r="TKE10" s="353"/>
      <c r="TKF10" s="352"/>
      <c r="TKG10" s="353"/>
      <c r="TKH10" s="350"/>
      <c r="TKI10" s="350"/>
      <c r="TKJ10" s="350"/>
      <c r="TKK10" s="350"/>
      <c r="TKL10" s="350"/>
      <c r="TKM10" s="350"/>
      <c r="TKN10" s="351"/>
      <c r="TKO10" s="352"/>
      <c r="TKP10" s="353"/>
      <c r="TKQ10" s="352"/>
      <c r="TKR10" s="353"/>
      <c r="TKS10" s="352"/>
      <c r="TKT10" s="353"/>
      <c r="TKU10" s="352"/>
      <c r="TKV10" s="353"/>
      <c r="TKW10" s="350"/>
      <c r="TKX10" s="350"/>
      <c r="TKY10" s="350"/>
      <c r="TKZ10" s="350"/>
      <c r="TLA10" s="350"/>
      <c r="TLB10" s="350"/>
      <c r="TLC10" s="351"/>
      <c r="TLD10" s="352"/>
      <c r="TLE10" s="353"/>
      <c r="TLF10" s="352"/>
      <c r="TLG10" s="353"/>
      <c r="TLH10" s="352"/>
      <c r="TLI10" s="353"/>
      <c r="TLJ10" s="352"/>
      <c r="TLK10" s="353"/>
      <c r="TLL10" s="350"/>
      <c r="TLM10" s="350"/>
      <c r="TLN10" s="350"/>
      <c r="TLO10" s="350"/>
      <c r="TLP10" s="350"/>
      <c r="TLQ10" s="350"/>
      <c r="TLR10" s="351"/>
      <c r="TLS10" s="352"/>
      <c r="TLT10" s="353"/>
      <c r="TLU10" s="352"/>
      <c r="TLV10" s="353"/>
      <c r="TLW10" s="352"/>
      <c r="TLX10" s="353"/>
      <c r="TLY10" s="352"/>
      <c r="TLZ10" s="353"/>
      <c r="TMA10" s="350"/>
      <c r="TMB10" s="350"/>
      <c r="TMC10" s="350"/>
      <c r="TMD10" s="350"/>
      <c r="TME10" s="350"/>
      <c r="TMF10" s="350"/>
      <c r="TMG10" s="351"/>
      <c r="TMH10" s="352"/>
      <c r="TMI10" s="353"/>
      <c r="TMJ10" s="352"/>
      <c r="TMK10" s="353"/>
      <c r="TML10" s="352"/>
      <c r="TMM10" s="353"/>
      <c r="TMN10" s="352"/>
      <c r="TMO10" s="353"/>
      <c r="TMP10" s="350"/>
      <c r="TMQ10" s="350"/>
      <c r="TMR10" s="350"/>
      <c r="TMS10" s="350"/>
      <c r="TMT10" s="350"/>
      <c r="TMU10" s="350"/>
      <c r="TMV10" s="351"/>
      <c r="TMW10" s="352"/>
      <c r="TMX10" s="353"/>
      <c r="TMY10" s="352"/>
      <c r="TMZ10" s="353"/>
      <c r="TNA10" s="352"/>
      <c r="TNB10" s="353"/>
      <c r="TNC10" s="352"/>
      <c r="TND10" s="353"/>
      <c r="TNE10" s="350"/>
      <c r="TNF10" s="350"/>
      <c r="TNG10" s="350"/>
      <c r="TNH10" s="350"/>
      <c r="TNI10" s="350"/>
      <c r="TNJ10" s="350"/>
      <c r="TNK10" s="351"/>
      <c r="TNL10" s="352"/>
      <c r="TNM10" s="353"/>
      <c r="TNN10" s="352"/>
      <c r="TNO10" s="353"/>
      <c r="TNP10" s="352"/>
      <c r="TNQ10" s="353"/>
      <c r="TNR10" s="352"/>
      <c r="TNS10" s="353"/>
      <c r="TNT10" s="350"/>
      <c r="TNU10" s="350"/>
      <c r="TNV10" s="350"/>
      <c r="TNW10" s="350"/>
      <c r="TNX10" s="350"/>
      <c r="TNY10" s="350"/>
      <c r="TNZ10" s="351"/>
      <c r="TOA10" s="352"/>
      <c r="TOB10" s="353"/>
      <c r="TOC10" s="352"/>
      <c r="TOD10" s="353"/>
      <c r="TOE10" s="352"/>
      <c r="TOF10" s="353"/>
      <c r="TOG10" s="352"/>
      <c r="TOH10" s="353"/>
      <c r="TOI10" s="350"/>
      <c r="TOJ10" s="350"/>
      <c r="TOK10" s="350"/>
      <c r="TOL10" s="350"/>
      <c r="TOM10" s="350"/>
      <c r="TON10" s="350"/>
      <c r="TOO10" s="351"/>
      <c r="TOP10" s="352"/>
      <c r="TOQ10" s="353"/>
      <c r="TOR10" s="352"/>
      <c r="TOS10" s="353"/>
      <c r="TOT10" s="352"/>
      <c r="TOU10" s="353"/>
      <c r="TOV10" s="352"/>
      <c r="TOW10" s="353"/>
      <c r="TOX10" s="350"/>
      <c r="TOY10" s="350"/>
      <c r="TOZ10" s="350"/>
      <c r="TPA10" s="350"/>
      <c r="TPB10" s="350"/>
      <c r="TPC10" s="350"/>
      <c r="TPD10" s="351"/>
      <c r="TPE10" s="352"/>
      <c r="TPF10" s="353"/>
      <c r="TPG10" s="352"/>
      <c r="TPH10" s="353"/>
      <c r="TPI10" s="352"/>
      <c r="TPJ10" s="353"/>
      <c r="TPK10" s="352"/>
      <c r="TPL10" s="353"/>
      <c r="TPM10" s="350"/>
      <c r="TPN10" s="350"/>
      <c r="TPO10" s="350"/>
      <c r="TPP10" s="350"/>
      <c r="TPQ10" s="350"/>
      <c r="TPR10" s="350"/>
      <c r="TPS10" s="351"/>
      <c r="TPT10" s="352"/>
      <c r="TPU10" s="353"/>
      <c r="TPV10" s="352"/>
      <c r="TPW10" s="353"/>
      <c r="TPX10" s="352"/>
      <c r="TPY10" s="353"/>
      <c r="TPZ10" s="352"/>
      <c r="TQA10" s="353"/>
      <c r="TQB10" s="350"/>
      <c r="TQC10" s="350"/>
      <c r="TQD10" s="350"/>
      <c r="TQE10" s="350"/>
      <c r="TQF10" s="350"/>
      <c r="TQG10" s="350"/>
      <c r="TQH10" s="351"/>
      <c r="TQI10" s="352"/>
      <c r="TQJ10" s="353"/>
      <c r="TQK10" s="352"/>
      <c r="TQL10" s="353"/>
      <c r="TQM10" s="352"/>
      <c r="TQN10" s="353"/>
      <c r="TQO10" s="352"/>
      <c r="TQP10" s="353"/>
      <c r="TQQ10" s="350"/>
      <c r="TQR10" s="350"/>
      <c r="TQS10" s="350"/>
      <c r="TQT10" s="350"/>
      <c r="TQU10" s="350"/>
      <c r="TQV10" s="350"/>
      <c r="TQW10" s="351"/>
      <c r="TQX10" s="352"/>
      <c r="TQY10" s="353"/>
      <c r="TQZ10" s="352"/>
      <c r="TRA10" s="353"/>
      <c r="TRB10" s="352"/>
      <c r="TRC10" s="353"/>
      <c r="TRD10" s="352"/>
      <c r="TRE10" s="353"/>
      <c r="TRF10" s="350"/>
      <c r="TRG10" s="350"/>
      <c r="TRH10" s="350"/>
      <c r="TRI10" s="350"/>
      <c r="TRJ10" s="350"/>
      <c r="TRK10" s="350"/>
      <c r="TRL10" s="351"/>
      <c r="TRM10" s="352"/>
      <c r="TRN10" s="353"/>
      <c r="TRO10" s="352"/>
      <c r="TRP10" s="353"/>
      <c r="TRQ10" s="352"/>
      <c r="TRR10" s="353"/>
      <c r="TRS10" s="352"/>
      <c r="TRT10" s="353"/>
      <c r="TRU10" s="350"/>
      <c r="TRV10" s="350"/>
      <c r="TRW10" s="350"/>
      <c r="TRX10" s="350"/>
      <c r="TRY10" s="350"/>
      <c r="TRZ10" s="350"/>
      <c r="TSA10" s="351"/>
      <c r="TSB10" s="352"/>
      <c r="TSC10" s="353"/>
      <c r="TSD10" s="352"/>
      <c r="TSE10" s="353"/>
      <c r="TSF10" s="352"/>
      <c r="TSG10" s="353"/>
      <c r="TSH10" s="352"/>
      <c r="TSI10" s="353"/>
      <c r="TSJ10" s="350"/>
      <c r="TSK10" s="350"/>
      <c r="TSL10" s="350"/>
      <c r="TSM10" s="350"/>
      <c r="TSN10" s="350"/>
      <c r="TSO10" s="350"/>
      <c r="TSP10" s="351"/>
      <c r="TSQ10" s="352"/>
      <c r="TSR10" s="353"/>
      <c r="TSS10" s="352"/>
      <c r="TST10" s="353"/>
      <c r="TSU10" s="352"/>
      <c r="TSV10" s="353"/>
      <c r="TSW10" s="352"/>
      <c r="TSX10" s="353"/>
      <c r="TSY10" s="350"/>
      <c r="TSZ10" s="350"/>
      <c r="TTA10" s="350"/>
      <c r="TTB10" s="350"/>
      <c r="TTC10" s="350"/>
      <c r="TTD10" s="350"/>
      <c r="TTE10" s="351"/>
      <c r="TTF10" s="352"/>
      <c r="TTG10" s="353"/>
      <c r="TTH10" s="352"/>
      <c r="TTI10" s="353"/>
      <c r="TTJ10" s="352"/>
      <c r="TTK10" s="353"/>
      <c r="TTL10" s="352"/>
      <c r="TTM10" s="353"/>
      <c r="TTN10" s="350"/>
      <c r="TTO10" s="350"/>
      <c r="TTP10" s="350"/>
      <c r="TTQ10" s="350"/>
      <c r="TTR10" s="350"/>
      <c r="TTS10" s="350"/>
      <c r="TTT10" s="351"/>
      <c r="TTU10" s="352"/>
      <c r="TTV10" s="353"/>
      <c r="TTW10" s="352"/>
      <c r="TTX10" s="353"/>
      <c r="TTY10" s="352"/>
      <c r="TTZ10" s="353"/>
      <c r="TUA10" s="352"/>
      <c r="TUB10" s="353"/>
      <c r="TUC10" s="350"/>
      <c r="TUD10" s="350"/>
      <c r="TUE10" s="350"/>
      <c r="TUF10" s="350"/>
      <c r="TUG10" s="350"/>
      <c r="TUH10" s="350"/>
      <c r="TUI10" s="351"/>
      <c r="TUJ10" s="352"/>
      <c r="TUK10" s="353"/>
      <c r="TUL10" s="352"/>
      <c r="TUM10" s="353"/>
      <c r="TUN10" s="352"/>
      <c r="TUO10" s="353"/>
      <c r="TUP10" s="352"/>
      <c r="TUQ10" s="353"/>
      <c r="TUR10" s="350"/>
      <c r="TUS10" s="350"/>
      <c r="TUT10" s="350"/>
      <c r="TUU10" s="350"/>
      <c r="TUV10" s="350"/>
      <c r="TUW10" s="350"/>
      <c r="TUX10" s="351"/>
      <c r="TUY10" s="352"/>
      <c r="TUZ10" s="353"/>
      <c r="TVA10" s="352"/>
      <c r="TVB10" s="353"/>
      <c r="TVC10" s="352"/>
      <c r="TVD10" s="353"/>
      <c r="TVE10" s="352"/>
      <c r="TVF10" s="353"/>
      <c r="TVG10" s="350"/>
      <c r="TVH10" s="350"/>
      <c r="TVI10" s="350"/>
      <c r="TVJ10" s="350"/>
      <c r="TVK10" s="350"/>
      <c r="TVL10" s="350"/>
      <c r="TVM10" s="351"/>
      <c r="TVN10" s="352"/>
      <c r="TVO10" s="353"/>
      <c r="TVP10" s="352"/>
      <c r="TVQ10" s="353"/>
      <c r="TVR10" s="352"/>
      <c r="TVS10" s="353"/>
      <c r="TVT10" s="352"/>
      <c r="TVU10" s="353"/>
      <c r="TVV10" s="350"/>
      <c r="TVW10" s="350"/>
      <c r="TVX10" s="350"/>
      <c r="TVY10" s="350"/>
      <c r="TVZ10" s="350"/>
      <c r="TWA10" s="350"/>
      <c r="TWB10" s="351"/>
      <c r="TWC10" s="352"/>
      <c r="TWD10" s="353"/>
      <c r="TWE10" s="352"/>
      <c r="TWF10" s="353"/>
      <c r="TWG10" s="352"/>
      <c r="TWH10" s="353"/>
      <c r="TWI10" s="352"/>
      <c r="TWJ10" s="353"/>
      <c r="TWK10" s="350"/>
      <c r="TWL10" s="350"/>
      <c r="TWM10" s="350"/>
      <c r="TWN10" s="350"/>
      <c r="TWO10" s="350"/>
      <c r="TWP10" s="350"/>
      <c r="TWQ10" s="351"/>
      <c r="TWR10" s="352"/>
      <c r="TWS10" s="353"/>
      <c r="TWT10" s="352"/>
      <c r="TWU10" s="353"/>
      <c r="TWV10" s="352"/>
      <c r="TWW10" s="353"/>
      <c r="TWX10" s="352"/>
      <c r="TWY10" s="353"/>
      <c r="TWZ10" s="350"/>
      <c r="TXA10" s="350"/>
      <c r="TXB10" s="350"/>
      <c r="TXC10" s="350"/>
      <c r="TXD10" s="350"/>
      <c r="TXE10" s="350"/>
      <c r="TXF10" s="351"/>
      <c r="TXG10" s="352"/>
      <c r="TXH10" s="353"/>
      <c r="TXI10" s="352"/>
      <c r="TXJ10" s="353"/>
      <c r="TXK10" s="352"/>
      <c r="TXL10" s="353"/>
      <c r="TXM10" s="352"/>
      <c r="TXN10" s="353"/>
      <c r="TXO10" s="350"/>
      <c r="TXP10" s="350"/>
      <c r="TXQ10" s="350"/>
      <c r="TXR10" s="350"/>
      <c r="TXS10" s="350"/>
      <c r="TXT10" s="350"/>
      <c r="TXU10" s="351"/>
      <c r="TXV10" s="352"/>
      <c r="TXW10" s="353"/>
      <c r="TXX10" s="352"/>
      <c r="TXY10" s="353"/>
      <c r="TXZ10" s="352"/>
      <c r="TYA10" s="353"/>
      <c r="TYB10" s="352"/>
      <c r="TYC10" s="353"/>
      <c r="TYD10" s="350"/>
      <c r="TYE10" s="350"/>
      <c r="TYF10" s="350"/>
      <c r="TYG10" s="350"/>
      <c r="TYH10" s="350"/>
      <c r="TYI10" s="350"/>
      <c r="TYJ10" s="351"/>
      <c r="TYK10" s="352"/>
      <c r="TYL10" s="353"/>
      <c r="TYM10" s="352"/>
      <c r="TYN10" s="353"/>
      <c r="TYO10" s="352"/>
      <c r="TYP10" s="353"/>
      <c r="TYQ10" s="352"/>
      <c r="TYR10" s="353"/>
      <c r="TYS10" s="350"/>
      <c r="TYT10" s="350"/>
      <c r="TYU10" s="350"/>
      <c r="TYV10" s="350"/>
      <c r="TYW10" s="350"/>
      <c r="TYX10" s="350"/>
      <c r="TYY10" s="351"/>
      <c r="TYZ10" s="352"/>
      <c r="TZA10" s="353"/>
      <c r="TZB10" s="352"/>
      <c r="TZC10" s="353"/>
      <c r="TZD10" s="352"/>
      <c r="TZE10" s="353"/>
      <c r="TZF10" s="352"/>
      <c r="TZG10" s="353"/>
      <c r="TZH10" s="350"/>
      <c r="TZI10" s="350"/>
      <c r="TZJ10" s="350"/>
      <c r="TZK10" s="350"/>
      <c r="TZL10" s="350"/>
      <c r="TZM10" s="350"/>
      <c r="TZN10" s="351"/>
      <c r="TZO10" s="352"/>
      <c r="TZP10" s="353"/>
      <c r="TZQ10" s="352"/>
      <c r="TZR10" s="353"/>
      <c r="TZS10" s="352"/>
      <c r="TZT10" s="353"/>
      <c r="TZU10" s="352"/>
      <c r="TZV10" s="353"/>
      <c r="TZW10" s="350"/>
      <c r="TZX10" s="350"/>
      <c r="TZY10" s="350"/>
      <c r="TZZ10" s="350"/>
      <c r="UAA10" s="350"/>
      <c r="UAB10" s="350"/>
      <c r="UAC10" s="351"/>
      <c r="UAD10" s="352"/>
      <c r="UAE10" s="353"/>
      <c r="UAF10" s="352"/>
      <c r="UAG10" s="353"/>
      <c r="UAH10" s="352"/>
      <c r="UAI10" s="353"/>
      <c r="UAJ10" s="352"/>
      <c r="UAK10" s="353"/>
      <c r="UAL10" s="350"/>
      <c r="UAM10" s="350"/>
      <c r="UAN10" s="350"/>
      <c r="UAO10" s="350"/>
      <c r="UAP10" s="350"/>
      <c r="UAQ10" s="350"/>
      <c r="UAR10" s="351"/>
      <c r="UAS10" s="352"/>
      <c r="UAT10" s="353"/>
      <c r="UAU10" s="352"/>
      <c r="UAV10" s="353"/>
      <c r="UAW10" s="352"/>
      <c r="UAX10" s="353"/>
      <c r="UAY10" s="352"/>
      <c r="UAZ10" s="353"/>
      <c r="UBA10" s="350"/>
      <c r="UBB10" s="350"/>
      <c r="UBC10" s="350"/>
      <c r="UBD10" s="350"/>
      <c r="UBE10" s="350"/>
      <c r="UBF10" s="350"/>
      <c r="UBG10" s="351"/>
      <c r="UBH10" s="352"/>
      <c r="UBI10" s="353"/>
      <c r="UBJ10" s="352"/>
      <c r="UBK10" s="353"/>
      <c r="UBL10" s="352"/>
      <c r="UBM10" s="353"/>
      <c r="UBN10" s="352"/>
      <c r="UBO10" s="353"/>
      <c r="UBP10" s="350"/>
      <c r="UBQ10" s="350"/>
      <c r="UBR10" s="350"/>
      <c r="UBS10" s="350"/>
      <c r="UBT10" s="350"/>
      <c r="UBU10" s="350"/>
      <c r="UBV10" s="351"/>
      <c r="UBW10" s="352"/>
      <c r="UBX10" s="353"/>
      <c r="UBY10" s="352"/>
      <c r="UBZ10" s="353"/>
      <c r="UCA10" s="352"/>
      <c r="UCB10" s="353"/>
      <c r="UCC10" s="352"/>
      <c r="UCD10" s="353"/>
      <c r="UCE10" s="350"/>
      <c r="UCF10" s="350"/>
      <c r="UCG10" s="350"/>
      <c r="UCH10" s="350"/>
      <c r="UCI10" s="350"/>
      <c r="UCJ10" s="350"/>
      <c r="UCK10" s="351"/>
      <c r="UCL10" s="352"/>
      <c r="UCM10" s="353"/>
      <c r="UCN10" s="352"/>
      <c r="UCO10" s="353"/>
      <c r="UCP10" s="352"/>
      <c r="UCQ10" s="353"/>
      <c r="UCR10" s="352"/>
      <c r="UCS10" s="353"/>
      <c r="UCT10" s="350"/>
      <c r="UCU10" s="350"/>
      <c r="UCV10" s="350"/>
      <c r="UCW10" s="350"/>
      <c r="UCX10" s="350"/>
      <c r="UCY10" s="350"/>
      <c r="UCZ10" s="351"/>
      <c r="UDA10" s="352"/>
      <c r="UDB10" s="353"/>
      <c r="UDC10" s="352"/>
      <c r="UDD10" s="353"/>
      <c r="UDE10" s="352"/>
      <c r="UDF10" s="353"/>
      <c r="UDG10" s="352"/>
      <c r="UDH10" s="353"/>
      <c r="UDI10" s="350"/>
      <c r="UDJ10" s="350"/>
      <c r="UDK10" s="350"/>
      <c r="UDL10" s="350"/>
      <c r="UDM10" s="350"/>
      <c r="UDN10" s="350"/>
      <c r="UDO10" s="351"/>
      <c r="UDP10" s="352"/>
      <c r="UDQ10" s="353"/>
      <c r="UDR10" s="352"/>
      <c r="UDS10" s="353"/>
      <c r="UDT10" s="352"/>
      <c r="UDU10" s="353"/>
      <c r="UDV10" s="352"/>
      <c r="UDW10" s="353"/>
      <c r="UDX10" s="350"/>
      <c r="UDY10" s="350"/>
      <c r="UDZ10" s="350"/>
      <c r="UEA10" s="350"/>
      <c r="UEB10" s="350"/>
      <c r="UEC10" s="350"/>
      <c r="UED10" s="351"/>
      <c r="UEE10" s="352"/>
      <c r="UEF10" s="353"/>
      <c r="UEG10" s="352"/>
      <c r="UEH10" s="353"/>
      <c r="UEI10" s="352"/>
      <c r="UEJ10" s="353"/>
      <c r="UEK10" s="352"/>
      <c r="UEL10" s="353"/>
      <c r="UEM10" s="350"/>
      <c r="UEN10" s="350"/>
      <c r="UEO10" s="350"/>
      <c r="UEP10" s="350"/>
      <c r="UEQ10" s="350"/>
      <c r="UER10" s="350"/>
      <c r="UES10" s="351"/>
      <c r="UET10" s="352"/>
      <c r="UEU10" s="353"/>
      <c r="UEV10" s="352"/>
      <c r="UEW10" s="353"/>
      <c r="UEX10" s="352"/>
      <c r="UEY10" s="353"/>
      <c r="UEZ10" s="352"/>
      <c r="UFA10" s="353"/>
      <c r="UFB10" s="350"/>
      <c r="UFC10" s="350"/>
      <c r="UFD10" s="350"/>
      <c r="UFE10" s="350"/>
      <c r="UFF10" s="350"/>
      <c r="UFG10" s="350"/>
      <c r="UFH10" s="351"/>
      <c r="UFI10" s="352"/>
      <c r="UFJ10" s="353"/>
      <c r="UFK10" s="352"/>
      <c r="UFL10" s="353"/>
      <c r="UFM10" s="352"/>
      <c r="UFN10" s="353"/>
      <c r="UFO10" s="352"/>
      <c r="UFP10" s="353"/>
      <c r="UFQ10" s="350"/>
      <c r="UFR10" s="350"/>
      <c r="UFS10" s="350"/>
      <c r="UFT10" s="350"/>
      <c r="UFU10" s="350"/>
      <c r="UFV10" s="350"/>
      <c r="UFW10" s="351"/>
      <c r="UFX10" s="352"/>
      <c r="UFY10" s="353"/>
      <c r="UFZ10" s="352"/>
      <c r="UGA10" s="353"/>
      <c r="UGB10" s="352"/>
      <c r="UGC10" s="353"/>
      <c r="UGD10" s="352"/>
      <c r="UGE10" s="353"/>
      <c r="UGF10" s="350"/>
      <c r="UGG10" s="350"/>
      <c r="UGH10" s="350"/>
      <c r="UGI10" s="350"/>
      <c r="UGJ10" s="350"/>
      <c r="UGK10" s="350"/>
      <c r="UGL10" s="351"/>
      <c r="UGM10" s="352"/>
      <c r="UGN10" s="353"/>
      <c r="UGO10" s="352"/>
      <c r="UGP10" s="353"/>
      <c r="UGQ10" s="352"/>
      <c r="UGR10" s="353"/>
      <c r="UGS10" s="352"/>
      <c r="UGT10" s="353"/>
      <c r="UGU10" s="350"/>
      <c r="UGV10" s="350"/>
      <c r="UGW10" s="350"/>
      <c r="UGX10" s="350"/>
      <c r="UGY10" s="350"/>
      <c r="UGZ10" s="350"/>
      <c r="UHA10" s="351"/>
      <c r="UHB10" s="352"/>
      <c r="UHC10" s="353"/>
      <c r="UHD10" s="352"/>
      <c r="UHE10" s="353"/>
      <c r="UHF10" s="352"/>
      <c r="UHG10" s="353"/>
      <c r="UHH10" s="352"/>
      <c r="UHI10" s="353"/>
      <c r="UHJ10" s="350"/>
      <c r="UHK10" s="350"/>
      <c r="UHL10" s="350"/>
      <c r="UHM10" s="350"/>
      <c r="UHN10" s="350"/>
      <c r="UHO10" s="350"/>
      <c r="UHP10" s="351"/>
      <c r="UHQ10" s="352"/>
      <c r="UHR10" s="353"/>
      <c r="UHS10" s="352"/>
      <c r="UHT10" s="353"/>
      <c r="UHU10" s="352"/>
      <c r="UHV10" s="353"/>
      <c r="UHW10" s="352"/>
      <c r="UHX10" s="353"/>
      <c r="UHY10" s="350"/>
      <c r="UHZ10" s="350"/>
      <c r="UIA10" s="350"/>
      <c r="UIB10" s="350"/>
      <c r="UIC10" s="350"/>
      <c r="UID10" s="350"/>
      <c r="UIE10" s="351"/>
      <c r="UIF10" s="352"/>
      <c r="UIG10" s="353"/>
      <c r="UIH10" s="352"/>
      <c r="UII10" s="353"/>
      <c r="UIJ10" s="352"/>
      <c r="UIK10" s="353"/>
      <c r="UIL10" s="352"/>
      <c r="UIM10" s="353"/>
      <c r="UIN10" s="350"/>
      <c r="UIO10" s="350"/>
      <c r="UIP10" s="350"/>
      <c r="UIQ10" s="350"/>
      <c r="UIR10" s="350"/>
      <c r="UIS10" s="350"/>
      <c r="UIT10" s="351"/>
      <c r="UIU10" s="352"/>
      <c r="UIV10" s="353"/>
      <c r="UIW10" s="352"/>
      <c r="UIX10" s="353"/>
      <c r="UIY10" s="352"/>
      <c r="UIZ10" s="353"/>
      <c r="UJA10" s="352"/>
      <c r="UJB10" s="353"/>
      <c r="UJC10" s="350"/>
      <c r="UJD10" s="350"/>
      <c r="UJE10" s="350"/>
      <c r="UJF10" s="350"/>
      <c r="UJG10" s="350"/>
      <c r="UJH10" s="350"/>
      <c r="UJI10" s="351"/>
      <c r="UJJ10" s="352"/>
      <c r="UJK10" s="353"/>
      <c r="UJL10" s="352"/>
      <c r="UJM10" s="353"/>
      <c r="UJN10" s="352"/>
      <c r="UJO10" s="353"/>
      <c r="UJP10" s="352"/>
      <c r="UJQ10" s="353"/>
      <c r="UJR10" s="350"/>
      <c r="UJS10" s="350"/>
      <c r="UJT10" s="350"/>
      <c r="UJU10" s="350"/>
      <c r="UJV10" s="350"/>
      <c r="UJW10" s="350"/>
      <c r="UJX10" s="351"/>
      <c r="UJY10" s="352"/>
      <c r="UJZ10" s="353"/>
      <c r="UKA10" s="352"/>
      <c r="UKB10" s="353"/>
      <c r="UKC10" s="352"/>
      <c r="UKD10" s="353"/>
      <c r="UKE10" s="352"/>
      <c r="UKF10" s="353"/>
      <c r="UKG10" s="350"/>
      <c r="UKH10" s="350"/>
      <c r="UKI10" s="350"/>
      <c r="UKJ10" s="350"/>
      <c r="UKK10" s="350"/>
      <c r="UKL10" s="350"/>
      <c r="UKM10" s="351"/>
      <c r="UKN10" s="352"/>
      <c r="UKO10" s="353"/>
      <c r="UKP10" s="352"/>
      <c r="UKQ10" s="353"/>
      <c r="UKR10" s="352"/>
      <c r="UKS10" s="353"/>
      <c r="UKT10" s="352"/>
      <c r="UKU10" s="353"/>
      <c r="UKV10" s="350"/>
      <c r="UKW10" s="350"/>
      <c r="UKX10" s="350"/>
      <c r="UKY10" s="350"/>
      <c r="UKZ10" s="350"/>
      <c r="ULA10" s="350"/>
      <c r="ULB10" s="351"/>
      <c r="ULC10" s="352"/>
      <c r="ULD10" s="353"/>
      <c r="ULE10" s="352"/>
      <c r="ULF10" s="353"/>
      <c r="ULG10" s="352"/>
      <c r="ULH10" s="353"/>
      <c r="ULI10" s="352"/>
      <c r="ULJ10" s="353"/>
      <c r="ULK10" s="350"/>
      <c r="ULL10" s="350"/>
      <c r="ULM10" s="350"/>
      <c r="ULN10" s="350"/>
      <c r="ULO10" s="350"/>
      <c r="ULP10" s="350"/>
      <c r="ULQ10" s="351"/>
      <c r="ULR10" s="352"/>
      <c r="ULS10" s="353"/>
      <c r="ULT10" s="352"/>
      <c r="ULU10" s="353"/>
      <c r="ULV10" s="352"/>
      <c r="ULW10" s="353"/>
      <c r="ULX10" s="352"/>
      <c r="ULY10" s="353"/>
      <c r="ULZ10" s="350"/>
      <c r="UMA10" s="350"/>
      <c r="UMB10" s="350"/>
      <c r="UMC10" s="350"/>
      <c r="UMD10" s="350"/>
      <c r="UME10" s="350"/>
      <c r="UMF10" s="351"/>
      <c r="UMG10" s="352"/>
      <c r="UMH10" s="353"/>
      <c r="UMI10" s="352"/>
      <c r="UMJ10" s="353"/>
      <c r="UMK10" s="352"/>
      <c r="UML10" s="353"/>
      <c r="UMM10" s="352"/>
      <c r="UMN10" s="353"/>
      <c r="UMO10" s="350"/>
      <c r="UMP10" s="350"/>
      <c r="UMQ10" s="350"/>
      <c r="UMR10" s="350"/>
      <c r="UMS10" s="350"/>
      <c r="UMT10" s="350"/>
      <c r="UMU10" s="351"/>
      <c r="UMV10" s="352"/>
      <c r="UMW10" s="353"/>
      <c r="UMX10" s="352"/>
      <c r="UMY10" s="353"/>
      <c r="UMZ10" s="352"/>
      <c r="UNA10" s="353"/>
      <c r="UNB10" s="352"/>
      <c r="UNC10" s="353"/>
      <c r="UND10" s="350"/>
      <c r="UNE10" s="350"/>
      <c r="UNF10" s="350"/>
      <c r="UNG10" s="350"/>
      <c r="UNH10" s="350"/>
      <c r="UNI10" s="350"/>
      <c r="UNJ10" s="351"/>
      <c r="UNK10" s="352"/>
      <c r="UNL10" s="353"/>
      <c r="UNM10" s="352"/>
      <c r="UNN10" s="353"/>
      <c r="UNO10" s="352"/>
      <c r="UNP10" s="353"/>
      <c r="UNQ10" s="352"/>
      <c r="UNR10" s="353"/>
      <c r="UNS10" s="350"/>
      <c r="UNT10" s="350"/>
      <c r="UNU10" s="350"/>
      <c r="UNV10" s="350"/>
      <c r="UNW10" s="350"/>
      <c r="UNX10" s="350"/>
      <c r="UNY10" s="351"/>
      <c r="UNZ10" s="352"/>
      <c r="UOA10" s="353"/>
      <c r="UOB10" s="352"/>
      <c r="UOC10" s="353"/>
      <c r="UOD10" s="352"/>
      <c r="UOE10" s="353"/>
      <c r="UOF10" s="352"/>
      <c r="UOG10" s="353"/>
      <c r="UOH10" s="350"/>
      <c r="UOI10" s="350"/>
      <c r="UOJ10" s="350"/>
      <c r="UOK10" s="350"/>
      <c r="UOL10" s="350"/>
      <c r="UOM10" s="350"/>
      <c r="UON10" s="351"/>
      <c r="UOO10" s="352"/>
      <c r="UOP10" s="353"/>
      <c r="UOQ10" s="352"/>
      <c r="UOR10" s="353"/>
      <c r="UOS10" s="352"/>
      <c r="UOT10" s="353"/>
      <c r="UOU10" s="352"/>
      <c r="UOV10" s="353"/>
      <c r="UOW10" s="350"/>
      <c r="UOX10" s="350"/>
      <c r="UOY10" s="350"/>
      <c r="UOZ10" s="350"/>
      <c r="UPA10" s="350"/>
      <c r="UPB10" s="350"/>
      <c r="UPC10" s="351"/>
      <c r="UPD10" s="352"/>
      <c r="UPE10" s="353"/>
      <c r="UPF10" s="352"/>
      <c r="UPG10" s="353"/>
      <c r="UPH10" s="352"/>
      <c r="UPI10" s="353"/>
      <c r="UPJ10" s="352"/>
      <c r="UPK10" s="353"/>
      <c r="UPL10" s="350"/>
      <c r="UPM10" s="350"/>
      <c r="UPN10" s="350"/>
      <c r="UPO10" s="350"/>
      <c r="UPP10" s="350"/>
      <c r="UPQ10" s="350"/>
      <c r="UPR10" s="351"/>
      <c r="UPS10" s="352"/>
      <c r="UPT10" s="353"/>
      <c r="UPU10" s="352"/>
      <c r="UPV10" s="353"/>
      <c r="UPW10" s="352"/>
      <c r="UPX10" s="353"/>
      <c r="UPY10" s="352"/>
      <c r="UPZ10" s="353"/>
      <c r="UQA10" s="350"/>
      <c r="UQB10" s="350"/>
      <c r="UQC10" s="350"/>
      <c r="UQD10" s="350"/>
      <c r="UQE10" s="350"/>
      <c r="UQF10" s="350"/>
      <c r="UQG10" s="351"/>
      <c r="UQH10" s="352"/>
      <c r="UQI10" s="353"/>
      <c r="UQJ10" s="352"/>
      <c r="UQK10" s="353"/>
      <c r="UQL10" s="352"/>
      <c r="UQM10" s="353"/>
      <c r="UQN10" s="352"/>
      <c r="UQO10" s="353"/>
      <c r="UQP10" s="350"/>
      <c r="UQQ10" s="350"/>
      <c r="UQR10" s="350"/>
      <c r="UQS10" s="350"/>
      <c r="UQT10" s="350"/>
      <c r="UQU10" s="350"/>
      <c r="UQV10" s="351"/>
      <c r="UQW10" s="352"/>
      <c r="UQX10" s="353"/>
      <c r="UQY10" s="352"/>
      <c r="UQZ10" s="353"/>
      <c r="URA10" s="352"/>
      <c r="URB10" s="353"/>
      <c r="URC10" s="352"/>
      <c r="URD10" s="353"/>
      <c r="URE10" s="350"/>
      <c r="URF10" s="350"/>
      <c r="URG10" s="350"/>
      <c r="URH10" s="350"/>
      <c r="URI10" s="350"/>
      <c r="URJ10" s="350"/>
      <c r="URK10" s="351"/>
      <c r="URL10" s="352"/>
      <c r="URM10" s="353"/>
      <c r="URN10" s="352"/>
      <c r="URO10" s="353"/>
      <c r="URP10" s="352"/>
      <c r="URQ10" s="353"/>
      <c r="URR10" s="352"/>
      <c r="URS10" s="353"/>
      <c r="URT10" s="350"/>
      <c r="URU10" s="350"/>
      <c r="URV10" s="350"/>
      <c r="URW10" s="350"/>
      <c r="URX10" s="350"/>
      <c r="URY10" s="350"/>
      <c r="URZ10" s="351"/>
      <c r="USA10" s="352"/>
      <c r="USB10" s="353"/>
      <c r="USC10" s="352"/>
      <c r="USD10" s="353"/>
      <c r="USE10" s="352"/>
      <c r="USF10" s="353"/>
      <c r="USG10" s="352"/>
      <c r="USH10" s="353"/>
      <c r="USI10" s="350"/>
      <c r="USJ10" s="350"/>
      <c r="USK10" s="350"/>
      <c r="USL10" s="350"/>
      <c r="USM10" s="350"/>
      <c r="USN10" s="350"/>
      <c r="USO10" s="351"/>
      <c r="USP10" s="352"/>
      <c r="USQ10" s="353"/>
      <c r="USR10" s="352"/>
      <c r="USS10" s="353"/>
      <c r="UST10" s="352"/>
      <c r="USU10" s="353"/>
      <c r="USV10" s="352"/>
      <c r="USW10" s="353"/>
      <c r="USX10" s="350"/>
      <c r="USY10" s="350"/>
      <c r="USZ10" s="350"/>
      <c r="UTA10" s="350"/>
      <c r="UTB10" s="350"/>
      <c r="UTC10" s="350"/>
      <c r="UTD10" s="351"/>
      <c r="UTE10" s="352"/>
      <c r="UTF10" s="353"/>
      <c r="UTG10" s="352"/>
      <c r="UTH10" s="353"/>
      <c r="UTI10" s="352"/>
      <c r="UTJ10" s="353"/>
      <c r="UTK10" s="352"/>
      <c r="UTL10" s="353"/>
      <c r="UTM10" s="350"/>
      <c r="UTN10" s="350"/>
      <c r="UTO10" s="350"/>
      <c r="UTP10" s="350"/>
      <c r="UTQ10" s="350"/>
      <c r="UTR10" s="350"/>
      <c r="UTS10" s="351"/>
      <c r="UTT10" s="352"/>
      <c r="UTU10" s="353"/>
      <c r="UTV10" s="352"/>
      <c r="UTW10" s="353"/>
      <c r="UTX10" s="352"/>
      <c r="UTY10" s="353"/>
      <c r="UTZ10" s="352"/>
      <c r="UUA10" s="353"/>
      <c r="UUB10" s="350"/>
      <c r="UUC10" s="350"/>
      <c r="UUD10" s="350"/>
      <c r="UUE10" s="350"/>
      <c r="UUF10" s="350"/>
      <c r="UUG10" s="350"/>
      <c r="UUH10" s="351"/>
      <c r="UUI10" s="352"/>
      <c r="UUJ10" s="353"/>
      <c r="UUK10" s="352"/>
      <c r="UUL10" s="353"/>
      <c r="UUM10" s="352"/>
      <c r="UUN10" s="353"/>
      <c r="UUO10" s="352"/>
      <c r="UUP10" s="353"/>
      <c r="UUQ10" s="350"/>
      <c r="UUR10" s="350"/>
      <c r="UUS10" s="350"/>
      <c r="UUT10" s="350"/>
      <c r="UUU10" s="350"/>
      <c r="UUV10" s="350"/>
      <c r="UUW10" s="351"/>
      <c r="UUX10" s="352"/>
      <c r="UUY10" s="353"/>
      <c r="UUZ10" s="352"/>
      <c r="UVA10" s="353"/>
      <c r="UVB10" s="352"/>
      <c r="UVC10" s="353"/>
      <c r="UVD10" s="352"/>
      <c r="UVE10" s="353"/>
      <c r="UVF10" s="350"/>
      <c r="UVG10" s="350"/>
      <c r="UVH10" s="350"/>
      <c r="UVI10" s="350"/>
      <c r="UVJ10" s="350"/>
      <c r="UVK10" s="350"/>
      <c r="UVL10" s="351"/>
      <c r="UVM10" s="352"/>
      <c r="UVN10" s="353"/>
      <c r="UVO10" s="352"/>
      <c r="UVP10" s="353"/>
      <c r="UVQ10" s="352"/>
      <c r="UVR10" s="353"/>
      <c r="UVS10" s="352"/>
      <c r="UVT10" s="353"/>
      <c r="UVU10" s="350"/>
      <c r="UVV10" s="350"/>
      <c r="UVW10" s="350"/>
      <c r="UVX10" s="350"/>
      <c r="UVY10" s="350"/>
      <c r="UVZ10" s="350"/>
      <c r="UWA10" s="351"/>
      <c r="UWB10" s="352"/>
      <c r="UWC10" s="353"/>
      <c r="UWD10" s="352"/>
      <c r="UWE10" s="353"/>
      <c r="UWF10" s="352"/>
      <c r="UWG10" s="353"/>
      <c r="UWH10" s="352"/>
      <c r="UWI10" s="353"/>
      <c r="UWJ10" s="350"/>
      <c r="UWK10" s="350"/>
      <c r="UWL10" s="350"/>
      <c r="UWM10" s="350"/>
      <c r="UWN10" s="350"/>
      <c r="UWO10" s="350"/>
      <c r="UWP10" s="351"/>
      <c r="UWQ10" s="352"/>
      <c r="UWR10" s="353"/>
      <c r="UWS10" s="352"/>
      <c r="UWT10" s="353"/>
      <c r="UWU10" s="352"/>
      <c r="UWV10" s="353"/>
      <c r="UWW10" s="352"/>
      <c r="UWX10" s="353"/>
      <c r="UWY10" s="350"/>
      <c r="UWZ10" s="350"/>
      <c r="UXA10" s="350"/>
      <c r="UXB10" s="350"/>
      <c r="UXC10" s="350"/>
      <c r="UXD10" s="350"/>
      <c r="UXE10" s="351"/>
      <c r="UXF10" s="352"/>
      <c r="UXG10" s="353"/>
      <c r="UXH10" s="352"/>
      <c r="UXI10" s="353"/>
      <c r="UXJ10" s="352"/>
      <c r="UXK10" s="353"/>
      <c r="UXL10" s="352"/>
      <c r="UXM10" s="353"/>
      <c r="UXN10" s="350"/>
      <c r="UXO10" s="350"/>
      <c r="UXP10" s="350"/>
      <c r="UXQ10" s="350"/>
      <c r="UXR10" s="350"/>
      <c r="UXS10" s="350"/>
      <c r="UXT10" s="351"/>
      <c r="UXU10" s="352"/>
      <c r="UXV10" s="353"/>
      <c r="UXW10" s="352"/>
      <c r="UXX10" s="353"/>
      <c r="UXY10" s="352"/>
      <c r="UXZ10" s="353"/>
      <c r="UYA10" s="352"/>
      <c r="UYB10" s="353"/>
      <c r="UYC10" s="350"/>
      <c r="UYD10" s="350"/>
      <c r="UYE10" s="350"/>
      <c r="UYF10" s="350"/>
      <c r="UYG10" s="350"/>
      <c r="UYH10" s="350"/>
      <c r="UYI10" s="351"/>
      <c r="UYJ10" s="352"/>
      <c r="UYK10" s="353"/>
      <c r="UYL10" s="352"/>
      <c r="UYM10" s="353"/>
      <c r="UYN10" s="352"/>
      <c r="UYO10" s="353"/>
      <c r="UYP10" s="352"/>
      <c r="UYQ10" s="353"/>
      <c r="UYR10" s="350"/>
      <c r="UYS10" s="350"/>
      <c r="UYT10" s="350"/>
      <c r="UYU10" s="350"/>
      <c r="UYV10" s="350"/>
      <c r="UYW10" s="350"/>
      <c r="UYX10" s="351"/>
      <c r="UYY10" s="352"/>
      <c r="UYZ10" s="353"/>
      <c r="UZA10" s="352"/>
      <c r="UZB10" s="353"/>
      <c r="UZC10" s="352"/>
      <c r="UZD10" s="353"/>
      <c r="UZE10" s="352"/>
      <c r="UZF10" s="353"/>
      <c r="UZG10" s="350"/>
      <c r="UZH10" s="350"/>
      <c r="UZI10" s="350"/>
      <c r="UZJ10" s="350"/>
      <c r="UZK10" s="350"/>
      <c r="UZL10" s="350"/>
      <c r="UZM10" s="351"/>
      <c r="UZN10" s="352"/>
      <c r="UZO10" s="353"/>
      <c r="UZP10" s="352"/>
      <c r="UZQ10" s="353"/>
      <c r="UZR10" s="352"/>
      <c r="UZS10" s="353"/>
      <c r="UZT10" s="352"/>
      <c r="UZU10" s="353"/>
      <c r="UZV10" s="350"/>
      <c r="UZW10" s="350"/>
      <c r="UZX10" s="350"/>
      <c r="UZY10" s="350"/>
      <c r="UZZ10" s="350"/>
      <c r="VAA10" s="350"/>
      <c r="VAB10" s="351"/>
      <c r="VAC10" s="352"/>
      <c r="VAD10" s="353"/>
      <c r="VAE10" s="352"/>
      <c r="VAF10" s="353"/>
      <c r="VAG10" s="352"/>
      <c r="VAH10" s="353"/>
      <c r="VAI10" s="352"/>
      <c r="VAJ10" s="353"/>
      <c r="VAK10" s="350"/>
      <c r="VAL10" s="350"/>
      <c r="VAM10" s="350"/>
      <c r="VAN10" s="350"/>
      <c r="VAO10" s="350"/>
      <c r="VAP10" s="350"/>
      <c r="VAQ10" s="351"/>
      <c r="VAR10" s="352"/>
      <c r="VAS10" s="353"/>
      <c r="VAT10" s="352"/>
      <c r="VAU10" s="353"/>
      <c r="VAV10" s="352"/>
      <c r="VAW10" s="353"/>
      <c r="VAX10" s="352"/>
      <c r="VAY10" s="353"/>
      <c r="VAZ10" s="350"/>
      <c r="VBA10" s="350"/>
      <c r="VBB10" s="350"/>
      <c r="VBC10" s="350"/>
      <c r="VBD10" s="350"/>
      <c r="VBE10" s="350"/>
      <c r="VBF10" s="351"/>
      <c r="VBG10" s="352"/>
      <c r="VBH10" s="353"/>
      <c r="VBI10" s="352"/>
      <c r="VBJ10" s="353"/>
      <c r="VBK10" s="352"/>
      <c r="VBL10" s="353"/>
      <c r="VBM10" s="352"/>
      <c r="VBN10" s="353"/>
      <c r="VBO10" s="350"/>
      <c r="VBP10" s="350"/>
      <c r="VBQ10" s="350"/>
      <c r="VBR10" s="350"/>
      <c r="VBS10" s="350"/>
      <c r="VBT10" s="350"/>
      <c r="VBU10" s="351"/>
      <c r="VBV10" s="352"/>
      <c r="VBW10" s="353"/>
      <c r="VBX10" s="352"/>
      <c r="VBY10" s="353"/>
      <c r="VBZ10" s="352"/>
      <c r="VCA10" s="353"/>
      <c r="VCB10" s="352"/>
      <c r="VCC10" s="353"/>
      <c r="VCD10" s="350"/>
      <c r="VCE10" s="350"/>
      <c r="VCF10" s="350"/>
      <c r="VCG10" s="350"/>
      <c r="VCH10" s="350"/>
      <c r="VCI10" s="350"/>
      <c r="VCJ10" s="351"/>
      <c r="VCK10" s="352"/>
      <c r="VCL10" s="353"/>
      <c r="VCM10" s="352"/>
      <c r="VCN10" s="353"/>
      <c r="VCO10" s="352"/>
      <c r="VCP10" s="353"/>
      <c r="VCQ10" s="352"/>
      <c r="VCR10" s="353"/>
      <c r="VCS10" s="350"/>
      <c r="VCT10" s="350"/>
      <c r="VCU10" s="350"/>
      <c r="VCV10" s="350"/>
      <c r="VCW10" s="350"/>
      <c r="VCX10" s="350"/>
      <c r="VCY10" s="351"/>
      <c r="VCZ10" s="352"/>
      <c r="VDA10" s="353"/>
      <c r="VDB10" s="352"/>
      <c r="VDC10" s="353"/>
      <c r="VDD10" s="352"/>
      <c r="VDE10" s="353"/>
      <c r="VDF10" s="352"/>
      <c r="VDG10" s="353"/>
      <c r="VDH10" s="350"/>
      <c r="VDI10" s="350"/>
      <c r="VDJ10" s="350"/>
      <c r="VDK10" s="350"/>
      <c r="VDL10" s="350"/>
      <c r="VDM10" s="350"/>
      <c r="VDN10" s="351"/>
      <c r="VDO10" s="352"/>
      <c r="VDP10" s="353"/>
      <c r="VDQ10" s="352"/>
      <c r="VDR10" s="353"/>
      <c r="VDS10" s="352"/>
      <c r="VDT10" s="353"/>
      <c r="VDU10" s="352"/>
      <c r="VDV10" s="353"/>
      <c r="VDW10" s="350"/>
      <c r="VDX10" s="350"/>
      <c r="VDY10" s="350"/>
      <c r="VDZ10" s="350"/>
      <c r="VEA10" s="350"/>
      <c r="VEB10" s="350"/>
      <c r="VEC10" s="351"/>
      <c r="VED10" s="352"/>
      <c r="VEE10" s="353"/>
      <c r="VEF10" s="352"/>
      <c r="VEG10" s="353"/>
      <c r="VEH10" s="352"/>
      <c r="VEI10" s="353"/>
      <c r="VEJ10" s="352"/>
      <c r="VEK10" s="353"/>
      <c r="VEL10" s="350"/>
      <c r="VEM10" s="350"/>
      <c r="VEN10" s="350"/>
      <c r="VEO10" s="350"/>
      <c r="VEP10" s="350"/>
      <c r="VEQ10" s="350"/>
      <c r="VER10" s="351"/>
      <c r="VES10" s="352"/>
      <c r="VET10" s="353"/>
      <c r="VEU10" s="352"/>
      <c r="VEV10" s="353"/>
      <c r="VEW10" s="352"/>
      <c r="VEX10" s="353"/>
      <c r="VEY10" s="352"/>
      <c r="VEZ10" s="353"/>
      <c r="VFA10" s="350"/>
      <c r="VFB10" s="350"/>
      <c r="VFC10" s="350"/>
      <c r="VFD10" s="350"/>
      <c r="VFE10" s="350"/>
      <c r="VFF10" s="350"/>
      <c r="VFG10" s="351"/>
      <c r="VFH10" s="352"/>
      <c r="VFI10" s="353"/>
      <c r="VFJ10" s="352"/>
      <c r="VFK10" s="353"/>
      <c r="VFL10" s="352"/>
      <c r="VFM10" s="353"/>
      <c r="VFN10" s="352"/>
      <c r="VFO10" s="353"/>
      <c r="VFP10" s="350"/>
      <c r="VFQ10" s="350"/>
      <c r="VFR10" s="350"/>
      <c r="VFS10" s="350"/>
      <c r="VFT10" s="350"/>
      <c r="VFU10" s="350"/>
      <c r="VFV10" s="351"/>
      <c r="VFW10" s="352"/>
      <c r="VFX10" s="353"/>
      <c r="VFY10" s="352"/>
      <c r="VFZ10" s="353"/>
      <c r="VGA10" s="352"/>
      <c r="VGB10" s="353"/>
      <c r="VGC10" s="352"/>
      <c r="VGD10" s="353"/>
      <c r="VGE10" s="350"/>
      <c r="VGF10" s="350"/>
      <c r="VGG10" s="350"/>
      <c r="VGH10" s="350"/>
      <c r="VGI10" s="350"/>
      <c r="VGJ10" s="350"/>
      <c r="VGK10" s="351"/>
      <c r="VGL10" s="352"/>
      <c r="VGM10" s="353"/>
      <c r="VGN10" s="352"/>
      <c r="VGO10" s="353"/>
      <c r="VGP10" s="352"/>
      <c r="VGQ10" s="353"/>
      <c r="VGR10" s="352"/>
      <c r="VGS10" s="353"/>
      <c r="VGT10" s="350"/>
      <c r="VGU10" s="350"/>
      <c r="VGV10" s="350"/>
      <c r="VGW10" s="350"/>
      <c r="VGX10" s="350"/>
      <c r="VGY10" s="350"/>
      <c r="VGZ10" s="351"/>
      <c r="VHA10" s="352"/>
      <c r="VHB10" s="353"/>
      <c r="VHC10" s="352"/>
      <c r="VHD10" s="353"/>
      <c r="VHE10" s="352"/>
      <c r="VHF10" s="353"/>
      <c r="VHG10" s="352"/>
      <c r="VHH10" s="353"/>
      <c r="VHI10" s="350"/>
      <c r="VHJ10" s="350"/>
      <c r="VHK10" s="350"/>
      <c r="VHL10" s="350"/>
      <c r="VHM10" s="350"/>
      <c r="VHN10" s="350"/>
      <c r="VHO10" s="351"/>
      <c r="VHP10" s="352"/>
      <c r="VHQ10" s="353"/>
      <c r="VHR10" s="352"/>
      <c r="VHS10" s="353"/>
      <c r="VHT10" s="352"/>
      <c r="VHU10" s="353"/>
      <c r="VHV10" s="352"/>
      <c r="VHW10" s="353"/>
      <c r="VHX10" s="350"/>
      <c r="VHY10" s="350"/>
      <c r="VHZ10" s="350"/>
      <c r="VIA10" s="350"/>
      <c r="VIB10" s="350"/>
      <c r="VIC10" s="350"/>
      <c r="VID10" s="351"/>
      <c r="VIE10" s="352"/>
      <c r="VIF10" s="353"/>
      <c r="VIG10" s="352"/>
      <c r="VIH10" s="353"/>
      <c r="VII10" s="352"/>
      <c r="VIJ10" s="353"/>
      <c r="VIK10" s="352"/>
      <c r="VIL10" s="353"/>
      <c r="VIM10" s="350"/>
      <c r="VIN10" s="350"/>
      <c r="VIO10" s="350"/>
      <c r="VIP10" s="350"/>
      <c r="VIQ10" s="350"/>
      <c r="VIR10" s="350"/>
      <c r="VIS10" s="351"/>
      <c r="VIT10" s="352"/>
      <c r="VIU10" s="353"/>
      <c r="VIV10" s="352"/>
      <c r="VIW10" s="353"/>
      <c r="VIX10" s="352"/>
      <c r="VIY10" s="353"/>
      <c r="VIZ10" s="352"/>
      <c r="VJA10" s="353"/>
      <c r="VJB10" s="350"/>
      <c r="VJC10" s="350"/>
      <c r="VJD10" s="350"/>
      <c r="VJE10" s="350"/>
      <c r="VJF10" s="350"/>
      <c r="VJG10" s="350"/>
      <c r="VJH10" s="351"/>
      <c r="VJI10" s="352"/>
      <c r="VJJ10" s="353"/>
      <c r="VJK10" s="352"/>
      <c r="VJL10" s="353"/>
      <c r="VJM10" s="352"/>
      <c r="VJN10" s="353"/>
      <c r="VJO10" s="352"/>
      <c r="VJP10" s="353"/>
      <c r="VJQ10" s="350"/>
      <c r="VJR10" s="350"/>
      <c r="VJS10" s="350"/>
      <c r="VJT10" s="350"/>
      <c r="VJU10" s="350"/>
      <c r="VJV10" s="350"/>
      <c r="VJW10" s="351"/>
      <c r="VJX10" s="352"/>
      <c r="VJY10" s="353"/>
      <c r="VJZ10" s="352"/>
      <c r="VKA10" s="353"/>
      <c r="VKB10" s="352"/>
      <c r="VKC10" s="353"/>
      <c r="VKD10" s="352"/>
      <c r="VKE10" s="353"/>
      <c r="VKF10" s="350"/>
      <c r="VKG10" s="350"/>
      <c r="VKH10" s="350"/>
      <c r="VKI10" s="350"/>
      <c r="VKJ10" s="350"/>
      <c r="VKK10" s="350"/>
      <c r="VKL10" s="351"/>
      <c r="VKM10" s="352"/>
      <c r="VKN10" s="353"/>
      <c r="VKO10" s="352"/>
      <c r="VKP10" s="353"/>
      <c r="VKQ10" s="352"/>
      <c r="VKR10" s="353"/>
      <c r="VKS10" s="352"/>
      <c r="VKT10" s="353"/>
      <c r="VKU10" s="350"/>
      <c r="VKV10" s="350"/>
      <c r="VKW10" s="350"/>
      <c r="VKX10" s="350"/>
      <c r="VKY10" s="350"/>
      <c r="VKZ10" s="350"/>
      <c r="VLA10" s="351"/>
      <c r="VLB10" s="352"/>
      <c r="VLC10" s="353"/>
      <c r="VLD10" s="352"/>
      <c r="VLE10" s="353"/>
      <c r="VLF10" s="352"/>
      <c r="VLG10" s="353"/>
      <c r="VLH10" s="352"/>
      <c r="VLI10" s="353"/>
      <c r="VLJ10" s="350"/>
      <c r="VLK10" s="350"/>
      <c r="VLL10" s="350"/>
      <c r="VLM10" s="350"/>
      <c r="VLN10" s="350"/>
      <c r="VLO10" s="350"/>
      <c r="VLP10" s="351"/>
      <c r="VLQ10" s="352"/>
      <c r="VLR10" s="353"/>
      <c r="VLS10" s="352"/>
      <c r="VLT10" s="353"/>
      <c r="VLU10" s="352"/>
      <c r="VLV10" s="353"/>
      <c r="VLW10" s="352"/>
      <c r="VLX10" s="353"/>
      <c r="VLY10" s="350"/>
      <c r="VLZ10" s="350"/>
      <c r="VMA10" s="350"/>
      <c r="VMB10" s="350"/>
      <c r="VMC10" s="350"/>
      <c r="VMD10" s="350"/>
      <c r="VME10" s="351"/>
      <c r="VMF10" s="352"/>
      <c r="VMG10" s="353"/>
      <c r="VMH10" s="352"/>
      <c r="VMI10" s="353"/>
      <c r="VMJ10" s="352"/>
      <c r="VMK10" s="353"/>
      <c r="VML10" s="352"/>
      <c r="VMM10" s="353"/>
      <c r="VMN10" s="350"/>
      <c r="VMO10" s="350"/>
      <c r="VMP10" s="350"/>
      <c r="VMQ10" s="350"/>
      <c r="VMR10" s="350"/>
      <c r="VMS10" s="350"/>
      <c r="VMT10" s="351"/>
      <c r="VMU10" s="352"/>
      <c r="VMV10" s="353"/>
      <c r="VMW10" s="352"/>
      <c r="VMX10" s="353"/>
      <c r="VMY10" s="352"/>
      <c r="VMZ10" s="353"/>
      <c r="VNA10" s="352"/>
      <c r="VNB10" s="353"/>
      <c r="VNC10" s="350"/>
      <c r="VND10" s="350"/>
      <c r="VNE10" s="350"/>
      <c r="VNF10" s="350"/>
      <c r="VNG10" s="350"/>
      <c r="VNH10" s="350"/>
      <c r="VNI10" s="351"/>
      <c r="VNJ10" s="352"/>
      <c r="VNK10" s="353"/>
      <c r="VNL10" s="352"/>
      <c r="VNM10" s="353"/>
      <c r="VNN10" s="352"/>
      <c r="VNO10" s="353"/>
      <c r="VNP10" s="352"/>
      <c r="VNQ10" s="353"/>
      <c r="VNR10" s="350"/>
      <c r="VNS10" s="350"/>
      <c r="VNT10" s="350"/>
      <c r="VNU10" s="350"/>
      <c r="VNV10" s="350"/>
      <c r="VNW10" s="350"/>
      <c r="VNX10" s="351"/>
      <c r="VNY10" s="352"/>
      <c r="VNZ10" s="353"/>
      <c r="VOA10" s="352"/>
      <c r="VOB10" s="353"/>
      <c r="VOC10" s="352"/>
      <c r="VOD10" s="353"/>
      <c r="VOE10" s="352"/>
      <c r="VOF10" s="353"/>
      <c r="VOG10" s="350"/>
      <c r="VOH10" s="350"/>
      <c r="VOI10" s="350"/>
      <c r="VOJ10" s="350"/>
      <c r="VOK10" s="350"/>
      <c r="VOL10" s="350"/>
      <c r="VOM10" s="351"/>
      <c r="VON10" s="352"/>
      <c r="VOO10" s="353"/>
      <c r="VOP10" s="352"/>
      <c r="VOQ10" s="353"/>
      <c r="VOR10" s="352"/>
      <c r="VOS10" s="353"/>
      <c r="VOT10" s="352"/>
      <c r="VOU10" s="353"/>
      <c r="VOV10" s="350"/>
      <c r="VOW10" s="350"/>
      <c r="VOX10" s="350"/>
      <c r="VOY10" s="350"/>
      <c r="VOZ10" s="350"/>
      <c r="VPA10" s="350"/>
      <c r="VPB10" s="351"/>
      <c r="VPC10" s="352"/>
      <c r="VPD10" s="353"/>
      <c r="VPE10" s="352"/>
      <c r="VPF10" s="353"/>
      <c r="VPG10" s="352"/>
      <c r="VPH10" s="353"/>
      <c r="VPI10" s="352"/>
      <c r="VPJ10" s="353"/>
      <c r="VPK10" s="350"/>
      <c r="VPL10" s="350"/>
      <c r="VPM10" s="350"/>
      <c r="VPN10" s="350"/>
      <c r="VPO10" s="350"/>
      <c r="VPP10" s="350"/>
      <c r="VPQ10" s="351"/>
      <c r="VPR10" s="352"/>
      <c r="VPS10" s="353"/>
      <c r="VPT10" s="352"/>
      <c r="VPU10" s="353"/>
      <c r="VPV10" s="352"/>
      <c r="VPW10" s="353"/>
      <c r="VPX10" s="352"/>
      <c r="VPY10" s="353"/>
      <c r="VPZ10" s="350"/>
      <c r="VQA10" s="350"/>
      <c r="VQB10" s="350"/>
      <c r="VQC10" s="350"/>
      <c r="VQD10" s="350"/>
      <c r="VQE10" s="350"/>
      <c r="VQF10" s="351"/>
      <c r="VQG10" s="352"/>
      <c r="VQH10" s="353"/>
      <c r="VQI10" s="352"/>
      <c r="VQJ10" s="353"/>
      <c r="VQK10" s="352"/>
      <c r="VQL10" s="353"/>
      <c r="VQM10" s="352"/>
      <c r="VQN10" s="353"/>
      <c r="VQO10" s="350"/>
      <c r="VQP10" s="350"/>
      <c r="VQQ10" s="350"/>
      <c r="VQR10" s="350"/>
      <c r="VQS10" s="350"/>
      <c r="VQT10" s="350"/>
      <c r="VQU10" s="351"/>
      <c r="VQV10" s="352"/>
      <c r="VQW10" s="353"/>
      <c r="VQX10" s="352"/>
      <c r="VQY10" s="353"/>
      <c r="VQZ10" s="352"/>
      <c r="VRA10" s="353"/>
      <c r="VRB10" s="352"/>
      <c r="VRC10" s="353"/>
      <c r="VRD10" s="350"/>
      <c r="VRE10" s="350"/>
      <c r="VRF10" s="350"/>
      <c r="VRG10" s="350"/>
      <c r="VRH10" s="350"/>
      <c r="VRI10" s="350"/>
      <c r="VRJ10" s="351"/>
      <c r="VRK10" s="352"/>
      <c r="VRL10" s="353"/>
      <c r="VRM10" s="352"/>
      <c r="VRN10" s="353"/>
      <c r="VRO10" s="352"/>
      <c r="VRP10" s="353"/>
      <c r="VRQ10" s="352"/>
      <c r="VRR10" s="353"/>
      <c r="VRS10" s="350"/>
      <c r="VRT10" s="350"/>
      <c r="VRU10" s="350"/>
      <c r="VRV10" s="350"/>
      <c r="VRW10" s="350"/>
      <c r="VRX10" s="350"/>
      <c r="VRY10" s="351"/>
      <c r="VRZ10" s="352"/>
      <c r="VSA10" s="353"/>
      <c r="VSB10" s="352"/>
      <c r="VSC10" s="353"/>
      <c r="VSD10" s="352"/>
      <c r="VSE10" s="353"/>
      <c r="VSF10" s="352"/>
      <c r="VSG10" s="353"/>
      <c r="VSH10" s="350"/>
      <c r="VSI10" s="350"/>
      <c r="VSJ10" s="350"/>
      <c r="VSK10" s="350"/>
      <c r="VSL10" s="350"/>
      <c r="VSM10" s="350"/>
      <c r="VSN10" s="351"/>
      <c r="VSO10" s="352"/>
      <c r="VSP10" s="353"/>
      <c r="VSQ10" s="352"/>
      <c r="VSR10" s="353"/>
      <c r="VSS10" s="352"/>
      <c r="VST10" s="353"/>
      <c r="VSU10" s="352"/>
      <c r="VSV10" s="353"/>
      <c r="VSW10" s="350"/>
      <c r="VSX10" s="350"/>
      <c r="VSY10" s="350"/>
      <c r="VSZ10" s="350"/>
      <c r="VTA10" s="350"/>
      <c r="VTB10" s="350"/>
      <c r="VTC10" s="351"/>
      <c r="VTD10" s="352"/>
      <c r="VTE10" s="353"/>
      <c r="VTF10" s="352"/>
      <c r="VTG10" s="353"/>
      <c r="VTH10" s="352"/>
      <c r="VTI10" s="353"/>
      <c r="VTJ10" s="352"/>
      <c r="VTK10" s="353"/>
      <c r="VTL10" s="350"/>
      <c r="VTM10" s="350"/>
      <c r="VTN10" s="350"/>
      <c r="VTO10" s="350"/>
      <c r="VTP10" s="350"/>
      <c r="VTQ10" s="350"/>
      <c r="VTR10" s="351"/>
      <c r="VTS10" s="352"/>
      <c r="VTT10" s="353"/>
      <c r="VTU10" s="352"/>
      <c r="VTV10" s="353"/>
      <c r="VTW10" s="352"/>
      <c r="VTX10" s="353"/>
      <c r="VTY10" s="352"/>
      <c r="VTZ10" s="353"/>
      <c r="VUA10" s="350"/>
      <c r="VUB10" s="350"/>
      <c r="VUC10" s="350"/>
      <c r="VUD10" s="350"/>
      <c r="VUE10" s="350"/>
      <c r="VUF10" s="350"/>
      <c r="VUG10" s="351"/>
      <c r="VUH10" s="352"/>
      <c r="VUI10" s="353"/>
      <c r="VUJ10" s="352"/>
      <c r="VUK10" s="353"/>
      <c r="VUL10" s="352"/>
      <c r="VUM10" s="353"/>
      <c r="VUN10" s="352"/>
      <c r="VUO10" s="353"/>
      <c r="VUP10" s="350"/>
      <c r="VUQ10" s="350"/>
      <c r="VUR10" s="350"/>
      <c r="VUS10" s="350"/>
      <c r="VUT10" s="350"/>
      <c r="VUU10" s="350"/>
      <c r="VUV10" s="351"/>
      <c r="VUW10" s="352"/>
      <c r="VUX10" s="353"/>
      <c r="VUY10" s="352"/>
      <c r="VUZ10" s="353"/>
      <c r="VVA10" s="352"/>
      <c r="VVB10" s="353"/>
      <c r="VVC10" s="352"/>
      <c r="VVD10" s="353"/>
      <c r="VVE10" s="350"/>
      <c r="VVF10" s="350"/>
      <c r="VVG10" s="350"/>
      <c r="VVH10" s="350"/>
      <c r="VVI10" s="350"/>
      <c r="VVJ10" s="350"/>
      <c r="VVK10" s="351"/>
      <c r="VVL10" s="352"/>
      <c r="VVM10" s="353"/>
      <c r="VVN10" s="352"/>
      <c r="VVO10" s="353"/>
      <c r="VVP10" s="352"/>
      <c r="VVQ10" s="353"/>
      <c r="VVR10" s="352"/>
      <c r="VVS10" s="353"/>
      <c r="VVT10" s="350"/>
      <c r="VVU10" s="350"/>
      <c r="VVV10" s="350"/>
      <c r="VVW10" s="350"/>
      <c r="VVX10" s="350"/>
      <c r="VVY10" s="350"/>
      <c r="VVZ10" s="351"/>
      <c r="VWA10" s="352"/>
      <c r="VWB10" s="353"/>
      <c r="VWC10" s="352"/>
      <c r="VWD10" s="353"/>
      <c r="VWE10" s="352"/>
      <c r="VWF10" s="353"/>
      <c r="VWG10" s="352"/>
      <c r="VWH10" s="353"/>
      <c r="VWI10" s="350"/>
      <c r="VWJ10" s="350"/>
      <c r="VWK10" s="350"/>
      <c r="VWL10" s="350"/>
      <c r="VWM10" s="350"/>
      <c r="VWN10" s="350"/>
      <c r="VWO10" s="351"/>
      <c r="VWP10" s="352"/>
      <c r="VWQ10" s="353"/>
      <c r="VWR10" s="352"/>
      <c r="VWS10" s="353"/>
      <c r="VWT10" s="352"/>
      <c r="VWU10" s="353"/>
      <c r="VWV10" s="352"/>
      <c r="VWW10" s="353"/>
      <c r="VWX10" s="350"/>
      <c r="VWY10" s="350"/>
      <c r="VWZ10" s="350"/>
      <c r="VXA10" s="350"/>
      <c r="VXB10" s="350"/>
      <c r="VXC10" s="350"/>
      <c r="VXD10" s="351"/>
      <c r="VXE10" s="352"/>
      <c r="VXF10" s="353"/>
      <c r="VXG10" s="352"/>
      <c r="VXH10" s="353"/>
      <c r="VXI10" s="352"/>
      <c r="VXJ10" s="353"/>
      <c r="VXK10" s="352"/>
      <c r="VXL10" s="353"/>
      <c r="VXM10" s="350"/>
      <c r="VXN10" s="350"/>
      <c r="VXO10" s="350"/>
      <c r="VXP10" s="350"/>
      <c r="VXQ10" s="350"/>
      <c r="VXR10" s="350"/>
      <c r="VXS10" s="351"/>
      <c r="VXT10" s="352"/>
      <c r="VXU10" s="353"/>
      <c r="VXV10" s="352"/>
      <c r="VXW10" s="353"/>
      <c r="VXX10" s="352"/>
      <c r="VXY10" s="353"/>
      <c r="VXZ10" s="352"/>
      <c r="VYA10" s="353"/>
      <c r="VYB10" s="350"/>
      <c r="VYC10" s="350"/>
      <c r="VYD10" s="350"/>
      <c r="VYE10" s="350"/>
      <c r="VYF10" s="350"/>
      <c r="VYG10" s="350"/>
      <c r="VYH10" s="351"/>
      <c r="VYI10" s="352"/>
      <c r="VYJ10" s="353"/>
      <c r="VYK10" s="352"/>
      <c r="VYL10" s="353"/>
      <c r="VYM10" s="352"/>
      <c r="VYN10" s="353"/>
      <c r="VYO10" s="352"/>
      <c r="VYP10" s="353"/>
      <c r="VYQ10" s="350"/>
      <c r="VYR10" s="350"/>
      <c r="VYS10" s="350"/>
      <c r="VYT10" s="350"/>
      <c r="VYU10" s="350"/>
      <c r="VYV10" s="350"/>
      <c r="VYW10" s="351"/>
      <c r="VYX10" s="352"/>
      <c r="VYY10" s="353"/>
      <c r="VYZ10" s="352"/>
      <c r="VZA10" s="353"/>
      <c r="VZB10" s="352"/>
      <c r="VZC10" s="353"/>
      <c r="VZD10" s="352"/>
      <c r="VZE10" s="353"/>
      <c r="VZF10" s="350"/>
      <c r="VZG10" s="350"/>
      <c r="VZH10" s="350"/>
      <c r="VZI10" s="350"/>
      <c r="VZJ10" s="350"/>
      <c r="VZK10" s="350"/>
      <c r="VZL10" s="351"/>
      <c r="VZM10" s="352"/>
      <c r="VZN10" s="353"/>
      <c r="VZO10" s="352"/>
      <c r="VZP10" s="353"/>
      <c r="VZQ10" s="352"/>
      <c r="VZR10" s="353"/>
      <c r="VZS10" s="352"/>
      <c r="VZT10" s="353"/>
      <c r="VZU10" s="350"/>
      <c r="VZV10" s="350"/>
      <c r="VZW10" s="350"/>
      <c r="VZX10" s="350"/>
      <c r="VZY10" s="350"/>
      <c r="VZZ10" s="350"/>
      <c r="WAA10" s="351"/>
      <c r="WAB10" s="352"/>
      <c r="WAC10" s="353"/>
      <c r="WAD10" s="352"/>
      <c r="WAE10" s="353"/>
      <c r="WAF10" s="352"/>
      <c r="WAG10" s="353"/>
      <c r="WAH10" s="352"/>
      <c r="WAI10" s="353"/>
      <c r="WAJ10" s="350"/>
      <c r="WAK10" s="350"/>
      <c r="WAL10" s="350"/>
      <c r="WAM10" s="350"/>
      <c r="WAN10" s="350"/>
      <c r="WAO10" s="350"/>
      <c r="WAP10" s="351"/>
      <c r="WAQ10" s="352"/>
      <c r="WAR10" s="353"/>
      <c r="WAS10" s="352"/>
      <c r="WAT10" s="353"/>
      <c r="WAU10" s="352"/>
      <c r="WAV10" s="353"/>
      <c r="WAW10" s="352"/>
      <c r="WAX10" s="353"/>
      <c r="WAY10" s="350"/>
      <c r="WAZ10" s="350"/>
      <c r="WBA10" s="350"/>
      <c r="WBB10" s="350"/>
      <c r="WBC10" s="350"/>
      <c r="WBD10" s="350"/>
      <c r="WBE10" s="351"/>
      <c r="WBF10" s="352"/>
      <c r="WBG10" s="353"/>
      <c r="WBH10" s="352"/>
      <c r="WBI10" s="353"/>
      <c r="WBJ10" s="352"/>
      <c r="WBK10" s="353"/>
      <c r="WBL10" s="352"/>
      <c r="WBM10" s="353"/>
      <c r="WBN10" s="350"/>
      <c r="WBO10" s="350"/>
      <c r="WBP10" s="350"/>
      <c r="WBQ10" s="350"/>
      <c r="WBR10" s="350"/>
      <c r="WBS10" s="350"/>
      <c r="WBT10" s="351"/>
      <c r="WBU10" s="352"/>
      <c r="WBV10" s="353"/>
      <c r="WBW10" s="352"/>
      <c r="WBX10" s="353"/>
      <c r="WBY10" s="352"/>
      <c r="WBZ10" s="353"/>
      <c r="WCA10" s="352"/>
      <c r="WCB10" s="353"/>
      <c r="WCC10" s="350"/>
      <c r="WCD10" s="350"/>
      <c r="WCE10" s="350"/>
      <c r="WCF10" s="350"/>
      <c r="WCG10" s="350"/>
      <c r="WCH10" s="350"/>
      <c r="WCI10" s="351"/>
      <c r="WCJ10" s="352"/>
      <c r="WCK10" s="353"/>
      <c r="WCL10" s="352"/>
      <c r="WCM10" s="353"/>
      <c r="WCN10" s="352"/>
      <c r="WCO10" s="353"/>
      <c r="WCP10" s="352"/>
      <c r="WCQ10" s="353"/>
      <c r="WCR10" s="350"/>
      <c r="WCS10" s="350"/>
      <c r="WCT10" s="350"/>
      <c r="WCU10" s="350"/>
      <c r="WCV10" s="350"/>
      <c r="WCW10" s="350"/>
      <c r="WCX10" s="351"/>
      <c r="WCY10" s="352"/>
      <c r="WCZ10" s="353"/>
      <c r="WDA10" s="352"/>
      <c r="WDB10" s="353"/>
      <c r="WDC10" s="352"/>
      <c r="WDD10" s="353"/>
      <c r="WDE10" s="352"/>
      <c r="WDF10" s="353"/>
      <c r="WDG10" s="350"/>
      <c r="WDH10" s="350"/>
      <c r="WDI10" s="350"/>
      <c r="WDJ10" s="350"/>
      <c r="WDK10" s="350"/>
      <c r="WDL10" s="350"/>
      <c r="WDM10" s="351"/>
      <c r="WDN10" s="352"/>
      <c r="WDO10" s="353"/>
      <c r="WDP10" s="352"/>
      <c r="WDQ10" s="353"/>
      <c r="WDR10" s="352"/>
      <c r="WDS10" s="353"/>
      <c r="WDT10" s="352"/>
      <c r="WDU10" s="353"/>
      <c r="WDV10" s="350"/>
      <c r="WDW10" s="350"/>
      <c r="WDX10" s="350"/>
      <c r="WDY10" s="350"/>
      <c r="WDZ10" s="350"/>
      <c r="WEA10" s="350"/>
      <c r="WEB10" s="351"/>
      <c r="WEC10" s="352"/>
      <c r="WED10" s="353"/>
      <c r="WEE10" s="352"/>
      <c r="WEF10" s="353"/>
      <c r="WEG10" s="352"/>
      <c r="WEH10" s="353"/>
      <c r="WEI10" s="352"/>
      <c r="WEJ10" s="353"/>
      <c r="WEK10" s="350"/>
      <c r="WEL10" s="350"/>
      <c r="WEM10" s="350"/>
      <c r="WEN10" s="350"/>
      <c r="WEO10" s="350"/>
      <c r="WEP10" s="350"/>
      <c r="WEQ10" s="351"/>
      <c r="WER10" s="352"/>
      <c r="WES10" s="353"/>
      <c r="WET10" s="352"/>
      <c r="WEU10" s="353"/>
      <c r="WEV10" s="352"/>
      <c r="WEW10" s="353"/>
      <c r="WEX10" s="352"/>
      <c r="WEY10" s="353"/>
      <c r="WEZ10" s="350"/>
      <c r="WFA10" s="350"/>
      <c r="WFB10" s="350"/>
      <c r="WFC10" s="350"/>
      <c r="WFD10" s="350"/>
      <c r="WFE10" s="350"/>
      <c r="WFF10" s="351"/>
      <c r="WFG10" s="352"/>
      <c r="WFH10" s="353"/>
      <c r="WFI10" s="352"/>
      <c r="WFJ10" s="353"/>
      <c r="WFK10" s="352"/>
      <c r="WFL10" s="353"/>
      <c r="WFM10" s="352"/>
      <c r="WFN10" s="353"/>
      <c r="WFO10" s="350"/>
      <c r="WFP10" s="350"/>
      <c r="WFQ10" s="350"/>
      <c r="WFR10" s="350"/>
      <c r="WFS10" s="350"/>
      <c r="WFT10" s="350"/>
      <c r="WFU10" s="351"/>
      <c r="WFV10" s="352"/>
      <c r="WFW10" s="353"/>
      <c r="WFX10" s="352"/>
      <c r="WFY10" s="353"/>
      <c r="WFZ10" s="352"/>
      <c r="WGA10" s="353"/>
      <c r="WGB10" s="352"/>
      <c r="WGC10" s="353"/>
      <c r="WGD10" s="350"/>
      <c r="WGE10" s="350"/>
      <c r="WGF10" s="350"/>
      <c r="WGG10" s="350"/>
      <c r="WGH10" s="350"/>
      <c r="WGI10" s="350"/>
      <c r="WGJ10" s="351"/>
      <c r="WGK10" s="352"/>
      <c r="WGL10" s="353"/>
      <c r="WGM10" s="352"/>
      <c r="WGN10" s="353"/>
      <c r="WGO10" s="352"/>
      <c r="WGP10" s="353"/>
      <c r="WGQ10" s="352"/>
      <c r="WGR10" s="353"/>
      <c r="WGS10" s="350"/>
      <c r="WGT10" s="350"/>
      <c r="WGU10" s="350"/>
      <c r="WGV10" s="350"/>
      <c r="WGW10" s="350"/>
      <c r="WGX10" s="350"/>
      <c r="WGY10" s="351"/>
      <c r="WGZ10" s="352"/>
      <c r="WHA10" s="353"/>
      <c r="WHB10" s="352"/>
      <c r="WHC10" s="353"/>
      <c r="WHD10" s="352"/>
      <c r="WHE10" s="353"/>
      <c r="WHF10" s="352"/>
      <c r="WHG10" s="353"/>
      <c r="WHH10" s="350"/>
      <c r="WHI10" s="350"/>
      <c r="WHJ10" s="350"/>
      <c r="WHK10" s="350"/>
      <c r="WHL10" s="350"/>
      <c r="WHM10" s="350"/>
      <c r="WHN10" s="351"/>
      <c r="WHO10" s="352"/>
      <c r="WHP10" s="353"/>
      <c r="WHQ10" s="352"/>
      <c r="WHR10" s="353"/>
      <c r="WHS10" s="352"/>
      <c r="WHT10" s="353"/>
      <c r="WHU10" s="352"/>
      <c r="WHV10" s="353"/>
      <c r="WHW10" s="350"/>
      <c r="WHX10" s="350"/>
      <c r="WHY10" s="350"/>
      <c r="WHZ10" s="350"/>
      <c r="WIA10" s="350"/>
      <c r="WIB10" s="350"/>
      <c r="WIC10" s="351"/>
      <c r="WID10" s="352"/>
      <c r="WIE10" s="353"/>
      <c r="WIF10" s="352"/>
      <c r="WIG10" s="353"/>
      <c r="WIH10" s="352"/>
      <c r="WII10" s="353"/>
      <c r="WIJ10" s="352"/>
      <c r="WIK10" s="353"/>
      <c r="WIL10" s="350"/>
      <c r="WIM10" s="350"/>
      <c r="WIN10" s="350"/>
      <c r="WIO10" s="350"/>
      <c r="WIP10" s="350"/>
      <c r="WIQ10" s="350"/>
      <c r="WIR10" s="351"/>
      <c r="WIS10" s="352"/>
      <c r="WIT10" s="353"/>
      <c r="WIU10" s="352"/>
      <c r="WIV10" s="353"/>
      <c r="WIW10" s="352"/>
      <c r="WIX10" s="353"/>
      <c r="WIY10" s="352"/>
      <c r="WIZ10" s="353"/>
      <c r="WJA10" s="350"/>
      <c r="WJB10" s="350"/>
      <c r="WJC10" s="350"/>
      <c r="WJD10" s="350"/>
      <c r="WJE10" s="350"/>
      <c r="WJF10" s="350"/>
      <c r="WJG10" s="351"/>
      <c r="WJH10" s="352"/>
      <c r="WJI10" s="353"/>
      <c r="WJJ10" s="352"/>
      <c r="WJK10" s="353"/>
      <c r="WJL10" s="352"/>
      <c r="WJM10" s="353"/>
      <c r="WJN10" s="352"/>
      <c r="WJO10" s="353"/>
      <c r="WJP10" s="350"/>
      <c r="WJQ10" s="350"/>
      <c r="WJR10" s="350"/>
      <c r="WJS10" s="350"/>
      <c r="WJT10" s="350"/>
      <c r="WJU10" s="350"/>
      <c r="WJV10" s="351"/>
      <c r="WJW10" s="352"/>
      <c r="WJX10" s="353"/>
      <c r="WJY10" s="352"/>
      <c r="WJZ10" s="353"/>
      <c r="WKA10" s="352"/>
      <c r="WKB10" s="353"/>
      <c r="WKC10" s="352"/>
      <c r="WKD10" s="353"/>
      <c r="WKE10" s="350"/>
      <c r="WKF10" s="350"/>
      <c r="WKG10" s="350"/>
      <c r="WKH10" s="350"/>
      <c r="WKI10" s="350"/>
      <c r="WKJ10" s="350"/>
      <c r="WKK10" s="351"/>
      <c r="WKL10" s="352"/>
      <c r="WKM10" s="353"/>
      <c r="WKN10" s="352"/>
      <c r="WKO10" s="353"/>
      <c r="WKP10" s="352"/>
      <c r="WKQ10" s="353"/>
      <c r="WKR10" s="352"/>
      <c r="WKS10" s="353"/>
      <c r="WKT10" s="350"/>
      <c r="WKU10" s="350"/>
      <c r="WKV10" s="350"/>
      <c r="WKW10" s="350"/>
      <c r="WKX10" s="350"/>
      <c r="WKY10" s="350"/>
      <c r="WKZ10" s="351"/>
      <c r="WLA10" s="352"/>
      <c r="WLB10" s="353"/>
      <c r="WLC10" s="352"/>
      <c r="WLD10" s="353"/>
      <c r="WLE10" s="352"/>
      <c r="WLF10" s="353"/>
      <c r="WLG10" s="352"/>
      <c r="WLH10" s="353"/>
      <c r="WLI10" s="350"/>
      <c r="WLJ10" s="350"/>
      <c r="WLK10" s="350"/>
      <c r="WLL10" s="350"/>
      <c r="WLM10" s="350"/>
      <c r="WLN10" s="350"/>
      <c r="WLO10" s="351"/>
      <c r="WLP10" s="352"/>
      <c r="WLQ10" s="353"/>
      <c r="WLR10" s="352"/>
      <c r="WLS10" s="353"/>
      <c r="WLT10" s="352"/>
      <c r="WLU10" s="353"/>
      <c r="WLV10" s="352"/>
      <c r="WLW10" s="353"/>
      <c r="WLX10" s="350"/>
      <c r="WLY10" s="350"/>
      <c r="WLZ10" s="350"/>
      <c r="WMA10" s="350"/>
      <c r="WMB10" s="350"/>
      <c r="WMC10" s="350"/>
      <c r="WMD10" s="351"/>
      <c r="WME10" s="352"/>
      <c r="WMF10" s="353"/>
      <c r="WMG10" s="352"/>
      <c r="WMH10" s="353"/>
      <c r="WMI10" s="352"/>
      <c r="WMJ10" s="353"/>
      <c r="WMK10" s="352"/>
      <c r="WML10" s="353"/>
      <c r="WMM10" s="350"/>
      <c r="WMN10" s="350"/>
      <c r="WMO10" s="350"/>
      <c r="WMP10" s="350"/>
      <c r="WMQ10" s="350"/>
      <c r="WMR10" s="350"/>
      <c r="WMS10" s="351"/>
      <c r="WMT10" s="352"/>
      <c r="WMU10" s="353"/>
      <c r="WMV10" s="352"/>
      <c r="WMW10" s="353"/>
      <c r="WMX10" s="352"/>
      <c r="WMY10" s="353"/>
      <c r="WMZ10" s="352"/>
      <c r="WNA10" s="353"/>
      <c r="WNB10" s="350"/>
      <c r="WNC10" s="350"/>
      <c r="WND10" s="350"/>
      <c r="WNE10" s="350"/>
      <c r="WNF10" s="350"/>
      <c r="WNG10" s="350"/>
      <c r="WNH10" s="351"/>
      <c r="WNI10" s="352"/>
      <c r="WNJ10" s="353"/>
      <c r="WNK10" s="352"/>
      <c r="WNL10" s="353"/>
      <c r="WNM10" s="352"/>
      <c r="WNN10" s="353"/>
      <c r="WNO10" s="352"/>
      <c r="WNP10" s="353"/>
      <c r="WNQ10" s="350"/>
      <c r="WNR10" s="350"/>
      <c r="WNS10" s="350"/>
      <c r="WNT10" s="350"/>
      <c r="WNU10" s="350"/>
      <c r="WNV10" s="350"/>
      <c r="WNW10" s="351"/>
      <c r="WNX10" s="352"/>
      <c r="WNY10" s="353"/>
      <c r="WNZ10" s="352"/>
      <c r="WOA10" s="353"/>
      <c r="WOB10" s="352"/>
      <c r="WOC10" s="353"/>
      <c r="WOD10" s="352"/>
      <c r="WOE10" s="353"/>
      <c r="WOF10" s="350"/>
      <c r="WOG10" s="350"/>
      <c r="WOH10" s="350"/>
      <c r="WOI10" s="350"/>
      <c r="WOJ10" s="350"/>
      <c r="WOK10" s="350"/>
      <c r="WOL10" s="351"/>
      <c r="WOM10" s="352"/>
      <c r="WON10" s="353"/>
      <c r="WOO10" s="352"/>
      <c r="WOP10" s="353"/>
      <c r="WOQ10" s="352"/>
      <c r="WOR10" s="353"/>
      <c r="WOS10" s="352"/>
      <c r="WOT10" s="353"/>
      <c r="WOU10" s="350"/>
      <c r="WOV10" s="350"/>
      <c r="WOW10" s="350"/>
      <c r="WOX10" s="350"/>
      <c r="WOY10" s="350"/>
      <c r="WOZ10" s="350"/>
      <c r="WPA10" s="351"/>
      <c r="WPB10" s="352"/>
      <c r="WPC10" s="353"/>
      <c r="WPD10" s="352"/>
      <c r="WPE10" s="353"/>
      <c r="WPF10" s="352"/>
      <c r="WPG10" s="353"/>
      <c r="WPH10" s="352"/>
      <c r="WPI10" s="353"/>
      <c r="WPJ10" s="350"/>
      <c r="WPK10" s="350"/>
      <c r="WPL10" s="350"/>
      <c r="WPM10" s="350"/>
      <c r="WPN10" s="350"/>
      <c r="WPO10" s="350"/>
      <c r="WPP10" s="351"/>
      <c r="WPQ10" s="352"/>
      <c r="WPR10" s="353"/>
      <c r="WPS10" s="352"/>
      <c r="WPT10" s="353"/>
      <c r="WPU10" s="352"/>
      <c r="WPV10" s="353"/>
      <c r="WPW10" s="352"/>
      <c r="WPX10" s="353"/>
      <c r="WPY10" s="350"/>
      <c r="WPZ10" s="350"/>
      <c r="WQA10" s="350"/>
      <c r="WQB10" s="350"/>
      <c r="WQC10" s="350"/>
      <c r="WQD10" s="350"/>
      <c r="WQE10" s="351"/>
      <c r="WQF10" s="352"/>
      <c r="WQG10" s="353"/>
      <c r="WQH10" s="352"/>
      <c r="WQI10" s="353"/>
      <c r="WQJ10" s="352"/>
      <c r="WQK10" s="353"/>
      <c r="WQL10" s="352"/>
      <c r="WQM10" s="353"/>
      <c r="WQN10" s="350"/>
      <c r="WQO10" s="350"/>
      <c r="WQP10" s="350"/>
      <c r="WQQ10" s="350"/>
      <c r="WQR10" s="350"/>
      <c r="WQS10" s="350"/>
      <c r="WQT10" s="351"/>
      <c r="WQU10" s="352"/>
      <c r="WQV10" s="353"/>
      <c r="WQW10" s="352"/>
      <c r="WQX10" s="353"/>
      <c r="WQY10" s="352"/>
      <c r="WQZ10" s="353"/>
      <c r="WRA10" s="352"/>
      <c r="WRB10" s="353"/>
      <c r="WRC10" s="350"/>
      <c r="WRD10" s="350"/>
      <c r="WRE10" s="350"/>
      <c r="WRF10" s="350"/>
      <c r="WRG10" s="350"/>
      <c r="WRH10" s="350"/>
      <c r="WRI10" s="351"/>
      <c r="WRJ10" s="352"/>
      <c r="WRK10" s="353"/>
      <c r="WRL10" s="352"/>
      <c r="WRM10" s="353"/>
      <c r="WRN10" s="352"/>
      <c r="WRO10" s="353"/>
      <c r="WRP10" s="352"/>
      <c r="WRQ10" s="353"/>
      <c r="WRR10" s="350"/>
      <c r="WRS10" s="350"/>
      <c r="WRT10" s="350"/>
      <c r="WRU10" s="350"/>
      <c r="WRV10" s="350"/>
      <c r="WRW10" s="350"/>
      <c r="WRX10" s="351"/>
      <c r="WRY10" s="352"/>
      <c r="WRZ10" s="353"/>
      <c r="WSA10" s="352"/>
      <c r="WSB10" s="353"/>
      <c r="WSC10" s="352"/>
      <c r="WSD10" s="353"/>
      <c r="WSE10" s="352"/>
      <c r="WSF10" s="353"/>
      <c r="WSG10" s="350"/>
      <c r="WSH10" s="350"/>
      <c r="WSI10" s="350"/>
      <c r="WSJ10" s="350"/>
      <c r="WSK10" s="350"/>
      <c r="WSL10" s="350"/>
      <c r="WSM10" s="351"/>
      <c r="WSN10" s="352"/>
      <c r="WSO10" s="353"/>
      <c r="WSP10" s="352"/>
      <c r="WSQ10" s="353"/>
      <c r="WSR10" s="352"/>
      <c r="WSS10" s="353"/>
      <c r="WST10" s="352"/>
      <c r="WSU10" s="353"/>
      <c r="WSV10" s="350"/>
      <c r="WSW10" s="350"/>
      <c r="WSX10" s="350"/>
      <c r="WSY10" s="350"/>
      <c r="WSZ10" s="350"/>
      <c r="WTA10" s="350"/>
      <c r="WTB10" s="351"/>
      <c r="WTC10" s="352"/>
      <c r="WTD10" s="353"/>
      <c r="WTE10" s="352"/>
      <c r="WTF10" s="353"/>
      <c r="WTG10" s="352"/>
      <c r="WTH10" s="353"/>
      <c r="WTI10" s="352"/>
      <c r="WTJ10" s="353"/>
      <c r="WTK10" s="350"/>
      <c r="WTL10" s="350"/>
      <c r="WTM10" s="350"/>
      <c r="WTN10" s="350"/>
      <c r="WTO10" s="350"/>
      <c r="WTP10" s="350"/>
      <c r="WTQ10" s="351"/>
      <c r="WTR10" s="352"/>
      <c r="WTS10" s="353"/>
      <c r="WTT10" s="352"/>
      <c r="WTU10" s="353"/>
      <c r="WTV10" s="352"/>
      <c r="WTW10" s="353"/>
      <c r="WTX10" s="352"/>
      <c r="WTY10" s="353"/>
      <c r="WTZ10" s="350"/>
      <c r="WUA10" s="350"/>
      <c r="WUB10" s="350"/>
      <c r="WUC10" s="350"/>
      <c r="WUD10" s="350"/>
      <c r="WUE10" s="350"/>
      <c r="WUF10" s="351"/>
      <c r="WUG10" s="352"/>
      <c r="WUH10" s="353"/>
      <c r="WUI10" s="352"/>
      <c r="WUJ10" s="353"/>
      <c r="WUK10" s="352"/>
      <c r="WUL10" s="353"/>
      <c r="WUM10" s="352"/>
      <c r="WUN10" s="353"/>
      <c r="WUO10" s="350"/>
      <c r="WUP10" s="350"/>
      <c r="WUQ10" s="350"/>
      <c r="WUR10" s="350"/>
      <c r="WUS10" s="350"/>
      <c r="WUT10" s="350"/>
      <c r="WUU10" s="351"/>
      <c r="WUV10" s="352"/>
      <c r="WUW10" s="353"/>
      <c r="WUX10" s="352"/>
      <c r="WUY10" s="353"/>
      <c r="WUZ10" s="352"/>
      <c r="WVA10" s="353"/>
      <c r="WVB10" s="352"/>
      <c r="WVC10" s="353"/>
      <c r="WVD10" s="350"/>
      <c r="WVE10" s="350"/>
      <c r="WVF10" s="350"/>
      <c r="WVG10" s="350"/>
      <c r="WVH10" s="350"/>
      <c r="WVI10" s="350"/>
      <c r="WVJ10" s="351"/>
      <c r="WVK10" s="352"/>
      <c r="WVL10" s="353"/>
      <c r="WVM10" s="352"/>
      <c r="WVN10" s="353"/>
      <c r="WVO10" s="352"/>
      <c r="WVP10" s="353"/>
      <c r="WVQ10" s="352"/>
      <c r="WVR10" s="353"/>
      <c r="WVS10" s="350"/>
      <c r="WVT10" s="350"/>
      <c r="WVU10" s="350"/>
      <c r="WVV10" s="350"/>
      <c r="WVW10" s="350"/>
      <c r="WVX10" s="350"/>
      <c r="WVY10" s="351"/>
      <c r="WVZ10" s="352"/>
      <c r="WWA10" s="353"/>
      <c r="WWB10" s="352"/>
      <c r="WWC10" s="353"/>
      <c r="WWD10" s="352"/>
      <c r="WWE10" s="353"/>
      <c r="WWF10" s="352"/>
      <c r="WWG10" s="353"/>
      <c r="WWH10" s="350"/>
      <c r="WWI10" s="350"/>
      <c r="WWJ10" s="350"/>
      <c r="WWK10" s="350"/>
      <c r="WWL10" s="350"/>
      <c r="WWM10" s="350"/>
      <c r="WWN10" s="351"/>
      <c r="WWO10" s="352"/>
      <c r="WWP10" s="353"/>
      <c r="WWQ10" s="352"/>
      <c r="WWR10" s="353"/>
      <c r="WWS10" s="352"/>
      <c r="WWT10" s="353"/>
      <c r="WWU10" s="352"/>
      <c r="WWV10" s="353"/>
      <c r="WWW10" s="350"/>
      <c r="WWX10" s="350"/>
      <c r="WWY10" s="350"/>
      <c r="WWZ10" s="350"/>
      <c r="WXA10" s="350"/>
      <c r="WXB10" s="350"/>
      <c r="WXC10" s="351"/>
      <c r="WXD10" s="352"/>
      <c r="WXE10" s="353"/>
      <c r="WXF10" s="352"/>
      <c r="WXG10" s="353"/>
      <c r="WXH10" s="352"/>
      <c r="WXI10" s="353"/>
      <c r="WXJ10" s="352"/>
      <c r="WXK10" s="353"/>
      <c r="WXL10" s="350"/>
      <c r="WXM10" s="350"/>
      <c r="WXN10" s="350"/>
      <c r="WXO10" s="350"/>
      <c r="WXP10" s="350"/>
      <c r="WXQ10" s="350"/>
      <c r="WXR10" s="351"/>
      <c r="WXS10" s="352"/>
      <c r="WXT10" s="353"/>
      <c r="WXU10" s="352"/>
      <c r="WXV10" s="353"/>
      <c r="WXW10" s="352"/>
      <c r="WXX10" s="353"/>
      <c r="WXY10" s="352"/>
      <c r="WXZ10" s="353"/>
      <c r="WYA10" s="350"/>
      <c r="WYB10" s="350"/>
      <c r="WYC10" s="350"/>
      <c r="WYD10" s="350"/>
      <c r="WYE10" s="350"/>
      <c r="WYF10" s="350"/>
      <c r="WYG10" s="351"/>
      <c r="WYH10" s="352"/>
      <c r="WYI10" s="353"/>
      <c r="WYJ10" s="352"/>
      <c r="WYK10" s="353"/>
      <c r="WYL10" s="352"/>
      <c r="WYM10" s="353"/>
      <c r="WYN10" s="352"/>
      <c r="WYO10" s="353"/>
      <c r="WYP10" s="350"/>
      <c r="WYQ10" s="350"/>
      <c r="WYR10" s="350"/>
      <c r="WYS10" s="350"/>
      <c r="WYT10" s="350"/>
      <c r="WYU10" s="350"/>
      <c r="WYV10" s="351"/>
      <c r="WYW10" s="352"/>
      <c r="WYX10" s="353"/>
      <c r="WYY10" s="352"/>
      <c r="WYZ10" s="353"/>
      <c r="WZA10" s="352"/>
      <c r="WZB10" s="353"/>
      <c r="WZC10" s="352"/>
      <c r="WZD10" s="353"/>
      <c r="WZE10" s="350"/>
      <c r="WZF10" s="350"/>
      <c r="WZG10" s="350"/>
      <c r="WZH10" s="350"/>
      <c r="WZI10" s="350"/>
      <c r="WZJ10" s="350"/>
      <c r="WZK10" s="351"/>
      <c r="WZL10" s="352"/>
      <c r="WZM10" s="353"/>
      <c r="WZN10" s="352"/>
      <c r="WZO10" s="353"/>
      <c r="WZP10" s="352"/>
      <c r="WZQ10" s="353"/>
      <c r="WZR10" s="352"/>
      <c r="WZS10" s="353"/>
      <c r="WZT10" s="350"/>
      <c r="WZU10" s="350"/>
      <c r="WZV10" s="350"/>
      <c r="WZW10" s="350"/>
      <c r="WZX10" s="350"/>
      <c r="WZY10" s="350"/>
      <c r="WZZ10" s="351"/>
      <c r="XAA10" s="352"/>
      <c r="XAB10" s="353"/>
      <c r="XAC10" s="352"/>
      <c r="XAD10" s="353"/>
      <c r="XAE10" s="352"/>
      <c r="XAF10" s="353"/>
      <c r="XAG10" s="352"/>
      <c r="XAH10" s="353"/>
      <c r="XAI10" s="350"/>
      <c r="XAJ10" s="350"/>
      <c r="XAK10" s="350"/>
      <c r="XAL10" s="350"/>
      <c r="XAM10" s="350"/>
      <c r="XAN10" s="350"/>
      <c r="XAO10" s="351"/>
      <c r="XAP10" s="352"/>
      <c r="XAQ10" s="353"/>
      <c r="XAR10" s="352"/>
      <c r="XAS10" s="353"/>
      <c r="XAT10" s="352"/>
      <c r="XAU10" s="353"/>
      <c r="XAV10" s="352"/>
      <c r="XAW10" s="353"/>
      <c r="XAX10" s="350"/>
      <c r="XAY10" s="350"/>
      <c r="XAZ10" s="350"/>
      <c r="XBA10" s="350"/>
      <c r="XBB10" s="350"/>
      <c r="XBC10" s="350"/>
      <c r="XBD10" s="351"/>
      <c r="XBE10" s="352"/>
      <c r="XBF10" s="353"/>
      <c r="XBG10" s="352"/>
      <c r="XBH10" s="353"/>
      <c r="XBI10" s="352"/>
      <c r="XBJ10" s="353"/>
      <c r="XBK10" s="352"/>
      <c r="XBL10" s="353"/>
      <c r="XBM10" s="350"/>
      <c r="XBN10" s="350"/>
      <c r="XBO10" s="350"/>
      <c r="XBP10" s="350"/>
      <c r="XBQ10" s="350"/>
      <c r="XBR10" s="350"/>
      <c r="XBS10" s="351"/>
      <c r="XBT10" s="352"/>
      <c r="XBU10" s="353"/>
      <c r="XBV10" s="352"/>
      <c r="XBW10" s="353"/>
      <c r="XBX10" s="352"/>
      <c r="XBY10" s="353"/>
      <c r="XBZ10" s="352"/>
      <c r="XCA10" s="353"/>
      <c r="XCB10" s="350"/>
      <c r="XCC10" s="350"/>
      <c r="XCD10" s="350"/>
      <c r="XCE10" s="350"/>
      <c r="XCF10" s="350"/>
      <c r="XCG10" s="350"/>
      <c r="XCH10" s="351"/>
      <c r="XCI10" s="352"/>
      <c r="XCJ10" s="353"/>
      <c r="XCK10" s="352"/>
      <c r="XCL10" s="353"/>
      <c r="XCM10" s="352"/>
      <c r="XCN10" s="353"/>
      <c r="XCO10" s="352"/>
      <c r="XCP10" s="353"/>
      <c r="XCQ10" s="350"/>
      <c r="XCR10" s="350"/>
      <c r="XCS10" s="350"/>
      <c r="XCT10" s="350"/>
      <c r="XCU10" s="350"/>
      <c r="XCV10" s="350"/>
      <c r="XCW10" s="351"/>
      <c r="XCX10" s="352"/>
      <c r="XCY10" s="353"/>
      <c r="XCZ10" s="352"/>
      <c r="XDA10" s="353"/>
      <c r="XDB10" s="352"/>
      <c r="XDC10" s="353"/>
      <c r="XDD10" s="352"/>
      <c r="XDE10" s="353"/>
      <c r="XDF10" s="350"/>
      <c r="XDG10" s="350"/>
      <c r="XDH10" s="350"/>
      <c r="XDI10" s="350"/>
      <c r="XDJ10" s="350"/>
      <c r="XDK10" s="350"/>
      <c r="XDL10" s="351"/>
      <c r="XDM10" s="352"/>
      <c r="XDN10" s="353"/>
      <c r="XDO10" s="352"/>
      <c r="XDP10" s="353"/>
      <c r="XDQ10" s="352"/>
      <c r="XDR10" s="353"/>
      <c r="XDS10" s="352"/>
      <c r="XDT10" s="353"/>
      <c r="XDU10" s="350"/>
      <c r="XDV10" s="350"/>
      <c r="XDW10" s="350"/>
      <c r="XDX10" s="350"/>
      <c r="XDY10" s="350"/>
      <c r="XDZ10" s="350"/>
      <c r="XEA10" s="351"/>
      <c r="XEB10" s="352"/>
      <c r="XEC10" s="353"/>
      <c r="XED10" s="352"/>
      <c r="XEE10" s="353"/>
      <c r="XEF10" s="352"/>
      <c r="XEG10" s="353"/>
      <c r="XEH10" s="352"/>
      <c r="XEI10" s="353"/>
      <c r="XEJ10" s="350"/>
      <c r="XEK10" s="350"/>
      <c r="XEL10" s="350"/>
      <c r="XEM10" s="350"/>
      <c r="XEN10" s="350"/>
      <c r="XEO10" s="350"/>
      <c r="XEP10" s="351"/>
      <c r="XEQ10" s="352"/>
      <c r="XER10" s="353"/>
      <c r="XES10" s="352"/>
      <c r="XET10" s="353"/>
      <c r="XEU10" s="352"/>
      <c r="XEV10" s="353"/>
      <c r="XEW10" s="352"/>
      <c r="XEX10" s="353"/>
      <c r="XEY10" s="350"/>
      <c r="XEZ10" s="350"/>
      <c r="XFA10" s="350"/>
      <c r="XFB10" s="350"/>
    </row>
    <row r="11" spans="1:16382" ht="44.25" customHeight="1">
      <c r="A11" s="350" t="s">
        <v>40</v>
      </c>
      <c r="B11" s="350"/>
      <c r="C11" s="350"/>
      <c r="D11" s="350"/>
      <c r="E11" s="351">
        <f>ORC_PROPOSTA!F45+ORC_PROPOSTA!F52+ORC_PROPOSTA!F57</f>
        <v>107719.63999999998</v>
      </c>
      <c r="F11" s="352"/>
      <c r="G11" s="353">
        <f t="shared" si="0"/>
        <v>0</v>
      </c>
      <c r="H11" s="352"/>
      <c r="I11" s="353">
        <f t="shared" si="1"/>
        <v>0</v>
      </c>
      <c r="J11" s="352"/>
      <c r="K11" s="353">
        <f t="shared" si="2"/>
        <v>0</v>
      </c>
      <c r="L11" s="352">
        <v>0.1</v>
      </c>
      <c r="M11" s="353">
        <f t="shared" si="3"/>
        <v>10771.964</v>
      </c>
      <c r="N11" s="355">
        <v>0.45</v>
      </c>
      <c r="O11" s="353">
        <f t="shared" si="4"/>
        <v>48473.837999999996</v>
      </c>
      <c r="P11" s="355">
        <v>0.45</v>
      </c>
      <c r="Q11" s="353">
        <f t="shared" si="5"/>
        <v>48473.837999999996</v>
      </c>
      <c r="R11" s="355"/>
      <c r="S11" s="353">
        <f t="shared" si="6"/>
        <v>0</v>
      </c>
      <c r="T11" s="352"/>
      <c r="U11" s="353">
        <f t="shared" si="7"/>
        <v>0</v>
      </c>
      <c r="V11" s="352"/>
      <c r="W11" s="353">
        <f t="shared" si="8"/>
        <v>0</v>
      </c>
      <c r="X11" s="352"/>
      <c r="Y11" s="353">
        <f t="shared" si="9"/>
        <v>0</v>
      </c>
      <c r="Z11" s="354">
        <f t="shared" si="10"/>
        <v>107719.63999999998</v>
      </c>
      <c r="AA11" s="354">
        <f t="shared" si="11"/>
        <v>0</v>
      </c>
      <c r="AB11" s="353"/>
      <c r="AC11" s="350"/>
      <c r="AD11" s="350"/>
      <c r="AE11" s="350"/>
      <c r="AF11" s="350"/>
      <c r="AG11" s="350"/>
      <c r="AH11" s="350"/>
      <c r="AI11" s="351"/>
      <c r="AJ11" s="352"/>
      <c r="AK11" s="353"/>
      <c r="AL11" s="352"/>
      <c r="AM11" s="353"/>
      <c r="AN11" s="352"/>
      <c r="AO11" s="353"/>
      <c r="AP11" s="352"/>
      <c r="AQ11" s="353"/>
      <c r="AR11" s="350"/>
      <c r="AS11" s="350"/>
      <c r="AT11" s="350"/>
      <c r="AU11" s="350"/>
      <c r="AV11" s="350"/>
      <c r="AW11" s="350"/>
      <c r="AX11" s="351"/>
      <c r="AY11" s="352"/>
      <c r="AZ11" s="353"/>
      <c r="BA11" s="352"/>
      <c r="BB11" s="353"/>
      <c r="BC11" s="352"/>
      <c r="BD11" s="353"/>
      <c r="BE11" s="352"/>
      <c r="BF11" s="353"/>
      <c r="BG11" s="350"/>
      <c r="BH11" s="350"/>
      <c r="BI11" s="350"/>
      <c r="BJ11" s="350"/>
      <c r="BK11" s="350"/>
      <c r="BL11" s="350"/>
      <c r="BM11" s="351"/>
      <c r="BN11" s="352"/>
      <c r="BO11" s="353"/>
      <c r="BP11" s="352"/>
      <c r="BQ11" s="353"/>
      <c r="BR11" s="352"/>
      <c r="BS11" s="353"/>
      <c r="BT11" s="352"/>
      <c r="BU11" s="353"/>
      <c r="BV11" s="350"/>
      <c r="BW11" s="350"/>
      <c r="BX11" s="350"/>
      <c r="BY11" s="350"/>
      <c r="BZ11" s="350"/>
      <c r="CA11" s="350"/>
      <c r="CB11" s="351"/>
      <c r="CC11" s="352"/>
      <c r="CD11" s="353"/>
      <c r="CE11" s="352"/>
      <c r="CF11" s="353"/>
      <c r="CG11" s="352"/>
      <c r="CH11" s="353"/>
      <c r="CI11" s="352"/>
      <c r="CJ11" s="353"/>
      <c r="CK11" s="350"/>
      <c r="CL11" s="350"/>
      <c r="CM11" s="350"/>
      <c r="CN11" s="350"/>
      <c r="CO11" s="350"/>
      <c r="CP11" s="350"/>
      <c r="CQ11" s="351"/>
      <c r="CR11" s="352"/>
      <c r="CS11" s="353"/>
      <c r="CT11" s="352"/>
      <c r="CU11" s="353"/>
      <c r="CV11" s="352"/>
      <c r="CW11" s="353"/>
      <c r="CX11" s="352"/>
      <c r="CY11" s="353"/>
      <c r="CZ11" s="350"/>
      <c r="DA11" s="350"/>
      <c r="DB11" s="350"/>
      <c r="DC11" s="350"/>
      <c r="DD11" s="350"/>
      <c r="DE11" s="350"/>
      <c r="DF11" s="351"/>
      <c r="DG11" s="352"/>
      <c r="DH11" s="353"/>
      <c r="DI11" s="352"/>
      <c r="DJ11" s="353"/>
      <c r="DK11" s="352"/>
      <c r="DL11" s="353"/>
      <c r="DM11" s="352"/>
      <c r="DN11" s="353"/>
      <c r="DO11" s="350"/>
      <c r="DP11" s="350"/>
      <c r="DQ11" s="350"/>
      <c r="DR11" s="350"/>
      <c r="DS11" s="350"/>
      <c r="DT11" s="350"/>
      <c r="DU11" s="351"/>
      <c r="DV11" s="352"/>
      <c r="DW11" s="353"/>
      <c r="DX11" s="352"/>
      <c r="DY11" s="353"/>
      <c r="DZ11" s="352"/>
      <c r="EA11" s="353"/>
      <c r="EB11" s="352"/>
      <c r="EC11" s="353"/>
      <c r="ED11" s="350"/>
      <c r="EE11" s="350"/>
      <c r="EF11" s="350"/>
      <c r="EG11" s="350"/>
      <c r="EH11" s="350"/>
      <c r="EI11" s="350"/>
      <c r="EJ11" s="351"/>
      <c r="EK11" s="352"/>
      <c r="EL11" s="353"/>
      <c r="EM11" s="352"/>
      <c r="EN11" s="353"/>
      <c r="EO11" s="352"/>
      <c r="EP11" s="353"/>
      <c r="EQ11" s="352"/>
      <c r="ER11" s="353"/>
      <c r="ES11" s="350"/>
      <c r="ET11" s="350"/>
      <c r="EU11" s="350"/>
      <c r="EV11" s="350"/>
      <c r="EW11" s="350"/>
      <c r="EX11" s="350"/>
      <c r="EY11" s="351"/>
      <c r="EZ11" s="352"/>
      <c r="FA11" s="353"/>
      <c r="FB11" s="352"/>
      <c r="FC11" s="353"/>
      <c r="FD11" s="352"/>
      <c r="FE11" s="353"/>
      <c r="FF11" s="352"/>
      <c r="FG11" s="353"/>
      <c r="FH11" s="350"/>
      <c r="FI11" s="350"/>
      <c r="FJ11" s="350"/>
      <c r="FK11" s="350"/>
      <c r="FL11" s="350"/>
      <c r="FM11" s="350"/>
      <c r="FN11" s="351"/>
      <c r="FO11" s="352"/>
      <c r="FP11" s="353"/>
      <c r="FQ11" s="352"/>
      <c r="FR11" s="353"/>
      <c r="FS11" s="352"/>
      <c r="FT11" s="353"/>
      <c r="FU11" s="352"/>
      <c r="FV11" s="353"/>
      <c r="FW11" s="350"/>
      <c r="FX11" s="350"/>
      <c r="FY11" s="350"/>
      <c r="FZ11" s="350"/>
      <c r="GA11" s="350"/>
      <c r="GB11" s="350"/>
      <c r="GC11" s="351"/>
      <c r="GD11" s="352"/>
      <c r="GE11" s="353"/>
      <c r="GF11" s="352"/>
      <c r="GG11" s="353"/>
      <c r="GH11" s="352"/>
      <c r="GI11" s="353"/>
      <c r="GJ11" s="352"/>
      <c r="GK11" s="353"/>
      <c r="GL11" s="350"/>
      <c r="GM11" s="350"/>
      <c r="GN11" s="350"/>
      <c r="GO11" s="350"/>
      <c r="GP11" s="350"/>
      <c r="GQ11" s="350"/>
      <c r="GR11" s="351"/>
      <c r="GS11" s="352"/>
      <c r="GT11" s="353"/>
      <c r="GU11" s="352"/>
      <c r="GV11" s="353"/>
      <c r="GW11" s="352"/>
      <c r="GX11" s="353"/>
      <c r="GY11" s="352"/>
      <c r="GZ11" s="353"/>
      <c r="HA11" s="350"/>
      <c r="HB11" s="350"/>
      <c r="HC11" s="350"/>
      <c r="HD11" s="350"/>
      <c r="HE11" s="350"/>
      <c r="HF11" s="350"/>
      <c r="HG11" s="351"/>
      <c r="HH11" s="352"/>
      <c r="HI11" s="353"/>
      <c r="HJ11" s="352"/>
      <c r="HK11" s="353"/>
      <c r="HL11" s="352"/>
      <c r="HM11" s="353"/>
      <c r="HN11" s="352"/>
      <c r="HO11" s="353"/>
      <c r="HP11" s="350"/>
      <c r="HQ11" s="350"/>
      <c r="HR11" s="350"/>
      <c r="HS11" s="350"/>
      <c r="HT11" s="350"/>
      <c r="HU11" s="350"/>
      <c r="HV11" s="351"/>
      <c r="HW11" s="352"/>
      <c r="HX11" s="353"/>
      <c r="HY11" s="352"/>
      <c r="HZ11" s="353"/>
      <c r="IA11" s="352"/>
      <c r="IB11" s="353"/>
      <c r="IC11" s="352"/>
      <c r="ID11" s="353"/>
      <c r="IE11" s="350"/>
      <c r="IF11" s="350"/>
      <c r="IG11" s="350"/>
      <c r="IH11" s="350"/>
      <c r="II11" s="350"/>
      <c r="IJ11" s="350"/>
      <c r="IK11" s="351"/>
      <c r="IL11" s="352"/>
      <c r="IM11" s="353"/>
      <c r="IN11" s="352"/>
      <c r="IO11" s="353"/>
      <c r="IP11" s="352"/>
      <c r="IQ11" s="353"/>
      <c r="IR11" s="352"/>
      <c r="IS11" s="353"/>
      <c r="IT11" s="350"/>
      <c r="IU11" s="350"/>
      <c r="IV11" s="350"/>
      <c r="IW11" s="350"/>
      <c r="IX11" s="350"/>
      <c r="IY11" s="350"/>
      <c r="IZ11" s="351"/>
      <c r="JA11" s="352"/>
      <c r="JB11" s="353"/>
      <c r="JC11" s="352"/>
      <c r="JD11" s="353"/>
      <c r="JE11" s="352"/>
      <c r="JF11" s="353"/>
      <c r="JG11" s="352"/>
      <c r="JH11" s="353"/>
      <c r="JI11" s="350"/>
      <c r="JJ11" s="350"/>
      <c r="JK11" s="350"/>
      <c r="JL11" s="350"/>
      <c r="JM11" s="350"/>
      <c r="JN11" s="350"/>
      <c r="JO11" s="351"/>
      <c r="JP11" s="352"/>
      <c r="JQ11" s="353"/>
      <c r="JR11" s="352"/>
      <c r="JS11" s="353"/>
      <c r="JT11" s="352"/>
      <c r="JU11" s="353"/>
      <c r="JV11" s="352"/>
      <c r="JW11" s="353"/>
      <c r="JX11" s="350"/>
      <c r="JY11" s="350"/>
      <c r="JZ11" s="350"/>
      <c r="KA11" s="350"/>
      <c r="KB11" s="350"/>
      <c r="KC11" s="350"/>
      <c r="KD11" s="351"/>
      <c r="KE11" s="352"/>
      <c r="KF11" s="353"/>
      <c r="KG11" s="352"/>
      <c r="KH11" s="353"/>
      <c r="KI11" s="352"/>
      <c r="KJ11" s="353"/>
      <c r="KK11" s="352"/>
      <c r="KL11" s="353"/>
      <c r="KM11" s="350"/>
      <c r="KN11" s="350"/>
      <c r="KO11" s="350"/>
      <c r="KP11" s="350"/>
      <c r="KQ11" s="350"/>
      <c r="KR11" s="350"/>
      <c r="KS11" s="351"/>
      <c r="KT11" s="352"/>
      <c r="KU11" s="353"/>
      <c r="KV11" s="352"/>
      <c r="KW11" s="353"/>
      <c r="KX11" s="352"/>
      <c r="KY11" s="353"/>
      <c r="KZ11" s="352"/>
      <c r="LA11" s="353"/>
      <c r="LB11" s="350"/>
      <c r="LC11" s="350"/>
      <c r="LD11" s="350"/>
      <c r="LE11" s="350"/>
      <c r="LF11" s="350"/>
      <c r="LG11" s="350"/>
      <c r="LH11" s="351"/>
      <c r="LI11" s="352"/>
      <c r="LJ11" s="353"/>
      <c r="LK11" s="352"/>
      <c r="LL11" s="353"/>
      <c r="LM11" s="352"/>
      <c r="LN11" s="353"/>
      <c r="LO11" s="352"/>
      <c r="LP11" s="353"/>
      <c r="LQ11" s="350"/>
      <c r="LR11" s="350"/>
      <c r="LS11" s="350"/>
      <c r="LT11" s="350"/>
      <c r="LU11" s="350"/>
      <c r="LV11" s="350"/>
      <c r="LW11" s="351"/>
      <c r="LX11" s="352"/>
      <c r="LY11" s="353"/>
      <c r="LZ11" s="352"/>
      <c r="MA11" s="353"/>
      <c r="MB11" s="352"/>
      <c r="MC11" s="353"/>
      <c r="MD11" s="352"/>
      <c r="ME11" s="353"/>
      <c r="MF11" s="350"/>
      <c r="MG11" s="350"/>
      <c r="MH11" s="350"/>
      <c r="MI11" s="350"/>
      <c r="MJ11" s="350"/>
      <c r="MK11" s="350"/>
      <c r="ML11" s="351"/>
      <c r="MM11" s="352"/>
      <c r="MN11" s="353"/>
      <c r="MO11" s="352"/>
      <c r="MP11" s="353"/>
      <c r="MQ11" s="352"/>
      <c r="MR11" s="353"/>
      <c r="MS11" s="352"/>
      <c r="MT11" s="353"/>
      <c r="MU11" s="350"/>
      <c r="MV11" s="350"/>
      <c r="MW11" s="350"/>
      <c r="MX11" s="350"/>
      <c r="MY11" s="350"/>
      <c r="MZ11" s="350"/>
      <c r="NA11" s="351"/>
      <c r="NB11" s="352"/>
      <c r="NC11" s="353"/>
      <c r="ND11" s="352"/>
      <c r="NE11" s="353"/>
      <c r="NF11" s="352"/>
      <c r="NG11" s="353"/>
      <c r="NH11" s="352"/>
      <c r="NI11" s="353"/>
      <c r="NJ11" s="350"/>
      <c r="NK11" s="350"/>
      <c r="NL11" s="350"/>
      <c r="NM11" s="350"/>
      <c r="NN11" s="350"/>
      <c r="NO11" s="350"/>
      <c r="NP11" s="351"/>
      <c r="NQ11" s="352"/>
      <c r="NR11" s="353"/>
      <c r="NS11" s="352"/>
      <c r="NT11" s="353"/>
      <c r="NU11" s="352"/>
      <c r="NV11" s="353"/>
      <c r="NW11" s="352"/>
      <c r="NX11" s="353"/>
      <c r="NY11" s="350"/>
      <c r="NZ11" s="350"/>
      <c r="OA11" s="350"/>
      <c r="OB11" s="350"/>
      <c r="OC11" s="350"/>
      <c r="OD11" s="350"/>
      <c r="OE11" s="351"/>
      <c r="OF11" s="352"/>
      <c r="OG11" s="353"/>
      <c r="OH11" s="352"/>
      <c r="OI11" s="353"/>
      <c r="OJ11" s="352"/>
      <c r="OK11" s="353"/>
      <c r="OL11" s="352"/>
      <c r="OM11" s="353"/>
      <c r="ON11" s="350"/>
      <c r="OO11" s="350"/>
      <c r="OP11" s="350"/>
      <c r="OQ11" s="350"/>
      <c r="OR11" s="350"/>
      <c r="OS11" s="350"/>
      <c r="OT11" s="351"/>
      <c r="OU11" s="352"/>
      <c r="OV11" s="353"/>
      <c r="OW11" s="352"/>
      <c r="OX11" s="353"/>
      <c r="OY11" s="352"/>
      <c r="OZ11" s="353"/>
      <c r="PA11" s="352"/>
      <c r="PB11" s="353"/>
      <c r="PC11" s="350"/>
      <c r="PD11" s="350"/>
      <c r="PE11" s="350"/>
      <c r="PF11" s="350"/>
      <c r="PG11" s="350"/>
      <c r="PH11" s="350"/>
      <c r="PI11" s="351"/>
      <c r="PJ11" s="352"/>
      <c r="PK11" s="353"/>
      <c r="PL11" s="352"/>
      <c r="PM11" s="353"/>
      <c r="PN11" s="352"/>
      <c r="PO11" s="353"/>
      <c r="PP11" s="352"/>
      <c r="PQ11" s="353"/>
      <c r="PR11" s="350"/>
      <c r="PS11" s="350"/>
      <c r="PT11" s="350"/>
      <c r="PU11" s="350"/>
      <c r="PV11" s="350"/>
      <c r="PW11" s="350"/>
      <c r="PX11" s="351"/>
      <c r="PY11" s="352"/>
      <c r="PZ11" s="353"/>
      <c r="QA11" s="352"/>
      <c r="QB11" s="353"/>
      <c r="QC11" s="352"/>
      <c r="QD11" s="353"/>
      <c r="QE11" s="352"/>
      <c r="QF11" s="353"/>
      <c r="QG11" s="350"/>
      <c r="QH11" s="350"/>
      <c r="QI11" s="350"/>
      <c r="QJ11" s="350"/>
      <c r="QK11" s="350"/>
      <c r="QL11" s="350"/>
      <c r="QM11" s="351"/>
      <c r="QN11" s="352"/>
      <c r="QO11" s="353"/>
      <c r="QP11" s="352"/>
      <c r="QQ11" s="353"/>
      <c r="QR11" s="352"/>
      <c r="QS11" s="353"/>
      <c r="QT11" s="352"/>
      <c r="QU11" s="353"/>
      <c r="QV11" s="350"/>
      <c r="QW11" s="350"/>
      <c r="QX11" s="350"/>
      <c r="QY11" s="350"/>
      <c r="QZ11" s="350"/>
      <c r="RA11" s="350"/>
      <c r="RB11" s="351"/>
      <c r="RC11" s="352"/>
      <c r="RD11" s="353"/>
      <c r="RE11" s="352"/>
      <c r="RF11" s="353"/>
      <c r="RG11" s="352"/>
      <c r="RH11" s="353"/>
      <c r="RI11" s="352"/>
      <c r="RJ11" s="353"/>
      <c r="RK11" s="350"/>
      <c r="RL11" s="350"/>
      <c r="RM11" s="350"/>
      <c r="RN11" s="350"/>
      <c r="RO11" s="350"/>
      <c r="RP11" s="350"/>
      <c r="RQ11" s="351"/>
      <c r="RR11" s="352"/>
      <c r="RS11" s="353"/>
      <c r="RT11" s="352"/>
      <c r="RU11" s="353"/>
      <c r="RV11" s="352"/>
      <c r="RW11" s="353"/>
      <c r="RX11" s="352"/>
      <c r="RY11" s="353"/>
      <c r="RZ11" s="350"/>
      <c r="SA11" s="350"/>
      <c r="SB11" s="350"/>
      <c r="SC11" s="350"/>
      <c r="SD11" s="350"/>
      <c r="SE11" s="350"/>
      <c r="SF11" s="351"/>
      <c r="SG11" s="352"/>
      <c r="SH11" s="353"/>
      <c r="SI11" s="352"/>
      <c r="SJ11" s="353"/>
      <c r="SK11" s="352"/>
      <c r="SL11" s="353"/>
      <c r="SM11" s="352"/>
      <c r="SN11" s="353"/>
      <c r="SO11" s="350"/>
      <c r="SP11" s="350"/>
      <c r="SQ11" s="350"/>
      <c r="SR11" s="350"/>
      <c r="SS11" s="350"/>
      <c r="ST11" s="350"/>
      <c r="SU11" s="351"/>
      <c r="SV11" s="352"/>
      <c r="SW11" s="353"/>
      <c r="SX11" s="352"/>
      <c r="SY11" s="353"/>
      <c r="SZ11" s="352"/>
      <c r="TA11" s="353"/>
      <c r="TB11" s="352"/>
      <c r="TC11" s="353"/>
      <c r="TD11" s="350"/>
      <c r="TE11" s="350"/>
      <c r="TF11" s="350"/>
      <c r="TG11" s="350"/>
      <c r="TH11" s="350"/>
      <c r="TI11" s="350"/>
      <c r="TJ11" s="351"/>
      <c r="TK11" s="352"/>
      <c r="TL11" s="353"/>
      <c r="TM11" s="352"/>
      <c r="TN11" s="353"/>
      <c r="TO11" s="352"/>
      <c r="TP11" s="353"/>
      <c r="TQ11" s="352"/>
      <c r="TR11" s="353"/>
      <c r="TS11" s="350"/>
      <c r="TT11" s="350"/>
      <c r="TU11" s="350"/>
      <c r="TV11" s="350"/>
      <c r="TW11" s="350"/>
      <c r="TX11" s="350"/>
      <c r="TY11" s="351"/>
      <c r="TZ11" s="352"/>
      <c r="UA11" s="353"/>
      <c r="UB11" s="352"/>
      <c r="UC11" s="353"/>
      <c r="UD11" s="352"/>
      <c r="UE11" s="353"/>
      <c r="UF11" s="352"/>
      <c r="UG11" s="353"/>
      <c r="UH11" s="350"/>
      <c r="UI11" s="350"/>
      <c r="UJ11" s="350"/>
      <c r="UK11" s="350"/>
      <c r="UL11" s="350"/>
      <c r="UM11" s="350"/>
      <c r="UN11" s="351"/>
      <c r="UO11" s="352"/>
      <c r="UP11" s="353"/>
      <c r="UQ11" s="352"/>
      <c r="UR11" s="353"/>
      <c r="US11" s="352"/>
      <c r="UT11" s="353"/>
      <c r="UU11" s="352"/>
      <c r="UV11" s="353"/>
      <c r="UW11" s="350"/>
      <c r="UX11" s="350"/>
      <c r="UY11" s="350"/>
      <c r="UZ11" s="350"/>
      <c r="VA11" s="350"/>
      <c r="VB11" s="350"/>
      <c r="VC11" s="351"/>
      <c r="VD11" s="352"/>
      <c r="VE11" s="353"/>
      <c r="VF11" s="352"/>
      <c r="VG11" s="353"/>
      <c r="VH11" s="352"/>
      <c r="VI11" s="353"/>
      <c r="VJ11" s="352"/>
      <c r="VK11" s="353"/>
      <c r="VL11" s="350"/>
      <c r="VM11" s="350"/>
      <c r="VN11" s="350"/>
      <c r="VO11" s="350"/>
      <c r="VP11" s="350"/>
      <c r="VQ11" s="350"/>
      <c r="VR11" s="351"/>
      <c r="VS11" s="352"/>
      <c r="VT11" s="353"/>
      <c r="VU11" s="352"/>
      <c r="VV11" s="353"/>
      <c r="VW11" s="352"/>
      <c r="VX11" s="353"/>
      <c r="VY11" s="352"/>
      <c r="VZ11" s="353"/>
      <c r="WA11" s="350"/>
      <c r="WB11" s="350"/>
      <c r="WC11" s="350"/>
      <c r="WD11" s="350"/>
      <c r="WE11" s="350"/>
      <c r="WF11" s="350"/>
      <c r="WG11" s="351"/>
      <c r="WH11" s="352"/>
      <c r="WI11" s="353"/>
      <c r="WJ11" s="352"/>
      <c r="WK11" s="353"/>
      <c r="WL11" s="352"/>
      <c r="WM11" s="353"/>
      <c r="WN11" s="352"/>
      <c r="WO11" s="353"/>
      <c r="WP11" s="350"/>
      <c r="WQ11" s="350"/>
      <c r="WR11" s="350"/>
      <c r="WS11" s="350"/>
      <c r="WT11" s="350"/>
      <c r="WU11" s="350"/>
      <c r="WV11" s="351"/>
      <c r="WW11" s="352"/>
      <c r="WX11" s="353"/>
      <c r="WY11" s="352"/>
      <c r="WZ11" s="353"/>
      <c r="XA11" s="352"/>
      <c r="XB11" s="353"/>
      <c r="XC11" s="352"/>
      <c r="XD11" s="353"/>
      <c r="XE11" s="350"/>
      <c r="XF11" s="350"/>
      <c r="XG11" s="350"/>
      <c r="XH11" s="350"/>
      <c r="XI11" s="350"/>
      <c r="XJ11" s="350"/>
      <c r="XK11" s="351"/>
      <c r="XL11" s="352"/>
      <c r="XM11" s="353"/>
      <c r="XN11" s="352"/>
      <c r="XO11" s="353"/>
      <c r="XP11" s="352"/>
      <c r="XQ11" s="353"/>
      <c r="XR11" s="352"/>
      <c r="XS11" s="353"/>
      <c r="XT11" s="350"/>
      <c r="XU11" s="350"/>
      <c r="XV11" s="350"/>
      <c r="XW11" s="350"/>
      <c r="XX11" s="350"/>
      <c r="XY11" s="350"/>
      <c r="XZ11" s="351"/>
      <c r="YA11" s="352"/>
      <c r="YB11" s="353"/>
      <c r="YC11" s="352"/>
      <c r="YD11" s="353"/>
      <c r="YE11" s="352"/>
      <c r="YF11" s="353"/>
      <c r="YG11" s="352"/>
      <c r="YH11" s="353"/>
      <c r="YI11" s="350"/>
      <c r="YJ11" s="350"/>
      <c r="YK11" s="350"/>
      <c r="YL11" s="350"/>
      <c r="YM11" s="350"/>
      <c r="YN11" s="350"/>
      <c r="YO11" s="351"/>
      <c r="YP11" s="352"/>
      <c r="YQ11" s="353"/>
      <c r="YR11" s="352"/>
      <c r="YS11" s="353"/>
      <c r="YT11" s="352"/>
      <c r="YU11" s="353"/>
      <c r="YV11" s="352"/>
      <c r="YW11" s="353"/>
      <c r="YX11" s="350"/>
      <c r="YY11" s="350"/>
      <c r="YZ11" s="350"/>
      <c r="ZA11" s="350"/>
      <c r="ZB11" s="350"/>
      <c r="ZC11" s="350"/>
      <c r="ZD11" s="351"/>
      <c r="ZE11" s="352"/>
      <c r="ZF11" s="353"/>
      <c r="ZG11" s="352"/>
      <c r="ZH11" s="353"/>
      <c r="ZI11" s="352"/>
      <c r="ZJ11" s="353"/>
      <c r="ZK11" s="352"/>
      <c r="ZL11" s="353"/>
      <c r="ZM11" s="350"/>
      <c r="ZN11" s="350"/>
      <c r="ZO11" s="350"/>
      <c r="ZP11" s="350"/>
      <c r="ZQ11" s="350"/>
      <c r="ZR11" s="350"/>
      <c r="ZS11" s="351"/>
      <c r="ZT11" s="352"/>
      <c r="ZU11" s="353"/>
      <c r="ZV11" s="352"/>
      <c r="ZW11" s="353"/>
      <c r="ZX11" s="352"/>
      <c r="ZY11" s="353"/>
      <c r="ZZ11" s="352"/>
      <c r="AAA11" s="353"/>
      <c r="AAB11" s="350"/>
      <c r="AAC11" s="350"/>
      <c r="AAD11" s="350"/>
      <c r="AAE11" s="350"/>
      <c r="AAF11" s="350"/>
      <c r="AAG11" s="350"/>
      <c r="AAH11" s="351"/>
      <c r="AAI11" s="352"/>
      <c r="AAJ11" s="353"/>
      <c r="AAK11" s="352"/>
      <c r="AAL11" s="353"/>
      <c r="AAM11" s="352"/>
      <c r="AAN11" s="353"/>
      <c r="AAO11" s="352"/>
      <c r="AAP11" s="353"/>
      <c r="AAQ11" s="350"/>
      <c r="AAR11" s="350"/>
      <c r="AAS11" s="350"/>
      <c r="AAT11" s="350"/>
      <c r="AAU11" s="350"/>
      <c r="AAV11" s="350"/>
      <c r="AAW11" s="351"/>
      <c r="AAX11" s="352"/>
      <c r="AAY11" s="353"/>
      <c r="AAZ11" s="352"/>
      <c r="ABA11" s="353"/>
      <c r="ABB11" s="352"/>
      <c r="ABC11" s="353"/>
      <c r="ABD11" s="352"/>
      <c r="ABE11" s="353"/>
      <c r="ABF11" s="350"/>
      <c r="ABG11" s="350"/>
      <c r="ABH11" s="350"/>
      <c r="ABI11" s="350"/>
      <c r="ABJ11" s="350"/>
      <c r="ABK11" s="350"/>
      <c r="ABL11" s="351"/>
      <c r="ABM11" s="352"/>
      <c r="ABN11" s="353"/>
      <c r="ABO11" s="352"/>
      <c r="ABP11" s="353"/>
      <c r="ABQ11" s="352"/>
      <c r="ABR11" s="353"/>
      <c r="ABS11" s="352"/>
      <c r="ABT11" s="353"/>
      <c r="ABU11" s="350"/>
      <c r="ABV11" s="350"/>
      <c r="ABW11" s="350"/>
      <c r="ABX11" s="350"/>
      <c r="ABY11" s="350"/>
      <c r="ABZ11" s="350"/>
      <c r="ACA11" s="351"/>
      <c r="ACB11" s="352"/>
      <c r="ACC11" s="353"/>
      <c r="ACD11" s="352"/>
      <c r="ACE11" s="353"/>
      <c r="ACF11" s="352"/>
      <c r="ACG11" s="353"/>
      <c r="ACH11" s="352"/>
      <c r="ACI11" s="353"/>
      <c r="ACJ11" s="350"/>
      <c r="ACK11" s="350"/>
      <c r="ACL11" s="350"/>
      <c r="ACM11" s="350"/>
      <c r="ACN11" s="350"/>
      <c r="ACO11" s="350"/>
      <c r="ACP11" s="351"/>
      <c r="ACQ11" s="352"/>
      <c r="ACR11" s="353"/>
      <c r="ACS11" s="352"/>
      <c r="ACT11" s="353"/>
      <c r="ACU11" s="352"/>
      <c r="ACV11" s="353"/>
      <c r="ACW11" s="352"/>
      <c r="ACX11" s="353"/>
      <c r="ACY11" s="350"/>
      <c r="ACZ11" s="350"/>
      <c r="ADA11" s="350"/>
      <c r="ADB11" s="350"/>
      <c r="ADC11" s="350"/>
      <c r="ADD11" s="350"/>
      <c r="ADE11" s="351"/>
      <c r="ADF11" s="352"/>
      <c r="ADG11" s="353"/>
      <c r="ADH11" s="352"/>
      <c r="ADI11" s="353"/>
      <c r="ADJ11" s="352"/>
      <c r="ADK11" s="353"/>
      <c r="ADL11" s="352"/>
      <c r="ADM11" s="353"/>
      <c r="ADN11" s="350"/>
      <c r="ADO11" s="350"/>
      <c r="ADP11" s="350"/>
      <c r="ADQ11" s="350"/>
      <c r="ADR11" s="350"/>
      <c r="ADS11" s="350"/>
      <c r="ADT11" s="351"/>
      <c r="ADU11" s="352"/>
      <c r="ADV11" s="353"/>
      <c r="ADW11" s="352"/>
      <c r="ADX11" s="353"/>
      <c r="ADY11" s="352"/>
      <c r="ADZ11" s="353"/>
      <c r="AEA11" s="352"/>
      <c r="AEB11" s="353"/>
      <c r="AEC11" s="350"/>
      <c r="AED11" s="350"/>
      <c r="AEE11" s="350"/>
      <c r="AEF11" s="350"/>
      <c r="AEG11" s="350"/>
      <c r="AEH11" s="350"/>
      <c r="AEI11" s="351"/>
      <c r="AEJ11" s="352"/>
      <c r="AEK11" s="353"/>
      <c r="AEL11" s="352"/>
      <c r="AEM11" s="353"/>
      <c r="AEN11" s="352"/>
      <c r="AEO11" s="353"/>
      <c r="AEP11" s="352"/>
      <c r="AEQ11" s="353"/>
      <c r="AER11" s="350"/>
      <c r="AES11" s="350"/>
      <c r="AET11" s="350"/>
      <c r="AEU11" s="350"/>
      <c r="AEV11" s="350"/>
      <c r="AEW11" s="350"/>
      <c r="AEX11" s="351"/>
      <c r="AEY11" s="352"/>
      <c r="AEZ11" s="353"/>
      <c r="AFA11" s="352"/>
      <c r="AFB11" s="353"/>
      <c r="AFC11" s="352"/>
      <c r="AFD11" s="353"/>
      <c r="AFE11" s="352"/>
      <c r="AFF11" s="353"/>
      <c r="AFG11" s="350"/>
      <c r="AFH11" s="350"/>
      <c r="AFI11" s="350"/>
      <c r="AFJ11" s="350"/>
      <c r="AFK11" s="350"/>
      <c r="AFL11" s="350"/>
      <c r="AFM11" s="351"/>
      <c r="AFN11" s="352"/>
      <c r="AFO11" s="353"/>
      <c r="AFP11" s="352"/>
      <c r="AFQ11" s="353"/>
      <c r="AFR11" s="352"/>
      <c r="AFS11" s="353"/>
      <c r="AFT11" s="352"/>
      <c r="AFU11" s="353"/>
      <c r="AFV11" s="350"/>
      <c r="AFW11" s="350"/>
      <c r="AFX11" s="350"/>
      <c r="AFY11" s="350"/>
      <c r="AFZ11" s="350"/>
      <c r="AGA11" s="350"/>
      <c r="AGB11" s="351"/>
      <c r="AGC11" s="352"/>
      <c r="AGD11" s="353"/>
      <c r="AGE11" s="352"/>
      <c r="AGF11" s="353"/>
      <c r="AGG11" s="352"/>
      <c r="AGH11" s="353"/>
      <c r="AGI11" s="352"/>
      <c r="AGJ11" s="353"/>
      <c r="AGK11" s="350"/>
      <c r="AGL11" s="350"/>
      <c r="AGM11" s="350"/>
      <c r="AGN11" s="350"/>
      <c r="AGO11" s="350"/>
      <c r="AGP11" s="350"/>
      <c r="AGQ11" s="351"/>
      <c r="AGR11" s="352"/>
      <c r="AGS11" s="353"/>
      <c r="AGT11" s="352"/>
      <c r="AGU11" s="353"/>
      <c r="AGV11" s="352"/>
      <c r="AGW11" s="353"/>
      <c r="AGX11" s="352"/>
      <c r="AGY11" s="353"/>
      <c r="AGZ11" s="350"/>
      <c r="AHA11" s="350"/>
      <c r="AHB11" s="350"/>
      <c r="AHC11" s="350"/>
      <c r="AHD11" s="350"/>
      <c r="AHE11" s="350"/>
      <c r="AHF11" s="351"/>
      <c r="AHG11" s="352"/>
      <c r="AHH11" s="353"/>
      <c r="AHI11" s="352"/>
      <c r="AHJ11" s="353"/>
      <c r="AHK11" s="352"/>
      <c r="AHL11" s="353"/>
      <c r="AHM11" s="352"/>
      <c r="AHN11" s="353"/>
      <c r="AHO11" s="350"/>
      <c r="AHP11" s="350"/>
      <c r="AHQ11" s="350"/>
      <c r="AHR11" s="350"/>
      <c r="AHS11" s="350"/>
      <c r="AHT11" s="350"/>
      <c r="AHU11" s="351"/>
      <c r="AHV11" s="352"/>
      <c r="AHW11" s="353"/>
      <c r="AHX11" s="352"/>
      <c r="AHY11" s="353"/>
      <c r="AHZ11" s="352"/>
      <c r="AIA11" s="353"/>
      <c r="AIB11" s="352"/>
      <c r="AIC11" s="353"/>
      <c r="AID11" s="350"/>
      <c r="AIE11" s="350"/>
      <c r="AIF11" s="350"/>
      <c r="AIG11" s="350"/>
      <c r="AIH11" s="350"/>
      <c r="AII11" s="350"/>
      <c r="AIJ11" s="351"/>
      <c r="AIK11" s="352"/>
      <c r="AIL11" s="353"/>
      <c r="AIM11" s="352"/>
      <c r="AIN11" s="353"/>
      <c r="AIO11" s="352"/>
      <c r="AIP11" s="353"/>
      <c r="AIQ11" s="352"/>
      <c r="AIR11" s="353"/>
      <c r="AIS11" s="350"/>
      <c r="AIT11" s="350"/>
      <c r="AIU11" s="350"/>
      <c r="AIV11" s="350"/>
      <c r="AIW11" s="350"/>
      <c r="AIX11" s="350"/>
      <c r="AIY11" s="351"/>
      <c r="AIZ11" s="352"/>
      <c r="AJA11" s="353"/>
      <c r="AJB11" s="352"/>
      <c r="AJC11" s="353"/>
      <c r="AJD11" s="352"/>
      <c r="AJE11" s="353"/>
      <c r="AJF11" s="352"/>
      <c r="AJG11" s="353"/>
      <c r="AJH11" s="350"/>
      <c r="AJI11" s="350"/>
      <c r="AJJ11" s="350"/>
      <c r="AJK11" s="350"/>
      <c r="AJL11" s="350"/>
      <c r="AJM11" s="350"/>
      <c r="AJN11" s="351"/>
      <c r="AJO11" s="352"/>
      <c r="AJP11" s="353"/>
      <c r="AJQ11" s="352"/>
      <c r="AJR11" s="353"/>
      <c r="AJS11" s="352"/>
      <c r="AJT11" s="353"/>
      <c r="AJU11" s="352"/>
      <c r="AJV11" s="353"/>
      <c r="AJW11" s="350"/>
      <c r="AJX11" s="350"/>
      <c r="AJY11" s="350"/>
      <c r="AJZ11" s="350"/>
      <c r="AKA11" s="350"/>
      <c r="AKB11" s="350"/>
      <c r="AKC11" s="351"/>
      <c r="AKD11" s="352"/>
      <c r="AKE11" s="353"/>
      <c r="AKF11" s="352"/>
      <c r="AKG11" s="353"/>
      <c r="AKH11" s="352"/>
      <c r="AKI11" s="353"/>
      <c r="AKJ11" s="352"/>
      <c r="AKK11" s="353"/>
      <c r="AKL11" s="350"/>
      <c r="AKM11" s="350"/>
      <c r="AKN11" s="350"/>
      <c r="AKO11" s="350"/>
      <c r="AKP11" s="350"/>
      <c r="AKQ11" s="350"/>
      <c r="AKR11" s="351"/>
      <c r="AKS11" s="352"/>
      <c r="AKT11" s="353"/>
      <c r="AKU11" s="352"/>
      <c r="AKV11" s="353"/>
      <c r="AKW11" s="352"/>
      <c r="AKX11" s="353"/>
      <c r="AKY11" s="352"/>
      <c r="AKZ11" s="353"/>
      <c r="ALA11" s="350"/>
      <c r="ALB11" s="350"/>
      <c r="ALC11" s="350"/>
      <c r="ALD11" s="350"/>
      <c r="ALE11" s="350"/>
      <c r="ALF11" s="350"/>
      <c r="ALG11" s="351"/>
      <c r="ALH11" s="352"/>
      <c r="ALI11" s="353"/>
      <c r="ALJ11" s="352"/>
      <c r="ALK11" s="353"/>
      <c r="ALL11" s="352"/>
      <c r="ALM11" s="353"/>
      <c r="ALN11" s="352"/>
      <c r="ALO11" s="353"/>
      <c r="ALP11" s="350"/>
      <c r="ALQ11" s="350"/>
      <c r="ALR11" s="350"/>
      <c r="ALS11" s="350"/>
      <c r="ALT11" s="350"/>
      <c r="ALU11" s="350"/>
      <c r="ALV11" s="351"/>
      <c r="ALW11" s="352"/>
      <c r="ALX11" s="353"/>
      <c r="ALY11" s="352"/>
      <c r="ALZ11" s="353"/>
      <c r="AMA11" s="352"/>
      <c r="AMB11" s="353"/>
      <c r="AMC11" s="352"/>
      <c r="AMD11" s="353"/>
      <c r="AME11" s="350"/>
      <c r="AMF11" s="350"/>
      <c r="AMG11" s="350"/>
      <c r="AMH11" s="350"/>
      <c r="AMI11" s="350"/>
      <c r="AMJ11" s="350"/>
      <c r="AMK11" s="351"/>
      <c r="AML11" s="352"/>
      <c r="AMM11" s="353"/>
      <c r="AMN11" s="352"/>
      <c r="AMO11" s="353"/>
      <c r="AMP11" s="352"/>
      <c r="AMQ11" s="353"/>
      <c r="AMR11" s="352"/>
      <c r="AMS11" s="353"/>
      <c r="AMT11" s="350"/>
      <c r="AMU11" s="350"/>
      <c r="AMV11" s="350"/>
      <c r="AMW11" s="350"/>
      <c r="AMX11" s="350"/>
      <c r="AMY11" s="350"/>
      <c r="AMZ11" s="351"/>
      <c r="ANA11" s="352"/>
      <c r="ANB11" s="353"/>
      <c r="ANC11" s="352"/>
      <c r="AND11" s="353"/>
      <c r="ANE11" s="352"/>
      <c r="ANF11" s="353"/>
      <c r="ANG11" s="352"/>
      <c r="ANH11" s="353"/>
      <c r="ANI11" s="350"/>
      <c r="ANJ11" s="350"/>
      <c r="ANK11" s="350"/>
      <c r="ANL11" s="350"/>
      <c r="ANM11" s="350"/>
      <c r="ANN11" s="350"/>
      <c r="ANO11" s="351"/>
      <c r="ANP11" s="352"/>
      <c r="ANQ11" s="353"/>
      <c r="ANR11" s="352"/>
      <c r="ANS11" s="353"/>
      <c r="ANT11" s="352"/>
      <c r="ANU11" s="353"/>
      <c r="ANV11" s="352"/>
      <c r="ANW11" s="353"/>
      <c r="ANX11" s="350"/>
      <c r="ANY11" s="350"/>
      <c r="ANZ11" s="350"/>
      <c r="AOA11" s="350"/>
      <c r="AOB11" s="350"/>
      <c r="AOC11" s="350"/>
      <c r="AOD11" s="351"/>
      <c r="AOE11" s="352"/>
      <c r="AOF11" s="353"/>
      <c r="AOG11" s="352"/>
      <c r="AOH11" s="353"/>
      <c r="AOI11" s="352"/>
      <c r="AOJ11" s="353"/>
      <c r="AOK11" s="352"/>
      <c r="AOL11" s="353"/>
      <c r="AOM11" s="350"/>
      <c r="AON11" s="350"/>
      <c r="AOO11" s="350"/>
      <c r="AOP11" s="350"/>
      <c r="AOQ11" s="350"/>
      <c r="AOR11" s="350"/>
      <c r="AOS11" s="351"/>
      <c r="AOT11" s="352"/>
      <c r="AOU11" s="353"/>
      <c r="AOV11" s="352"/>
      <c r="AOW11" s="353"/>
      <c r="AOX11" s="352"/>
      <c r="AOY11" s="353"/>
      <c r="AOZ11" s="352"/>
      <c r="APA11" s="353"/>
      <c r="APB11" s="350"/>
      <c r="APC11" s="350"/>
      <c r="APD11" s="350"/>
      <c r="APE11" s="350"/>
      <c r="APF11" s="350"/>
      <c r="APG11" s="350"/>
      <c r="APH11" s="351"/>
      <c r="API11" s="352"/>
      <c r="APJ11" s="353"/>
      <c r="APK11" s="352"/>
      <c r="APL11" s="353"/>
      <c r="APM11" s="352"/>
      <c r="APN11" s="353"/>
      <c r="APO11" s="352"/>
      <c r="APP11" s="353"/>
      <c r="APQ11" s="350"/>
      <c r="APR11" s="350"/>
      <c r="APS11" s="350"/>
      <c r="APT11" s="350"/>
      <c r="APU11" s="350"/>
      <c r="APV11" s="350"/>
      <c r="APW11" s="351"/>
      <c r="APX11" s="352"/>
      <c r="APY11" s="353"/>
      <c r="APZ11" s="352"/>
      <c r="AQA11" s="353"/>
      <c r="AQB11" s="352"/>
      <c r="AQC11" s="353"/>
      <c r="AQD11" s="352"/>
      <c r="AQE11" s="353"/>
      <c r="AQF11" s="350"/>
      <c r="AQG11" s="350"/>
      <c r="AQH11" s="350"/>
      <c r="AQI11" s="350"/>
      <c r="AQJ11" s="350"/>
      <c r="AQK11" s="350"/>
      <c r="AQL11" s="351"/>
      <c r="AQM11" s="352"/>
      <c r="AQN11" s="353"/>
      <c r="AQO11" s="352"/>
      <c r="AQP11" s="353"/>
      <c r="AQQ11" s="352"/>
      <c r="AQR11" s="353"/>
      <c r="AQS11" s="352"/>
      <c r="AQT11" s="353"/>
      <c r="AQU11" s="350"/>
      <c r="AQV11" s="350"/>
      <c r="AQW11" s="350"/>
      <c r="AQX11" s="350"/>
      <c r="AQY11" s="350"/>
      <c r="AQZ11" s="350"/>
      <c r="ARA11" s="351"/>
      <c r="ARB11" s="352"/>
      <c r="ARC11" s="353"/>
      <c r="ARD11" s="352"/>
      <c r="ARE11" s="353"/>
      <c r="ARF11" s="352"/>
      <c r="ARG11" s="353"/>
      <c r="ARH11" s="352"/>
      <c r="ARI11" s="353"/>
      <c r="ARJ11" s="350"/>
      <c r="ARK11" s="350"/>
      <c r="ARL11" s="350"/>
      <c r="ARM11" s="350"/>
      <c r="ARN11" s="350"/>
      <c r="ARO11" s="350"/>
      <c r="ARP11" s="351"/>
      <c r="ARQ11" s="352"/>
      <c r="ARR11" s="353"/>
      <c r="ARS11" s="352"/>
      <c r="ART11" s="353"/>
      <c r="ARU11" s="352"/>
      <c r="ARV11" s="353"/>
      <c r="ARW11" s="352"/>
      <c r="ARX11" s="353"/>
      <c r="ARY11" s="350"/>
      <c r="ARZ11" s="350"/>
      <c r="ASA11" s="350"/>
      <c r="ASB11" s="350"/>
      <c r="ASC11" s="350"/>
      <c r="ASD11" s="350"/>
      <c r="ASE11" s="351"/>
      <c r="ASF11" s="352"/>
      <c r="ASG11" s="353"/>
      <c r="ASH11" s="352"/>
      <c r="ASI11" s="353"/>
      <c r="ASJ11" s="352"/>
      <c r="ASK11" s="353"/>
      <c r="ASL11" s="352"/>
      <c r="ASM11" s="353"/>
      <c r="ASN11" s="350"/>
      <c r="ASO11" s="350"/>
      <c r="ASP11" s="350"/>
      <c r="ASQ11" s="350"/>
      <c r="ASR11" s="350"/>
      <c r="ASS11" s="350"/>
      <c r="AST11" s="351"/>
      <c r="ASU11" s="352"/>
      <c r="ASV11" s="353"/>
      <c r="ASW11" s="352"/>
      <c r="ASX11" s="353"/>
      <c r="ASY11" s="352"/>
      <c r="ASZ11" s="353"/>
      <c r="ATA11" s="352"/>
      <c r="ATB11" s="353"/>
      <c r="ATC11" s="350"/>
      <c r="ATD11" s="350"/>
      <c r="ATE11" s="350"/>
      <c r="ATF11" s="350"/>
      <c r="ATG11" s="350"/>
      <c r="ATH11" s="350"/>
      <c r="ATI11" s="351"/>
      <c r="ATJ11" s="352"/>
      <c r="ATK11" s="353"/>
      <c r="ATL11" s="352"/>
      <c r="ATM11" s="353"/>
      <c r="ATN11" s="352"/>
      <c r="ATO11" s="353"/>
      <c r="ATP11" s="352"/>
      <c r="ATQ11" s="353"/>
      <c r="ATR11" s="350"/>
      <c r="ATS11" s="350"/>
      <c r="ATT11" s="350"/>
      <c r="ATU11" s="350"/>
      <c r="ATV11" s="350"/>
      <c r="ATW11" s="350"/>
      <c r="ATX11" s="351"/>
      <c r="ATY11" s="352"/>
      <c r="ATZ11" s="353"/>
      <c r="AUA11" s="352"/>
      <c r="AUB11" s="353"/>
      <c r="AUC11" s="352"/>
      <c r="AUD11" s="353"/>
      <c r="AUE11" s="352"/>
      <c r="AUF11" s="353"/>
      <c r="AUG11" s="350"/>
      <c r="AUH11" s="350"/>
      <c r="AUI11" s="350"/>
      <c r="AUJ11" s="350"/>
      <c r="AUK11" s="350"/>
      <c r="AUL11" s="350"/>
      <c r="AUM11" s="351"/>
      <c r="AUN11" s="352"/>
      <c r="AUO11" s="353"/>
      <c r="AUP11" s="352"/>
      <c r="AUQ11" s="353"/>
      <c r="AUR11" s="352"/>
      <c r="AUS11" s="353"/>
      <c r="AUT11" s="352"/>
      <c r="AUU11" s="353"/>
      <c r="AUV11" s="350"/>
      <c r="AUW11" s="350"/>
      <c r="AUX11" s="350"/>
      <c r="AUY11" s="350"/>
      <c r="AUZ11" s="350"/>
      <c r="AVA11" s="350"/>
      <c r="AVB11" s="351"/>
      <c r="AVC11" s="352"/>
      <c r="AVD11" s="353"/>
      <c r="AVE11" s="352"/>
      <c r="AVF11" s="353"/>
      <c r="AVG11" s="352"/>
      <c r="AVH11" s="353"/>
      <c r="AVI11" s="352"/>
      <c r="AVJ11" s="353"/>
      <c r="AVK11" s="350"/>
      <c r="AVL11" s="350"/>
      <c r="AVM11" s="350"/>
      <c r="AVN11" s="350"/>
      <c r="AVO11" s="350"/>
      <c r="AVP11" s="350"/>
      <c r="AVQ11" s="351"/>
      <c r="AVR11" s="352"/>
      <c r="AVS11" s="353"/>
      <c r="AVT11" s="352"/>
      <c r="AVU11" s="353"/>
      <c r="AVV11" s="352"/>
      <c r="AVW11" s="353"/>
      <c r="AVX11" s="352"/>
      <c r="AVY11" s="353"/>
      <c r="AVZ11" s="350"/>
      <c r="AWA11" s="350"/>
      <c r="AWB11" s="350"/>
      <c r="AWC11" s="350"/>
      <c r="AWD11" s="350"/>
      <c r="AWE11" s="350"/>
      <c r="AWF11" s="351"/>
      <c r="AWG11" s="352"/>
      <c r="AWH11" s="353"/>
      <c r="AWI11" s="352"/>
      <c r="AWJ11" s="353"/>
      <c r="AWK11" s="352"/>
      <c r="AWL11" s="353"/>
      <c r="AWM11" s="352"/>
      <c r="AWN11" s="353"/>
      <c r="AWO11" s="350"/>
      <c r="AWP11" s="350"/>
      <c r="AWQ11" s="350"/>
      <c r="AWR11" s="350"/>
      <c r="AWS11" s="350"/>
      <c r="AWT11" s="350"/>
      <c r="AWU11" s="351"/>
      <c r="AWV11" s="352"/>
      <c r="AWW11" s="353"/>
      <c r="AWX11" s="352"/>
      <c r="AWY11" s="353"/>
      <c r="AWZ11" s="352"/>
      <c r="AXA11" s="353"/>
      <c r="AXB11" s="352"/>
      <c r="AXC11" s="353"/>
      <c r="AXD11" s="350"/>
      <c r="AXE11" s="350"/>
      <c r="AXF11" s="350"/>
      <c r="AXG11" s="350"/>
      <c r="AXH11" s="350"/>
      <c r="AXI11" s="350"/>
      <c r="AXJ11" s="351"/>
      <c r="AXK11" s="352"/>
      <c r="AXL11" s="353"/>
      <c r="AXM11" s="352"/>
      <c r="AXN11" s="353"/>
      <c r="AXO11" s="352"/>
      <c r="AXP11" s="353"/>
      <c r="AXQ11" s="352"/>
      <c r="AXR11" s="353"/>
      <c r="AXS11" s="350"/>
      <c r="AXT11" s="350"/>
      <c r="AXU11" s="350"/>
      <c r="AXV11" s="350"/>
      <c r="AXW11" s="350"/>
      <c r="AXX11" s="350"/>
      <c r="AXY11" s="351"/>
      <c r="AXZ11" s="352"/>
      <c r="AYA11" s="353"/>
      <c r="AYB11" s="352"/>
      <c r="AYC11" s="353"/>
      <c r="AYD11" s="352"/>
      <c r="AYE11" s="353"/>
      <c r="AYF11" s="352"/>
      <c r="AYG11" s="353"/>
      <c r="AYH11" s="350"/>
      <c r="AYI11" s="350"/>
      <c r="AYJ11" s="350"/>
      <c r="AYK11" s="350"/>
      <c r="AYL11" s="350"/>
      <c r="AYM11" s="350"/>
      <c r="AYN11" s="351"/>
      <c r="AYO11" s="352"/>
      <c r="AYP11" s="353"/>
      <c r="AYQ11" s="352"/>
      <c r="AYR11" s="353"/>
      <c r="AYS11" s="352"/>
      <c r="AYT11" s="353"/>
      <c r="AYU11" s="352"/>
      <c r="AYV11" s="353"/>
      <c r="AYW11" s="350"/>
      <c r="AYX11" s="350"/>
      <c r="AYY11" s="350"/>
      <c r="AYZ11" s="350"/>
      <c r="AZA11" s="350"/>
      <c r="AZB11" s="350"/>
      <c r="AZC11" s="351"/>
      <c r="AZD11" s="352"/>
      <c r="AZE11" s="353"/>
      <c r="AZF11" s="352"/>
      <c r="AZG11" s="353"/>
      <c r="AZH11" s="352"/>
      <c r="AZI11" s="353"/>
      <c r="AZJ11" s="352"/>
      <c r="AZK11" s="353"/>
      <c r="AZL11" s="350"/>
      <c r="AZM11" s="350"/>
      <c r="AZN11" s="350"/>
      <c r="AZO11" s="350"/>
      <c r="AZP11" s="350"/>
      <c r="AZQ11" s="350"/>
      <c r="AZR11" s="351"/>
      <c r="AZS11" s="352"/>
      <c r="AZT11" s="353"/>
      <c r="AZU11" s="352"/>
      <c r="AZV11" s="353"/>
      <c r="AZW11" s="352"/>
      <c r="AZX11" s="353"/>
      <c r="AZY11" s="352"/>
      <c r="AZZ11" s="353"/>
      <c r="BAA11" s="350"/>
      <c r="BAB11" s="350"/>
      <c r="BAC11" s="350"/>
      <c r="BAD11" s="350"/>
      <c r="BAE11" s="350"/>
      <c r="BAF11" s="350"/>
      <c r="BAG11" s="351"/>
      <c r="BAH11" s="352"/>
      <c r="BAI11" s="353"/>
      <c r="BAJ11" s="352"/>
      <c r="BAK11" s="353"/>
      <c r="BAL11" s="352"/>
      <c r="BAM11" s="353"/>
      <c r="BAN11" s="352"/>
      <c r="BAO11" s="353"/>
      <c r="BAP11" s="350"/>
      <c r="BAQ11" s="350"/>
      <c r="BAR11" s="350"/>
      <c r="BAS11" s="350"/>
      <c r="BAT11" s="350"/>
      <c r="BAU11" s="350"/>
      <c r="BAV11" s="351"/>
      <c r="BAW11" s="352"/>
      <c r="BAX11" s="353"/>
      <c r="BAY11" s="352"/>
      <c r="BAZ11" s="353"/>
      <c r="BBA11" s="352"/>
      <c r="BBB11" s="353"/>
      <c r="BBC11" s="352"/>
      <c r="BBD11" s="353"/>
      <c r="BBE11" s="350"/>
      <c r="BBF11" s="350"/>
      <c r="BBG11" s="350"/>
      <c r="BBH11" s="350"/>
      <c r="BBI11" s="350"/>
      <c r="BBJ11" s="350"/>
      <c r="BBK11" s="351"/>
      <c r="BBL11" s="352"/>
      <c r="BBM11" s="353"/>
      <c r="BBN11" s="352"/>
      <c r="BBO11" s="353"/>
      <c r="BBP11" s="352"/>
      <c r="BBQ11" s="353"/>
      <c r="BBR11" s="352"/>
      <c r="BBS11" s="353"/>
      <c r="BBT11" s="350"/>
      <c r="BBU11" s="350"/>
      <c r="BBV11" s="350"/>
      <c r="BBW11" s="350"/>
      <c r="BBX11" s="350"/>
      <c r="BBY11" s="350"/>
      <c r="BBZ11" s="351"/>
      <c r="BCA11" s="352"/>
      <c r="BCB11" s="353"/>
      <c r="BCC11" s="352"/>
      <c r="BCD11" s="353"/>
      <c r="BCE11" s="352"/>
      <c r="BCF11" s="353"/>
      <c r="BCG11" s="352"/>
      <c r="BCH11" s="353"/>
      <c r="BCI11" s="350"/>
      <c r="BCJ11" s="350"/>
      <c r="BCK11" s="350"/>
      <c r="BCL11" s="350"/>
      <c r="BCM11" s="350"/>
      <c r="BCN11" s="350"/>
      <c r="BCO11" s="351"/>
      <c r="BCP11" s="352"/>
      <c r="BCQ11" s="353"/>
      <c r="BCR11" s="352"/>
      <c r="BCS11" s="353"/>
      <c r="BCT11" s="352"/>
      <c r="BCU11" s="353"/>
      <c r="BCV11" s="352"/>
      <c r="BCW11" s="353"/>
      <c r="BCX11" s="350"/>
      <c r="BCY11" s="350"/>
      <c r="BCZ11" s="350"/>
      <c r="BDA11" s="350"/>
      <c r="BDB11" s="350"/>
      <c r="BDC11" s="350"/>
      <c r="BDD11" s="351"/>
      <c r="BDE11" s="352"/>
      <c r="BDF11" s="353"/>
      <c r="BDG11" s="352"/>
      <c r="BDH11" s="353"/>
      <c r="BDI11" s="352"/>
      <c r="BDJ11" s="353"/>
      <c r="BDK11" s="352"/>
      <c r="BDL11" s="353"/>
      <c r="BDM11" s="350"/>
      <c r="BDN11" s="350"/>
      <c r="BDO11" s="350"/>
      <c r="BDP11" s="350"/>
      <c r="BDQ11" s="350"/>
      <c r="BDR11" s="350"/>
      <c r="BDS11" s="351"/>
      <c r="BDT11" s="352"/>
      <c r="BDU11" s="353"/>
      <c r="BDV11" s="352"/>
      <c r="BDW11" s="353"/>
      <c r="BDX11" s="352"/>
      <c r="BDY11" s="353"/>
      <c r="BDZ11" s="352"/>
      <c r="BEA11" s="353"/>
      <c r="BEB11" s="350"/>
      <c r="BEC11" s="350"/>
      <c r="BED11" s="350"/>
      <c r="BEE11" s="350"/>
      <c r="BEF11" s="350"/>
      <c r="BEG11" s="350"/>
      <c r="BEH11" s="351"/>
      <c r="BEI11" s="352"/>
      <c r="BEJ11" s="353"/>
      <c r="BEK11" s="352"/>
      <c r="BEL11" s="353"/>
      <c r="BEM11" s="352"/>
      <c r="BEN11" s="353"/>
      <c r="BEO11" s="352"/>
      <c r="BEP11" s="353"/>
      <c r="BEQ11" s="350"/>
      <c r="BER11" s="350"/>
      <c r="BES11" s="350"/>
      <c r="BET11" s="350"/>
      <c r="BEU11" s="350"/>
      <c r="BEV11" s="350"/>
      <c r="BEW11" s="351"/>
      <c r="BEX11" s="352"/>
      <c r="BEY11" s="353"/>
      <c r="BEZ11" s="352"/>
      <c r="BFA11" s="353"/>
      <c r="BFB11" s="352"/>
      <c r="BFC11" s="353"/>
      <c r="BFD11" s="352"/>
      <c r="BFE11" s="353"/>
      <c r="BFF11" s="350"/>
      <c r="BFG11" s="350"/>
      <c r="BFH11" s="350"/>
      <c r="BFI11" s="350"/>
      <c r="BFJ11" s="350"/>
      <c r="BFK11" s="350"/>
      <c r="BFL11" s="351"/>
      <c r="BFM11" s="352"/>
      <c r="BFN11" s="353"/>
      <c r="BFO11" s="352"/>
      <c r="BFP11" s="353"/>
      <c r="BFQ11" s="352"/>
      <c r="BFR11" s="353"/>
      <c r="BFS11" s="352"/>
      <c r="BFT11" s="353"/>
      <c r="BFU11" s="350"/>
      <c r="BFV11" s="350"/>
      <c r="BFW11" s="350"/>
      <c r="BFX11" s="350"/>
      <c r="BFY11" s="350"/>
      <c r="BFZ11" s="350"/>
      <c r="BGA11" s="351"/>
      <c r="BGB11" s="352"/>
      <c r="BGC11" s="353"/>
      <c r="BGD11" s="352"/>
      <c r="BGE11" s="353"/>
      <c r="BGF11" s="352"/>
      <c r="BGG11" s="353"/>
      <c r="BGH11" s="352"/>
      <c r="BGI11" s="353"/>
      <c r="BGJ11" s="350"/>
      <c r="BGK11" s="350"/>
      <c r="BGL11" s="350"/>
      <c r="BGM11" s="350"/>
      <c r="BGN11" s="350"/>
      <c r="BGO11" s="350"/>
      <c r="BGP11" s="351"/>
      <c r="BGQ11" s="352"/>
      <c r="BGR11" s="353"/>
      <c r="BGS11" s="352"/>
      <c r="BGT11" s="353"/>
      <c r="BGU11" s="352"/>
      <c r="BGV11" s="353"/>
      <c r="BGW11" s="352"/>
      <c r="BGX11" s="353"/>
      <c r="BGY11" s="350"/>
      <c r="BGZ11" s="350"/>
      <c r="BHA11" s="350"/>
      <c r="BHB11" s="350"/>
      <c r="BHC11" s="350"/>
      <c r="BHD11" s="350"/>
      <c r="BHE11" s="351"/>
      <c r="BHF11" s="352"/>
      <c r="BHG11" s="353"/>
      <c r="BHH11" s="352"/>
      <c r="BHI11" s="353"/>
      <c r="BHJ11" s="352"/>
      <c r="BHK11" s="353"/>
      <c r="BHL11" s="352"/>
      <c r="BHM11" s="353"/>
      <c r="BHN11" s="350"/>
      <c r="BHO11" s="350"/>
      <c r="BHP11" s="350"/>
      <c r="BHQ11" s="350"/>
      <c r="BHR11" s="350"/>
      <c r="BHS11" s="350"/>
      <c r="BHT11" s="351"/>
      <c r="BHU11" s="352"/>
      <c r="BHV11" s="353"/>
      <c r="BHW11" s="352"/>
      <c r="BHX11" s="353"/>
      <c r="BHY11" s="352"/>
      <c r="BHZ11" s="353"/>
      <c r="BIA11" s="352"/>
      <c r="BIB11" s="353"/>
      <c r="BIC11" s="350"/>
      <c r="BID11" s="350"/>
      <c r="BIE11" s="350"/>
      <c r="BIF11" s="350"/>
      <c r="BIG11" s="350"/>
      <c r="BIH11" s="350"/>
      <c r="BII11" s="351"/>
      <c r="BIJ11" s="352"/>
      <c r="BIK11" s="353"/>
      <c r="BIL11" s="352"/>
      <c r="BIM11" s="353"/>
      <c r="BIN11" s="352"/>
      <c r="BIO11" s="353"/>
      <c r="BIP11" s="352"/>
      <c r="BIQ11" s="353"/>
      <c r="BIR11" s="350"/>
      <c r="BIS11" s="350"/>
      <c r="BIT11" s="350"/>
      <c r="BIU11" s="350"/>
      <c r="BIV11" s="350"/>
      <c r="BIW11" s="350"/>
      <c r="BIX11" s="351"/>
      <c r="BIY11" s="352"/>
      <c r="BIZ11" s="353"/>
      <c r="BJA11" s="352"/>
      <c r="BJB11" s="353"/>
      <c r="BJC11" s="352"/>
      <c r="BJD11" s="353"/>
      <c r="BJE11" s="352"/>
      <c r="BJF11" s="353"/>
      <c r="BJG11" s="350"/>
      <c r="BJH11" s="350"/>
      <c r="BJI11" s="350"/>
      <c r="BJJ11" s="350"/>
      <c r="BJK11" s="350"/>
      <c r="BJL11" s="350"/>
      <c r="BJM11" s="351"/>
      <c r="BJN11" s="352"/>
      <c r="BJO11" s="353"/>
      <c r="BJP11" s="352"/>
      <c r="BJQ11" s="353"/>
      <c r="BJR11" s="352"/>
      <c r="BJS11" s="353"/>
      <c r="BJT11" s="352"/>
      <c r="BJU11" s="353"/>
      <c r="BJV11" s="350"/>
      <c r="BJW11" s="350"/>
      <c r="BJX11" s="350"/>
      <c r="BJY11" s="350"/>
      <c r="BJZ11" s="350"/>
      <c r="BKA11" s="350"/>
      <c r="BKB11" s="351"/>
      <c r="BKC11" s="352"/>
      <c r="BKD11" s="353"/>
      <c r="BKE11" s="352"/>
      <c r="BKF11" s="353"/>
      <c r="BKG11" s="352"/>
      <c r="BKH11" s="353"/>
      <c r="BKI11" s="352"/>
      <c r="BKJ11" s="353"/>
      <c r="BKK11" s="350"/>
      <c r="BKL11" s="350"/>
      <c r="BKM11" s="350"/>
      <c r="BKN11" s="350"/>
      <c r="BKO11" s="350"/>
      <c r="BKP11" s="350"/>
      <c r="BKQ11" s="351"/>
      <c r="BKR11" s="352"/>
      <c r="BKS11" s="353"/>
      <c r="BKT11" s="352"/>
      <c r="BKU11" s="353"/>
      <c r="BKV11" s="352"/>
      <c r="BKW11" s="353"/>
      <c r="BKX11" s="352"/>
      <c r="BKY11" s="353"/>
      <c r="BKZ11" s="350"/>
      <c r="BLA11" s="350"/>
      <c r="BLB11" s="350"/>
      <c r="BLC11" s="350"/>
      <c r="BLD11" s="350"/>
      <c r="BLE11" s="350"/>
      <c r="BLF11" s="351"/>
      <c r="BLG11" s="352"/>
      <c r="BLH11" s="353"/>
      <c r="BLI11" s="352"/>
      <c r="BLJ11" s="353"/>
      <c r="BLK11" s="352"/>
      <c r="BLL11" s="353"/>
      <c r="BLM11" s="352"/>
      <c r="BLN11" s="353"/>
      <c r="BLO11" s="350"/>
      <c r="BLP11" s="350"/>
      <c r="BLQ11" s="350"/>
      <c r="BLR11" s="350"/>
      <c r="BLS11" s="350"/>
      <c r="BLT11" s="350"/>
      <c r="BLU11" s="351"/>
      <c r="BLV11" s="352"/>
      <c r="BLW11" s="353"/>
      <c r="BLX11" s="352"/>
      <c r="BLY11" s="353"/>
      <c r="BLZ11" s="352"/>
      <c r="BMA11" s="353"/>
      <c r="BMB11" s="352"/>
      <c r="BMC11" s="353"/>
      <c r="BMD11" s="350"/>
      <c r="BME11" s="350"/>
      <c r="BMF11" s="350"/>
      <c r="BMG11" s="350"/>
      <c r="BMH11" s="350"/>
      <c r="BMI11" s="350"/>
      <c r="BMJ11" s="351"/>
      <c r="BMK11" s="352"/>
      <c r="BML11" s="353"/>
      <c r="BMM11" s="352"/>
      <c r="BMN11" s="353"/>
      <c r="BMO11" s="352"/>
      <c r="BMP11" s="353"/>
      <c r="BMQ11" s="352"/>
      <c r="BMR11" s="353"/>
      <c r="BMS11" s="350"/>
      <c r="BMT11" s="350"/>
      <c r="BMU11" s="350"/>
      <c r="BMV11" s="350"/>
      <c r="BMW11" s="350"/>
      <c r="BMX11" s="350"/>
      <c r="BMY11" s="351"/>
      <c r="BMZ11" s="352"/>
      <c r="BNA11" s="353"/>
      <c r="BNB11" s="352"/>
      <c r="BNC11" s="353"/>
      <c r="BND11" s="352"/>
      <c r="BNE11" s="353"/>
      <c r="BNF11" s="352"/>
      <c r="BNG11" s="353"/>
      <c r="BNH11" s="350"/>
      <c r="BNI11" s="350"/>
      <c r="BNJ11" s="350"/>
      <c r="BNK11" s="350"/>
      <c r="BNL11" s="350"/>
      <c r="BNM11" s="350"/>
      <c r="BNN11" s="351"/>
      <c r="BNO11" s="352"/>
      <c r="BNP11" s="353"/>
      <c r="BNQ11" s="352"/>
      <c r="BNR11" s="353"/>
      <c r="BNS11" s="352"/>
      <c r="BNT11" s="353"/>
      <c r="BNU11" s="352"/>
      <c r="BNV11" s="353"/>
      <c r="BNW11" s="350"/>
      <c r="BNX11" s="350"/>
      <c r="BNY11" s="350"/>
      <c r="BNZ11" s="350"/>
      <c r="BOA11" s="350"/>
      <c r="BOB11" s="350"/>
      <c r="BOC11" s="351"/>
      <c r="BOD11" s="352"/>
      <c r="BOE11" s="353"/>
      <c r="BOF11" s="352"/>
      <c r="BOG11" s="353"/>
      <c r="BOH11" s="352"/>
      <c r="BOI11" s="353"/>
      <c r="BOJ11" s="352"/>
      <c r="BOK11" s="353"/>
      <c r="BOL11" s="350"/>
      <c r="BOM11" s="350"/>
      <c r="BON11" s="350"/>
      <c r="BOO11" s="350"/>
      <c r="BOP11" s="350"/>
      <c r="BOQ11" s="350"/>
      <c r="BOR11" s="351"/>
      <c r="BOS11" s="352"/>
      <c r="BOT11" s="353"/>
      <c r="BOU11" s="352"/>
      <c r="BOV11" s="353"/>
      <c r="BOW11" s="352"/>
      <c r="BOX11" s="353"/>
      <c r="BOY11" s="352"/>
      <c r="BOZ11" s="353"/>
      <c r="BPA11" s="350"/>
      <c r="BPB11" s="350"/>
      <c r="BPC11" s="350"/>
      <c r="BPD11" s="350"/>
      <c r="BPE11" s="350"/>
      <c r="BPF11" s="350"/>
      <c r="BPG11" s="351"/>
      <c r="BPH11" s="352"/>
      <c r="BPI11" s="353"/>
      <c r="BPJ11" s="352"/>
      <c r="BPK11" s="353"/>
      <c r="BPL11" s="352"/>
      <c r="BPM11" s="353"/>
      <c r="BPN11" s="352"/>
      <c r="BPO11" s="353"/>
      <c r="BPP11" s="350"/>
      <c r="BPQ11" s="350"/>
      <c r="BPR11" s="350"/>
      <c r="BPS11" s="350"/>
      <c r="BPT11" s="350"/>
      <c r="BPU11" s="350"/>
      <c r="BPV11" s="351"/>
      <c r="BPW11" s="352"/>
      <c r="BPX11" s="353"/>
      <c r="BPY11" s="352"/>
      <c r="BPZ11" s="353"/>
      <c r="BQA11" s="352"/>
      <c r="BQB11" s="353"/>
      <c r="BQC11" s="352"/>
      <c r="BQD11" s="353"/>
      <c r="BQE11" s="350"/>
      <c r="BQF11" s="350"/>
      <c r="BQG11" s="350"/>
      <c r="BQH11" s="350"/>
      <c r="BQI11" s="350"/>
      <c r="BQJ11" s="350"/>
      <c r="BQK11" s="351"/>
      <c r="BQL11" s="352"/>
      <c r="BQM11" s="353"/>
      <c r="BQN11" s="352"/>
      <c r="BQO11" s="353"/>
      <c r="BQP11" s="352"/>
      <c r="BQQ11" s="353"/>
      <c r="BQR11" s="352"/>
      <c r="BQS11" s="353"/>
      <c r="BQT11" s="350"/>
      <c r="BQU11" s="350"/>
      <c r="BQV11" s="350"/>
      <c r="BQW11" s="350"/>
      <c r="BQX11" s="350"/>
      <c r="BQY11" s="350"/>
      <c r="BQZ11" s="351"/>
      <c r="BRA11" s="352"/>
      <c r="BRB11" s="353"/>
      <c r="BRC11" s="352"/>
      <c r="BRD11" s="353"/>
      <c r="BRE11" s="352"/>
      <c r="BRF11" s="353"/>
      <c r="BRG11" s="352"/>
      <c r="BRH11" s="353"/>
      <c r="BRI11" s="350"/>
      <c r="BRJ11" s="350"/>
      <c r="BRK11" s="350"/>
      <c r="BRL11" s="350"/>
      <c r="BRM11" s="350"/>
      <c r="BRN11" s="350"/>
      <c r="BRO11" s="351"/>
      <c r="BRP11" s="352"/>
      <c r="BRQ11" s="353"/>
      <c r="BRR11" s="352"/>
      <c r="BRS11" s="353"/>
      <c r="BRT11" s="352"/>
      <c r="BRU11" s="353"/>
      <c r="BRV11" s="352"/>
      <c r="BRW11" s="353"/>
      <c r="BRX11" s="350"/>
      <c r="BRY11" s="350"/>
      <c r="BRZ11" s="350"/>
      <c r="BSA11" s="350"/>
      <c r="BSB11" s="350"/>
      <c r="BSC11" s="350"/>
      <c r="BSD11" s="351"/>
      <c r="BSE11" s="352"/>
      <c r="BSF11" s="353"/>
      <c r="BSG11" s="352"/>
      <c r="BSH11" s="353"/>
      <c r="BSI11" s="352"/>
      <c r="BSJ11" s="353"/>
      <c r="BSK11" s="352"/>
      <c r="BSL11" s="353"/>
      <c r="BSM11" s="350"/>
      <c r="BSN11" s="350"/>
      <c r="BSO11" s="350"/>
      <c r="BSP11" s="350"/>
      <c r="BSQ11" s="350"/>
      <c r="BSR11" s="350"/>
      <c r="BSS11" s="351"/>
      <c r="BST11" s="352"/>
      <c r="BSU11" s="353"/>
      <c r="BSV11" s="352"/>
      <c r="BSW11" s="353"/>
      <c r="BSX11" s="352"/>
      <c r="BSY11" s="353"/>
      <c r="BSZ11" s="352"/>
      <c r="BTA11" s="353"/>
      <c r="BTB11" s="350"/>
      <c r="BTC11" s="350"/>
      <c r="BTD11" s="350"/>
      <c r="BTE11" s="350"/>
      <c r="BTF11" s="350"/>
      <c r="BTG11" s="350"/>
      <c r="BTH11" s="351"/>
      <c r="BTI11" s="352"/>
      <c r="BTJ11" s="353"/>
      <c r="BTK11" s="352"/>
      <c r="BTL11" s="353"/>
      <c r="BTM11" s="352"/>
      <c r="BTN11" s="353"/>
      <c r="BTO11" s="352"/>
      <c r="BTP11" s="353"/>
      <c r="BTQ11" s="350"/>
      <c r="BTR11" s="350"/>
      <c r="BTS11" s="350"/>
      <c r="BTT11" s="350"/>
      <c r="BTU11" s="350"/>
      <c r="BTV11" s="350"/>
      <c r="BTW11" s="351"/>
      <c r="BTX11" s="352"/>
      <c r="BTY11" s="353"/>
      <c r="BTZ11" s="352"/>
      <c r="BUA11" s="353"/>
      <c r="BUB11" s="352"/>
      <c r="BUC11" s="353"/>
      <c r="BUD11" s="352"/>
      <c r="BUE11" s="353"/>
      <c r="BUF11" s="350"/>
      <c r="BUG11" s="350"/>
      <c r="BUH11" s="350"/>
      <c r="BUI11" s="350"/>
      <c r="BUJ11" s="350"/>
      <c r="BUK11" s="350"/>
      <c r="BUL11" s="351"/>
      <c r="BUM11" s="352"/>
      <c r="BUN11" s="353"/>
      <c r="BUO11" s="352"/>
      <c r="BUP11" s="353"/>
      <c r="BUQ11" s="352"/>
      <c r="BUR11" s="353"/>
      <c r="BUS11" s="352"/>
      <c r="BUT11" s="353"/>
      <c r="BUU11" s="350"/>
      <c r="BUV11" s="350"/>
      <c r="BUW11" s="350"/>
      <c r="BUX11" s="350"/>
      <c r="BUY11" s="350"/>
      <c r="BUZ11" s="350"/>
      <c r="BVA11" s="351"/>
      <c r="BVB11" s="352"/>
      <c r="BVC11" s="353"/>
      <c r="BVD11" s="352"/>
      <c r="BVE11" s="353"/>
      <c r="BVF11" s="352"/>
      <c r="BVG11" s="353"/>
      <c r="BVH11" s="352"/>
      <c r="BVI11" s="353"/>
      <c r="BVJ11" s="350"/>
      <c r="BVK11" s="350"/>
      <c r="BVL11" s="350"/>
      <c r="BVM11" s="350"/>
      <c r="BVN11" s="350"/>
      <c r="BVO11" s="350"/>
      <c r="BVP11" s="351"/>
      <c r="BVQ11" s="352"/>
      <c r="BVR11" s="353"/>
      <c r="BVS11" s="352"/>
      <c r="BVT11" s="353"/>
      <c r="BVU11" s="352"/>
      <c r="BVV11" s="353"/>
      <c r="BVW11" s="352"/>
      <c r="BVX11" s="353"/>
      <c r="BVY11" s="350"/>
      <c r="BVZ11" s="350"/>
      <c r="BWA11" s="350"/>
      <c r="BWB11" s="350"/>
      <c r="BWC11" s="350"/>
      <c r="BWD11" s="350"/>
      <c r="BWE11" s="351"/>
      <c r="BWF11" s="352"/>
      <c r="BWG11" s="353"/>
      <c r="BWH11" s="352"/>
      <c r="BWI11" s="353"/>
      <c r="BWJ11" s="352"/>
      <c r="BWK11" s="353"/>
      <c r="BWL11" s="352"/>
      <c r="BWM11" s="353"/>
      <c r="BWN11" s="350"/>
      <c r="BWO11" s="350"/>
      <c r="BWP11" s="350"/>
      <c r="BWQ11" s="350"/>
      <c r="BWR11" s="350"/>
      <c r="BWS11" s="350"/>
      <c r="BWT11" s="351"/>
      <c r="BWU11" s="352"/>
      <c r="BWV11" s="353"/>
      <c r="BWW11" s="352"/>
      <c r="BWX11" s="353"/>
      <c r="BWY11" s="352"/>
      <c r="BWZ11" s="353"/>
      <c r="BXA11" s="352"/>
      <c r="BXB11" s="353"/>
      <c r="BXC11" s="350"/>
      <c r="BXD11" s="350"/>
      <c r="BXE11" s="350"/>
      <c r="BXF11" s="350"/>
      <c r="BXG11" s="350"/>
      <c r="BXH11" s="350"/>
      <c r="BXI11" s="351"/>
      <c r="BXJ11" s="352"/>
      <c r="BXK11" s="353"/>
      <c r="BXL11" s="352"/>
      <c r="BXM11" s="353"/>
      <c r="BXN11" s="352"/>
      <c r="BXO11" s="353"/>
      <c r="BXP11" s="352"/>
      <c r="BXQ11" s="353"/>
      <c r="BXR11" s="350"/>
      <c r="BXS11" s="350"/>
      <c r="BXT11" s="350"/>
      <c r="BXU11" s="350"/>
      <c r="BXV11" s="350"/>
      <c r="BXW11" s="350"/>
      <c r="BXX11" s="351"/>
      <c r="BXY11" s="352"/>
      <c r="BXZ11" s="353"/>
      <c r="BYA11" s="352"/>
      <c r="BYB11" s="353"/>
      <c r="BYC11" s="352"/>
      <c r="BYD11" s="353"/>
      <c r="BYE11" s="352"/>
      <c r="BYF11" s="353"/>
      <c r="BYG11" s="350"/>
      <c r="BYH11" s="350"/>
      <c r="BYI11" s="350"/>
      <c r="BYJ11" s="350"/>
      <c r="BYK11" s="350"/>
      <c r="BYL11" s="350"/>
      <c r="BYM11" s="351"/>
      <c r="BYN11" s="352"/>
      <c r="BYO11" s="353"/>
      <c r="BYP11" s="352"/>
      <c r="BYQ11" s="353"/>
      <c r="BYR11" s="352"/>
      <c r="BYS11" s="353"/>
      <c r="BYT11" s="352"/>
      <c r="BYU11" s="353"/>
      <c r="BYV11" s="350"/>
      <c r="BYW11" s="350"/>
      <c r="BYX11" s="350"/>
      <c r="BYY11" s="350"/>
      <c r="BYZ11" s="350"/>
      <c r="BZA11" s="350"/>
      <c r="BZB11" s="351"/>
      <c r="BZC11" s="352"/>
      <c r="BZD11" s="353"/>
      <c r="BZE11" s="352"/>
      <c r="BZF11" s="353"/>
      <c r="BZG11" s="352"/>
      <c r="BZH11" s="353"/>
      <c r="BZI11" s="352"/>
      <c r="BZJ11" s="353"/>
      <c r="BZK11" s="350"/>
      <c r="BZL11" s="350"/>
      <c r="BZM11" s="350"/>
      <c r="BZN11" s="350"/>
      <c r="BZO11" s="350"/>
      <c r="BZP11" s="350"/>
      <c r="BZQ11" s="351"/>
      <c r="BZR11" s="352"/>
      <c r="BZS11" s="353"/>
      <c r="BZT11" s="352"/>
      <c r="BZU11" s="353"/>
      <c r="BZV11" s="352"/>
      <c r="BZW11" s="353"/>
      <c r="BZX11" s="352"/>
      <c r="BZY11" s="353"/>
      <c r="BZZ11" s="350"/>
      <c r="CAA11" s="350"/>
      <c r="CAB11" s="350"/>
      <c r="CAC11" s="350"/>
      <c r="CAD11" s="350"/>
      <c r="CAE11" s="350"/>
      <c r="CAF11" s="351"/>
      <c r="CAG11" s="352"/>
      <c r="CAH11" s="353"/>
      <c r="CAI11" s="352"/>
      <c r="CAJ11" s="353"/>
      <c r="CAK11" s="352"/>
      <c r="CAL11" s="353"/>
      <c r="CAM11" s="352"/>
      <c r="CAN11" s="353"/>
      <c r="CAO11" s="350"/>
      <c r="CAP11" s="350"/>
      <c r="CAQ11" s="350"/>
      <c r="CAR11" s="350"/>
      <c r="CAS11" s="350"/>
      <c r="CAT11" s="350"/>
      <c r="CAU11" s="351"/>
      <c r="CAV11" s="352"/>
      <c r="CAW11" s="353"/>
      <c r="CAX11" s="352"/>
      <c r="CAY11" s="353"/>
      <c r="CAZ11" s="352"/>
      <c r="CBA11" s="353"/>
      <c r="CBB11" s="352"/>
      <c r="CBC11" s="353"/>
      <c r="CBD11" s="350"/>
      <c r="CBE11" s="350"/>
      <c r="CBF11" s="350"/>
      <c r="CBG11" s="350"/>
      <c r="CBH11" s="350"/>
      <c r="CBI11" s="350"/>
      <c r="CBJ11" s="351"/>
      <c r="CBK11" s="352"/>
      <c r="CBL11" s="353"/>
      <c r="CBM11" s="352"/>
      <c r="CBN11" s="353"/>
      <c r="CBO11" s="352"/>
      <c r="CBP11" s="353"/>
      <c r="CBQ11" s="352"/>
      <c r="CBR11" s="353"/>
      <c r="CBS11" s="350"/>
      <c r="CBT11" s="350"/>
      <c r="CBU11" s="350"/>
      <c r="CBV11" s="350"/>
      <c r="CBW11" s="350"/>
      <c r="CBX11" s="350"/>
      <c r="CBY11" s="351"/>
      <c r="CBZ11" s="352"/>
      <c r="CCA11" s="353"/>
      <c r="CCB11" s="352"/>
      <c r="CCC11" s="353"/>
      <c r="CCD11" s="352"/>
      <c r="CCE11" s="353"/>
      <c r="CCF11" s="352"/>
      <c r="CCG11" s="353"/>
      <c r="CCH11" s="350"/>
      <c r="CCI11" s="350"/>
      <c r="CCJ11" s="350"/>
      <c r="CCK11" s="350"/>
      <c r="CCL11" s="350"/>
      <c r="CCM11" s="350"/>
      <c r="CCN11" s="351"/>
      <c r="CCO11" s="352"/>
      <c r="CCP11" s="353"/>
      <c r="CCQ11" s="352"/>
      <c r="CCR11" s="353"/>
      <c r="CCS11" s="352"/>
      <c r="CCT11" s="353"/>
      <c r="CCU11" s="352"/>
      <c r="CCV11" s="353"/>
      <c r="CCW11" s="350"/>
      <c r="CCX11" s="350"/>
      <c r="CCY11" s="350"/>
      <c r="CCZ11" s="350"/>
      <c r="CDA11" s="350"/>
      <c r="CDB11" s="350"/>
      <c r="CDC11" s="351"/>
      <c r="CDD11" s="352"/>
      <c r="CDE11" s="353"/>
      <c r="CDF11" s="352"/>
      <c r="CDG11" s="353"/>
      <c r="CDH11" s="352"/>
      <c r="CDI11" s="353"/>
      <c r="CDJ11" s="352"/>
      <c r="CDK11" s="353"/>
      <c r="CDL11" s="350"/>
      <c r="CDM11" s="350"/>
      <c r="CDN11" s="350"/>
      <c r="CDO11" s="350"/>
      <c r="CDP11" s="350"/>
      <c r="CDQ11" s="350"/>
      <c r="CDR11" s="351"/>
      <c r="CDS11" s="352"/>
      <c r="CDT11" s="353"/>
      <c r="CDU11" s="352"/>
      <c r="CDV11" s="353"/>
      <c r="CDW11" s="352"/>
      <c r="CDX11" s="353"/>
      <c r="CDY11" s="352"/>
      <c r="CDZ11" s="353"/>
      <c r="CEA11" s="350"/>
      <c r="CEB11" s="350"/>
      <c r="CEC11" s="350"/>
      <c r="CED11" s="350"/>
      <c r="CEE11" s="350"/>
      <c r="CEF11" s="350"/>
      <c r="CEG11" s="351"/>
      <c r="CEH11" s="352"/>
      <c r="CEI11" s="353"/>
      <c r="CEJ11" s="352"/>
      <c r="CEK11" s="353"/>
      <c r="CEL11" s="352"/>
      <c r="CEM11" s="353"/>
      <c r="CEN11" s="352"/>
      <c r="CEO11" s="353"/>
      <c r="CEP11" s="350"/>
      <c r="CEQ11" s="350"/>
      <c r="CER11" s="350"/>
      <c r="CES11" s="350"/>
      <c r="CET11" s="350"/>
      <c r="CEU11" s="350"/>
      <c r="CEV11" s="351"/>
      <c r="CEW11" s="352"/>
      <c r="CEX11" s="353"/>
      <c r="CEY11" s="352"/>
      <c r="CEZ11" s="353"/>
      <c r="CFA11" s="352"/>
      <c r="CFB11" s="353"/>
      <c r="CFC11" s="352"/>
      <c r="CFD11" s="353"/>
      <c r="CFE11" s="350"/>
      <c r="CFF11" s="350"/>
      <c r="CFG11" s="350"/>
      <c r="CFH11" s="350"/>
      <c r="CFI11" s="350"/>
      <c r="CFJ11" s="350"/>
      <c r="CFK11" s="351"/>
      <c r="CFL11" s="352"/>
      <c r="CFM11" s="353"/>
      <c r="CFN11" s="352"/>
      <c r="CFO11" s="353"/>
      <c r="CFP11" s="352"/>
      <c r="CFQ11" s="353"/>
      <c r="CFR11" s="352"/>
      <c r="CFS11" s="353"/>
      <c r="CFT11" s="350"/>
      <c r="CFU11" s="350"/>
      <c r="CFV11" s="350"/>
      <c r="CFW11" s="350"/>
      <c r="CFX11" s="350"/>
      <c r="CFY11" s="350"/>
      <c r="CFZ11" s="351"/>
      <c r="CGA11" s="352"/>
      <c r="CGB11" s="353"/>
      <c r="CGC11" s="352"/>
      <c r="CGD11" s="353"/>
      <c r="CGE11" s="352"/>
      <c r="CGF11" s="353"/>
      <c r="CGG11" s="352"/>
      <c r="CGH11" s="353"/>
      <c r="CGI11" s="350"/>
      <c r="CGJ11" s="350"/>
      <c r="CGK11" s="350"/>
      <c r="CGL11" s="350"/>
      <c r="CGM11" s="350"/>
      <c r="CGN11" s="350"/>
      <c r="CGO11" s="351"/>
      <c r="CGP11" s="352"/>
      <c r="CGQ11" s="353"/>
      <c r="CGR11" s="352"/>
      <c r="CGS11" s="353"/>
      <c r="CGT11" s="352"/>
      <c r="CGU11" s="353"/>
      <c r="CGV11" s="352"/>
      <c r="CGW11" s="353"/>
      <c r="CGX11" s="350"/>
      <c r="CGY11" s="350"/>
      <c r="CGZ11" s="350"/>
      <c r="CHA11" s="350"/>
      <c r="CHB11" s="350"/>
      <c r="CHC11" s="350"/>
      <c r="CHD11" s="351"/>
      <c r="CHE11" s="352"/>
      <c r="CHF11" s="353"/>
      <c r="CHG11" s="352"/>
      <c r="CHH11" s="353"/>
      <c r="CHI11" s="352"/>
      <c r="CHJ11" s="353"/>
      <c r="CHK11" s="352"/>
      <c r="CHL11" s="353"/>
      <c r="CHM11" s="350"/>
      <c r="CHN11" s="350"/>
      <c r="CHO11" s="350"/>
      <c r="CHP11" s="350"/>
      <c r="CHQ11" s="350"/>
      <c r="CHR11" s="350"/>
      <c r="CHS11" s="351"/>
      <c r="CHT11" s="352"/>
      <c r="CHU11" s="353"/>
      <c r="CHV11" s="352"/>
      <c r="CHW11" s="353"/>
      <c r="CHX11" s="352"/>
      <c r="CHY11" s="353"/>
      <c r="CHZ11" s="352"/>
      <c r="CIA11" s="353"/>
      <c r="CIB11" s="350"/>
      <c r="CIC11" s="350"/>
      <c r="CID11" s="350"/>
      <c r="CIE11" s="350"/>
      <c r="CIF11" s="350"/>
      <c r="CIG11" s="350"/>
      <c r="CIH11" s="351"/>
      <c r="CII11" s="352"/>
      <c r="CIJ11" s="353"/>
      <c r="CIK11" s="352"/>
      <c r="CIL11" s="353"/>
      <c r="CIM11" s="352"/>
      <c r="CIN11" s="353"/>
      <c r="CIO11" s="352"/>
      <c r="CIP11" s="353"/>
      <c r="CIQ11" s="350"/>
      <c r="CIR11" s="350"/>
      <c r="CIS11" s="350"/>
      <c r="CIT11" s="350"/>
      <c r="CIU11" s="350"/>
      <c r="CIV11" s="350"/>
      <c r="CIW11" s="351"/>
      <c r="CIX11" s="352"/>
      <c r="CIY11" s="353"/>
      <c r="CIZ11" s="352"/>
      <c r="CJA11" s="353"/>
      <c r="CJB11" s="352"/>
      <c r="CJC11" s="353"/>
      <c r="CJD11" s="352"/>
      <c r="CJE11" s="353"/>
      <c r="CJF11" s="350"/>
      <c r="CJG11" s="350"/>
      <c r="CJH11" s="350"/>
      <c r="CJI11" s="350"/>
      <c r="CJJ11" s="350"/>
      <c r="CJK11" s="350"/>
      <c r="CJL11" s="351"/>
      <c r="CJM11" s="352"/>
      <c r="CJN11" s="353"/>
      <c r="CJO11" s="352"/>
      <c r="CJP11" s="353"/>
      <c r="CJQ11" s="352"/>
      <c r="CJR11" s="353"/>
      <c r="CJS11" s="352"/>
      <c r="CJT11" s="353"/>
      <c r="CJU11" s="350"/>
      <c r="CJV11" s="350"/>
      <c r="CJW11" s="350"/>
      <c r="CJX11" s="350"/>
      <c r="CJY11" s="350"/>
      <c r="CJZ11" s="350"/>
      <c r="CKA11" s="351"/>
      <c r="CKB11" s="352"/>
      <c r="CKC11" s="353"/>
      <c r="CKD11" s="352"/>
      <c r="CKE11" s="353"/>
      <c r="CKF11" s="352"/>
      <c r="CKG11" s="353"/>
      <c r="CKH11" s="352"/>
      <c r="CKI11" s="353"/>
      <c r="CKJ11" s="350"/>
      <c r="CKK11" s="350"/>
      <c r="CKL11" s="350"/>
      <c r="CKM11" s="350"/>
      <c r="CKN11" s="350"/>
      <c r="CKO11" s="350"/>
      <c r="CKP11" s="351"/>
      <c r="CKQ11" s="352"/>
      <c r="CKR11" s="353"/>
      <c r="CKS11" s="352"/>
      <c r="CKT11" s="353"/>
      <c r="CKU11" s="352"/>
      <c r="CKV11" s="353"/>
      <c r="CKW11" s="352"/>
      <c r="CKX11" s="353"/>
      <c r="CKY11" s="350"/>
      <c r="CKZ11" s="350"/>
      <c r="CLA11" s="350"/>
      <c r="CLB11" s="350"/>
      <c r="CLC11" s="350"/>
      <c r="CLD11" s="350"/>
      <c r="CLE11" s="351"/>
      <c r="CLF11" s="352"/>
      <c r="CLG11" s="353"/>
      <c r="CLH11" s="352"/>
      <c r="CLI11" s="353"/>
      <c r="CLJ11" s="352"/>
      <c r="CLK11" s="353"/>
      <c r="CLL11" s="352"/>
      <c r="CLM11" s="353"/>
      <c r="CLN11" s="350"/>
      <c r="CLO11" s="350"/>
      <c r="CLP11" s="350"/>
      <c r="CLQ11" s="350"/>
      <c r="CLR11" s="350"/>
      <c r="CLS11" s="350"/>
      <c r="CLT11" s="351"/>
      <c r="CLU11" s="352"/>
      <c r="CLV11" s="353"/>
      <c r="CLW11" s="352"/>
      <c r="CLX11" s="353"/>
      <c r="CLY11" s="352"/>
      <c r="CLZ11" s="353"/>
      <c r="CMA11" s="352"/>
      <c r="CMB11" s="353"/>
      <c r="CMC11" s="350"/>
      <c r="CMD11" s="350"/>
      <c r="CME11" s="350"/>
      <c r="CMF11" s="350"/>
      <c r="CMG11" s="350"/>
      <c r="CMH11" s="350"/>
      <c r="CMI11" s="351"/>
      <c r="CMJ11" s="352"/>
      <c r="CMK11" s="353"/>
      <c r="CML11" s="352"/>
      <c r="CMM11" s="353"/>
      <c r="CMN11" s="352"/>
      <c r="CMO11" s="353"/>
      <c r="CMP11" s="352"/>
      <c r="CMQ11" s="353"/>
      <c r="CMR11" s="350"/>
      <c r="CMS11" s="350"/>
      <c r="CMT11" s="350"/>
      <c r="CMU11" s="350"/>
      <c r="CMV11" s="350"/>
      <c r="CMW11" s="350"/>
      <c r="CMX11" s="351"/>
      <c r="CMY11" s="352"/>
      <c r="CMZ11" s="353"/>
      <c r="CNA11" s="352"/>
      <c r="CNB11" s="353"/>
      <c r="CNC11" s="352"/>
      <c r="CND11" s="353"/>
      <c r="CNE11" s="352"/>
      <c r="CNF11" s="353"/>
      <c r="CNG11" s="350"/>
      <c r="CNH11" s="350"/>
      <c r="CNI11" s="350"/>
      <c r="CNJ11" s="350"/>
      <c r="CNK11" s="350"/>
      <c r="CNL11" s="350"/>
      <c r="CNM11" s="351"/>
      <c r="CNN11" s="352"/>
      <c r="CNO11" s="353"/>
      <c r="CNP11" s="352"/>
      <c r="CNQ11" s="353"/>
      <c r="CNR11" s="352"/>
      <c r="CNS11" s="353"/>
      <c r="CNT11" s="352"/>
      <c r="CNU11" s="353"/>
      <c r="CNV11" s="350"/>
      <c r="CNW11" s="350"/>
      <c r="CNX11" s="350"/>
      <c r="CNY11" s="350"/>
      <c r="CNZ11" s="350"/>
      <c r="COA11" s="350"/>
      <c r="COB11" s="351"/>
      <c r="COC11" s="352"/>
      <c r="COD11" s="353"/>
      <c r="COE11" s="352"/>
      <c r="COF11" s="353"/>
      <c r="COG11" s="352"/>
      <c r="COH11" s="353"/>
      <c r="COI11" s="352"/>
      <c r="COJ11" s="353"/>
      <c r="COK11" s="350"/>
      <c r="COL11" s="350"/>
      <c r="COM11" s="350"/>
      <c r="CON11" s="350"/>
      <c r="COO11" s="350"/>
      <c r="COP11" s="350"/>
      <c r="COQ11" s="351"/>
      <c r="COR11" s="352"/>
      <c r="COS11" s="353"/>
      <c r="COT11" s="352"/>
      <c r="COU11" s="353"/>
      <c r="COV11" s="352"/>
      <c r="COW11" s="353"/>
      <c r="COX11" s="352"/>
      <c r="COY11" s="353"/>
      <c r="COZ11" s="350"/>
      <c r="CPA11" s="350"/>
      <c r="CPB11" s="350"/>
      <c r="CPC11" s="350"/>
      <c r="CPD11" s="350"/>
      <c r="CPE11" s="350"/>
      <c r="CPF11" s="351"/>
      <c r="CPG11" s="352"/>
      <c r="CPH11" s="353"/>
      <c r="CPI11" s="352"/>
      <c r="CPJ11" s="353"/>
      <c r="CPK11" s="352"/>
      <c r="CPL11" s="353"/>
      <c r="CPM11" s="352"/>
      <c r="CPN11" s="353"/>
      <c r="CPO11" s="350"/>
      <c r="CPP11" s="350"/>
      <c r="CPQ11" s="350"/>
      <c r="CPR11" s="350"/>
      <c r="CPS11" s="350"/>
      <c r="CPT11" s="350"/>
      <c r="CPU11" s="351"/>
      <c r="CPV11" s="352"/>
      <c r="CPW11" s="353"/>
      <c r="CPX11" s="352"/>
      <c r="CPY11" s="353"/>
      <c r="CPZ11" s="352"/>
      <c r="CQA11" s="353"/>
      <c r="CQB11" s="352"/>
      <c r="CQC11" s="353"/>
      <c r="CQD11" s="350"/>
      <c r="CQE11" s="350"/>
      <c r="CQF11" s="350"/>
      <c r="CQG11" s="350"/>
      <c r="CQH11" s="350"/>
      <c r="CQI11" s="350"/>
      <c r="CQJ11" s="351"/>
      <c r="CQK11" s="352"/>
      <c r="CQL11" s="353"/>
      <c r="CQM11" s="352"/>
      <c r="CQN11" s="353"/>
      <c r="CQO11" s="352"/>
      <c r="CQP11" s="353"/>
      <c r="CQQ11" s="352"/>
      <c r="CQR11" s="353"/>
      <c r="CQS11" s="350"/>
      <c r="CQT11" s="350"/>
      <c r="CQU11" s="350"/>
      <c r="CQV11" s="350"/>
      <c r="CQW11" s="350"/>
      <c r="CQX11" s="350"/>
      <c r="CQY11" s="351"/>
      <c r="CQZ11" s="352"/>
      <c r="CRA11" s="353"/>
      <c r="CRB11" s="352"/>
      <c r="CRC11" s="353"/>
      <c r="CRD11" s="352"/>
      <c r="CRE11" s="353"/>
      <c r="CRF11" s="352"/>
      <c r="CRG11" s="353"/>
      <c r="CRH11" s="350"/>
      <c r="CRI11" s="350"/>
      <c r="CRJ11" s="350"/>
      <c r="CRK11" s="350"/>
      <c r="CRL11" s="350"/>
      <c r="CRM11" s="350"/>
      <c r="CRN11" s="351"/>
      <c r="CRO11" s="352"/>
      <c r="CRP11" s="353"/>
      <c r="CRQ11" s="352"/>
      <c r="CRR11" s="353"/>
      <c r="CRS11" s="352"/>
      <c r="CRT11" s="353"/>
      <c r="CRU11" s="352"/>
      <c r="CRV11" s="353"/>
      <c r="CRW11" s="350"/>
      <c r="CRX11" s="350"/>
      <c r="CRY11" s="350"/>
      <c r="CRZ11" s="350"/>
      <c r="CSA11" s="350"/>
      <c r="CSB11" s="350"/>
      <c r="CSC11" s="351"/>
      <c r="CSD11" s="352"/>
      <c r="CSE11" s="353"/>
      <c r="CSF11" s="352"/>
      <c r="CSG11" s="353"/>
      <c r="CSH11" s="352"/>
      <c r="CSI11" s="353"/>
      <c r="CSJ11" s="352"/>
      <c r="CSK11" s="353"/>
      <c r="CSL11" s="350"/>
      <c r="CSM11" s="350"/>
      <c r="CSN11" s="350"/>
      <c r="CSO11" s="350"/>
      <c r="CSP11" s="350"/>
      <c r="CSQ11" s="350"/>
      <c r="CSR11" s="351"/>
      <c r="CSS11" s="352"/>
      <c r="CST11" s="353"/>
      <c r="CSU11" s="352"/>
      <c r="CSV11" s="353"/>
      <c r="CSW11" s="352"/>
      <c r="CSX11" s="353"/>
      <c r="CSY11" s="352"/>
      <c r="CSZ11" s="353"/>
      <c r="CTA11" s="350"/>
      <c r="CTB11" s="350"/>
      <c r="CTC11" s="350"/>
      <c r="CTD11" s="350"/>
      <c r="CTE11" s="350"/>
      <c r="CTF11" s="350"/>
      <c r="CTG11" s="351"/>
      <c r="CTH11" s="352"/>
      <c r="CTI11" s="353"/>
      <c r="CTJ11" s="352"/>
      <c r="CTK11" s="353"/>
      <c r="CTL11" s="352"/>
      <c r="CTM11" s="353"/>
      <c r="CTN11" s="352"/>
      <c r="CTO11" s="353"/>
      <c r="CTP11" s="350"/>
      <c r="CTQ11" s="350"/>
      <c r="CTR11" s="350"/>
      <c r="CTS11" s="350"/>
      <c r="CTT11" s="350"/>
      <c r="CTU11" s="350"/>
      <c r="CTV11" s="351"/>
      <c r="CTW11" s="352"/>
      <c r="CTX11" s="353"/>
      <c r="CTY11" s="352"/>
      <c r="CTZ11" s="353"/>
      <c r="CUA11" s="352"/>
      <c r="CUB11" s="353"/>
      <c r="CUC11" s="352"/>
      <c r="CUD11" s="353"/>
      <c r="CUE11" s="350"/>
      <c r="CUF11" s="350"/>
      <c r="CUG11" s="350"/>
      <c r="CUH11" s="350"/>
      <c r="CUI11" s="350"/>
      <c r="CUJ11" s="350"/>
      <c r="CUK11" s="351"/>
      <c r="CUL11" s="352"/>
      <c r="CUM11" s="353"/>
      <c r="CUN11" s="352"/>
      <c r="CUO11" s="353"/>
      <c r="CUP11" s="352"/>
      <c r="CUQ11" s="353"/>
      <c r="CUR11" s="352"/>
      <c r="CUS11" s="353"/>
      <c r="CUT11" s="350"/>
      <c r="CUU11" s="350"/>
      <c r="CUV11" s="350"/>
      <c r="CUW11" s="350"/>
      <c r="CUX11" s="350"/>
      <c r="CUY11" s="350"/>
      <c r="CUZ11" s="351"/>
      <c r="CVA11" s="352"/>
      <c r="CVB11" s="353"/>
      <c r="CVC11" s="352"/>
      <c r="CVD11" s="353"/>
      <c r="CVE11" s="352"/>
      <c r="CVF11" s="353"/>
      <c r="CVG11" s="352"/>
      <c r="CVH11" s="353"/>
      <c r="CVI11" s="350"/>
      <c r="CVJ11" s="350"/>
      <c r="CVK11" s="350"/>
      <c r="CVL11" s="350"/>
      <c r="CVM11" s="350"/>
      <c r="CVN11" s="350"/>
      <c r="CVO11" s="351"/>
      <c r="CVP11" s="352"/>
      <c r="CVQ11" s="353"/>
      <c r="CVR11" s="352"/>
      <c r="CVS11" s="353"/>
      <c r="CVT11" s="352"/>
      <c r="CVU11" s="353"/>
      <c r="CVV11" s="352"/>
      <c r="CVW11" s="353"/>
      <c r="CVX11" s="350"/>
      <c r="CVY11" s="350"/>
      <c r="CVZ11" s="350"/>
      <c r="CWA11" s="350"/>
      <c r="CWB11" s="350"/>
      <c r="CWC11" s="350"/>
      <c r="CWD11" s="351"/>
      <c r="CWE11" s="352"/>
      <c r="CWF11" s="353"/>
      <c r="CWG11" s="352"/>
      <c r="CWH11" s="353"/>
      <c r="CWI11" s="352"/>
      <c r="CWJ11" s="353"/>
      <c r="CWK11" s="352"/>
      <c r="CWL11" s="353"/>
      <c r="CWM11" s="350"/>
      <c r="CWN11" s="350"/>
      <c r="CWO11" s="350"/>
      <c r="CWP11" s="350"/>
      <c r="CWQ11" s="350"/>
      <c r="CWR11" s="350"/>
      <c r="CWS11" s="351"/>
      <c r="CWT11" s="352"/>
      <c r="CWU11" s="353"/>
      <c r="CWV11" s="352"/>
      <c r="CWW11" s="353"/>
      <c r="CWX11" s="352"/>
      <c r="CWY11" s="353"/>
      <c r="CWZ11" s="352"/>
      <c r="CXA11" s="353"/>
      <c r="CXB11" s="350"/>
      <c r="CXC11" s="350"/>
      <c r="CXD11" s="350"/>
      <c r="CXE11" s="350"/>
      <c r="CXF11" s="350"/>
      <c r="CXG11" s="350"/>
      <c r="CXH11" s="351"/>
      <c r="CXI11" s="352"/>
      <c r="CXJ11" s="353"/>
      <c r="CXK11" s="352"/>
      <c r="CXL11" s="353"/>
      <c r="CXM11" s="352"/>
      <c r="CXN11" s="353"/>
      <c r="CXO11" s="352"/>
      <c r="CXP11" s="353"/>
      <c r="CXQ11" s="350"/>
      <c r="CXR11" s="350"/>
      <c r="CXS11" s="350"/>
      <c r="CXT11" s="350"/>
      <c r="CXU11" s="350"/>
      <c r="CXV11" s="350"/>
      <c r="CXW11" s="351"/>
      <c r="CXX11" s="352"/>
      <c r="CXY11" s="353"/>
      <c r="CXZ11" s="352"/>
      <c r="CYA11" s="353"/>
      <c r="CYB11" s="352"/>
      <c r="CYC11" s="353"/>
      <c r="CYD11" s="352"/>
      <c r="CYE11" s="353"/>
      <c r="CYF11" s="350"/>
      <c r="CYG11" s="350"/>
      <c r="CYH11" s="350"/>
      <c r="CYI11" s="350"/>
      <c r="CYJ11" s="350"/>
      <c r="CYK11" s="350"/>
      <c r="CYL11" s="351"/>
      <c r="CYM11" s="352"/>
      <c r="CYN11" s="353"/>
      <c r="CYO11" s="352"/>
      <c r="CYP11" s="353"/>
      <c r="CYQ11" s="352"/>
      <c r="CYR11" s="353"/>
      <c r="CYS11" s="352"/>
      <c r="CYT11" s="353"/>
      <c r="CYU11" s="350"/>
      <c r="CYV11" s="350"/>
      <c r="CYW11" s="350"/>
      <c r="CYX11" s="350"/>
      <c r="CYY11" s="350"/>
      <c r="CYZ11" s="350"/>
      <c r="CZA11" s="351"/>
      <c r="CZB11" s="352"/>
      <c r="CZC11" s="353"/>
      <c r="CZD11" s="352"/>
      <c r="CZE11" s="353"/>
      <c r="CZF11" s="352"/>
      <c r="CZG11" s="353"/>
      <c r="CZH11" s="352"/>
      <c r="CZI11" s="353"/>
      <c r="CZJ11" s="350"/>
      <c r="CZK11" s="350"/>
      <c r="CZL11" s="350"/>
      <c r="CZM11" s="350"/>
      <c r="CZN11" s="350"/>
      <c r="CZO11" s="350"/>
      <c r="CZP11" s="351"/>
      <c r="CZQ11" s="352"/>
      <c r="CZR11" s="353"/>
      <c r="CZS11" s="352"/>
      <c r="CZT11" s="353"/>
      <c r="CZU11" s="352"/>
      <c r="CZV11" s="353"/>
      <c r="CZW11" s="352"/>
      <c r="CZX11" s="353"/>
      <c r="CZY11" s="350"/>
      <c r="CZZ11" s="350"/>
      <c r="DAA11" s="350"/>
      <c r="DAB11" s="350"/>
      <c r="DAC11" s="350"/>
      <c r="DAD11" s="350"/>
      <c r="DAE11" s="351"/>
      <c r="DAF11" s="352"/>
      <c r="DAG11" s="353"/>
      <c r="DAH11" s="352"/>
      <c r="DAI11" s="353"/>
      <c r="DAJ11" s="352"/>
      <c r="DAK11" s="353"/>
      <c r="DAL11" s="352"/>
      <c r="DAM11" s="353"/>
      <c r="DAN11" s="350"/>
      <c r="DAO11" s="350"/>
      <c r="DAP11" s="350"/>
      <c r="DAQ11" s="350"/>
      <c r="DAR11" s="350"/>
      <c r="DAS11" s="350"/>
      <c r="DAT11" s="351"/>
      <c r="DAU11" s="352"/>
      <c r="DAV11" s="353"/>
      <c r="DAW11" s="352"/>
      <c r="DAX11" s="353"/>
      <c r="DAY11" s="352"/>
      <c r="DAZ11" s="353"/>
      <c r="DBA11" s="352"/>
      <c r="DBB11" s="353"/>
      <c r="DBC11" s="350"/>
      <c r="DBD11" s="350"/>
      <c r="DBE11" s="350"/>
      <c r="DBF11" s="350"/>
      <c r="DBG11" s="350"/>
      <c r="DBH11" s="350"/>
      <c r="DBI11" s="351"/>
      <c r="DBJ11" s="352"/>
      <c r="DBK11" s="353"/>
      <c r="DBL11" s="352"/>
      <c r="DBM11" s="353"/>
      <c r="DBN11" s="352"/>
      <c r="DBO11" s="353"/>
      <c r="DBP11" s="352"/>
      <c r="DBQ11" s="353"/>
      <c r="DBR11" s="350"/>
      <c r="DBS11" s="350"/>
      <c r="DBT11" s="350"/>
      <c r="DBU11" s="350"/>
      <c r="DBV11" s="350"/>
      <c r="DBW11" s="350"/>
      <c r="DBX11" s="351"/>
      <c r="DBY11" s="352"/>
      <c r="DBZ11" s="353"/>
      <c r="DCA11" s="352"/>
      <c r="DCB11" s="353"/>
      <c r="DCC11" s="352"/>
      <c r="DCD11" s="353"/>
      <c r="DCE11" s="352"/>
      <c r="DCF11" s="353"/>
      <c r="DCG11" s="350"/>
      <c r="DCH11" s="350"/>
      <c r="DCI11" s="350"/>
      <c r="DCJ11" s="350"/>
      <c r="DCK11" s="350"/>
      <c r="DCL11" s="350"/>
      <c r="DCM11" s="351"/>
      <c r="DCN11" s="352"/>
      <c r="DCO11" s="353"/>
      <c r="DCP11" s="352"/>
      <c r="DCQ11" s="353"/>
      <c r="DCR11" s="352"/>
      <c r="DCS11" s="353"/>
      <c r="DCT11" s="352"/>
      <c r="DCU11" s="353"/>
      <c r="DCV11" s="350"/>
      <c r="DCW11" s="350"/>
      <c r="DCX11" s="350"/>
      <c r="DCY11" s="350"/>
      <c r="DCZ11" s="350"/>
      <c r="DDA11" s="350"/>
      <c r="DDB11" s="351"/>
      <c r="DDC11" s="352"/>
      <c r="DDD11" s="353"/>
      <c r="DDE11" s="352"/>
      <c r="DDF11" s="353"/>
      <c r="DDG11" s="352"/>
      <c r="DDH11" s="353"/>
      <c r="DDI11" s="352"/>
      <c r="DDJ11" s="353"/>
      <c r="DDK11" s="350"/>
      <c r="DDL11" s="350"/>
      <c r="DDM11" s="350"/>
      <c r="DDN11" s="350"/>
      <c r="DDO11" s="350"/>
      <c r="DDP11" s="350"/>
      <c r="DDQ11" s="351"/>
      <c r="DDR11" s="352"/>
      <c r="DDS11" s="353"/>
      <c r="DDT11" s="352"/>
      <c r="DDU11" s="353"/>
      <c r="DDV11" s="352"/>
      <c r="DDW11" s="353"/>
      <c r="DDX11" s="352"/>
      <c r="DDY11" s="353"/>
      <c r="DDZ11" s="350"/>
      <c r="DEA11" s="350"/>
      <c r="DEB11" s="350"/>
      <c r="DEC11" s="350"/>
      <c r="DED11" s="350"/>
      <c r="DEE11" s="350"/>
      <c r="DEF11" s="351"/>
      <c r="DEG11" s="352"/>
      <c r="DEH11" s="353"/>
      <c r="DEI11" s="352"/>
      <c r="DEJ11" s="353"/>
      <c r="DEK11" s="352"/>
      <c r="DEL11" s="353"/>
      <c r="DEM11" s="352"/>
      <c r="DEN11" s="353"/>
      <c r="DEO11" s="350"/>
      <c r="DEP11" s="350"/>
      <c r="DEQ11" s="350"/>
      <c r="DER11" s="350"/>
      <c r="DES11" s="350"/>
      <c r="DET11" s="350"/>
      <c r="DEU11" s="351"/>
      <c r="DEV11" s="352"/>
      <c r="DEW11" s="353"/>
      <c r="DEX11" s="352"/>
      <c r="DEY11" s="353"/>
      <c r="DEZ11" s="352"/>
      <c r="DFA11" s="353"/>
      <c r="DFB11" s="352"/>
      <c r="DFC11" s="353"/>
      <c r="DFD11" s="350"/>
      <c r="DFE11" s="350"/>
      <c r="DFF11" s="350"/>
      <c r="DFG11" s="350"/>
      <c r="DFH11" s="350"/>
      <c r="DFI11" s="350"/>
      <c r="DFJ11" s="351"/>
      <c r="DFK11" s="352"/>
      <c r="DFL11" s="353"/>
      <c r="DFM11" s="352"/>
      <c r="DFN11" s="353"/>
      <c r="DFO11" s="352"/>
      <c r="DFP11" s="353"/>
      <c r="DFQ11" s="352"/>
      <c r="DFR11" s="353"/>
      <c r="DFS11" s="350"/>
      <c r="DFT11" s="350"/>
      <c r="DFU11" s="350"/>
      <c r="DFV11" s="350"/>
      <c r="DFW11" s="350"/>
      <c r="DFX11" s="350"/>
      <c r="DFY11" s="351"/>
      <c r="DFZ11" s="352"/>
      <c r="DGA11" s="353"/>
      <c r="DGB11" s="352"/>
      <c r="DGC11" s="353"/>
      <c r="DGD11" s="352"/>
      <c r="DGE11" s="353"/>
      <c r="DGF11" s="352"/>
      <c r="DGG11" s="353"/>
      <c r="DGH11" s="350"/>
      <c r="DGI11" s="350"/>
      <c r="DGJ11" s="350"/>
      <c r="DGK11" s="350"/>
      <c r="DGL11" s="350"/>
      <c r="DGM11" s="350"/>
      <c r="DGN11" s="351"/>
      <c r="DGO11" s="352"/>
      <c r="DGP11" s="353"/>
      <c r="DGQ11" s="352"/>
      <c r="DGR11" s="353"/>
      <c r="DGS11" s="352"/>
      <c r="DGT11" s="353"/>
      <c r="DGU11" s="352"/>
      <c r="DGV11" s="353"/>
      <c r="DGW11" s="350"/>
      <c r="DGX11" s="350"/>
      <c r="DGY11" s="350"/>
      <c r="DGZ11" s="350"/>
      <c r="DHA11" s="350"/>
      <c r="DHB11" s="350"/>
      <c r="DHC11" s="351"/>
      <c r="DHD11" s="352"/>
      <c r="DHE11" s="353"/>
      <c r="DHF11" s="352"/>
      <c r="DHG11" s="353"/>
      <c r="DHH11" s="352"/>
      <c r="DHI11" s="353"/>
      <c r="DHJ11" s="352"/>
      <c r="DHK11" s="353"/>
      <c r="DHL11" s="350"/>
      <c r="DHM11" s="350"/>
      <c r="DHN11" s="350"/>
      <c r="DHO11" s="350"/>
      <c r="DHP11" s="350"/>
      <c r="DHQ11" s="350"/>
      <c r="DHR11" s="351"/>
      <c r="DHS11" s="352"/>
      <c r="DHT11" s="353"/>
      <c r="DHU11" s="352"/>
      <c r="DHV11" s="353"/>
      <c r="DHW11" s="352"/>
      <c r="DHX11" s="353"/>
      <c r="DHY11" s="352"/>
      <c r="DHZ11" s="353"/>
      <c r="DIA11" s="350"/>
      <c r="DIB11" s="350"/>
      <c r="DIC11" s="350"/>
      <c r="DID11" s="350"/>
      <c r="DIE11" s="350"/>
      <c r="DIF11" s="350"/>
      <c r="DIG11" s="351"/>
      <c r="DIH11" s="352"/>
      <c r="DII11" s="353"/>
      <c r="DIJ11" s="352"/>
      <c r="DIK11" s="353"/>
      <c r="DIL11" s="352"/>
      <c r="DIM11" s="353"/>
      <c r="DIN11" s="352"/>
      <c r="DIO11" s="353"/>
      <c r="DIP11" s="350"/>
      <c r="DIQ11" s="350"/>
      <c r="DIR11" s="350"/>
      <c r="DIS11" s="350"/>
      <c r="DIT11" s="350"/>
      <c r="DIU11" s="350"/>
      <c r="DIV11" s="351"/>
      <c r="DIW11" s="352"/>
      <c r="DIX11" s="353"/>
      <c r="DIY11" s="352"/>
      <c r="DIZ11" s="353"/>
      <c r="DJA11" s="352"/>
      <c r="DJB11" s="353"/>
      <c r="DJC11" s="352"/>
      <c r="DJD11" s="353"/>
      <c r="DJE11" s="350"/>
      <c r="DJF11" s="350"/>
      <c r="DJG11" s="350"/>
      <c r="DJH11" s="350"/>
      <c r="DJI11" s="350"/>
      <c r="DJJ11" s="350"/>
      <c r="DJK11" s="351"/>
      <c r="DJL11" s="352"/>
      <c r="DJM11" s="353"/>
      <c r="DJN11" s="352"/>
      <c r="DJO11" s="353"/>
      <c r="DJP11" s="352"/>
      <c r="DJQ11" s="353"/>
      <c r="DJR11" s="352"/>
      <c r="DJS11" s="353"/>
      <c r="DJT11" s="350"/>
      <c r="DJU11" s="350"/>
      <c r="DJV11" s="350"/>
      <c r="DJW11" s="350"/>
      <c r="DJX11" s="350"/>
      <c r="DJY11" s="350"/>
      <c r="DJZ11" s="351"/>
      <c r="DKA11" s="352"/>
      <c r="DKB11" s="353"/>
      <c r="DKC11" s="352"/>
      <c r="DKD11" s="353"/>
      <c r="DKE11" s="352"/>
      <c r="DKF11" s="353"/>
      <c r="DKG11" s="352"/>
      <c r="DKH11" s="353"/>
      <c r="DKI11" s="350"/>
      <c r="DKJ11" s="350"/>
      <c r="DKK11" s="350"/>
      <c r="DKL11" s="350"/>
      <c r="DKM11" s="350"/>
      <c r="DKN11" s="350"/>
      <c r="DKO11" s="351"/>
      <c r="DKP11" s="352"/>
      <c r="DKQ11" s="353"/>
      <c r="DKR11" s="352"/>
      <c r="DKS11" s="353"/>
      <c r="DKT11" s="352"/>
      <c r="DKU11" s="353"/>
      <c r="DKV11" s="352"/>
      <c r="DKW11" s="353"/>
      <c r="DKX11" s="350"/>
      <c r="DKY11" s="350"/>
      <c r="DKZ11" s="350"/>
      <c r="DLA11" s="350"/>
      <c r="DLB11" s="350"/>
      <c r="DLC11" s="350"/>
      <c r="DLD11" s="351"/>
      <c r="DLE11" s="352"/>
      <c r="DLF11" s="353"/>
      <c r="DLG11" s="352"/>
      <c r="DLH11" s="353"/>
      <c r="DLI11" s="352"/>
      <c r="DLJ11" s="353"/>
      <c r="DLK11" s="352"/>
      <c r="DLL11" s="353"/>
      <c r="DLM11" s="350"/>
      <c r="DLN11" s="350"/>
      <c r="DLO11" s="350"/>
      <c r="DLP11" s="350"/>
      <c r="DLQ11" s="350"/>
      <c r="DLR11" s="350"/>
      <c r="DLS11" s="351"/>
      <c r="DLT11" s="352"/>
      <c r="DLU11" s="353"/>
      <c r="DLV11" s="352"/>
      <c r="DLW11" s="353"/>
      <c r="DLX11" s="352"/>
      <c r="DLY11" s="353"/>
      <c r="DLZ11" s="352"/>
      <c r="DMA11" s="353"/>
      <c r="DMB11" s="350"/>
      <c r="DMC11" s="350"/>
      <c r="DMD11" s="350"/>
      <c r="DME11" s="350"/>
      <c r="DMF11" s="350"/>
      <c r="DMG11" s="350"/>
      <c r="DMH11" s="351"/>
      <c r="DMI11" s="352"/>
      <c r="DMJ11" s="353"/>
      <c r="DMK11" s="352"/>
      <c r="DML11" s="353"/>
      <c r="DMM11" s="352"/>
      <c r="DMN11" s="353"/>
      <c r="DMO11" s="352"/>
      <c r="DMP11" s="353"/>
      <c r="DMQ11" s="350"/>
      <c r="DMR11" s="350"/>
      <c r="DMS11" s="350"/>
      <c r="DMT11" s="350"/>
      <c r="DMU11" s="350"/>
      <c r="DMV11" s="350"/>
      <c r="DMW11" s="351"/>
      <c r="DMX11" s="352"/>
      <c r="DMY11" s="353"/>
      <c r="DMZ11" s="352"/>
      <c r="DNA11" s="353"/>
      <c r="DNB11" s="352"/>
      <c r="DNC11" s="353"/>
      <c r="DND11" s="352"/>
      <c r="DNE11" s="353"/>
      <c r="DNF11" s="350"/>
      <c r="DNG11" s="350"/>
      <c r="DNH11" s="350"/>
      <c r="DNI11" s="350"/>
      <c r="DNJ11" s="350"/>
      <c r="DNK11" s="350"/>
      <c r="DNL11" s="351"/>
      <c r="DNM11" s="352"/>
      <c r="DNN11" s="353"/>
      <c r="DNO11" s="352"/>
      <c r="DNP11" s="353"/>
      <c r="DNQ11" s="352"/>
      <c r="DNR11" s="353"/>
      <c r="DNS11" s="352"/>
      <c r="DNT11" s="353"/>
      <c r="DNU11" s="350"/>
      <c r="DNV11" s="350"/>
      <c r="DNW11" s="350"/>
      <c r="DNX11" s="350"/>
      <c r="DNY11" s="350"/>
      <c r="DNZ11" s="350"/>
      <c r="DOA11" s="351"/>
      <c r="DOB11" s="352"/>
      <c r="DOC11" s="353"/>
      <c r="DOD11" s="352"/>
      <c r="DOE11" s="353"/>
      <c r="DOF11" s="352"/>
      <c r="DOG11" s="353"/>
      <c r="DOH11" s="352"/>
      <c r="DOI11" s="353"/>
      <c r="DOJ11" s="350"/>
      <c r="DOK11" s="350"/>
      <c r="DOL11" s="350"/>
      <c r="DOM11" s="350"/>
      <c r="DON11" s="350"/>
      <c r="DOO11" s="350"/>
      <c r="DOP11" s="351"/>
      <c r="DOQ11" s="352"/>
      <c r="DOR11" s="353"/>
      <c r="DOS11" s="352"/>
      <c r="DOT11" s="353"/>
      <c r="DOU11" s="352"/>
      <c r="DOV11" s="353"/>
      <c r="DOW11" s="352"/>
      <c r="DOX11" s="353"/>
      <c r="DOY11" s="350"/>
      <c r="DOZ11" s="350"/>
      <c r="DPA11" s="350"/>
      <c r="DPB11" s="350"/>
      <c r="DPC11" s="350"/>
      <c r="DPD11" s="350"/>
      <c r="DPE11" s="351"/>
      <c r="DPF11" s="352"/>
      <c r="DPG11" s="353"/>
      <c r="DPH11" s="352"/>
      <c r="DPI11" s="353"/>
      <c r="DPJ11" s="352"/>
      <c r="DPK11" s="353"/>
      <c r="DPL11" s="352"/>
      <c r="DPM11" s="353"/>
      <c r="DPN11" s="350"/>
      <c r="DPO11" s="350"/>
      <c r="DPP11" s="350"/>
      <c r="DPQ11" s="350"/>
      <c r="DPR11" s="350"/>
      <c r="DPS11" s="350"/>
      <c r="DPT11" s="351"/>
      <c r="DPU11" s="352"/>
      <c r="DPV11" s="353"/>
      <c r="DPW11" s="352"/>
      <c r="DPX11" s="353"/>
      <c r="DPY11" s="352"/>
      <c r="DPZ11" s="353"/>
      <c r="DQA11" s="352"/>
      <c r="DQB11" s="353"/>
      <c r="DQC11" s="350"/>
      <c r="DQD11" s="350"/>
      <c r="DQE11" s="350"/>
      <c r="DQF11" s="350"/>
      <c r="DQG11" s="350"/>
      <c r="DQH11" s="350"/>
      <c r="DQI11" s="351"/>
      <c r="DQJ11" s="352"/>
      <c r="DQK11" s="353"/>
      <c r="DQL11" s="352"/>
      <c r="DQM11" s="353"/>
      <c r="DQN11" s="352"/>
      <c r="DQO11" s="353"/>
      <c r="DQP11" s="352"/>
      <c r="DQQ11" s="353"/>
      <c r="DQR11" s="350"/>
      <c r="DQS11" s="350"/>
      <c r="DQT11" s="350"/>
      <c r="DQU11" s="350"/>
      <c r="DQV11" s="350"/>
      <c r="DQW11" s="350"/>
      <c r="DQX11" s="351"/>
      <c r="DQY11" s="352"/>
      <c r="DQZ11" s="353"/>
      <c r="DRA11" s="352"/>
      <c r="DRB11" s="353"/>
      <c r="DRC11" s="352"/>
      <c r="DRD11" s="353"/>
      <c r="DRE11" s="352"/>
      <c r="DRF11" s="353"/>
      <c r="DRG11" s="350"/>
      <c r="DRH11" s="350"/>
      <c r="DRI11" s="350"/>
      <c r="DRJ11" s="350"/>
      <c r="DRK11" s="350"/>
      <c r="DRL11" s="350"/>
      <c r="DRM11" s="351"/>
      <c r="DRN11" s="352"/>
      <c r="DRO11" s="353"/>
      <c r="DRP11" s="352"/>
      <c r="DRQ11" s="353"/>
      <c r="DRR11" s="352"/>
      <c r="DRS11" s="353"/>
      <c r="DRT11" s="352"/>
      <c r="DRU11" s="353"/>
      <c r="DRV11" s="350"/>
      <c r="DRW11" s="350"/>
      <c r="DRX11" s="350"/>
      <c r="DRY11" s="350"/>
      <c r="DRZ11" s="350"/>
      <c r="DSA11" s="350"/>
      <c r="DSB11" s="351"/>
      <c r="DSC11" s="352"/>
      <c r="DSD11" s="353"/>
      <c r="DSE11" s="352"/>
      <c r="DSF11" s="353"/>
      <c r="DSG11" s="352"/>
      <c r="DSH11" s="353"/>
      <c r="DSI11" s="352"/>
      <c r="DSJ11" s="353"/>
      <c r="DSK11" s="350"/>
      <c r="DSL11" s="350"/>
      <c r="DSM11" s="350"/>
      <c r="DSN11" s="350"/>
      <c r="DSO11" s="350"/>
      <c r="DSP11" s="350"/>
      <c r="DSQ11" s="351"/>
      <c r="DSR11" s="352"/>
      <c r="DSS11" s="353"/>
      <c r="DST11" s="352"/>
      <c r="DSU11" s="353"/>
      <c r="DSV11" s="352"/>
      <c r="DSW11" s="353"/>
      <c r="DSX11" s="352"/>
      <c r="DSY11" s="353"/>
      <c r="DSZ11" s="350"/>
      <c r="DTA11" s="350"/>
      <c r="DTB11" s="350"/>
      <c r="DTC11" s="350"/>
      <c r="DTD11" s="350"/>
      <c r="DTE11" s="350"/>
      <c r="DTF11" s="351"/>
      <c r="DTG11" s="352"/>
      <c r="DTH11" s="353"/>
      <c r="DTI11" s="352"/>
      <c r="DTJ11" s="353"/>
      <c r="DTK11" s="352"/>
      <c r="DTL11" s="353"/>
      <c r="DTM11" s="352"/>
      <c r="DTN11" s="353"/>
      <c r="DTO11" s="350"/>
      <c r="DTP11" s="350"/>
      <c r="DTQ11" s="350"/>
      <c r="DTR11" s="350"/>
      <c r="DTS11" s="350"/>
      <c r="DTT11" s="350"/>
      <c r="DTU11" s="351"/>
      <c r="DTV11" s="352"/>
      <c r="DTW11" s="353"/>
      <c r="DTX11" s="352"/>
      <c r="DTY11" s="353"/>
      <c r="DTZ11" s="352"/>
      <c r="DUA11" s="353"/>
      <c r="DUB11" s="352"/>
      <c r="DUC11" s="353"/>
      <c r="DUD11" s="350"/>
      <c r="DUE11" s="350"/>
      <c r="DUF11" s="350"/>
      <c r="DUG11" s="350"/>
      <c r="DUH11" s="350"/>
      <c r="DUI11" s="350"/>
      <c r="DUJ11" s="351"/>
      <c r="DUK11" s="352"/>
      <c r="DUL11" s="353"/>
      <c r="DUM11" s="352"/>
      <c r="DUN11" s="353"/>
      <c r="DUO11" s="352"/>
      <c r="DUP11" s="353"/>
      <c r="DUQ11" s="352"/>
      <c r="DUR11" s="353"/>
      <c r="DUS11" s="350"/>
      <c r="DUT11" s="350"/>
      <c r="DUU11" s="350"/>
      <c r="DUV11" s="350"/>
      <c r="DUW11" s="350"/>
      <c r="DUX11" s="350"/>
      <c r="DUY11" s="351"/>
      <c r="DUZ11" s="352"/>
      <c r="DVA11" s="353"/>
      <c r="DVB11" s="352"/>
      <c r="DVC11" s="353"/>
      <c r="DVD11" s="352"/>
      <c r="DVE11" s="353"/>
      <c r="DVF11" s="352"/>
      <c r="DVG11" s="353"/>
      <c r="DVH11" s="350"/>
      <c r="DVI11" s="350"/>
      <c r="DVJ11" s="350"/>
      <c r="DVK11" s="350"/>
      <c r="DVL11" s="350"/>
      <c r="DVM11" s="350"/>
      <c r="DVN11" s="351"/>
      <c r="DVO11" s="352"/>
      <c r="DVP11" s="353"/>
      <c r="DVQ11" s="352"/>
      <c r="DVR11" s="353"/>
      <c r="DVS11" s="352"/>
      <c r="DVT11" s="353"/>
      <c r="DVU11" s="352"/>
      <c r="DVV11" s="353"/>
      <c r="DVW11" s="350"/>
      <c r="DVX11" s="350"/>
      <c r="DVY11" s="350"/>
      <c r="DVZ11" s="350"/>
      <c r="DWA11" s="350"/>
      <c r="DWB11" s="350"/>
      <c r="DWC11" s="351"/>
      <c r="DWD11" s="352"/>
      <c r="DWE11" s="353"/>
      <c r="DWF11" s="352"/>
      <c r="DWG11" s="353"/>
      <c r="DWH11" s="352"/>
      <c r="DWI11" s="353"/>
      <c r="DWJ11" s="352"/>
      <c r="DWK11" s="353"/>
      <c r="DWL11" s="350"/>
      <c r="DWM11" s="350"/>
      <c r="DWN11" s="350"/>
      <c r="DWO11" s="350"/>
      <c r="DWP11" s="350"/>
      <c r="DWQ11" s="350"/>
      <c r="DWR11" s="351"/>
      <c r="DWS11" s="352"/>
      <c r="DWT11" s="353"/>
      <c r="DWU11" s="352"/>
      <c r="DWV11" s="353"/>
      <c r="DWW11" s="352"/>
      <c r="DWX11" s="353"/>
      <c r="DWY11" s="352"/>
      <c r="DWZ11" s="353"/>
      <c r="DXA11" s="350"/>
      <c r="DXB11" s="350"/>
      <c r="DXC11" s="350"/>
      <c r="DXD11" s="350"/>
      <c r="DXE11" s="350"/>
      <c r="DXF11" s="350"/>
      <c r="DXG11" s="351"/>
      <c r="DXH11" s="352"/>
      <c r="DXI11" s="353"/>
      <c r="DXJ11" s="352"/>
      <c r="DXK11" s="353"/>
      <c r="DXL11" s="352"/>
      <c r="DXM11" s="353"/>
      <c r="DXN11" s="352"/>
      <c r="DXO11" s="353"/>
      <c r="DXP11" s="350"/>
      <c r="DXQ11" s="350"/>
      <c r="DXR11" s="350"/>
      <c r="DXS11" s="350"/>
      <c r="DXT11" s="350"/>
      <c r="DXU11" s="350"/>
      <c r="DXV11" s="351"/>
      <c r="DXW11" s="352"/>
      <c r="DXX11" s="353"/>
      <c r="DXY11" s="352"/>
      <c r="DXZ11" s="353"/>
      <c r="DYA11" s="352"/>
      <c r="DYB11" s="353"/>
      <c r="DYC11" s="352"/>
      <c r="DYD11" s="353"/>
      <c r="DYE11" s="350"/>
      <c r="DYF11" s="350"/>
      <c r="DYG11" s="350"/>
      <c r="DYH11" s="350"/>
      <c r="DYI11" s="350"/>
      <c r="DYJ11" s="350"/>
      <c r="DYK11" s="351"/>
      <c r="DYL11" s="352"/>
      <c r="DYM11" s="353"/>
      <c r="DYN11" s="352"/>
      <c r="DYO11" s="353"/>
      <c r="DYP11" s="352"/>
      <c r="DYQ11" s="353"/>
      <c r="DYR11" s="352"/>
      <c r="DYS11" s="353"/>
      <c r="DYT11" s="350"/>
      <c r="DYU11" s="350"/>
      <c r="DYV11" s="350"/>
      <c r="DYW11" s="350"/>
      <c r="DYX11" s="350"/>
      <c r="DYY11" s="350"/>
      <c r="DYZ11" s="351"/>
      <c r="DZA11" s="352"/>
      <c r="DZB11" s="353"/>
      <c r="DZC11" s="352"/>
      <c r="DZD11" s="353"/>
      <c r="DZE11" s="352"/>
      <c r="DZF11" s="353"/>
      <c r="DZG11" s="352"/>
      <c r="DZH11" s="353"/>
      <c r="DZI11" s="350"/>
      <c r="DZJ11" s="350"/>
      <c r="DZK11" s="350"/>
      <c r="DZL11" s="350"/>
      <c r="DZM11" s="350"/>
      <c r="DZN11" s="350"/>
      <c r="DZO11" s="351"/>
      <c r="DZP11" s="352"/>
      <c r="DZQ11" s="353"/>
      <c r="DZR11" s="352"/>
      <c r="DZS11" s="353"/>
      <c r="DZT11" s="352"/>
      <c r="DZU11" s="353"/>
      <c r="DZV11" s="352"/>
      <c r="DZW11" s="353"/>
      <c r="DZX11" s="350"/>
      <c r="DZY11" s="350"/>
      <c r="DZZ11" s="350"/>
      <c r="EAA11" s="350"/>
      <c r="EAB11" s="350"/>
      <c r="EAC11" s="350"/>
      <c r="EAD11" s="351"/>
      <c r="EAE11" s="352"/>
      <c r="EAF11" s="353"/>
      <c r="EAG11" s="352"/>
      <c r="EAH11" s="353"/>
      <c r="EAI11" s="352"/>
      <c r="EAJ11" s="353"/>
      <c r="EAK11" s="352"/>
      <c r="EAL11" s="353"/>
      <c r="EAM11" s="350"/>
      <c r="EAN11" s="350"/>
      <c r="EAO11" s="350"/>
      <c r="EAP11" s="350"/>
      <c r="EAQ11" s="350"/>
      <c r="EAR11" s="350"/>
      <c r="EAS11" s="351"/>
      <c r="EAT11" s="352"/>
      <c r="EAU11" s="353"/>
      <c r="EAV11" s="352"/>
      <c r="EAW11" s="353"/>
      <c r="EAX11" s="352"/>
      <c r="EAY11" s="353"/>
      <c r="EAZ11" s="352"/>
      <c r="EBA11" s="353"/>
      <c r="EBB11" s="350"/>
      <c r="EBC11" s="350"/>
      <c r="EBD11" s="350"/>
      <c r="EBE11" s="350"/>
      <c r="EBF11" s="350"/>
      <c r="EBG11" s="350"/>
      <c r="EBH11" s="351"/>
      <c r="EBI11" s="352"/>
      <c r="EBJ11" s="353"/>
      <c r="EBK11" s="352"/>
      <c r="EBL11" s="353"/>
      <c r="EBM11" s="352"/>
      <c r="EBN11" s="353"/>
      <c r="EBO11" s="352"/>
      <c r="EBP11" s="353"/>
      <c r="EBQ11" s="350"/>
      <c r="EBR11" s="350"/>
      <c r="EBS11" s="350"/>
      <c r="EBT11" s="350"/>
      <c r="EBU11" s="350"/>
      <c r="EBV11" s="350"/>
      <c r="EBW11" s="351"/>
      <c r="EBX11" s="352"/>
      <c r="EBY11" s="353"/>
      <c r="EBZ11" s="352"/>
      <c r="ECA11" s="353"/>
      <c r="ECB11" s="352"/>
      <c r="ECC11" s="353"/>
      <c r="ECD11" s="352"/>
      <c r="ECE11" s="353"/>
      <c r="ECF11" s="350"/>
      <c r="ECG11" s="350"/>
      <c r="ECH11" s="350"/>
      <c r="ECI11" s="350"/>
      <c r="ECJ11" s="350"/>
      <c r="ECK11" s="350"/>
      <c r="ECL11" s="351"/>
      <c r="ECM11" s="352"/>
      <c r="ECN11" s="353"/>
      <c r="ECO11" s="352"/>
      <c r="ECP11" s="353"/>
      <c r="ECQ11" s="352"/>
      <c r="ECR11" s="353"/>
      <c r="ECS11" s="352"/>
      <c r="ECT11" s="353"/>
      <c r="ECU11" s="350"/>
      <c r="ECV11" s="350"/>
      <c r="ECW11" s="350"/>
      <c r="ECX11" s="350"/>
      <c r="ECY11" s="350"/>
      <c r="ECZ11" s="350"/>
      <c r="EDA11" s="351"/>
      <c r="EDB11" s="352"/>
      <c r="EDC11" s="353"/>
      <c r="EDD11" s="352"/>
      <c r="EDE11" s="353"/>
      <c r="EDF11" s="352"/>
      <c r="EDG11" s="353"/>
      <c r="EDH11" s="352"/>
      <c r="EDI11" s="353"/>
      <c r="EDJ11" s="350"/>
      <c r="EDK11" s="350"/>
      <c r="EDL11" s="350"/>
      <c r="EDM11" s="350"/>
      <c r="EDN11" s="350"/>
      <c r="EDO11" s="350"/>
      <c r="EDP11" s="351"/>
      <c r="EDQ11" s="352"/>
      <c r="EDR11" s="353"/>
      <c r="EDS11" s="352"/>
      <c r="EDT11" s="353"/>
      <c r="EDU11" s="352"/>
      <c r="EDV11" s="353"/>
      <c r="EDW11" s="352"/>
      <c r="EDX11" s="353"/>
      <c r="EDY11" s="350"/>
      <c r="EDZ11" s="350"/>
      <c r="EEA11" s="350"/>
      <c r="EEB11" s="350"/>
      <c r="EEC11" s="350"/>
      <c r="EED11" s="350"/>
      <c r="EEE11" s="351"/>
      <c r="EEF11" s="352"/>
      <c r="EEG11" s="353"/>
      <c r="EEH11" s="352"/>
      <c r="EEI11" s="353"/>
      <c r="EEJ11" s="352"/>
      <c r="EEK11" s="353"/>
      <c r="EEL11" s="352"/>
      <c r="EEM11" s="353"/>
      <c r="EEN11" s="350"/>
      <c r="EEO11" s="350"/>
      <c r="EEP11" s="350"/>
      <c r="EEQ11" s="350"/>
      <c r="EER11" s="350"/>
      <c r="EES11" s="350"/>
      <c r="EET11" s="351"/>
      <c r="EEU11" s="352"/>
      <c r="EEV11" s="353"/>
      <c r="EEW11" s="352"/>
      <c r="EEX11" s="353"/>
      <c r="EEY11" s="352"/>
      <c r="EEZ11" s="353"/>
      <c r="EFA11" s="352"/>
      <c r="EFB11" s="353"/>
      <c r="EFC11" s="350"/>
      <c r="EFD11" s="350"/>
      <c r="EFE11" s="350"/>
      <c r="EFF11" s="350"/>
      <c r="EFG11" s="350"/>
      <c r="EFH11" s="350"/>
      <c r="EFI11" s="351"/>
      <c r="EFJ11" s="352"/>
      <c r="EFK11" s="353"/>
      <c r="EFL11" s="352"/>
      <c r="EFM11" s="353"/>
      <c r="EFN11" s="352"/>
      <c r="EFO11" s="353"/>
      <c r="EFP11" s="352"/>
      <c r="EFQ11" s="353"/>
      <c r="EFR11" s="350"/>
      <c r="EFS11" s="350"/>
      <c r="EFT11" s="350"/>
      <c r="EFU11" s="350"/>
      <c r="EFV11" s="350"/>
      <c r="EFW11" s="350"/>
      <c r="EFX11" s="351"/>
      <c r="EFY11" s="352"/>
      <c r="EFZ11" s="353"/>
      <c r="EGA11" s="352"/>
      <c r="EGB11" s="353"/>
      <c r="EGC11" s="352"/>
      <c r="EGD11" s="353"/>
      <c r="EGE11" s="352"/>
      <c r="EGF11" s="353"/>
      <c r="EGG11" s="350"/>
      <c r="EGH11" s="350"/>
      <c r="EGI11" s="350"/>
      <c r="EGJ11" s="350"/>
      <c r="EGK11" s="350"/>
      <c r="EGL11" s="350"/>
      <c r="EGM11" s="351"/>
      <c r="EGN11" s="352"/>
      <c r="EGO11" s="353"/>
      <c r="EGP11" s="352"/>
      <c r="EGQ11" s="353"/>
      <c r="EGR11" s="352"/>
      <c r="EGS11" s="353"/>
      <c r="EGT11" s="352"/>
      <c r="EGU11" s="353"/>
      <c r="EGV11" s="350"/>
      <c r="EGW11" s="350"/>
      <c r="EGX11" s="350"/>
      <c r="EGY11" s="350"/>
      <c r="EGZ11" s="350"/>
      <c r="EHA11" s="350"/>
      <c r="EHB11" s="351"/>
      <c r="EHC11" s="352"/>
      <c r="EHD11" s="353"/>
      <c r="EHE11" s="352"/>
      <c r="EHF11" s="353"/>
      <c r="EHG11" s="352"/>
      <c r="EHH11" s="353"/>
      <c r="EHI11" s="352"/>
      <c r="EHJ11" s="353"/>
      <c r="EHK11" s="350"/>
      <c r="EHL11" s="350"/>
      <c r="EHM11" s="350"/>
      <c r="EHN11" s="350"/>
      <c r="EHO11" s="350"/>
      <c r="EHP11" s="350"/>
      <c r="EHQ11" s="351"/>
      <c r="EHR11" s="352"/>
      <c r="EHS11" s="353"/>
      <c r="EHT11" s="352"/>
      <c r="EHU11" s="353"/>
      <c r="EHV11" s="352"/>
      <c r="EHW11" s="353"/>
      <c r="EHX11" s="352"/>
      <c r="EHY11" s="353"/>
      <c r="EHZ11" s="350"/>
      <c r="EIA11" s="350"/>
      <c r="EIB11" s="350"/>
      <c r="EIC11" s="350"/>
      <c r="EID11" s="350"/>
      <c r="EIE11" s="350"/>
      <c r="EIF11" s="351"/>
      <c r="EIG11" s="352"/>
      <c r="EIH11" s="353"/>
      <c r="EII11" s="352"/>
      <c r="EIJ11" s="353"/>
      <c r="EIK11" s="352"/>
      <c r="EIL11" s="353"/>
      <c r="EIM11" s="352"/>
      <c r="EIN11" s="353"/>
      <c r="EIO11" s="350"/>
      <c r="EIP11" s="350"/>
      <c r="EIQ11" s="350"/>
      <c r="EIR11" s="350"/>
      <c r="EIS11" s="350"/>
      <c r="EIT11" s="350"/>
      <c r="EIU11" s="351"/>
      <c r="EIV11" s="352"/>
      <c r="EIW11" s="353"/>
      <c r="EIX11" s="352"/>
      <c r="EIY11" s="353"/>
      <c r="EIZ11" s="352"/>
      <c r="EJA11" s="353"/>
      <c r="EJB11" s="352"/>
      <c r="EJC11" s="353"/>
      <c r="EJD11" s="350"/>
      <c r="EJE11" s="350"/>
      <c r="EJF11" s="350"/>
      <c r="EJG11" s="350"/>
      <c r="EJH11" s="350"/>
      <c r="EJI11" s="350"/>
      <c r="EJJ11" s="351"/>
      <c r="EJK11" s="352"/>
      <c r="EJL11" s="353"/>
      <c r="EJM11" s="352"/>
      <c r="EJN11" s="353"/>
      <c r="EJO11" s="352"/>
      <c r="EJP11" s="353"/>
      <c r="EJQ11" s="352"/>
      <c r="EJR11" s="353"/>
      <c r="EJS11" s="350"/>
      <c r="EJT11" s="350"/>
      <c r="EJU11" s="350"/>
      <c r="EJV11" s="350"/>
      <c r="EJW11" s="350"/>
      <c r="EJX11" s="350"/>
      <c r="EJY11" s="351"/>
      <c r="EJZ11" s="352"/>
      <c r="EKA11" s="353"/>
      <c r="EKB11" s="352"/>
      <c r="EKC11" s="353"/>
      <c r="EKD11" s="352"/>
      <c r="EKE11" s="353"/>
      <c r="EKF11" s="352"/>
      <c r="EKG11" s="353"/>
      <c r="EKH11" s="350"/>
      <c r="EKI11" s="350"/>
      <c r="EKJ11" s="350"/>
      <c r="EKK11" s="350"/>
      <c r="EKL11" s="350"/>
      <c r="EKM11" s="350"/>
      <c r="EKN11" s="351"/>
      <c r="EKO11" s="352"/>
      <c r="EKP11" s="353"/>
      <c r="EKQ11" s="352"/>
      <c r="EKR11" s="353"/>
      <c r="EKS11" s="352"/>
      <c r="EKT11" s="353"/>
      <c r="EKU11" s="352"/>
      <c r="EKV11" s="353"/>
      <c r="EKW11" s="350"/>
      <c r="EKX11" s="350"/>
      <c r="EKY11" s="350"/>
      <c r="EKZ11" s="350"/>
      <c r="ELA11" s="350"/>
      <c r="ELB11" s="350"/>
      <c r="ELC11" s="351"/>
      <c r="ELD11" s="352"/>
      <c r="ELE11" s="353"/>
      <c r="ELF11" s="352"/>
      <c r="ELG11" s="353"/>
      <c r="ELH11" s="352"/>
      <c r="ELI11" s="353"/>
      <c r="ELJ11" s="352"/>
      <c r="ELK11" s="353"/>
      <c r="ELL11" s="350"/>
      <c r="ELM11" s="350"/>
      <c r="ELN11" s="350"/>
      <c r="ELO11" s="350"/>
      <c r="ELP11" s="350"/>
      <c r="ELQ11" s="350"/>
      <c r="ELR11" s="351"/>
      <c r="ELS11" s="352"/>
      <c r="ELT11" s="353"/>
      <c r="ELU11" s="352"/>
      <c r="ELV11" s="353"/>
      <c r="ELW11" s="352"/>
      <c r="ELX11" s="353"/>
      <c r="ELY11" s="352"/>
      <c r="ELZ11" s="353"/>
      <c r="EMA11" s="350"/>
      <c r="EMB11" s="350"/>
      <c r="EMC11" s="350"/>
      <c r="EMD11" s="350"/>
      <c r="EME11" s="350"/>
      <c r="EMF11" s="350"/>
      <c r="EMG11" s="351"/>
      <c r="EMH11" s="352"/>
      <c r="EMI11" s="353"/>
      <c r="EMJ11" s="352"/>
      <c r="EMK11" s="353"/>
      <c r="EML11" s="352"/>
      <c r="EMM11" s="353"/>
      <c r="EMN11" s="352"/>
      <c r="EMO11" s="353"/>
      <c r="EMP11" s="350"/>
      <c r="EMQ11" s="350"/>
      <c r="EMR11" s="350"/>
      <c r="EMS11" s="350"/>
      <c r="EMT11" s="350"/>
      <c r="EMU11" s="350"/>
      <c r="EMV11" s="351"/>
      <c r="EMW11" s="352"/>
      <c r="EMX11" s="353"/>
      <c r="EMY11" s="352"/>
      <c r="EMZ11" s="353"/>
      <c r="ENA11" s="352"/>
      <c r="ENB11" s="353"/>
      <c r="ENC11" s="352"/>
      <c r="END11" s="353"/>
      <c r="ENE11" s="350"/>
      <c r="ENF11" s="350"/>
      <c r="ENG11" s="350"/>
      <c r="ENH11" s="350"/>
      <c r="ENI11" s="350"/>
      <c r="ENJ11" s="350"/>
      <c r="ENK11" s="351"/>
      <c r="ENL11" s="352"/>
      <c r="ENM11" s="353"/>
      <c r="ENN11" s="352"/>
      <c r="ENO11" s="353"/>
      <c r="ENP11" s="352"/>
      <c r="ENQ11" s="353"/>
      <c r="ENR11" s="352"/>
      <c r="ENS11" s="353"/>
      <c r="ENT11" s="350"/>
      <c r="ENU11" s="350"/>
      <c r="ENV11" s="350"/>
      <c r="ENW11" s="350"/>
      <c r="ENX11" s="350"/>
      <c r="ENY11" s="350"/>
      <c r="ENZ11" s="351"/>
      <c r="EOA11" s="352"/>
      <c r="EOB11" s="353"/>
      <c r="EOC11" s="352"/>
      <c r="EOD11" s="353"/>
      <c r="EOE11" s="352"/>
      <c r="EOF11" s="353"/>
      <c r="EOG11" s="352"/>
      <c r="EOH11" s="353"/>
      <c r="EOI11" s="350"/>
      <c r="EOJ11" s="350"/>
      <c r="EOK11" s="350"/>
      <c r="EOL11" s="350"/>
      <c r="EOM11" s="350"/>
      <c r="EON11" s="350"/>
      <c r="EOO11" s="351"/>
      <c r="EOP11" s="352"/>
      <c r="EOQ11" s="353"/>
      <c r="EOR11" s="352"/>
      <c r="EOS11" s="353"/>
      <c r="EOT11" s="352"/>
      <c r="EOU11" s="353"/>
      <c r="EOV11" s="352"/>
      <c r="EOW11" s="353"/>
      <c r="EOX11" s="350"/>
      <c r="EOY11" s="350"/>
      <c r="EOZ11" s="350"/>
      <c r="EPA11" s="350"/>
      <c r="EPB11" s="350"/>
      <c r="EPC11" s="350"/>
      <c r="EPD11" s="351"/>
      <c r="EPE11" s="352"/>
      <c r="EPF11" s="353"/>
      <c r="EPG11" s="352"/>
      <c r="EPH11" s="353"/>
      <c r="EPI11" s="352"/>
      <c r="EPJ11" s="353"/>
      <c r="EPK11" s="352"/>
      <c r="EPL11" s="353"/>
      <c r="EPM11" s="350"/>
      <c r="EPN11" s="350"/>
      <c r="EPO11" s="350"/>
      <c r="EPP11" s="350"/>
      <c r="EPQ11" s="350"/>
      <c r="EPR11" s="350"/>
      <c r="EPS11" s="351"/>
      <c r="EPT11" s="352"/>
      <c r="EPU11" s="353"/>
      <c r="EPV11" s="352"/>
      <c r="EPW11" s="353"/>
      <c r="EPX11" s="352"/>
      <c r="EPY11" s="353"/>
      <c r="EPZ11" s="352"/>
      <c r="EQA11" s="353"/>
      <c r="EQB11" s="350"/>
      <c r="EQC11" s="350"/>
      <c r="EQD11" s="350"/>
      <c r="EQE11" s="350"/>
      <c r="EQF11" s="350"/>
      <c r="EQG11" s="350"/>
      <c r="EQH11" s="351"/>
      <c r="EQI11" s="352"/>
      <c r="EQJ11" s="353"/>
      <c r="EQK11" s="352"/>
      <c r="EQL11" s="353"/>
      <c r="EQM11" s="352"/>
      <c r="EQN11" s="353"/>
      <c r="EQO11" s="352"/>
      <c r="EQP11" s="353"/>
      <c r="EQQ11" s="350"/>
      <c r="EQR11" s="350"/>
      <c r="EQS11" s="350"/>
      <c r="EQT11" s="350"/>
      <c r="EQU11" s="350"/>
      <c r="EQV11" s="350"/>
      <c r="EQW11" s="351"/>
      <c r="EQX11" s="352"/>
      <c r="EQY11" s="353"/>
      <c r="EQZ11" s="352"/>
      <c r="ERA11" s="353"/>
      <c r="ERB11" s="352"/>
      <c r="ERC11" s="353"/>
      <c r="ERD11" s="352"/>
      <c r="ERE11" s="353"/>
      <c r="ERF11" s="350"/>
      <c r="ERG11" s="350"/>
      <c r="ERH11" s="350"/>
      <c r="ERI11" s="350"/>
      <c r="ERJ11" s="350"/>
      <c r="ERK11" s="350"/>
      <c r="ERL11" s="351"/>
      <c r="ERM11" s="352"/>
      <c r="ERN11" s="353"/>
      <c r="ERO11" s="352"/>
      <c r="ERP11" s="353"/>
      <c r="ERQ11" s="352"/>
      <c r="ERR11" s="353"/>
      <c r="ERS11" s="352"/>
      <c r="ERT11" s="353"/>
      <c r="ERU11" s="350"/>
      <c r="ERV11" s="350"/>
      <c r="ERW11" s="350"/>
      <c r="ERX11" s="350"/>
      <c r="ERY11" s="350"/>
      <c r="ERZ11" s="350"/>
      <c r="ESA11" s="351"/>
      <c r="ESB11" s="352"/>
      <c r="ESC11" s="353"/>
      <c r="ESD11" s="352"/>
      <c r="ESE11" s="353"/>
      <c r="ESF11" s="352"/>
      <c r="ESG11" s="353"/>
      <c r="ESH11" s="352"/>
      <c r="ESI11" s="353"/>
      <c r="ESJ11" s="350"/>
      <c r="ESK11" s="350"/>
      <c r="ESL11" s="350"/>
      <c r="ESM11" s="350"/>
      <c r="ESN11" s="350"/>
      <c r="ESO11" s="350"/>
      <c r="ESP11" s="351"/>
      <c r="ESQ11" s="352"/>
      <c r="ESR11" s="353"/>
      <c r="ESS11" s="352"/>
      <c r="EST11" s="353"/>
      <c r="ESU11" s="352"/>
      <c r="ESV11" s="353"/>
      <c r="ESW11" s="352"/>
      <c r="ESX11" s="353"/>
      <c r="ESY11" s="350"/>
      <c r="ESZ11" s="350"/>
      <c r="ETA11" s="350"/>
      <c r="ETB11" s="350"/>
      <c r="ETC11" s="350"/>
      <c r="ETD11" s="350"/>
      <c r="ETE11" s="351"/>
      <c r="ETF11" s="352"/>
      <c r="ETG11" s="353"/>
      <c r="ETH11" s="352"/>
      <c r="ETI11" s="353"/>
      <c r="ETJ11" s="352"/>
      <c r="ETK11" s="353"/>
      <c r="ETL11" s="352"/>
      <c r="ETM11" s="353"/>
      <c r="ETN11" s="350"/>
      <c r="ETO11" s="350"/>
      <c r="ETP11" s="350"/>
      <c r="ETQ11" s="350"/>
      <c r="ETR11" s="350"/>
      <c r="ETS11" s="350"/>
      <c r="ETT11" s="351"/>
      <c r="ETU11" s="352"/>
      <c r="ETV11" s="353"/>
      <c r="ETW11" s="352"/>
      <c r="ETX11" s="353"/>
      <c r="ETY11" s="352"/>
      <c r="ETZ11" s="353"/>
      <c r="EUA11" s="352"/>
      <c r="EUB11" s="353"/>
      <c r="EUC11" s="350"/>
      <c r="EUD11" s="350"/>
      <c r="EUE11" s="350"/>
      <c r="EUF11" s="350"/>
      <c r="EUG11" s="350"/>
      <c r="EUH11" s="350"/>
      <c r="EUI11" s="351"/>
      <c r="EUJ11" s="352"/>
      <c r="EUK11" s="353"/>
      <c r="EUL11" s="352"/>
      <c r="EUM11" s="353"/>
      <c r="EUN11" s="352"/>
      <c r="EUO11" s="353"/>
      <c r="EUP11" s="352"/>
      <c r="EUQ11" s="353"/>
      <c r="EUR11" s="350"/>
      <c r="EUS11" s="350"/>
      <c r="EUT11" s="350"/>
      <c r="EUU11" s="350"/>
      <c r="EUV11" s="350"/>
      <c r="EUW11" s="350"/>
      <c r="EUX11" s="351"/>
      <c r="EUY11" s="352"/>
      <c r="EUZ11" s="353"/>
      <c r="EVA11" s="352"/>
      <c r="EVB11" s="353"/>
      <c r="EVC11" s="352"/>
      <c r="EVD11" s="353"/>
      <c r="EVE11" s="352"/>
      <c r="EVF11" s="353"/>
      <c r="EVG11" s="350"/>
      <c r="EVH11" s="350"/>
      <c r="EVI11" s="350"/>
      <c r="EVJ11" s="350"/>
      <c r="EVK11" s="350"/>
      <c r="EVL11" s="350"/>
      <c r="EVM11" s="351"/>
      <c r="EVN11" s="352"/>
      <c r="EVO11" s="353"/>
      <c r="EVP11" s="352"/>
      <c r="EVQ11" s="353"/>
      <c r="EVR11" s="352"/>
      <c r="EVS11" s="353"/>
      <c r="EVT11" s="352"/>
      <c r="EVU11" s="353"/>
      <c r="EVV11" s="350"/>
      <c r="EVW11" s="350"/>
      <c r="EVX11" s="350"/>
      <c r="EVY11" s="350"/>
      <c r="EVZ11" s="350"/>
      <c r="EWA11" s="350"/>
      <c r="EWB11" s="351"/>
      <c r="EWC11" s="352"/>
      <c r="EWD11" s="353"/>
      <c r="EWE11" s="352"/>
      <c r="EWF11" s="353"/>
      <c r="EWG11" s="352"/>
      <c r="EWH11" s="353"/>
      <c r="EWI11" s="352"/>
      <c r="EWJ11" s="353"/>
      <c r="EWK11" s="350"/>
      <c r="EWL11" s="350"/>
      <c r="EWM11" s="350"/>
      <c r="EWN11" s="350"/>
      <c r="EWO11" s="350"/>
      <c r="EWP11" s="350"/>
      <c r="EWQ11" s="351"/>
      <c r="EWR11" s="352"/>
      <c r="EWS11" s="353"/>
      <c r="EWT11" s="352"/>
      <c r="EWU11" s="353"/>
      <c r="EWV11" s="352"/>
      <c r="EWW11" s="353"/>
      <c r="EWX11" s="352"/>
      <c r="EWY11" s="353"/>
      <c r="EWZ11" s="350"/>
      <c r="EXA11" s="350"/>
      <c r="EXB11" s="350"/>
      <c r="EXC11" s="350"/>
      <c r="EXD11" s="350"/>
      <c r="EXE11" s="350"/>
      <c r="EXF11" s="351"/>
      <c r="EXG11" s="352"/>
      <c r="EXH11" s="353"/>
      <c r="EXI11" s="352"/>
      <c r="EXJ11" s="353"/>
      <c r="EXK11" s="352"/>
      <c r="EXL11" s="353"/>
      <c r="EXM11" s="352"/>
      <c r="EXN11" s="353"/>
      <c r="EXO11" s="350"/>
      <c r="EXP11" s="350"/>
      <c r="EXQ11" s="350"/>
      <c r="EXR11" s="350"/>
      <c r="EXS11" s="350"/>
      <c r="EXT11" s="350"/>
      <c r="EXU11" s="351"/>
      <c r="EXV11" s="352"/>
      <c r="EXW11" s="353"/>
      <c r="EXX11" s="352"/>
      <c r="EXY11" s="353"/>
      <c r="EXZ11" s="352"/>
      <c r="EYA11" s="353"/>
      <c r="EYB11" s="352"/>
      <c r="EYC11" s="353"/>
      <c r="EYD11" s="350"/>
      <c r="EYE11" s="350"/>
      <c r="EYF11" s="350"/>
      <c r="EYG11" s="350"/>
      <c r="EYH11" s="350"/>
      <c r="EYI11" s="350"/>
      <c r="EYJ11" s="351"/>
      <c r="EYK11" s="352"/>
      <c r="EYL11" s="353"/>
      <c r="EYM11" s="352"/>
      <c r="EYN11" s="353"/>
      <c r="EYO11" s="352"/>
      <c r="EYP11" s="353"/>
      <c r="EYQ11" s="352"/>
      <c r="EYR11" s="353"/>
      <c r="EYS11" s="350"/>
      <c r="EYT11" s="350"/>
      <c r="EYU11" s="350"/>
      <c r="EYV11" s="350"/>
      <c r="EYW11" s="350"/>
      <c r="EYX11" s="350"/>
      <c r="EYY11" s="351"/>
      <c r="EYZ11" s="352"/>
      <c r="EZA11" s="353"/>
      <c r="EZB11" s="352"/>
      <c r="EZC11" s="353"/>
      <c r="EZD11" s="352"/>
      <c r="EZE11" s="353"/>
      <c r="EZF11" s="352"/>
      <c r="EZG11" s="353"/>
      <c r="EZH11" s="350"/>
      <c r="EZI11" s="350"/>
      <c r="EZJ11" s="350"/>
      <c r="EZK11" s="350"/>
      <c r="EZL11" s="350"/>
      <c r="EZM11" s="350"/>
      <c r="EZN11" s="351"/>
      <c r="EZO11" s="352"/>
      <c r="EZP11" s="353"/>
      <c r="EZQ11" s="352"/>
      <c r="EZR11" s="353"/>
      <c r="EZS11" s="352"/>
      <c r="EZT11" s="353"/>
      <c r="EZU11" s="352"/>
      <c r="EZV11" s="353"/>
      <c r="EZW11" s="350"/>
      <c r="EZX11" s="350"/>
      <c r="EZY11" s="350"/>
      <c r="EZZ11" s="350"/>
      <c r="FAA11" s="350"/>
      <c r="FAB11" s="350"/>
      <c r="FAC11" s="351"/>
      <c r="FAD11" s="352"/>
      <c r="FAE11" s="353"/>
      <c r="FAF11" s="352"/>
      <c r="FAG11" s="353"/>
      <c r="FAH11" s="352"/>
      <c r="FAI11" s="353"/>
      <c r="FAJ11" s="352"/>
      <c r="FAK11" s="353"/>
      <c r="FAL11" s="350"/>
      <c r="FAM11" s="350"/>
      <c r="FAN11" s="350"/>
      <c r="FAO11" s="350"/>
      <c r="FAP11" s="350"/>
      <c r="FAQ11" s="350"/>
      <c r="FAR11" s="351"/>
      <c r="FAS11" s="352"/>
      <c r="FAT11" s="353"/>
      <c r="FAU11" s="352"/>
      <c r="FAV11" s="353"/>
      <c r="FAW11" s="352"/>
      <c r="FAX11" s="353"/>
      <c r="FAY11" s="352"/>
      <c r="FAZ11" s="353"/>
      <c r="FBA11" s="350"/>
      <c r="FBB11" s="350"/>
      <c r="FBC11" s="350"/>
      <c r="FBD11" s="350"/>
      <c r="FBE11" s="350"/>
      <c r="FBF11" s="350"/>
      <c r="FBG11" s="351"/>
      <c r="FBH11" s="352"/>
      <c r="FBI11" s="353"/>
      <c r="FBJ11" s="352"/>
      <c r="FBK11" s="353"/>
      <c r="FBL11" s="352"/>
      <c r="FBM11" s="353"/>
      <c r="FBN11" s="352"/>
      <c r="FBO11" s="353"/>
      <c r="FBP11" s="350"/>
      <c r="FBQ11" s="350"/>
      <c r="FBR11" s="350"/>
      <c r="FBS11" s="350"/>
      <c r="FBT11" s="350"/>
      <c r="FBU11" s="350"/>
      <c r="FBV11" s="351"/>
      <c r="FBW11" s="352"/>
      <c r="FBX11" s="353"/>
      <c r="FBY11" s="352"/>
      <c r="FBZ11" s="353"/>
      <c r="FCA11" s="352"/>
      <c r="FCB11" s="353"/>
      <c r="FCC11" s="352"/>
      <c r="FCD11" s="353"/>
      <c r="FCE11" s="350"/>
      <c r="FCF11" s="350"/>
      <c r="FCG11" s="350"/>
      <c r="FCH11" s="350"/>
      <c r="FCI11" s="350"/>
      <c r="FCJ11" s="350"/>
      <c r="FCK11" s="351"/>
      <c r="FCL11" s="352"/>
      <c r="FCM11" s="353"/>
      <c r="FCN11" s="352"/>
      <c r="FCO11" s="353"/>
      <c r="FCP11" s="352"/>
      <c r="FCQ11" s="353"/>
      <c r="FCR11" s="352"/>
      <c r="FCS11" s="353"/>
      <c r="FCT11" s="350"/>
      <c r="FCU11" s="350"/>
      <c r="FCV11" s="350"/>
      <c r="FCW11" s="350"/>
      <c r="FCX11" s="350"/>
      <c r="FCY11" s="350"/>
      <c r="FCZ11" s="351"/>
      <c r="FDA11" s="352"/>
      <c r="FDB11" s="353"/>
      <c r="FDC11" s="352"/>
      <c r="FDD11" s="353"/>
      <c r="FDE11" s="352"/>
      <c r="FDF11" s="353"/>
      <c r="FDG11" s="352"/>
      <c r="FDH11" s="353"/>
      <c r="FDI11" s="350"/>
      <c r="FDJ11" s="350"/>
      <c r="FDK11" s="350"/>
      <c r="FDL11" s="350"/>
      <c r="FDM11" s="350"/>
      <c r="FDN11" s="350"/>
      <c r="FDO11" s="351"/>
      <c r="FDP11" s="352"/>
      <c r="FDQ11" s="353"/>
      <c r="FDR11" s="352"/>
      <c r="FDS11" s="353"/>
      <c r="FDT11" s="352"/>
      <c r="FDU11" s="353"/>
      <c r="FDV11" s="352"/>
      <c r="FDW11" s="353"/>
      <c r="FDX11" s="350"/>
      <c r="FDY11" s="350"/>
      <c r="FDZ11" s="350"/>
      <c r="FEA11" s="350"/>
      <c r="FEB11" s="350"/>
      <c r="FEC11" s="350"/>
      <c r="FED11" s="351"/>
      <c r="FEE11" s="352"/>
      <c r="FEF11" s="353"/>
      <c r="FEG11" s="352"/>
      <c r="FEH11" s="353"/>
      <c r="FEI11" s="352"/>
      <c r="FEJ11" s="353"/>
      <c r="FEK11" s="352"/>
      <c r="FEL11" s="353"/>
      <c r="FEM11" s="350"/>
      <c r="FEN11" s="350"/>
      <c r="FEO11" s="350"/>
      <c r="FEP11" s="350"/>
      <c r="FEQ11" s="350"/>
      <c r="FER11" s="350"/>
      <c r="FES11" s="351"/>
      <c r="FET11" s="352"/>
      <c r="FEU11" s="353"/>
      <c r="FEV11" s="352"/>
      <c r="FEW11" s="353"/>
      <c r="FEX11" s="352"/>
      <c r="FEY11" s="353"/>
      <c r="FEZ11" s="352"/>
      <c r="FFA11" s="353"/>
      <c r="FFB11" s="350"/>
      <c r="FFC11" s="350"/>
      <c r="FFD11" s="350"/>
      <c r="FFE11" s="350"/>
      <c r="FFF11" s="350"/>
      <c r="FFG11" s="350"/>
      <c r="FFH11" s="351"/>
      <c r="FFI11" s="352"/>
      <c r="FFJ11" s="353"/>
      <c r="FFK11" s="352"/>
      <c r="FFL11" s="353"/>
      <c r="FFM11" s="352"/>
      <c r="FFN11" s="353"/>
      <c r="FFO11" s="352"/>
      <c r="FFP11" s="353"/>
      <c r="FFQ11" s="350"/>
      <c r="FFR11" s="350"/>
      <c r="FFS11" s="350"/>
      <c r="FFT11" s="350"/>
      <c r="FFU11" s="350"/>
      <c r="FFV11" s="350"/>
      <c r="FFW11" s="351"/>
      <c r="FFX11" s="352"/>
      <c r="FFY11" s="353"/>
      <c r="FFZ11" s="352"/>
      <c r="FGA11" s="353"/>
      <c r="FGB11" s="352"/>
      <c r="FGC11" s="353"/>
      <c r="FGD11" s="352"/>
      <c r="FGE11" s="353"/>
      <c r="FGF11" s="350"/>
      <c r="FGG11" s="350"/>
      <c r="FGH11" s="350"/>
      <c r="FGI11" s="350"/>
      <c r="FGJ11" s="350"/>
      <c r="FGK11" s="350"/>
      <c r="FGL11" s="351"/>
      <c r="FGM11" s="352"/>
      <c r="FGN11" s="353"/>
      <c r="FGO11" s="352"/>
      <c r="FGP11" s="353"/>
      <c r="FGQ11" s="352"/>
      <c r="FGR11" s="353"/>
      <c r="FGS11" s="352"/>
      <c r="FGT11" s="353"/>
      <c r="FGU11" s="350"/>
      <c r="FGV11" s="350"/>
      <c r="FGW11" s="350"/>
      <c r="FGX11" s="350"/>
      <c r="FGY11" s="350"/>
      <c r="FGZ11" s="350"/>
      <c r="FHA11" s="351"/>
      <c r="FHB11" s="352"/>
      <c r="FHC11" s="353"/>
      <c r="FHD11" s="352"/>
      <c r="FHE11" s="353"/>
      <c r="FHF11" s="352"/>
      <c r="FHG11" s="353"/>
      <c r="FHH11" s="352"/>
      <c r="FHI11" s="353"/>
      <c r="FHJ11" s="350"/>
      <c r="FHK11" s="350"/>
      <c r="FHL11" s="350"/>
      <c r="FHM11" s="350"/>
      <c r="FHN11" s="350"/>
      <c r="FHO11" s="350"/>
      <c r="FHP11" s="351"/>
      <c r="FHQ11" s="352"/>
      <c r="FHR11" s="353"/>
      <c r="FHS11" s="352"/>
      <c r="FHT11" s="353"/>
      <c r="FHU11" s="352"/>
      <c r="FHV11" s="353"/>
      <c r="FHW11" s="352"/>
      <c r="FHX11" s="353"/>
      <c r="FHY11" s="350"/>
      <c r="FHZ11" s="350"/>
      <c r="FIA11" s="350"/>
      <c r="FIB11" s="350"/>
      <c r="FIC11" s="350"/>
      <c r="FID11" s="350"/>
      <c r="FIE11" s="351"/>
      <c r="FIF11" s="352"/>
      <c r="FIG11" s="353"/>
      <c r="FIH11" s="352"/>
      <c r="FII11" s="353"/>
      <c r="FIJ11" s="352"/>
      <c r="FIK11" s="353"/>
      <c r="FIL11" s="352"/>
      <c r="FIM11" s="353"/>
      <c r="FIN11" s="350"/>
      <c r="FIO11" s="350"/>
      <c r="FIP11" s="350"/>
      <c r="FIQ11" s="350"/>
      <c r="FIR11" s="350"/>
      <c r="FIS11" s="350"/>
      <c r="FIT11" s="351"/>
      <c r="FIU11" s="352"/>
      <c r="FIV11" s="353"/>
      <c r="FIW11" s="352"/>
      <c r="FIX11" s="353"/>
      <c r="FIY11" s="352"/>
      <c r="FIZ11" s="353"/>
      <c r="FJA11" s="352"/>
      <c r="FJB11" s="353"/>
      <c r="FJC11" s="350"/>
      <c r="FJD11" s="350"/>
      <c r="FJE11" s="350"/>
      <c r="FJF11" s="350"/>
      <c r="FJG11" s="350"/>
      <c r="FJH11" s="350"/>
      <c r="FJI11" s="351"/>
      <c r="FJJ11" s="352"/>
      <c r="FJK11" s="353"/>
      <c r="FJL11" s="352"/>
      <c r="FJM11" s="353"/>
      <c r="FJN11" s="352"/>
      <c r="FJO11" s="353"/>
      <c r="FJP11" s="352"/>
      <c r="FJQ11" s="353"/>
      <c r="FJR11" s="350"/>
      <c r="FJS11" s="350"/>
      <c r="FJT11" s="350"/>
      <c r="FJU11" s="350"/>
      <c r="FJV11" s="350"/>
      <c r="FJW11" s="350"/>
      <c r="FJX11" s="351"/>
      <c r="FJY11" s="352"/>
      <c r="FJZ11" s="353"/>
      <c r="FKA11" s="352"/>
      <c r="FKB11" s="353"/>
      <c r="FKC11" s="352"/>
      <c r="FKD11" s="353"/>
      <c r="FKE11" s="352"/>
      <c r="FKF11" s="353"/>
      <c r="FKG11" s="350"/>
      <c r="FKH11" s="350"/>
      <c r="FKI11" s="350"/>
      <c r="FKJ11" s="350"/>
      <c r="FKK11" s="350"/>
      <c r="FKL11" s="350"/>
      <c r="FKM11" s="351"/>
      <c r="FKN11" s="352"/>
      <c r="FKO11" s="353"/>
      <c r="FKP11" s="352"/>
      <c r="FKQ11" s="353"/>
      <c r="FKR11" s="352"/>
      <c r="FKS11" s="353"/>
      <c r="FKT11" s="352"/>
      <c r="FKU11" s="353"/>
      <c r="FKV11" s="350"/>
      <c r="FKW11" s="350"/>
      <c r="FKX11" s="350"/>
      <c r="FKY11" s="350"/>
      <c r="FKZ11" s="350"/>
      <c r="FLA11" s="350"/>
      <c r="FLB11" s="351"/>
      <c r="FLC11" s="352"/>
      <c r="FLD11" s="353"/>
      <c r="FLE11" s="352"/>
      <c r="FLF11" s="353"/>
      <c r="FLG11" s="352"/>
      <c r="FLH11" s="353"/>
      <c r="FLI11" s="352"/>
      <c r="FLJ11" s="353"/>
      <c r="FLK11" s="350"/>
      <c r="FLL11" s="350"/>
      <c r="FLM11" s="350"/>
      <c r="FLN11" s="350"/>
      <c r="FLO11" s="350"/>
      <c r="FLP11" s="350"/>
      <c r="FLQ11" s="351"/>
      <c r="FLR11" s="352"/>
      <c r="FLS11" s="353"/>
      <c r="FLT11" s="352"/>
      <c r="FLU11" s="353"/>
      <c r="FLV11" s="352"/>
      <c r="FLW11" s="353"/>
      <c r="FLX11" s="352"/>
      <c r="FLY11" s="353"/>
      <c r="FLZ11" s="350"/>
      <c r="FMA11" s="350"/>
      <c r="FMB11" s="350"/>
      <c r="FMC11" s="350"/>
      <c r="FMD11" s="350"/>
      <c r="FME11" s="350"/>
      <c r="FMF11" s="351"/>
      <c r="FMG11" s="352"/>
      <c r="FMH11" s="353"/>
      <c r="FMI11" s="352"/>
      <c r="FMJ11" s="353"/>
      <c r="FMK11" s="352"/>
      <c r="FML11" s="353"/>
      <c r="FMM11" s="352"/>
      <c r="FMN11" s="353"/>
      <c r="FMO11" s="350"/>
      <c r="FMP11" s="350"/>
      <c r="FMQ11" s="350"/>
      <c r="FMR11" s="350"/>
      <c r="FMS11" s="350"/>
      <c r="FMT11" s="350"/>
      <c r="FMU11" s="351"/>
      <c r="FMV11" s="352"/>
      <c r="FMW11" s="353"/>
      <c r="FMX11" s="352"/>
      <c r="FMY11" s="353"/>
      <c r="FMZ11" s="352"/>
      <c r="FNA11" s="353"/>
      <c r="FNB11" s="352"/>
      <c r="FNC11" s="353"/>
      <c r="FND11" s="350"/>
      <c r="FNE11" s="350"/>
      <c r="FNF11" s="350"/>
      <c r="FNG11" s="350"/>
      <c r="FNH11" s="350"/>
      <c r="FNI11" s="350"/>
      <c r="FNJ11" s="351"/>
      <c r="FNK11" s="352"/>
      <c r="FNL11" s="353"/>
      <c r="FNM11" s="352"/>
      <c r="FNN11" s="353"/>
      <c r="FNO11" s="352"/>
      <c r="FNP11" s="353"/>
      <c r="FNQ11" s="352"/>
      <c r="FNR11" s="353"/>
      <c r="FNS11" s="350"/>
      <c r="FNT11" s="350"/>
      <c r="FNU11" s="350"/>
      <c r="FNV11" s="350"/>
      <c r="FNW11" s="350"/>
      <c r="FNX11" s="350"/>
      <c r="FNY11" s="351"/>
      <c r="FNZ11" s="352"/>
      <c r="FOA11" s="353"/>
      <c r="FOB11" s="352"/>
      <c r="FOC11" s="353"/>
      <c r="FOD11" s="352"/>
      <c r="FOE11" s="353"/>
      <c r="FOF11" s="352"/>
      <c r="FOG11" s="353"/>
      <c r="FOH11" s="350"/>
      <c r="FOI11" s="350"/>
      <c r="FOJ11" s="350"/>
      <c r="FOK11" s="350"/>
      <c r="FOL11" s="350"/>
      <c r="FOM11" s="350"/>
      <c r="FON11" s="351"/>
      <c r="FOO11" s="352"/>
      <c r="FOP11" s="353"/>
      <c r="FOQ11" s="352"/>
      <c r="FOR11" s="353"/>
      <c r="FOS11" s="352"/>
      <c r="FOT11" s="353"/>
      <c r="FOU11" s="352"/>
      <c r="FOV11" s="353"/>
      <c r="FOW11" s="350"/>
      <c r="FOX11" s="350"/>
      <c r="FOY11" s="350"/>
      <c r="FOZ11" s="350"/>
      <c r="FPA11" s="350"/>
      <c r="FPB11" s="350"/>
      <c r="FPC11" s="351"/>
      <c r="FPD11" s="352"/>
      <c r="FPE11" s="353"/>
      <c r="FPF11" s="352"/>
      <c r="FPG11" s="353"/>
      <c r="FPH11" s="352"/>
      <c r="FPI11" s="353"/>
      <c r="FPJ11" s="352"/>
      <c r="FPK11" s="353"/>
      <c r="FPL11" s="350"/>
      <c r="FPM11" s="350"/>
      <c r="FPN11" s="350"/>
      <c r="FPO11" s="350"/>
      <c r="FPP11" s="350"/>
      <c r="FPQ11" s="350"/>
      <c r="FPR11" s="351"/>
      <c r="FPS11" s="352"/>
      <c r="FPT11" s="353"/>
      <c r="FPU11" s="352"/>
      <c r="FPV11" s="353"/>
      <c r="FPW11" s="352"/>
      <c r="FPX11" s="353"/>
      <c r="FPY11" s="352"/>
      <c r="FPZ11" s="353"/>
      <c r="FQA11" s="350"/>
      <c r="FQB11" s="350"/>
      <c r="FQC11" s="350"/>
      <c r="FQD11" s="350"/>
      <c r="FQE11" s="350"/>
      <c r="FQF11" s="350"/>
      <c r="FQG11" s="351"/>
      <c r="FQH11" s="352"/>
      <c r="FQI11" s="353"/>
      <c r="FQJ11" s="352"/>
      <c r="FQK11" s="353"/>
      <c r="FQL11" s="352"/>
      <c r="FQM11" s="353"/>
      <c r="FQN11" s="352"/>
      <c r="FQO11" s="353"/>
      <c r="FQP11" s="350"/>
      <c r="FQQ11" s="350"/>
      <c r="FQR11" s="350"/>
      <c r="FQS11" s="350"/>
      <c r="FQT11" s="350"/>
      <c r="FQU11" s="350"/>
      <c r="FQV11" s="351"/>
      <c r="FQW11" s="352"/>
      <c r="FQX11" s="353"/>
      <c r="FQY11" s="352"/>
      <c r="FQZ11" s="353"/>
      <c r="FRA11" s="352"/>
      <c r="FRB11" s="353"/>
      <c r="FRC11" s="352"/>
      <c r="FRD11" s="353"/>
      <c r="FRE11" s="350"/>
      <c r="FRF11" s="350"/>
      <c r="FRG11" s="350"/>
      <c r="FRH11" s="350"/>
      <c r="FRI11" s="350"/>
      <c r="FRJ11" s="350"/>
      <c r="FRK11" s="351"/>
      <c r="FRL11" s="352"/>
      <c r="FRM11" s="353"/>
      <c r="FRN11" s="352"/>
      <c r="FRO11" s="353"/>
      <c r="FRP11" s="352"/>
      <c r="FRQ11" s="353"/>
      <c r="FRR11" s="352"/>
      <c r="FRS11" s="353"/>
      <c r="FRT11" s="350"/>
      <c r="FRU11" s="350"/>
      <c r="FRV11" s="350"/>
      <c r="FRW11" s="350"/>
      <c r="FRX11" s="350"/>
      <c r="FRY11" s="350"/>
      <c r="FRZ11" s="351"/>
      <c r="FSA11" s="352"/>
      <c r="FSB11" s="353"/>
      <c r="FSC11" s="352"/>
      <c r="FSD11" s="353"/>
      <c r="FSE11" s="352"/>
      <c r="FSF11" s="353"/>
      <c r="FSG11" s="352"/>
      <c r="FSH11" s="353"/>
      <c r="FSI11" s="350"/>
      <c r="FSJ11" s="350"/>
      <c r="FSK11" s="350"/>
      <c r="FSL11" s="350"/>
      <c r="FSM11" s="350"/>
      <c r="FSN11" s="350"/>
      <c r="FSO11" s="351"/>
      <c r="FSP11" s="352"/>
      <c r="FSQ11" s="353"/>
      <c r="FSR11" s="352"/>
      <c r="FSS11" s="353"/>
      <c r="FST11" s="352"/>
      <c r="FSU11" s="353"/>
      <c r="FSV11" s="352"/>
      <c r="FSW11" s="353"/>
      <c r="FSX11" s="350"/>
      <c r="FSY11" s="350"/>
      <c r="FSZ11" s="350"/>
      <c r="FTA11" s="350"/>
      <c r="FTB11" s="350"/>
      <c r="FTC11" s="350"/>
      <c r="FTD11" s="351"/>
      <c r="FTE11" s="352"/>
      <c r="FTF11" s="353"/>
      <c r="FTG11" s="352"/>
      <c r="FTH11" s="353"/>
      <c r="FTI11" s="352"/>
      <c r="FTJ11" s="353"/>
      <c r="FTK11" s="352"/>
      <c r="FTL11" s="353"/>
      <c r="FTM11" s="350"/>
      <c r="FTN11" s="350"/>
      <c r="FTO11" s="350"/>
      <c r="FTP11" s="350"/>
      <c r="FTQ11" s="350"/>
      <c r="FTR11" s="350"/>
      <c r="FTS11" s="351"/>
      <c r="FTT11" s="352"/>
      <c r="FTU11" s="353"/>
      <c r="FTV11" s="352"/>
      <c r="FTW11" s="353"/>
      <c r="FTX11" s="352"/>
      <c r="FTY11" s="353"/>
      <c r="FTZ11" s="352"/>
      <c r="FUA11" s="353"/>
      <c r="FUB11" s="350"/>
      <c r="FUC11" s="350"/>
      <c r="FUD11" s="350"/>
      <c r="FUE11" s="350"/>
      <c r="FUF11" s="350"/>
      <c r="FUG11" s="350"/>
      <c r="FUH11" s="351"/>
      <c r="FUI11" s="352"/>
      <c r="FUJ11" s="353"/>
      <c r="FUK11" s="352"/>
      <c r="FUL11" s="353"/>
      <c r="FUM11" s="352"/>
      <c r="FUN11" s="353"/>
      <c r="FUO11" s="352"/>
      <c r="FUP11" s="353"/>
      <c r="FUQ11" s="350"/>
      <c r="FUR11" s="350"/>
      <c r="FUS11" s="350"/>
      <c r="FUT11" s="350"/>
      <c r="FUU11" s="350"/>
      <c r="FUV11" s="350"/>
      <c r="FUW11" s="351"/>
      <c r="FUX11" s="352"/>
      <c r="FUY11" s="353"/>
      <c r="FUZ11" s="352"/>
      <c r="FVA11" s="353"/>
      <c r="FVB11" s="352"/>
      <c r="FVC11" s="353"/>
      <c r="FVD11" s="352"/>
      <c r="FVE11" s="353"/>
      <c r="FVF11" s="350"/>
      <c r="FVG11" s="350"/>
      <c r="FVH11" s="350"/>
      <c r="FVI11" s="350"/>
      <c r="FVJ11" s="350"/>
      <c r="FVK11" s="350"/>
      <c r="FVL11" s="351"/>
      <c r="FVM11" s="352"/>
      <c r="FVN11" s="353"/>
      <c r="FVO11" s="352"/>
      <c r="FVP11" s="353"/>
      <c r="FVQ11" s="352"/>
      <c r="FVR11" s="353"/>
      <c r="FVS11" s="352"/>
      <c r="FVT11" s="353"/>
      <c r="FVU11" s="350"/>
      <c r="FVV11" s="350"/>
      <c r="FVW11" s="350"/>
      <c r="FVX11" s="350"/>
      <c r="FVY11" s="350"/>
      <c r="FVZ11" s="350"/>
      <c r="FWA11" s="351"/>
      <c r="FWB11" s="352"/>
      <c r="FWC11" s="353"/>
      <c r="FWD11" s="352"/>
      <c r="FWE11" s="353"/>
      <c r="FWF11" s="352"/>
      <c r="FWG11" s="353"/>
      <c r="FWH11" s="352"/>
      <c r="FWI11" s="353"/>
      <c r="FWJ11" s="350"/>
      <c r="FWK11" s="350"/>
      <c r="FWL11" s="350"/>
      <c r="FWM11" s="350"/>
      <c r="FWN11" s="350"/>
      <c r="FWO11" s="350"/>
      <c r="FWP11" s="351"/>
      <c r="FWQ11" s="352"/>
      <c r="FWR11" s="353"/>
      <c r="FWS11" s="352"/>
      <c r="FWT11" s="353"/>
      <c r="FWU11" s="352"/>
      <c r="FWV11" s="353"/>
      <c r="FWW11" s="352"/>
      <c r="FWX11" s="353"/>
      <c r="FWY11" s="350"/>
      <c r="FWZ11" s="350"/>
      <c r="FXA11" s="350"/>
      <c r="FXB11" s="350"/>
      <c r="FXC11" s="350"/>
      <c r="FXD11" s="350"/>
      <c r="FXE11" s="351"/>
      <c r="FXF11" s="352"/>
      <c r="FXG11" s="353"/>
      <c r="FXH11" s="352"/>
      <c r="FXI11" s="353"/>
      <c r="FXJ11" s="352"/>
      <c r="FXK11" s="353"/>
      <c r="FXL11" s="352"/>
      <c r="FXM11" s="353"/>
      <c r="FXN11" s="350"/>
      <c r="FXO11" s="350"/>
      <c r="FXP11" s="350"/>
      <c r="FXQ11" s="350"/>
      <c r="FXR11" s="350"/>
      <c r="FXS11" s="350"/>
      <c r="FXT11" s="351"/>
      <c r="FXU11" s="352"/>
      <c r="FXV11" s="353"/>
      <c r="FXW11" s="352"/>
      <c r="FXX11" s="353"/>
      <c r="FXY11" s="352"/>
      <c r="FXZ11" s="353"/>
      <c r="FYA11" s="352"/>
      <c r="FYB11" s="353"/>
      <c r="FYC11" s="350"/>
      <c r="FYD11" s="350"/>
      <c r="FYE11" s="350"/>
      <c r="FYF11" s="350"/>
      <c r="FYG11" s="350"/>
      <c r="FYH11" s="350"/>
      <c r="FYI11" s="351"/>
      <c r="FYJ11" s="352"/>
      <c r="FYK11" s="353"/>
      <c r="FYL11" s="352"/>
      <c r="FYM11" s="353"/>
      <c r="FYN11" s="352"/>
      <c r="FYO11" s="353"/>
      <c r="FYP11" s="352"/>
      <c r="FYQ11" s="353"/>
      <c r="FYR11" s="350"/>
      <c r="FYS11" s="350"/>
      <c r="FYT11" s="350"/>
      <c r="FYU11" s="350"/>
      <c r="FYV11" s="350"/>
      <c r="FYW11" s="350"/>
      <c r="FYX11" s="351"/>
      <c r="FYY11" s="352"/>
      <c r="FYZ11" s="353"/>
      <c r="FZA11" s="352"/>
      <c r="FZB11" s="353"/>
      <c r="FZC11" s="352"/>
      <c r="FZD11" s="353"/>
      <c r="FZE11" s="352"/>
      <c r="FZF11" s="353"/>
      <c r="FZG11" s="350"/>
      <c r="FZH11" s="350"/>
      <c r="FZI11" s="350"/>
      <c r="FZJ11" s="350"/>
      <c r="FZK11" s="350"/>
      <c r="FZL11" s="350"/>
      <c r="FZM11" s="351"/>
      <c r="FZN11" s="352"/>
      <c r="FZO11" s="353"/>
      <c r="FZP11" s="352"/>
      <c r="FZQ11" s="353"/>
      <c r="FZR11" s="352"/>
      <c r="FZS11" s="353"/>
      <c r="FZT11" s="352"/>
      <c r="FZU11" s="353"/>
      <c r="FZV11" s="350"/>
      <c r="FZW11" s="350"/>
      <c r="FZX11" s="350"/>
      <c r="FZY11" s="350"/>
      <c r="FZZ11" s="350"/>
      <c r="GAA11" s="350"/>
      <c r="GAB11" s="351"/>
      <c r="GAC11" s="352"/>
      <c r="GAD11" s="353"/>
      <c r="GAE11" s="352"/>
      <c r="GAF11" s="353"/>
      <c r="GAG11" s="352"/>
      <c r="GAH11" s="353"/>
      <c r="GAI11" s="352"/>
      <c r="GAJ11" s="353"/>
      <c r="GAK11" s="350"/>
      <c r="GAL11" s="350"/>
      <c r="GAM11" s="350"/>
      <c r="GAN11" s="350"/>
      <c r="GAO11" s="350"/>
      <c r="GAP11" s="350"/>
      <c r="GAQ11" s="351"/>
      <c r="GAR11" s="352"/>
      <c r="GAS11" s="353"/>
      <c r="GAT11" s="352"/>
      <c r="GAU11" s="353"/>
      <c r="GAV11" s="352"/>
      <c r="GAW11" s="353"/>
      <c r="GAX11" s="352"/>
      <c r="GAY11" s="353"/>
      <c r="GAZ11" s="350"/>
      <c r="GBA11" s="350"/>
      <c r="GBB11" s="350"/>
      <c r="GBC11" s="350"/>
      <c r="GBD11" s="350"/>
      <c r="GBE11" s="350"/>
      <c r="GBF11" s="351"/>
      <c r="GBG11" s="352"/>
      <c r="GBH11" s="353"/>
      <c r="GBI11" s="352"/>
      <c r="GBJ11" s="353"/>
      <c r="GBK11" s="352"/>
      <c r="GBL11" s="353"/>
      <c r="GBM11" s="352"/>
      <c r="GBN11" s="353"/>
      <c r="GBO11" s="350"/>
      <c r="GBP11" s="350"/>
      <c r="GBQ11" s="350"/>
      <c r="GBR11" s="350"/>
      <c r="GBS11" s="350"/>
      <c r="GBT11" s="350"/>
      <c r="GBU11" s="351"/>
      <c r="GBV11" s="352"/>
      <c r="GBW11" s="353"/>
      <c r="GBX11" s="352"/>
      <c r="GBY11" s="353"/>
      <c r="GBZ11" s="352"/>
      <c r="GCA11" s="353"/>
      <c r="GCB11" s="352"/>
      <c r="GCC11" s="353"/>
      <c r="GCD11" s="350"/>
      <c r="GCE11" s="350"/>
      <c r="GCF11" s="350"/>
      <c r="GCG11" s="350"/>
      <c r="GCH11" s="350"/>
      <c r="GCI11" s="350"/>
      <c r="GCJ11" s="351"/>
      <c r="GCK11" s="352"/>
      <c r="GCL11" s="353"/>
      <c r="GCM11" s="352"/>
      <c r="GCN11" s="353"/>
      <c r="GCO11" s="352"/>
      <c r="GCP11" s="353"/>
      <c r="GCQ11" s="352"/>
      <c r="GCR11" s="353"/>
      <c r="GCS11" s="350"/>
      <c r="GCT11" s="350"/>
      <c r="GCU11" s="350"/>
      <c r="GCV11" s="350"/>
      <c r="GCW11" s="350"/>
      <c r="GCX11" s="350"/>
      <c r="GCY11" s="351"/>
      <c r="GCZ11" s="352"/>
      <c r="GDA11" s="353"/>
      <c r="GDB11" s="352"/>
      <c r="GDC11" s="353"/>
      <c r="GDD11" s="352"/>
      <c r="GDE11" s="353"/>
      <c r="GDF11" s="352"/>
      <c r="GDG11" s="353"/>
      <c r="GDH11" s="350"/>
      <c r="GDI11" s="350"/>
      <c r="GDJ11" s="350"/>
      <c r="GDK11" s="350"/>
      <c r="GDL11" s="350"/>
      <c r="GDM11" s="350"/>
      <c r="GDN11" s="351"/>
      <c r="GDO11" s="352"/>
      <c r="GDP11" s="353"/>
      <c r="GDQ11" s="352"/>
      <c r="GDR11" s="353"/>
      <c r="GDS11" s="352"/>
      <c r="GDT11" s="353"/>
      <c r="GDU11" s="352"/>
      <c r="GDV11" s="353"/>
      <c r="GDW11" s="350"/>
      <c r="GDX11" s="350"/>
      <c r="GDY11" s="350"/>
      <c r="GDZ11" s="350"/>
      <c r="GEA11" s="350"/>
      <c r="GEB11" s="350"/>
      <c r="GEC11" s="351"/>
      <c r="GED11" s="352"/>
      <c r="GEE11" s="353"/>
      <c r="GEF11" s="352"/>
      <c r="GEG11" s="353"/>
      <c r="GEH11" s="352"/>
      <c r="GEI11" s="353"/>
      <c r="GEJ11" s="352"/>
      <c r="GEK11" s="353"/>
      <c r="GEL11" s="350"/>
      <c r="GEM11" s="350"/>
      <c r="GEN11" s="350"/>
      <c r="GEO11" s="350"/>
      <c r="GEP11" s="350"/>
      <c r="GEQ11" s="350"/>
      <c r="GER11" s="351"/>
      <c r="GES11" s="352"/>
      <c r="GET11" s="353"/>
      <c r="GEU11" s="352"/>
      <c r="GEV11" s="353"/>
      <c r="GEW11" s="352"/>
      <c r="GEX11" s="353"/>
      <c r="GEY11" s="352"/>
      <c r="GEZ11" s="353"/>
      <c r="GFA11" s="350"/>
      <c r="GFB11" s="350"/>
      <c r="GFC11" s="350"/>
      <c r="GFD11" s="350"/>
      <c r="GFE11" s="350"/>
      <c r="GFF11" s="350"/>
      <c r="GFG11" s="351"/>
      <c r="GFH11" s="352"/>
      <c r="GFI11" s="353"/>
      <c r="GFJ11" s="352"/>
      <c r="GFK11" s="353"/>
      <c r="GFL11" s="352"/>
      <c r="GFM11" s="353"/>
      <c r="GFN11" s="352"/>
      <c r="GFO11" s="353"/>
      <c r="GFP11" s="350"/>
      <c r="GFQ11" s="350"/>
      <c r="GFR11" s="350"/>
      <c r="GFS11" s="350"/>
      <c r="GFT11" s="350"/>
      <c r="GFU11" s="350"/>
      <c r="GFV11" s="351"/>
      <c r="GFW11" s="352"/>
      <c r="GFX11" s="353"/>
      <c r="GFY11" s="352"/>
      <c r="GFZ11" s="353"/>
      <c r="GGA11" s="352"/>
      <c r="GGB11" s="353"/>
      <c r="GGC11" s="352"/>
      <c r="GGD11" s="353"/>
      <c r="GGE11" s="350"/>
      <c r="GGF11" s="350"/>
      <c r="GGG11" s="350"/>
      <c r="GGH11" s="350"/>
      <c r="GGI11" s="350"/>
      <c r="GGJ11" s="350"/>
      <c r="GGK11" s="351"/>
      <c r="GGL11" s="352"/>
      <c r="GGM11" s="353"/>
      <c r="GGN11" s="352"/>
      <c r="GGO11" s="353"/>
      <c r="GGP11" s="352"/>
      <c r="GGQ11" s="353"/>
      <c r="GGR11" s="352"/>
      <c r="GGS11" s="353"/>
      <c r="GGT11" s="350"/>
      <c r="GGU11" s="350"/>
      <c r="GGV11" s="350"/>
      <c r="GGW11" s="350"/>
      <c r="GGX11" s="350"/>
      <c r="GGY11" s="350"/>
      <c r="GGZ11" s="351"/>
      <c r="GHA11" s="352"/>
      <c r="GHB11" s="353"/>
      <c r="GHC11" s="352"/>
      <c r="GHD11" s="353"/>
      <c r="GHE11" s="352"/>
      <c r="GHF11" s="353"/>
      <c r="GHG11" s="352"/>
      <c r="GHH11" s="353"/>
      <c r="GHI11" s="350"/>
      <c r="GHJ11" s="350"/>
      <c r="GHK11" s="350"/>
      <c r="GHL11" s="350"/>
      <c r="GHM11" s="350"/>
      <c r="GHN11" s="350"/>
      <c r="GHO11" s="351"/>
      <c r="GHP11" s="352"/>
      <c r="GHQ11" s="353"/>
      <c r="GHR11" s="352"/>
      <c r="GHS11" s="353"/>
      <c r="GHT11" s="352"/>
      <c r="GHU11" s="353"/>
      <c r="GHV11" s="352"/>
      <c r="GHW11" s="353"/>
      <c r="GHX11" s="350"/>
      <c r="GHY11" s="350"/>
      <c r="GHZ11" s="350"/>
      <c r="GIA11" s="350"/>
      <c r="GIB11" s="350"/>
      <c r="GIC11" s="350"/>
      <c r="GID11" s="351"/>
      <c r="GIE11" s="352"/>
      <c r="GIF11" s="353"/>
      <c r="GIG11" s="352"/>
      <c r="GIH11" s="353"/>
      <c r="GII11" s="352"/>
      <c r="GIJ11" s="353"/>
      <c r="GIK11" s="352"/>
      <c r="GIL11" s="353"/>
      <c r="GIM11" s="350"/>
      <c r="GIN11" s="350"/>
      <c r="GIO11" s="350"/>
      <c r="GIP11" s="350"/>
      <c r="GIQ11" s="350"/>
      <c r="GIR11" s="350"/>
      <c r="GIS11" s="351"/>
      <c r="GIT11" s="352"/>
      <c r="GIU11" s="353"/>
      <c r="GIV11" s="352"/>
      <c r="GIW11" s="353"/>
      <c r="GIX11" s="352"/>
      <c r="GIY11" s="353"/>
      <c r="GIZ11" s="352"/>
      <c r="GJA11" s="353"/>
      <c r="GJB11" s="350"/>
      <c r="GJC11" s="350"/>
      <c r="GJD11" s="350"/>
      <c r="GJE11" s="350"/>
      <c r="GJF11" s="350"/>
      <c r="GJG11" s="350"/>
      <c r="GJH11" s="351"/>
      <c r="GJI11" s="352"/>
      <c r="GJJ11" s="353"/>
      <c r="GJK11" s="352"/>
      <c r="GJL11" s="353"/>
      <c r="GJM11" s="352"/>
      <c r="GJN11" s="353"/>
      <c r="GJO11" s="352"/>
      <c r="GJP11" s="353"/>
      <c r="GJQ11" s="350"/>
      <c r="GJR11" s="350"/>
      <c r="GJS11" s="350"/>
      <c r="GJT11" s="350"/>
      <c r="GJU11" s="350"/>
      <c r="GJV11" s="350"/>
      <c r="GJW11" s="351"/>
      <c r="GJX11" s="352"/>
      <c r="GJY11" s="353"/>
      <c r="GJZ11" s="352"/>
      <c r="GKA11" s="353"/>
      <c r="GKB11" s="352"/>
      <c r="GKC11" s="353"/>
      <c r="GKD11" s="352"/>
      <c r="GKE11" s="353"/>
      <c r="GKF11" s="350"/>
      <c r="GKG11" s="350"/>
      <c r="GKH11" s="350"/>
      <c r="GKI11" s="350"/>
      <c r="GKJ11" s="350"/>
      <c r="GKK11" s="350"/>
      <c r="GKL11" s="351"/>
      <c r="GKM11" s="352"/>
      <c r="GKN11" s="353"/>
      <c r="GKO11" s="352"/>
      <c r="GKP11" s="353"/>
      <c r="GKQ11" s="352"/>
      <c r="GKR11" s="353"/>
      <c r="GKS11" s="352"/>
      <c r="GKT11" s="353"/>
      <c r="GKU11" s="350"/>
      <c r="GKV11" s="350"/>
      <c r="GKW11" s="350"/>
      <c r="GKX11" s="350"/>
      <c r="GKY11" s="350"/>
      <c r="GKZ11" s="350"/>
      <c r="GLA11" s="351"/>
      <c r="GLB11" s="352"/>
      <c r="GLC11" s="353"/>
      <c r="GLD11" s="352"/>
      <c r="GLE11" s="353"/>
      <c r="GLF11" s="352"/>
      <c r="GLG11" s="353"/>
      <c r="GLH11" s="352"/>
      <c r="GLI11" s="353"/>
      <c r="GLJ11" s="350"/>
      <c r="GLK11" s="350"/>
      <c r="GLL11" s="350"/>
      <c r="GLM11" s="350"/>
      <c r="GLN11" s="350"/>
      <c r="GLO11" s="350"/>
      <c r="GLP11" s="351"/>
      <c r="GLQ11" s="352"/>
      <c r="GLR11" s="353"/>
      <c r="GLS11" s="352"/>
      <c r="GLT11" s="353"/>
      <c r="GLU11" s="352"/>
      <c r="GLV11" s="353"/>
      <c r="GLW11" s="352"/>
      <c r="GLX11" s="353"/>
      <c r="GLY11" s="350"/>
      <c r="GLZ11" s="350"/>
      <c r="GMA11" s="350"/>
      <c r="GMB11" s="350"/>
      <c r="GMC11" s="350"/>
      <c r="GMD11" s="350"/>
      <c r="GME11" s="351"/>
      <c r="GMF11" s="352"/>
      <c r="GMG11" s="353"/>
      <c r="GMH11" s="352"/>
      <c r="GMI11" s="353"/>
      <c r="GMJ11" s="352"/>
      <c r="GMK11" s="353"/>
      <c r="GML11" s="352"/>
      <c r="GMM11" s="353"/>
      <c r="GMN11" s="350"/>
      <c r="GMO11" s="350"/>
      <c r="GMP11" s="350"/>
      <c r="GMQ11" s="350"/>
      <c r="GMR11" s="350"/>
      <c r="GMS11" s="350"/>
      <c r="GMT11" s="351"/>
      <c r="GMU11" s="352"/>
      <c r="GMV11" s="353"/>
      <c r="GMW11" s="352"/>
      <c r="GMX11" s="353"/>
      <c r="GMY11" s="352"/>
      <c r="GMZ11" s="353"/>
      <c r="GNA11" s="352"/>
      <c r="GNB11" s="353"/>
      <c r="GNC11" s="350"/>
      <c r="GND11" s="350"/>
      <c r="GNE11" s="350"/>
      <c r="GNF11" s="350"/>
      <c r="GNG11" s="350"/>
      <c r="GNH11" s="350"/>
      <c r="GNI11" s="351"/>
      <c r="GNJ11" s="352"/>
      <c r="GNK11" s="353"/>
      <c r="GNL11" s="352"/>
      <c r="GNM11" s="353"/>
      <c r="GNN11" s="352"/>
      <c r="GNO11" s="353"/>
      <c r="GNP11" s="352"/>
      <c r="GNQ11" s="353"/>
      <c r="GNR11" s="350"/>
      <c r="GNS11" s="350"/>
      <c r="GNT11" s="350"/>
      <c r="GNU11" s="350"/>
      <c r="GNV11" s="350"/>
      <c r="GNW11" s="350"/>
      <c r="GNX11" s="351"/>
      <c r="GNY11" s="352"/>
      <c r="GNZ11" s="353"/>
      <c r="GOA11" s="352"/>
      <c r="GOB11" s="353"/>
      <c r="GOC11" s="352"/>
      <c r="GOD11" s="353"/>
      <c r="GOE11" s="352"/>
      <c r="GOF11" s="353"/>
      <c r="GOG11" s="350"/>
      <c r="GOH11" s="350"/>
      <c r="GOI11" s="350"/>
      <c r="GOJ11" s="350"/>
      <c r="GOK11" s="350"/>
      <c r="GOL11" s="350"/>
      <c r="GOM11" s="351"/>
      <c r="GON11" s="352"/>
      <c r="GOO11" s="353"/>
      <c r="GOP11" s="352"/>
      <c r="GOQ11" s="353"/>
      <c r="GOR11" s="352"/>
      <c r="GOS11" s="353"/>
      <c r="GOT11" s="352"/>
      <c r="GOU11" s="353"/>
      <c r="GOV11" s="350"/>
      <c r="GOW11" s="350"/>
      <c r="GOX11" s="350"/>
      <c r="GOY11" s="350"/>
      <c r="GOZ11" s="350"/>
      <c r="GPA11" s="350"/>
      <c r="GPB11" s="351"/>
      <c r="GPC11" s="352"/>
      <c r="GPD11" s="353"/>
      <c r="GPE11" s="352"/>
      <c r="GPF11" s="353"/>
      <c r="GPG11" s="352"/>
      <c r="GPH11" s="353"/>
      <c r="GPI11" s="352"/>
      <c r="GPJ11" s="353"/>
      <c r="GPK11" s="350"/>
      <c r="GPL11" s="350"/>
      <c r="GPM11" s="350"/>
      <c r="GPN11" s="350"/>
      <c r="GPO11" s="350"/>
      <c r="GPP11" s="350"/>
      <c r="GPQ11" s="351"/>
      <c r="GPR11" s="352"/>
      <c r="GPS11" s="353"/>
      <c r="GPT11" s="352"/>
      <c r="GPU11" s="353"/>
      <c r="GPV11" s="352"/>
      <c r="GPW11" s="353"/>
      <c r="GPX11" s="352"/>
      <c r="GPY11" s="353"/>
      <c r="GPZ11" s="350"/>
      <c r="GQA11" s="350"/>
      <c r="GQB11" s="350"/>
      <c r="GQC11" s="350"/>
      <c r="GQD11" s="350"/>
      <c r="GQE11" s="350"/>
      <c r="GQF11" s="351"/>
      <c r="GQG11" s="352"/>
      <c r="GQH11" s="353"/>
      <c r="GQI11" s="352"/>
      <c r="GQJ11" s="353"/>
      <c r="GQK11" s="352"/>
      <c r="GQL11" s="353"/>
      <c r="GQM11" s="352"/>
      <c r="GQN11" s="353"/>
      <c r="GQO11" s="350"/>
      <c r="GQP11" s="350"/>
      <c r="GQQ11" s="350"/>
      <c r="GQR11" s="350"/>
      <c r="GQS11" s="350"/>
      <c r="GQT11" s="350"/>
      <c r="GQU11" s="351"/>
      <c r="GQV11" s="352"/>
      <c r="GQW11" s="353"/>
      <c r="GQX11" s="352"/>
      <c r="GQY11" s="353"/>
      <c r="GQZ11" s="352"/>
      <c r="GRA11" s="353"/>
      <c r="GRB11" s="352"/>
      <c r="GRC11" s="353"/>
      <c r="GRD11" s="350"/>
      <c r="GRE11" s="350"/>
      <c r="GRF11" s="350"/>
      <c r="GRG11" s="350"/>
      <c r="GRH11" s="350"/>
      <c r="GRI11" s="350"/>
      <c r="GRJ11" s="351"/>
      <c r="GRK11" s="352"/>
      <c r="GRL11" s="353"/>
      <c r="GRM11" s="352"/>
      <c r="GRN11" s="353"/>
      <c r="GRO11" s="352"/>
      <c r="GRP11" s="353"/>
      <c r="GRQ11" s="352"/>
      <c r="GRR11" s="353"/>
      <c r="GRS11" s="350"/>
      <c r="GRT11" s="350"/>
      <c r="GRU11" s="350"/>
      <c r="GRV11" s="350"/>
      <c r="GRW11" s="350"/>
      <c r="GRX11" s="350"/>
      <c r="GRY11" s="351"/>
      <c r="GRZ11" s="352"/>
      <c r="GSA11" s="353"/>
      <c r="GSB11" s="352"/>
      <c r="GSC11" s="353"/>
      <c r="GSD11" s="352"/>
      <c r="GSE11" s="353"/>
      <c r="GSF11" s="352"/>
      <c r="GSG11" s="353"/>
      <c r="GSH11" s="350"/>
      <c r="GSI11" s="350"/>
      <c r="GSJ11" s="350"/>
      <c r="GSK11" s="350"/>
      <c r="GSL11" s="350"/>
      <c r="GSM11" s="350"/>
      <c r="GSN11" s="351"/>
      <c r="GSO11" s="352"/>
      <c r="GSP11" s="353"/>
      <c r="GSQ11" s="352"/>
      <c r="GSR11" s="353"/>
      <c r="GSS11" s="352"/>
      <c r="GST11" s="353"/>
      <c r="GSU11" s="352"/>
      <c r="GSV11" s="353"/>
      <c r="GSW11" s="350"/>
      <c r="GSX11" s="350"/>
      <c r="GSY11" s="350"/>
      <c r="GSZ11" s="350"/>
      <c r="GTA11" s="350"/>
      <c r="GTB11" s="350"/>
      <c r="GTC11" s="351"/>
      <c r="GTD11" s="352"/>
      <c r="GTE11" s="353"/>
      <c r="GTF11" s="352"/>
      <c r="GTG11" s="353"/>
      <c r="GTH11" s="352"/>
      <c r="GTI11" s="353"/>
      <c r="GTJ11" s="352"/>
      <c r="GTK11" s="353"/>
      <c r="GTL11" s="350"/>
      <c r="GTM11" s="350"/>
      <c r="GTN11" s="350"/>
      <c r="GTO11" s="350"/>
      <c r="GTP11" s="350"/>
      <c r="GTQ11" s="350"/>
      <c r="GTR11" s="351"/>
      <c r="GTS11" s="352"/>
      <c r="GTT11" s="353"/>
      <c r="GTU11" s="352"/>
      <c r="GTV11" s="353"/>
      <c r="GTW11" s="352"/>
      <c r="GTX11" s="353"/>
      <c r="GTY11" s="352"/>
      <c r="GTZ11" s="353"/>
      <c r="GUA11" s="350"/>
      <c r="GUB11" s="350"/>
      <c r="GUC11" s="350"/>
      <c r="GUD11" s="350"/>
      <c r="GUE11" s="350"/>
      <c r="GUF11" s="350"/>
      <c r="GUG11" s="351"/>
      <c r="GUH11" s="352"/>
      <c r="GUI11" s="353"/>
      <c r="GUJ11" s="352"/>
      <c r="GUK11" s="353"/>
      <c r="GUL11" s="352"/>
      <c r="GUM11" s="353"/>
      <c r="GUN11" s="352"/>
      <c r="GUO11" s="353"/>
      <c r="GUP11" s="350"/>
      <c r="GUQ11" s="350"/>
      <c r="GUR11" s="350"/>
      <c r="GUS11" s="350"/>
      <c r="GUT11" s="350"/>
      <c r="GUU11" s="350"/>
      <c r="GUV11" s="351"/>
      <c r="GUW11" s="352"/>
      <c r="GUX11" s="353"/>
      <c r="GUY11" s="352"/>
      <c r="GUZ11" s="353"/>
      <c r="GVA11" s="352"/>
      <c r="GVB11" s="353"/>
      <c r="GVC11" s="352"/>
      <c r="GVD11" s="353"/>
      <c r="GVE11" s="350"/>
      <c r="GVF11" s="350"/>
      <c r="GVG11" s="350"/>
      <c r="GVH11" s="350"/>
      <c r="GVI11" s="350"/>
      <c r="GVJ11" s="350"/>
      <c r="GVK11" s="351"/>
      <c r="GVL11" s="352"/>
      <c r="GVM11" s="353"/>
      <c r="GVN11" s="352"/>
      <c r="GVO11" s="353"/>
      <c r="GVP11" s="352"/>
      <c r="GVQ11" s="353"/>
      <c r="GVR11" s="352"/>
      <c r="GVS11" s="353"/>
      <c r="GVT11" s="350"/>
      <c r="GVU11" s="350"/>
      <c r="GVV11" s="350"/>
      <c r="GVW11" s="350"/>
      <c r="GVX11" s="350"/>
      <c r="GVY11" s="350"/>
      <c r="GVZ11" s="351"/>
      <c r="GWA11" s="352"/>
      <c r="GWB11" s="353"/>
      <c r="GWC11" s="352"/>
      <c r="GWD11" s="353"/>
      <c r="GWE11" s="352"/>
      <c r="GWF11" s="353"/>
      <c r="GWG11" s="352"/>
      <c r="GWH11" s="353"/>
      <c r="GWI11" s="350"/>
      <c r="GWJ11" s="350"/>
      <c r="GWK11" s="350"/>
      <c r="GWL11" s="350"/>
      <c r="GWM11" s="350"/>
      <c r="GWN11" s="350"/>
      <c r="GWO11" s="351"/>
      <c r="GWP11" s="352"/>
      <c r="GWQ11" s="353"/>
      <c r="GWR11" s="352"/>
      <c r="GWS11" s="353"/>
      <c r="GWT11" s="352"/>
      <c r="GWU11" s="353"/>
      <c r="GWV11" s="352"/>
      <c r="GWW11" s="353"/>
      <c r="GWX11" s="350"/>
      <c r="GWY11" s="350"/>
      <c r="GWZ11" s="350"/>
      <c r="GXA11" s="350"/>
      <c r="GXB11" s="350"/>
      <c r="GXC11" s="350"/>
      <c r="GXD11" s="351"/>
      <c r="GXE11" s="352"/>
      <c r="GXF11" s="353"/>
      <c r="GXG11" s="352"/>
      <c r="GXH11" s="353"/>
      <c r="GXI11" s="352"/>
      <c r="GXJ11" s="353"/>
      <c r="GXK11" s="352"/>
      <c r="GXL11" s="353"/>
      <c r="GXM11" s="350"/>
      <c r="GXN11" s="350"/>
      <c r="GXO11" s="350"/>
      <c r="GXP11" s="350"/>
      <c r="GXQ11" s="350"/>
      <c r="GXR11" s="350"/>
      <c r="GXS11" s="351"/>
      <c r="GXT11" s="352"/>
      <c r="GXU11" s="353"/>
      <c r="GXV11" s="352"/>
      <c r="GXW11" s="353"/>
      <c r="GXX11" s="352"/>
      <c r="GXY11" s="353"/>
      <c r="GXZ11" s="352"/>
      <c r="GYA11" s="353"/>
      <c r="GYB11" s="350"/>
      <c r="GYC11" s="350"/>
      <c r="GYD11" s="350"/>
      <c r="GYE11" s="350"/>
      <c r="GYF11" s="350"/>
      <c r="GYG11" s="350"/>
      <c r="GYH11" s="351"/>
      <c r="GYI11" s="352"/>
      <c r="GYJ11" s="353"/>
      <c r="GYK11" s="352"/>
      <c r="GYL11" s="353"/>
      <c r="GYM11" s="352"/>
      <c r="GYN11" s="353"/>
      <c r="GYO11" s="352"/>
      <c r="GYP11" s="353"/>
      <c r="GYQ11" s="350"/>
      <c r="GYR11" s="350"/>
      <c r="GYS11" s="350"/>
      <c r="GYT11" s="350"/>
      <c r="GYU11" s="350"/>
      <c r="GYV11" s="350"/>
      <c r="GYW11" s="351"/>
      <c r="GYX11" s="352"/>
      <c r="GYY11" s="353"/>
      <c r="GYZ11" s="352"/>
      <c r="GZA11" s="353"/>
      <c r="GZB11" s="352"/>
      <c r="GZC11" s="353"/>
      <c r="GZD11" s="352"/>
      <c r="GZE11" s="353"/>
      <c r="GZF11" s="350"/>
      <c r="GZG11" s="350"/>
      <c r="GZH11" s="350"/>
      <c r="GZI11" s="350"/>
      <c r="GZJ11" s="350"/>
      <c r="GZK11" s="350"/>
      <c r="GZL11" s="351"/>
      <c r="GZM11" s="352"/>
      <c r="GZN11" s="353"/>
      <c r="GZO11" s="352"/>
      <c r="GZP11" s="353"/>
      <c r="GZQ11" s="352"/>
      <c r="GZR11" s="353"/>
      <c r="GZS11" s="352"/>
      <c r="GZT11" s="353"/>
      <c r="GZU11" s="350"/>
      <c r="GZV11" s="350"/>
      <c r="GZW11" s="350"/>
      <c r="GZX11" s="350"/>
      <c r="GZY11" s="350"/>
      <c r="GZZ11" s="350"/>
      <c r="HAA11" s="351"/>
      <c r="HAB11" s="352"/>
      <c r="HAC11" s="353"/>
      <c r="HAD11" s="352"/>
      <c r="HAE11" s="353"/>
      <c r="HAF11" s="352"/>
      <c r="HAG11" s="353"/>
      <c r="HAH11" s="352"/>
      <c r="HAI11" s="353"/>
      <c r="HAJ11" s="350"/>
      <c r="HAK11" s="350"/>
      <c r="HAL11" s="350"/>
      <c r="HAM11" s="350"/>
      <c r="HAN11" s="350"/>
      <c r="HAO11" s="350"/>
      <c r="HAP11" s="351"/>
      <c r="HAQ11" s="352"/>
      <c r="HAR11" s="353"/>
      <c r="HAS11" s="352"/>
      <c r="HAT11" s="353"/>
      <c r="HAU11" s="352"/>
      <c r="HAV11" s="353"/>
      <c r="HAW11" s="352"/>
      <c r="HAX11" s="353"/>
      <c r="HAY11" s="350"/>
      <c r="HAZ11" s="350"/>
      <c r="HBA11" s="350"/>
      <c r="HBB11" s="350"/>
      <c r="HBC11" s="350"/>
      <c r="HBD11" s="350"/>
      <c r="HBE11" s="351"/>
      <c r="HBF11" s="352"/>
      <c r="HBG11" s="353"/>
      <c r="HBH11" s="352"/>
      <c r="HBI11" s="353"/>
      <c r="HBJ11" s="352"/>
      <c r="HBK11" s="353"/>
      <c r="HBL11" s="352"/>
      <c r="HBM11" s="353"/>
      <c r="HBN11" s="350"/>
      <c r="HBO11" s="350"/>
      <c r="HBP11" s="350"/>
      <c r="HBQ11" s="350"/>
      <c r="HBR11" s="350"/>
      <c r="HBS11" s="350"/>
      <c r="HBT11" s="351"/>
      <c r="HBU11" s="352"/>
      <c r="HBV11" s="353"/>
      <c r="HBW11" s="352"/>
      <c r="HBX11" s="353"/>
      <c r="HBY11" s="352"/>
      <c r="HBZ11" s="353"/>
      <c r="HCA11" s="352"/>
      <c r="HCB11" s="353"/>
      <c r="HCC11" s="350"/>
      <c r="HCD11" s="350"/>
      <c r="HCE11" s="350"/>
      <c r="HCF11" s="350"/>
      <c r="HCG11" s="350"/>
      <c r="HCH11" s="350"/>
      <c r="HCI11" s="351"/>
      <c r="HCJ11" s="352"/>
      <c r="HCK11" s="353"/>
      <c r="HCL11" s="352"/>
      <c r="HCM11" s="353"/>
      <c r="HCN11" s="352"/>
      <c r="HCO11" s="353"/>
      <c r="HCP11" s="352"/>
      <c r="HCQ11" s="353"/>
      <c r="HCR11" s="350"/>
      <c r="HCS11" s="350"/>
      <c r="HCT11" s="350"/>
      <c r="HCU11" s="350"/>
      <c r="HCV11" s="350"/>
      <c r="HCW11" s="350"/>
      <c r="HCX11" s="351"/>
      <c r="HCY11" s="352"/>
      <c r="HCZ11" s="353"/>
      <c r="HDA11" s="352"/>
      <c r="HDB11" s="353"/>
      <c r="HDC11" s="352"/>
      <c r="HDD11" s="353"/>
      <c r="HDE11" s="352"/>
      <c r="HDF11" s="353"/>
      <c r="HDG11" s="350"/>
      <c r="HDH11" s="350"/>
      <c r="HDI11" s="350"/>
      <c r="HDJ11" s="350"/>
      <c r="HDK11" s="350"/>
      <c r="HDL11" s="350"/>
      <c r="HDM11" s="351"/>
      <c r="HDN11" s="352"/>
      <c r="HDO11" s="353"/>
      <c r="HDP11" s="352"/>
      <c r="HDQ11" s="353"/>
      <c r="HDR11" s="352"/>
      <c r="HDS11" s="353"/>
      <c r="HDT11" s="352"/>
      <c r="HDU11" s="353"/>
      <c r="HDV11" s="350"/>
      <c r="HDW11" s="350"/>
      <c r="HDX11" s="350"/>
      <c r="HDY11" s="350"/>
      <c r="HDZ11" s="350"/>
      <c r="HEA11" s="350"/>
      <c r="HEB11" s="351"/>
      <c r="HEC11" s="352"/>
      <c r="HED11" s="353"/>
      <c r="HEE11" s="352"/>
      <c r="HEF11" s="353"/>
      <c r="HEG11" s="352"/>
      <c r="HEH11" s="353"/>
      <c r="HEI11" s="352"/>
      <c r="HEJ11" s="353"/>
      <c r="HEK11" s="350"/>
      <c r="HEL11" s="350"/>
      <c r="HEM11" s="350"/>
      <c r="HEN11" s="350"/>
      <c r="HEO11" s="350"/>
      <c r="HEP11" s="350"/>
      <c r="HEQ11" s="351"/>
      <c r="HER11" s="352"/>
      <c r="HES11" s="353"/>
      <c r="HET11" s="352"/>
      <c r="HEU11" s="353"/>
      <c r="HEV11" s="352"/>
      <c r="HEW11" s="353"/>
      <c r="HEX11" s="352"/>
      <c r="HEY11" s="353"/>
      <c r="HEZ11" s="350"/>
      <c r="HFA11" s="350"/>
      <c r="HFB11" s="350"/>
      <c r="HFC11" s="350"/>
      <c r="HFD11" s="350"/>
      <c r="HFE11" s="350"/>
      <c r="HFF11" s="351"/>
      <c r="HFG11" s="352"/>
      <c r="HFH11" s="353"/>
      <c r="HFI11" s="352"/>
      <c r="HFJ11" s="353"/>
      <c r="HFK11" s="352"/>
      <c r="HFL11" s="353"/>
      <c r="HFM11" s="352"/>
      <c r="HFN11" s="353"/>
      <c r="HFO11" s="350"/>
      <c r="HFP11" s="350"/>
      <c r="HFQ11" s="350"/>
      <c r="HFR11" s="350"/>
      <c r="HFS11" s="350"/>
      <c r="HFT11" s="350"/>
      <c r="HFU11" s="351"/>
      <c r="HFV11" s="352"/>
      <c r="HFW11" s="353"/>
      <c r="HFX11" s="352"/>
      <c r="HFY11" s="353"/>
      <c r="HFZ11" s="352"/>
      <c r="HGA11" s="353"/>
      <c r="HGB11" s="352"/>
      <c r="HGC11" s="353"/>
      <c r="HGD11" s="350"/>
      <c r="HGE11" s="350"/>
      <c r="HGF11" s="350"/>
      <c r="HGG11" s="350"/>
      <c r="HGH11" s="350"/>
      <c r="HGI11" s="350"/>
      <c r="HGJ11" s="351"/>
      <c r="HGK11" s="352"/>
      <c r="HGL11" s="353"/>
      <c r="HGM11" s="352"/>
      <c r="HGN11" s="353"/>
      <c r="HGO11" s="352"/>
      <c r="HGP11" s="353"/>
      <c r="HGQ11" s="352"/>
      <c r="HGR11" s="353"/>
      <c r="HGS11" s="350"/>
      <c r="HGT11" s="350"/>
      <c r="HGU11" s="350"/>
      <c r="HGV11" s="350"/>
      <c r="HGW11" s="350"/>
      <c r="HGX11" s="350"/>
      <c r="HGY11" s="351"/>
      <c r="HGZ11" s="352"/>
      <c r="HHA11" s="353"/>
      <c r="HHB11" s="352"/>
      <c r="HHC11" s="353"/>
      <c r="HHD11" s="352"/>
      <c r="HHE11" s="353"/>
      <c r="HHF11" s="352"/>
      <c r="HHG11" s="353"/>
      <c r="HHH11" s="350"/>
      <c r="HHI11" s="350"/>
      <c r="HHJ11" s="350"/>
      <c r="HHK11" s="350"/>
      <c r="HHL11" s="350"/>
      <c r="HHM11" s="350"/>
      <c r="HHN11" s="351"/>
      <c r="HHO11" s="352"/>
      <c r="HHP11" s="353"/>
      <c r="HHQ11" s="352"/>
      <c r="HHR11" s="353"/>
      <c r="HHS11" s="352"/>
      <c r="HHT11" s="353"/>
      <c r="HHU11" s="352"/>
      <c r="HHV11" s="353"/>
      <c r="HHW11" s="350"/>
      <c r="HHX11" s="350"/>
      <c r="HHY11" s="350"/>
      <c r="HHZ11" s="350"/>
      <c r="HIA11" s="350"/>
      <c r="HIB11" s="350"/>
      <c r="HIC11" s="351"/>
      <c r="HID11" s="352"/>
      <c r="HIE11" s="353"/>
      <c r="HIF11" s="352"/>
      <c r="HIG11" s="353"/>
      <c r="HIH11" s="352"/>
      <c r="HII11" s="353"/>
      <c r="HIJ11" s="352"/>
      <c r="HIK11" s="353"/>
      <c r="HIL11" s="350"/>
      <c r="HIM11" s="350"/>
      <c r="HIN11" s="350"/>
      <c r="HIO11" s="350"/>
      <c r="HIP11" s="350"/>
      <c r="HIQ11" s="350"/>
      <c r="HIR11" s="351"/>
      <c r="HIS11" s="352"/>
      <c r="HIT11" s="353"/>
      <c r="HIU11" s="352"/>
      <c r="HIV11" s="353"/>
      <c r="HIW11" s="352"/>
      <c r="HIX11" s="353"/>
      <c r="HIY11" s="352"/>
      <c r="HIZ11" s="353"/>
      <c r="HJA11" s="350"/>
      <c r="HJB11" s="350"/>
      <c r="HJC11" s="350"/>
      <c r="HJD11" s="350"/>
      <c r="HJE11" s="350"/>
      <c r="HJF11" s="350"/>
      <c r="HJG11" s="351"/>
      <c r="HJH11" s="352"/>
      <c r="HJI11" s="353"/>
      <c r="HJJ11" s="352"/>
      <c r="HJK11" s="353"/>
      <c r="HJL11" s="352"/>
      <c r="HJM11" s="353"/>
      <c r="HJN11" s="352"/>
      <c r="HJO11" s="353"/>
      <c r="HJP11" s="350"/>
      <c r="HJQ11" s="350"/>
      <c r="HJR11" s="350"/>
      <c r="HJS11" s="350"/>
      <c r="HJT11" s="350"/>
      <c r="HJU11" s="350"/>
      <c r="HJV11" s="351"/>
      <c r="HJW11" s="352"/>
      <c r="HJX11" s="353"/>
      <c r="HJY11" s="352"/>
      <c r="HJZ11" s="353"/>
      <c r="HKA11" s="352"/>
      <c r="HKB11" s="353"/>
      <c r="HKC11" s="352"/>
      <c r="HKD11" s="353"/>
      <c r="HKE11" s="350"/>
      <c r="HKF11" s="350"/>
      <c r="HKG11" s="350"/>
      <c r="HKH11" s="350"/>
      <c r="HKI11" s="350"/>
      <c r="HKJ11" s="350"/>
      <c r="HKK11" s="351"/>
      <c r="HKL11" s="352"/>
      <c r="HKM11" s="353"/>
      <c r="HKN11" s="352"/>
      <c r="HKO11" s="353"/>
      <c r="HKP11" s="352"/>
      <c r="HKQ11" s="353"/>
      <c r="HKR11" s="352"/>
      <c r="HKS11" s="353"/>
      <c r="HKT11" s="350"/>
      <c r="HKU11" s="350"/>
      <c r="HKV11" s="350"/>
      <c r="HKW11" s="350"/>
      <c r="HKX11" s="350"/>
      <c r="HKY11" s="350"/>
      <c r="HKZ11" s="351"/>
      <c r="HLA11" s="352"/>
      <c r="HLB11" s="353"/>
      <c r="HLC11" s="352"/>
      <c r="HLD11" s="353"/>
      <c r="HLE11" s="352"/>
      <c r="HLF11" s="353"/>
      <c r="HLG11" s="352"/>
      <c r="HLH11" s="353"/>
      <c r="HLI11" s="350"/>
      <c r="HLJ11" s="350"/>
      <c r="HLK11" s="350"/>
      <c r="HLL11" s="350"/>
      <c r="HLM11" s="350"/>
      <c r="HLN11" s="350"/>
      <c r="HLO11" s="351"/>
      <c r="HLP11" s="352"/>
      <c r="HLQ11" s="353"/>
      <c r="HLR11" s="352"/>
      <c r="HLS11" s="353"/>
      <c r="HLT11" s="352"/>
      <c r="HLU11" s="353"/>
      <c r="HLV11" s="352"/>
      <c r="HLW11" s="353"/>
      <c r="HLX11" s="350"/>
      <c r="HLY11" s="350"/>
      <c r="HLZ11" s="350"/>
      <c r="HMA11" s="350"/>
      <c r="HMB11" s="350"/>
      <c r="HMC11" s="350"/>
      <c r="HMD11" s="351"/>
      <c r="HME11" s="352"/>
      <c r="HMF11" s="353"/>
      <c r="HMG11" s="352"/>
      <c r="HMH11" s="353"/>
      <c r="HMI11" s="352"/>
      <c r="HMJ11" s="353"/>
      <c r="HMK11" s="352"/>
      <c r="HML11" s="353"/>
      <c r="HMM11" s="350"/>
      <c r="HMN11" s="350"/>
      <c r="HMO11" s="350"/>
      <c r="HMP11" s="350"/>
      <c r="HMQ11" s="350"/>
      <c r="HMR11" s="350"/>
      <c r="HMS11" s="351"/>
      <c r="HMT11" s="352"/>
      <c r="HMU11" s="353"/>
      <c r="HMV11" s="352"/>
      <c r="HMW11" s="353"/>
      <c r="HMX11" s="352"/>
      <c r="HMY11" s="353"/>
      <c r="HMZ11" s="352"/>
      <c r="HNA11" s="353"/>
      <c r="HNB11" s="350"/>
      <c r="HNC11" s="350"/>
      <c r="HND11" s="350"/>
      <c r="HNE11" s="350"/>
      <c r="HNF11" s="350"/>
      <c r="HNG11" s="350"/>
      <c r="HNH11" s="351"/>
      <c r="HNI11" s="352"/>
      <c r="HNJ11" s="353"/>
      <c r="HNK11" s="352"/>
      <c r="HNL11" s="353"/>
      <c r="HNM11" s="352"/>
      <c r="HNN11" s="353"/>
      <c r="HNO11" s="352"/>
      <c r="HNP11" s="353"/>
      <c r="HNQ11" s="350"/>
      <c r="HNR11" s="350"/>
      <c r="HNS11" s="350"/>
      <c r="HNT11" s="350"/>
      <c r="HNU11" s="350"/>
      <c r="HNV11" s="350"/>
      <c r="HNW11" s="351"/>
      <c r="HNX11" s="352"/>
      <c r="HNY11" s="353"/>
      <c r="HNZ11" s="352"/>
      <c r="HOA11" s="353"/>
      <c r="HOB11" s="352"/>
      <c r="HOC11" s="353"/>
      <c r="HOD11" s="352"/>
      <c r="HOE11" s="353"/>
      <c r="HOF11" s="350"/>
      <c r="HOG11" s="350"/>
      <c r="HOH11" s="350"/>
      <c r="HOI11" s="350"/>
      <c r="HOJ11" s="350"/>
      <c r="HOK11" s="350"/>
      <c r="HOL11" s="351"/>
      <c r="HOM11" s="352"/>
      <c r="HON11" s="353"/>
      <c r="HOO11" s="352"/>
      <c r="HOP11" s="353"/>
      <c r="HOQ11" s="352"/>
      <c r="HOR11" s="353"/>
      <c r="HOS11" s="352"/>
      <c r="HOT11" s="353"/>
      <c r="HOU11" s="350"/>
      <c r="HOV11" s="350"/>
      <c r="HOW11" s="350"/>
      <c r="HOX11" s="350"/>
      <c r="HOY11" s="350"/>
      <c r="HOZ11" s="350"/>
      <c r="HPA11" s="351"/>
      <c r="HPB11" s="352"/>
      <c r="HPC11" s="353"/>
      <c r="HPD11" s="352"/>
      <c r="HPE11" s="353"/>
      <c r="HPF11" s="352"/>
      <c r="HPG11" s="353"/>
      <c r="HPH11" s="352"/>
      <c r="HPI11" s="353"/>
      <c r="HPJ11" s="350"/>
      <c r="HPK11" s="350"/>
      <c r="HPL11" s="350"/>
      <c r="HPM11" s="350"/>
      <c r="HPN11" s="350"/>
      <c r="HPO11" s="350"/>
      <c r="HPP11" s="351"/>
      <c r="HPQ11" s="352"/>
      <c r="HPR11" s="353"/>
      <c r="HPS11" s="352"/>
      <c r="HPT11" s="353"/>
      <c r="HPU11" s="352"/>
      <c r="HPV11" s="353"/>
      <c r="HPW11" s="352"/>
      <c r="HPX11" s="353"/>
      <c r="HPY11" s="350"/>
      <c r="HPZ11" s="350"/>
      <c r="HQA11" s="350"/>
      <c r="HQB11" s="350"/>
      <c r="HQC11" s="350"/>
      <c r="HQD11" s="350"/>
      <c r="HQE11" s="351"/>
      <c r="HQF11" s="352"/>
      <c r="HQG11" s="353"/>
      <c r="HQH11" s="352"/>
      <c r="HQI11" s="353"/>
      <c r="HQJ11" s="352"/>
      <c r="HQK11" s="353"/>
      <c r="HQL11" s="352"/>
      <c r="HQM11" s="353"/>
      <c r="HQN11" s="350"/>
      <c r="HQO11" s="350"/>
      <c r="HQP11" s="350"/>
      <c r="HQQ11" s="350"/>
      <c r="HQR11" s="350"/>
      <c r="HQS11" s="350"/>
      <c r="HQT11" s="351"/>
      <c r="HQU11" s="352"/>
      <c r="HQV11" s="353"/>
      <c r="HQW11" s="352"/>
      <c r="HQX11" s="353"/>
      <c r="HQY11" s="352"/>
      <c r="HQZ11" s="353"/>
      <c r="HRA11" s="352"/>
      <c r="HRB11" s="353"/>
      <c r="HRC11" s="350"/>
      <c r="HRD11" s="350"/>
      <c r="HRE11" s="350"/>
      <c r="HRF11" s="350"/>
      <c r="HRG11" s="350"/>
      <c r="HRH11" s="350"/>
      <c r="HRI11" s="351"/>
      <c r="HRJ11" s="352"/>
      <c r="HRK11" s="353"/>
      <c r="HRL11" s="352"/>
      <c r="HRM11" s="353"/>
      <c r="HRN11" s="352"/>
      <c r="HRO11" s="353"/>
      <c r="HRP11" s="352"/>
      <c r="HRQ11" s="353"/>
      <c r="HRR11" s="350"/>
      <c r="HRS11" s="350"/>
      <c r="HRT11" s="350"/>
      <c r="HRU11" s="350"/>
      <c r="HRV11" s="350"/>
      <c r="HRW11" s="350"/>
      <c r="HRX11" s="351"/>
      <c r="HRY11" s="352"/>
      <c r="HRZ11" s="353"/>
      <c r="HSA11" s="352"/>
      <c r="HSB11" s="353"/>
      <c r="HSC11" s="352"/>
      <c r="HSD11" s="353"/>
      <c r="HSE11" s="352"/>
      <c r="HSF11" s="353"/>
      <c r="HSG11" s="350"/>
      <c r="HSH11" s="350"/>
      <c r="HSI11" s="350"/>
      <c r="HSJ11" s="350"/>
      <c r="HSK11" s="350"/>
      <c r="HSL11" s="350"/>
      <c r="HSM11" s="351"/>
      <c r="HSN11" s="352"/>
      <c r="HSO11" s="353"/>
      <c r="HSP11" s="352"/>
      <c r="HSQ11" s="353"/>
      <c r="HSR11" s="352"/>
      <c r="HSS11" s="353"/>
      <c r="HST11" s="352"/>
      <c r="HSU11" s="353"/>
      <c r="HSV11" s="350"/>
      <c r="HSW11" s="350"/>
      <c r="HSX11" s="350"/>
      <c r="HSY11" s="350"/>
      <c r="HSZ11" s="350"/>
      <c r="HTA11" s="350"/>
      <c r="HTB11" s="351"/>
      <c r="HTC11" s="352"/>
      <c r="HTD11" s="353"/>
      <c r="HTE11" s="352"/>
      <c r="HTF11" s="353"/>
      <c r="HTG11" s="352"/>
      <c r="HTH11" s="353"/>
      <c r="HTI11" s="352"/>
      <c r="HTJ11" s="353"/>
      <c r="HTK11" s="350"/>
      <c r="HTL11" s="350"/>
      <c r="HTM11" s="350"/>
      <c r="HTN11" s="350"/>
      <c r="HTO11" s="350"/>
      <c r="HTP11" s="350"/>
      <c r="HTQ11" s="351"/>
      <c r="HTR11" s="352"/>
      <c r="HTS11" s="353"/>
      <c r="HTT11" s="352"/>
      <c r="HTU11" s="353"/>
      <c r="HTV11" s="352"/>
      <c r="HTW11" s="353"/>
      <c r="HTX11" s="352"/>
      <c r="HTY11" s="353"/>
      <c r="HTZ11" s="350"/>
      <c r="HUA11" s="350"/>
      <c r="HUB11" s="350"/>
      <c r="HUC11" s="350"/>
      <c r="HUD11" s="350"/>
      <c r="HUE11" s="350"/>
      <c r="HUF11" s="351"/>
      <c r="HUG11" s="352"/>
      <c r="HUH11" s="353"/>
      <c r="HUI11" s="352"/>
      <c r="HUJ11" s="353"/>
      <c r="HUK11" s="352"/>
      <c r="HUL11" s="353"/>
      <c r="HUM11" s="352"/>
      <c r="HUN11" s="353"/>
      <c r="HUO11" s="350"/>
      <c r="HUP11" s="350"/>
      <c r="HUQ11" s="350"/>
      <c r="HUR11" s="350"/>
      <c r="HUS11" s="350"/>
      <c r="HUT11" s="350"/>
      <c r="HUU11" s="351"/>
      <c r="HUV11" s="352"/>
      <c r="HUW11" s="353"/>
      <c r="HUX11" s="352"/>
      <c r="HUY11" s="353"/>
      <c r="HUZ11" s="352"/>
      <c r="HVA11" s="353"/>
      <c r="HVB11" s="352"/>
      <c r="HVC11" s="353"/>
      <c r="HVD11" s="350"/>
      <c r="HVE11" s="350"/>
      <c r="HVF11" s="350"/>
      <c r="HVG11" s="350"/>
      <c r="HVH11" s="350"/>
      <c r="HVI11" s="350"/>
      <c r="HVJ11" s="351"/>
      <c r="HVK11" s="352"/>
      <c r="HVL11" s="353"/>
      <c r="HVM11" s="352"/>
      <c r="HVN11" s="353"/>
      <c r="HVO11" s="352"/>
      <c r="HVP11" s="353"/>
      <c r="HVQ11" s="352"/>
      <c r="HVR11" s="353"/>
      <c r="HVS11" s="350"/>
      <c r="HVT11" s="350"/>
      <c r="HVU11" s="350"/>
      <c r="HVV11" s="350"/>
      <c r="HVW11" s="350"/>
      <c r="HVX11" s="350"/>
      <c r="HVY11" s="351"/>
      <c r="HVZ11" s="352"/>
      <c r="HWA11" s="353"/>
      <c r="HWB11" s="352"/>
      <c r="HWC11" s="353"/>
      <c r="HWD11" s="352"/>
      <c r="HWE11" s="353"/>
      <c r="HWF11" s="352"/>
      <c r="HWG11" s="353"/>
      <c r="HWH11" s="350"/>
      <c r="HWI11" s="350"/>
      <c r="HWJ11" s="350"/>
      <c r="HWK11" s="350"/>
      <c r="HWL11" s="350"/>
      <c r="HWM11" s="350"/>
      <c r="HWN11" s="351"/>
      <c r="HWO11" s="352"/>
      <c r="HWP11" s="353"/>
      <c r="HWQ11" s="352"/>
      <c r="HWR11" s="353"/>
      <c r="HWS11" s="352"/>
      <c r="HWT11" s="353"/>
      <c r="HWU11" s="352"/>
      <c r="HWV11" s="353"/>
      <c r="HWW11" s="350"/>
      <c r="HWX11" s="350"/>
      <c r="HWY11" s="350"/>
      <c r="HWZ11" s="350"/>
      <c r="HXA11" s="350"/>
      <c r="HXB11" s="350"/>
      <c r="HXC11" s="351"/>
      <c r="HXD11" s="352"/>
      <c r="HXE11" s="353"/>
      <c r="HXF11" s="352"/>
      <c r="HXG11" s="353"/>
      <c r="HXH11" s="352"/>
      <c r="HXI11" s="353"/>
      <c r="HXJ11" s="352"/>
      <c r="HXK11" s="353"/>
      <c r="HXL11" s="350"/>
      <c r="HXM11" s="350"/>
      <c r="HXN11" s="350"/>
      <c r="HXO11" s="350"/>
      <c r="HXP11" s="350"/>
      <c r="HXQ11" s="350"/>
      <c r="HXR11" s="351"/>
      <c r="HXS11" s="352"/>
      <c r="HXT11" s="353"/>
      <c r="HXU11" s="352"/>
      <c r="HXV11" s="353"/>
      <c r="HXW11" s="352"/>
      <c r="HXX11" s="353"/>
      <c r="HXY11" s="352"/>
      <c r="HXZ11" s="353"/>
      <c r="HYA11" s="350"/>
      <c r="HYB11" s="350"/>
      <c r="HYC11" s="350"/>
      <c r="HYD11" s="350"/>
      <c r="HYE11" s="350"/>
      <c r="HYF11" s="350"/>
      <c r="HYG11" s="351"/>
      <c r="HYH11" s="352"/>
      <c r="HYI11" s="353"/>
      <c r="HYJ11" s="352"/>
      <c r="HYK11" s="353"/>
      <c r="HYL11" s="352"/>
      <c r="HYM11" s="353"/>
      <c r="HYN11" s="352"/>
      <c r="HYO11" s="353"/>
      <c r="HYP11" s="350"/>
      <c r="HYQ11" s="350"/>
      <c r="HYR11" s="350"/>
      <c r="HYS11" s="350"/>
      <c r="HYT11" s="350"/>
      <c r="HYU11" s="350"/>
      <c r="HYV11" s="351"/>
      <c r="HYW11" s="352"/>
      <c r="HYX11" s="353"/>
      <c r="HYY11" s="352"/>
      <c r="HYZ11" s="353"/>
      <c r="HZA11" s="352"/>
      <c r="HZB11" s="353"/>
      <c r="HZC11" s="352"/>
      <c r="HZD11" s="353"/>
      <c r="HZE11" s="350"/>
      <c r="HZF11" s="350"/>
      <c r="HZG11" s="350"/>
      <c r="HZH11" s="350"/>
      <c r="HZI11" s="350"/>
      <c r="HZJ11" s="350"/>
      <c r="HZK11" s="351"/>
      <c r="HZL11" s="352"/>
      <c r="HZM11" s="353"/>
      <c r="HZN11" s="352"/>
      <c r="HZO11" s="353"/>
      <c r="HZP11" s="352"/>
      <c r="HZQ11" s="353"/>
      <c r="HZR11" s="352"/>
      <c r="HZS11" s="353"/>
      <c r="HZT11" s="350"/>
      <c r="HZU11" s="350"/>
      <c r="HZV11" s="350"/>
      <c r="HZW11" s="350"/>
      <c r="HZX11" s="350"/>
      <c r="HZY11" s="350"/>
      <c r="HZZ11" s="351"/>
      <c r="IAA11" s="352"/>
      <c r="IAB11" s="353"/>
      <c r="IAC11" s="352"/>
      <c r="IAD11" s="353"/>
      <c r="IAE11" s="352"/>
      <c r="IAF11" s="353"/>
      <c r="IAG11" s="352"/>
      <c r="IAH11" s="353"/>
      <c r="IAI11" s="350"/>
      <c r="IAJ11" s="350"/>
      <c r="IAK11" s="350"/>
      <c r="IAL11" s="350"/>
      <c r="IAM11" s="350"/>
      <c r="IAN11" s="350"/>
      <c r="IAO11" s="351"/>
      <c r="IAP11" s="352"/>
      <c r="IAQ11" s="353"/>
      <c r="IAR11" s="352"/>
      <c r="IAS11" s="353"/>
      <c r="IAT11" s="352"/>
      <c r="IAU11" s="353"/>
      <c r="IAV11" s="352"/>
      <c r="IAW11" s="353"/>
      <c r="IAX11" s="350"/>
      <c r="IAY11" s="350"/>
      <c r="IAZ11" s="350"/>
      <c r="IBA11" s="350"/>
      <c r="IBB11" s="350"/>
      <c r="IBC11" s="350"/>
      <c r="IBD11" s="351"/>
      <c r="IBE11" s="352"/>
      <c r="IBF11" s="353"/>
      <c r="IBG11" s="352"/>
      <c r="IBH11" s="353"/>
      <c r="IBI11" s="352"/>
      <c r="IBJ11" s="353"/>
      <c r="IBK11" s="352"/>
      <c r="IBL11" s="353"/>
      <c r="IBM11" s="350"/>
      <c r="IBN11" s="350"/>
      <c r="IBO11" s="350"/>
      <c r="IBP11" s="350"/>
      <c r="IBQ11" s="350"/>
      <c r="IBR11" s="350"/>
      <c r="IBS11" s="351"/>
      <c r="IBT11" s="352"/>
      <c r="IBU11" s="353"/>
      <c r="IBV11" s="352"/>
      <c r="IBW11" s="353"/>
      <c r="IBX11" s="352"/>
      <c r="IBY11" s="353"/>
      <c r="IBZ11" s="352"/>
      <c r="ICA11" s="353"/>
      <c r="ICB11" s="350"/>
      <c r="ICC11" s="350"/>
      <c r="ICD11" s="350"/>
      <c r="ICE11" s="350"/>
      <c r="ICF11" s="350"/>
      <c r="ICG11" s="350"/>
      <c r="ICH11" s="351"/>
      <c r="ICI11" s="352"/>
      <c r="ICJ11" s="353"/>
      <c r="ICK11" s="352"/>
      <c r="ICL11" s="353"/>
      <c r="ICM11" s="352"/>
      <c r="ICN11" s="353"/>
      <c r="ICO11" s="352"/>
      <c r="ICP11" s="353"/>
      <c r="ICQ11" s="350"/>
      <c r="ICR11" s="350"/>
      <c r="ICS11" s="350"/>
      <c r="ICT11" s="350"/>
      <c r="ICU11" s="350"/>
      <c r="ICV11" s="350"/>
      <c r="ICW11" s="351"/>
      <c r="ICX11" s="352"/>
      <c r="ICY11" s="353"/>
      <c r="ICZ11" s="352"/>
      <c r="IDA11" s="353"/>
      <c r="IDB11" s="352"/>
      <c r="IDC11" s="353"/>
      <c r="IDD11" s="352"/>
      <c r="IDE11" s="353"/>
      <c r="IDF11" s="350"/>
      <c r="IDG11" s="350"/>
      <c r="IDH11" s="350"/>
      <c r="IDI11" s="350"/>
      <c r="IDJ11" s="350"/>
      <c r="IDK11" s="350"/>
      <c r="IDL11" s="351"/>
      <c r="IDM11" s="352"/>
      <c r="IDN11" s="353"/>
      <c r="IDO11" s="352"/>
      <c r="IDP11" s="353"/>
      <c r="IDQ11" s="352"/>
      <c r="IDR11" s="353"/>
      <c r="IDS11" s="352"/>
      <c r="IDT11" s="353"/>
      <c r="IDU11" s="350"/>
      <c r="IDV11" s="350"/>
      <c r="IDW11" s="350"/>
      <c r="IDX11" s="350"/>
      <c r="IDY11" s="350"/>
      <c r="IDZ11" s="350"/>
      <c r="IEA11" s="351"/>
      <c r="IEB11" s="352"/>
      <c r="IEC11" s="353"/>
      <c r="IED11" s="352"/>
      <c r="IEE11" s="353"/>
      <c r="IEF11" s="352"/>
      <c r="IEG11" s="353"/>
      <c r="IEH11" s="352"/>
      <c r="IEI11" s="353"/>
      <c r="IEJ11" s="350"/>
      <c r="IEK11" s="350"/>
      <c r="IEL11" s="350"/>
      <c r="IEM11" s="350"/>
      <c r="IEN11" s="350"/>
      <c r="IEO11" s="350"/>
      <c r="IEP11" s="351"/>
      <c r="IEQ11" s="352"/>
      <c r="IER11" s="353"/>
      <c r="IES11" s="352"/>
      <c r="IET11" s="353"/>
      <c r="IEU11" s="352"/>
      <c r="IEV11" s="353"/>
      <c r="IEW11" s="352"/>
      <c r="IEX11" s="353"/>
      <c r="IEY11" s="350"/>
      <c r="IEZ11" s="350"/>
      <c r="IFA11" s="350"/>
      <c r="IFB11" s="350"/>
      <c r="IFC11" s="350"/>
      <c r="IFD11" s="350"/>
      <c r="IFE11" s="351"/>
      <c r="IFF11" s="352"/>
      <c r="IFG11" s="353"/>
      <c r="IFH11" s="352"/>
      <c r="IFI11" s="353"/>
      <c r="IFJ11" s="352"/>
      <c r="IFK11" s="353"/>
      <c r="IFL11" s="352"/>
      <c r="IFM11" s="353"/>
      <c r="IFN11" s="350"/>
      <c r="IFO11" s="350"/>
      <c r="IFP11" s="350"/>
      <c r="IFQ11" s="350"/>
      <c r="IFR11" s="350"/>
      <c r="IFS11" s="350"/>
      <c r="IFT11" s="351"/>
      <c r="IFU11" s="352"/>
      <c r="IFV11" s="353"/>
      <c r="IFW11" s="352"/>
      <c r="IFX11" s="353"/>
      <c r="IFY11" s="352"/>
      <c r="IFZ11" s="353"/>
      <c r="IGA11" s="352"/>
      <c r="IGB11" s="353"/>
      <c r="IGC11" s="350"/>
      <c r="IGD11" s="350"/>
      <c r="IGE11" s="350"/>
      <c r="IGF11" s="350"/>
      <c r="IGG11" s="350"/>
      <c r="IGH11" s="350"/>
      <c r="IGI11" s="351"/>
      <c r="IGJ11" s="352"/>
      <c r="IGK11" s="353"/>
      <c r="IGL11" s="352"/>
      <c r="IGM11" s="353"/>
      <c r="IGN11" s="352"/>
      <c r="IGO11" s="353"/>
      <c r="IGP11" s="352"/>
      <c r="IGQ11" s="353"/>
      <c r="IGR11" s="350"/>
      <c r="IGS11" s="350"/>
      <c r="IGT11" s="350"/>
      <c r="IGU11" s="350"/>
      <c r="IGV11" s="350"/>
      <c r="IGW11" s="350"/>
      <c r="IGX11" s="351"/>
      <c r="IGY11" s="352"/>
      <c r="IGZ11" s="353"/>
      <c r="IHA11" s="352"/>
      <c r="IHB11" s="353"/>
      <c r="IHC11" s="352"/>
      <c r="IHD11" s="353"/>
      <c r="IHE11" s="352"/>
      <c r="IHF11" s="353"/>
      <c r="IHG11" s="350"/>
      <c r="IHH11" s="350"/>
      <c r="IHI11" s="350"/>
      <c r="IHJ11" s="350"/>
      <c r="IHK11" s="350"/>
      <c r="IHL11" s="350"/>
      <c r="IHM11" s="351"/>
      <c r="IHN11" s="352"/>
      <c r="IHO11" s="353"/>
      <c r="IHP11" s="352"/>
      <c r="IHQ11" s="353"/>
      <c r="IHR11" s="352"/>
      <c r="IHS11" s="353"/>
      <c r="IHT11" s="352"/>
      <c r="IHU11" s="353"/>
      <c r="IHV11" s="350"/>
      <c r="IHW11" s="350"/>
      <c r="IHX11" s="350"/>
      <c r="IHY11" s="350"/>
      <c r="IHZ11" s="350"/>
      <c r="IIA11" s="350"/>
      <c r="IIB11" s="351"/>
      <c r="IIC11" s="352"/>
      <c r="IID11" s="353"/>
      <c r="IIE11" s="352"/>
      <c r="IIF11" s="353"/>
      <c r="IIG11" s="352"/>
      <c r="IIH11" s="353"/>
      <c r="III11" s="352"/>
      <c r="IIJ11" s="353"/>
      <c r="IIK11" s="350"/>
      <c r="IIL11" s="350"/>
      <c r="IIM11" s="350"/>
      <c r="IIN11" s="350"/>
      <c r="IIO11" s="350"/>
      <c r="IIP11" s="350"/>
      <c r="IIQ11" s="351"/>
      <c r="IIR11" s="352"/>
      <c r="IIS11" s="353"/>
      <c r="IIT11" s="352"/>
      <c r="IIU11" s="353"/>
      <c r="IIV11" s="352"/>
      <c r="IIW11" s="353"/>
      <c r="IIX11" s="352"/>
      <c r="IIY11" s="353"/>
      <c r="IIZ11" s="350"/>
      <c r="IJA11" s="350"/>
      <c r="IJB11" s="350"/>
      <c r="IJC11" s="350"/>
      <c r="IJD11" s="350"/>
      <c r="IJE11" s="350"/>
      <c r="IJF11" s="351"/>
      <c r="IJG11" s="352"/>
      <c r="IJH11" s="353"/>
      <c r="IJI11" s="352"/>
      <c r="IJJ11" s="353"/>
      <c r="IJK11" s="352"/>
      <c r="IJL11" s="353"/>
      <c r="IJM11" s="352"/>
      <c r="IJN11" s="353"/>
      <c r="IJO11" s="350"/>
      <c r="IJP11" s="350"/>
      <c r="IJQ11" s="350"/>
      <c r="IJR11" s="350"/>
      <c r="IJS11" s="350"/>
      <c r="IJT11" s="350"/>
      <c r="IJU11" s="351"/>
      <c r="IJV11" s="352"/>
      <c r="IJW11" s="353"/>
      <c r="IJX11" s="352"/>
      <c r="IJY11" s="353"/>
      <c r="IJZ11" s="352"/>
      <c r="IKA11" s="353"/>
      <c r="IKB11" s="352"/>
      <c r="IKC11" s="353"/>
      <c r="IKD11" s="350"/>
      <c r="IKE11" s="350"/>
      <c r="IKF11" s="350"/>
      <c r="IKG11" s="350"/>
      <c r="IKH11" s="350"/>
      <c r="IKI11" s="350"/>
      <c r="IKJ11" s="351"/>
      <c r="IKK11" s="352"/>
      <c r="IKL11" s="353"/>
      <c r="IKM11" s="352"/>
      <c r="IKN11" s="353"/>
      <c r="IKO11" s="352"/>
      <c r="IKP11" s="353"/>
      <c r="IKQ11" s="352"/>
      <c r="IKR11" s="353"/>
      <c r="IKS11" s="350"/>
      <c r="IKT11" s="350"/>
      <c r="IKU11" s="350"/>
      <c r="IKV11" s="350"/>
      <c r="IKW11" s="350"/>
      <c r="IKX11" s="350"/>
      <c r="IKY11" s="351"/>
      <c r="IKZ11" s="352"/>
      <c r="ILA11" s="353"/>
      <c r="ILB11" s="352"/>
      <c r="ILC11" s="353"/>
      <c r="ILD11" s="352"/>
      <c r="ILE11" s="353"/>
      <c r="ILF11" s="352"/>
      <c r="ILG11" s="353"/>
      <c r="ILH11" s="350"/>
      <c r="ILI11" s="350"/>
      <c r="ILJ11" s="350"/>
      <c r="ILK11" s="350"/>
      <c r="ILL11" s="350"/>
      <c r="ILM11" s="350"/>
      <c r="ILN11" s="351"/>
      <c r="ILO11" s="352"/>
      <c r="ILP11" s="353"/>
      <c r="ILQ11" s="352"/>
      <c r="ILR11" s="353"/>
      <c r="ILS11" s="352"/>
      <c r="ILT11" s="353"/>
      <c r="ILU11" s="352"/>
      <c r="ILV11" s="353"/>
      <c r="ILW11" s="350"/>
      <c r="ILX11" s="350"/>
      <c r="ILY11" s="350"/>
      <c r="ILZ11" s="350"/>
      <c r="IMA11" s="350"/>
      <c r="IMB11" s="350"/>
      <c r="IMC11" s="351"/>
      <c r="IMD11" s="352"/>
      <c r="IME11" s="353"/>
      <c r="IMF11" s="352"/>
      <c r="IMG11" s="353"/>
      <c r="IMH11" s="352"/>
      <c r="IMI11" s="353"/>
      <c r="IMJ11" s="352"/>
      <c r="IMK11" s="353"/>
      <c r="IML11" s="350"/>
      <c r="IMM11" s="350"/>
      <c r="IMN11" s="350"/>
      <c r="IMO11" s="350"/>
      <c r="IMP11" s="350"/>
      <c r="IMQ11" s="350"/>
      <c r="IMR11" s="351"/>
      <c r="IMS11" s="352"/>
      <c r="IMT11" s="353"/>
      <c r="IMU11" s="352"/>
      <c r="IMV11" s="353"/>
      <c r="IMW11" s="352"/>
      <c r="IMX11" s="353"/>
      <c r="IMY11" s="352"/>
      <c r="IMZ11" s="353"/>
      <c r="INA11" s="350"/>
      <c r="INB11" s="350"/>
      <c r="INC11" s="350"/>
      <c r="IND11" s="350"/>
      <c r="INE11" s="350"/>
      <c r="INF11" s="350"/>
      <c r="ING11" s="351"/>
      <c r="INH11" s="352"/>
      <c r="INI11" s="353"/>
      <c r="INJ11" s="352"/>
      <c r="INK11" s="353"/>
      <c r="INL11" s="352"/>
      <c r="INM11" s="353"/>
      <c r="INN11" s="352"/>
      <c r="INO11" s="353"/>
      <c r="INP11" s="350"/>
      <c r="INQ11" s="350"/>
      <c r="INR11" s="350"/>
      <c r="INS11" s="350"/>
      <c r="INT11" s="350"/>
      <c r="INU11" s="350"/>
      <c r="INV11" s="351"/>
      <c r="INW11" s="352"/>
      <c r="INX11" s="353"/>
      <c r="INY11" s="352"/>
      <c r="INZ11" s="353"/>
      <c r="IOA11" s="352"/>
      <c r="IOB11" s="353"/>
      <c r="IOC11" s="352"/>
      <c r="IOD11" s="353"/>
      <c r="IOE11" s="350"/>
      <c r="IOF11" s="350"/>
      <c r="IOG11" s="350"/>
      <c r="IOH11" s="350"/>
      <c r="IOI11" s="350"/>
      <c r="IOJ11" s="350"/>
      <c r="IOK11" s="351"/>
      <c r="IOL11" s="352"/>
      <c r="IOM11" s="353"/>
      <c r="ION11" s="352"/>
      <c r="IOO11" s="353"/>
      <c r="IOP11" s="352"/>
      <c r="IOQ11" s="353"/>
      <c r="IOR11" s="352"/>
      <c r="IOS11" s="353"/>
      <c r="IOT11" s="350"/>
      <c r="IOU11" s="350"/>
      <c r="IOV11" s="350"/>
      <c r="IOW11" s="350"/>
      <c r="IOX11" s="350"/>
      <c r="IOY11" s="350"/>
      <c r="IOZ11" s="351"/>
      <c r="IPA11" s="352"/>
      <c r="IPB11" s="353"/>
      <c r="IPC11" s="352"/>
      <c r="IPD11" s="353"/>
      <c r="IPE11" s="352"/>
      <c r="IPF11" s="353"/>
      <c r="IPG11" s="352"/>
      <c r="IPH11" s="353"/>
      <c r="IPI11" s="350"/>
      <c r="IPJ11" s="350"/>
      <c r="IPK11" s="350"/>
      <c r="IPL11" s="350"/>
      <c r="IPM11" s="350"/>
      <c r="IPN11" s="350"/>
      <c r="IPO11" s="351"/>
      <c r="IPP11" s="352"/>
      <c r="IPQ11" s="353"/>
      <c r="IPR11" s="352"/>
      <c r="IPS11" s="353"/>
      <c r="IPT11" s="352"/>
      <c r="IPU11" s="353"/>
      <c r="IPV11" s="352"/>
      <c r="IPW11" s="353"/>
      <c r="IPX11" s="350"/>
      <c r="IPY11" s="350"/>
      <c r="IPZ11" s="350"/>
      <c r="IQA11" s="350"/>
      <c r="IQB11" s="350"/>
      <c r="IQC11" s="350"/>
      <c r="IQD11" s="351"/>
      <c r="IQE11" s="352"/>
      <c r="IQF11" s="353"/>
      <c r="IQG11" s="352"/>
      <c r="IQH11" s="353"/>
      <c r="IQI11" s="352"/>
      <c r="IQJ11" s="353"/>
      <c r="IQK11" s="352"/>
      <c r="IQL11" s="353"/>
      <c r="IQM11" s="350"/>
      <c r="IQN11" s="350"/>
      <c r="IQO11" s="350"/>
      <c r="IQP11" s="350"/>
      <c r="IQQ11" s="350"/>
      <c r="IQR11" s="350"/>
      <c r="IQS11" s="351"/>
      <c r="IQT11" s="352"/>
      <c r="IQU11" s="353"/>
      <c r="IQV11" s="352"/>
      <c r="IQW11" s="353"/>
      <c r="IQX11" s="352"/>
      <c r="IQY11" s="353"/>
      <c r="IQZ11" s="352"/>
      <c r="IRA11" s="353"/>
      <c r="IRB11" s="350"/>
      <c r="IRC11" s="350"/>
      <c r="IRD11" s="350"/>
      <c r="IRE11" s="350"/>
      <c r="IRF11" s="350"/>
      <c r="IRG11" s="350"/>
      <c r="IRH11" s="351"/>
      <c r="IRI11" s="352"/>
      <c r="IRJ11" s="353"/>
      <c r="IRK11" s="352"/>
      <c r="IRL11" s="353"/>
      <c r="IRM11" s="352"/>
      <c r="IRN11" s="353"/>
      <c r="IRO11" s="352"/>
      <c r="IRP11" s="353"/>
      <c r="IRQ11" s="350"/>
      <c r="IRR11" s="350"/>
      <c r="IRS11" s="350"/>
      <c r="IRT11" s="350"/>
      <c r="IRU11" s="350"/>
      <c r="IRV11" s="350"/>
      <c r="IRW11" s="351"/>
      <c r="IRX11" s="352"/>
      <c r="IRY11" s="353"/>
      <c r="IRZ11" s="352"/>
      <c r="ISA11" s="353"/>
      <c r="ISB11" s="352"/>
      <c r="ISC11" s="353"/>
      <c r="ISD11" s="352"/>
      <c r="ISE11" s="353"/>
      <c r="ISF11" s="350"/>
      <c r="ISG11" s="350"/>
      <c r="ISH11" s="350"/>
      <c r="ISI11" s="350"/>
      <c r="ISJ11" s="350"/>
      <c r="ISK11" s="350"/>
      <c r="ISL11" s="351"/>
      <c r="ISM11" s="352"/>
      <c r="ISN11" s="353"/>
      <c r="ISO11" s="352"/>
      <c r="ISP11" s="353"/>
      <c r="ISQ11" s="352"/>
      <c r="ISR11" s="353"/>
      <c r="ISS11" s="352"/>
      <c r="IST11" s="353"/>
      <c r="ISU11" s="350"/>
      <c r="ISV11" s="350"/>
      <c r="ISW11" s="350"/>
      <c r="ISX11" s="350"/>
      <c r="ISY11" s="350"/>
      <c r="ISZ11" s="350"/>
      <c r="ITA11" s="351"/>
      <c r="ITB11" s="352"/>
      <c r="ITC11" s="353"/>
      <c r="ITD11" s="352"/>
      <c r="ITE11" s="353"/>
      <c r="ITF11" s="352"/>
      <c r="ITG11" s="353"/>
      <c r="ITH11" s="352"/>
      <c r="ITI11" s="353"/>
      <c r="ITJ11" s="350"/>
      <c r="ITK11" s="350"/>
      <c r="ITL11" s="350"/>
      <c r="ITM11" s="350"/>
      <c r="ITN11" s="350"/>
      <c r="ITO11" s="350"/>
      <c r="ITP11" s="351"/>
      <c r="ITQ11" s="352"/>
      <c r="ITR11" s="353"/>
      <c r="ITS11" s="352"/>
      <c r="ITT11" s="353"/>
      <c r="ITU11" s="352"/>
      <c r="ITV11" s="353"/>
      <c r="ITW11" s="352"/>
      <c r="ITX11" s="353"/>
      <c r="ITY11" s="350"/>
      <c r="ITZ11" s="350"/>
      <c r="IUA11" s="350"/>
      <c r="IUB11" s="350"/>
      <c r="IUC11" s="350"/>
      <c r="IUD11" s="350"/>
      <c r="IUE11" s="351"/>
      <c r="IUF11" s="352"/>
      <c r="IUG11" s="353"/>
      <c r="IUH11" s="352"/>
      <c r="IUI11" s="353"/>
      <c r="IUJ11" s="352"/>
      <c r="IUK11" s="353"/>
      <c r="IUL11" s="352"/>
      <c r="IUM11" s="353"/>
      <c r="IUN11" s="350"/>
      <c r="IUO11" s="350"/>
      <c r="IUP11" s="350"/>
      <c r="IUQ11" s="350"/>
      <c r="IUR11" s="350"/>
      <c r="IUS11" s="350"/>
      <c r="IUT11" s="351"/>
      <c r="IUU11" s="352"/>
      <c r="IUV11" s="353"/>
      <c r="IUW11" s="352"/>
      <c r="IUX11" s="353"/>
      <c r="IUY11" s="352"/>
      <c r="IUZ11" s="353"/>
      <c r="IVA11" s="352"/>
      <c r="IVB11" s="353"/>
      <c r="IVC11" s="350"/>
      <c r="IVD11" s="350"/>
      <c r="IVE11" s="350"/>
      <c r="IVF11" s="350"/>
      <c r="IVG11" s="350"/>
      <c r="IVH11" s="350"/>
      <c r="IVI11" s="351"/>
      <c r="IVJ11" s="352"/>
      <c r="IVK11" s="353"/>
      <c r="IVL11" s="352"/>
      <c r="IVM11" s="353"/>
      <c r="IVN11" s="352"/>
      <c r="IVO11" s="353"/>
      <c r="IVP11" s="352"/>
      <c r="IVQ11" s="353"/>
      <c r="IVR11" s="350"/>
      <c r="IVS11" s="350"/>
      <c r="IVT11" s="350"/>
      <c r="IVU11" s="350"/>
      <c r="IVV11" s="350"/>
      <c r="IVW11" s="350"/>
      <c r="IVX11" s="351"/>
      <c r="IVY11" s="352"/>
      <c r="IVZ11" s="353"/>
      <c r="IWA11" s="352"/>
      <c r="IWB11" s="353"/>
      <c r="IWC11" s="352"/>
      <c r="IWD11" s="353"/>
      <c r="IWE11" s="352"/>
      <c r="IWF11" s="353"/>
      <c r="IWG11" s="350"/>
      <c r="IWH11" s="350"/>
      <c r="IWI11" s="350"/>
      <c r="IWJ11" s="350"/>
      <c r="IWK11" s="350"/>
      <c r="IWL11" s="350"/>
      <c r="IWM11" s="351"/>
      <c r="IWN11" s="352"/>
      <c r="IWO11" s="353"/>
      <c r="IWP11" s="352"/>
      <c r="IWQ11" s="353"/>
      <c r="IWR11" s="352"/>
      <c r="IWS11" s="353"/>
      <c r="IWT11" s="352"/>
      <c r="IWU11" s="353"/>
      <c r="IWV11" s="350"/>
      <c r="IWW11" s="350"/>
      <c r="IWX11" s="350"/>
      <c r="IWY11" s="350"/>
      <c r="IWZ11" s="350"/>
      <c r="IXA11" s="350"/>
      <c r="IXB11" s="351"/>
      <c r="IXC11" s="352"/>
      <c r="IXD11" s="353"/>
      <c r="IXE11" s="352"/>
      <c r="IXF11" s="353"/>
      <c r="IXG11" s="352"/>
      <c r="IXH11" s="353"/>
      <c r="IXI11" s="352"/>
      <c r="IXJ11" s="353"/>
      <c r="IXK11" s="350"/>
      <c r="IXL11" s="350"/>
      <c r="IXM11" s="350"/>
      <c r="IXN11" s="350"/>
      <c r="IXO11" s="350"/>
      <c r="IXP11" s="350"/>
      <c r="IXQ11" s="351"/>
      <c r="IXR11" s="352"/>
      <c r="IXS11" s="353"/>
      <c r="IXT11" s="352"/>
      <c r="IXU11" s="353"/>
      <c r="IXV11" s="352"/>
      <c r="IXW11" s="353"/>
      <c r="IXX11" s="352"/>
      <c r="IXY11" s="353"/>
      <c r="IXZ11" s="350"/>
      <c r="IYA11" s="350"/>
      <c r="IYB11" s="350"/>
      <c r="IYC11" s="350"/>
      <c r="IYD11" s="350"/>
      <c r="IYE11" s="350"/>
      <c r="IYF11" s="351"/>
      <c r="IYG11" s="352"/>
      <c r="IYH11" s="353"/>
      <c r="IYI11" s="352"/>
      <c r="IYJ11" s="353"/>
      <c r="IYK11" s="352"/>
      <c r="IYL11" s="353"/>
      <c r="IYM11" s="352"/>
      <c r="IYN11" s="353"/>
      <c r="IYO11" s="350"/>
      <c r="IYP11" s="350"/>
      <c r="IYQ11" s="350"/>
      <c r="IYR11" s="350"/>
      <c r="IYS11" s="350"/>
      <c r="IYT11" s="350"/>
      <c r="IYU11" s="351"/>
      <c r="IYV11" s="352"/>
      <c r="IYW11" s="353"/>
      <c r="IYX11" s="352"/>
      <c r="IYY11" s="353"/>
      <c r="IYZ11" s="352"/>
      <c r="IZA11" s="353"/>
      <c r="IZB11" s="352"/>
      <c r="IZC11" s="353"/>
      <c r="IZD11" s="350"/>
      <c r="IZE11" s="350"/>
      <c r="IZF11" s="350"/>
      <c r="IZG11" s="350"/>
      <c r="IZH11" s="350"/>
      <c r="IZI11" s="350"/>
      <c r="IZJ11" s="351"/>
      <c r="IZK11" s="352"/>
      <c r="IZL11" s="353"/>
      <c r="IZM11" s="352"/>
      <c r="IZN11" s="353"/>
      <c r="IZO11" s="352"/>
      <c r="IZP11" s="353"/>
      <c r="IZQ11" s="352"/>
      <c r="IZR11" s="353"/>
      <c r="IZS11" s="350"/>
      <c r="IZT11" s="350"/>
      <c r="IZU11" s="350"/>
      <c r="IZV11" s="350"/>
      <c r="IZW11" s="350"/>
      <c r="IZX11" s="350"/>
      <c r="IZY11" s="351"/>
      <c r="IZZ11" s="352"/>
      <c r="JAA11" s="353"/>
      <c r="JAB11" s="352"/>
      <c r="JAC11" s="353"/>
      <c r="JAD11" s="352"/>
      <c r="JAE11" s="353"/>
      <c r="JAF11" s="352"/>
      <c r="JAG11" s="353"/>
      <c r="JAH11" s="350"/>
      <c r="JAI11" s="350"/>
      <c r="JAJ11" s="350"/>
      <c r="JAK11" s="350"/>
      <c r="JAL11" s="350"/>
      <c r="JAM11" s="350"/>
      <c r="JAN11" s="351"/>
      <c r="JAO11" s="352"/>
      <c r="JAP11" s="353"/>
      <c r="JAQ11" s="352"/>
      <c r="JAR11" s="353"/>
      <c r="JAS11" s="352"/>
      <c r="JAT11" s="353"/>
      <c r="JAU11" s="352"/>
      <c r="JAV11" s="353"/>
      <c r="JAW11" s="350"/>
      <c r="JAX11" s="350"/>
      <c r="JAY11" s="350"/>
      <c r="JAZ11" s="350"/>
      <c r="JBA11" s="350"/>
      <c r="JBB11" s="350"/>
      <c r="JBC11" s="351"/>
      <c r="JBD11" s="352"/>
      <c r="JBE11" s="353"/>
      <c r="JBF11" s="352"/>
      <c r="JBG11" s="353"/>
      <c r="JBH11" s="352"/>
      <c r="JBI11" s="353"/>
      <c r="JBJ11" s="352"/>
      <c r="JBK11" s="353"/>
      <c r="JBL11" s="350"/>
      <c r="JBM11" s="350"/>
      <c r="JBN11" s="350"/>
      <c r="JBO11" s="350"/>
      <c r="JBP11" s="350"/>
      <c r="JBQ11" s="350"/>
      <c r="JBR11" s="351"/>
      <c r="JBS11" s="352"/>
      <c r="JBT11" s="353"/>
      <c r="JBU11" s="352"/>
      <c r="JBV11" s="353"/>
      <c r="JBW11" s="352"/>
      <c r="JBX11" s="353"/>
      <c r="JBY11" s="352"/>
      <c r="JBZ11" s="353"/>
      <c r="JCA11" s="350"/>
      <c r="JCB11" s="350"/>
      <c r="JCC11" s="350"/>
      <c r="JCD11" s="350"/>
      <c r="JCE11" s="350"/>
      <c r="JCF11" s="350"/>
      <c r="JCG11" s="351"/>
      <c r="JCH11" s="352"/>
      <c r="JCI11" s="353"/>
      <c r="JCJ11" s="352"/>
      <c r="JCK11" s="353"/>
      <c r="JCL11" s="352"/>
      <c r="JCM11" s="353"/>
      <c r="JCN11" s="352"/>
      <c r="JCO11" s="353"/>
      <c r="JCP11" s="350"/>
      <c r="JCQ11" s="350"/>
      <c r="JCR11" s="350"/>
      <c r="JCS11" s="350"/>
      <c r="JCT11" s="350"/>
      <c r="JCU11" s="350"/>
      <c r="JCV11" s="351"/>
      <c r="JCW11" s="352"/>
      <c r="JCX11" s="353"/>
      <c r="JCY11" s="352"/>
      <c r="JCZ11" s="353"/>
      <c r="JDA11" s="352"/>
      <c r="JDB11" s="353"/>
      <c r="JDC11" s="352"/>
      <c r="JDD11" s="353"/>
      <c r="JDE11" s="350"/>
      <c r="JDF11" s="350"/>
      <c r="JDG11" s="350"/>
      <c r="JDH11" s="350"/>
      <c r="JDI11" s="350"/>
      <c r="JDJ11" s="350"/>
      <c r="JDK11" s="351"/>
      <c r="JDL11" s="352"/>
      <c r="JDM11" s="353"/>
      <c r="JDN11" s="352"/>
      <c r="JDO11" s="353"/>
      <c r="JDP11" s="352"/>
      <c r="JDQ11" s="353"/>
      <c r="JDR11" s="352"/>
      <c r="JDS11" s="353"/>
      <c r="JDT11" s="350"/>
      <c r="JDU11" s="350"/>
      <c r="JDV11" s="350"/>
      <c r="JDW11" s="350"/>
      <c r="JDX11" s="350"/>
      <c r="JDY11" s="350"/>
      <c r="JDZ11" s="351"/>
      <c r="JEA11" s="352"/>
      <c r="JEB11" s="353"/>
      <c r="JEC11" s="352"/>
      <c r="JED11" s="353"/>
      <c r="JEE11" s="352"/>
      <c r="JEF11" s="353"/>
      <c r="JEG11" s="352"/>
      <c r="JEH11" s="353"/>
      <c r="JEI11" s="350"/>
      <c r="JEJ11" s="350"/>
      <c r="JEK11" s="350"/>
      <c r="JEL11" s="350"/>
      <c r="JEM11" s="350"/>
      <c r="JEN11" s="350"/>
      <c r="JEO11" s="351"/>
      <c r="JEP11" s="352"/>
      <c r="JEQ11" s="353"/>
      <c r="JER11" s="352"/>
      <c r="JES11" s="353"/>
      <c r="JET11" s="352"/>
      <c r="JEU11" s="353"/>
      <c r="JEV11" s="352"/>
      <c r="JEW11" s="353"/>
      <c r="JEX11" s="350"/>
      <c r="JEY11" s="350"/>
      <c r="JEZ11" s="350"/>
      <c r="JFA11" s="350"/>
      <c r="JFB11" s="350"/>
      <c r="JFC11" s="350"/>
      <c r="JFD11" s="351"/>
      <c r="JFE11" s="352"/>
      <c r="JFF11" s="353"/>
      <c r="JFG11" s="352"/>
      <c r="JFH11" s="353"/>
      <c r="JFI11" s="352"/>
      <c r="JFJ11" s="353"/>
      <c r="JFK11" s="352"/>
      <c r="JFL11" s="353"/>
      <c r="JFM11" s="350"/>
      <c r="JFN11" s="350"/>
      <c r="JFO11" s="350"/>
      <c r="JFP11" s="350"/>
      <c r="JFQ11" s="350"/>
      <c r="JFR11" s="350"/>
      <c r="JFS11" s="351"/>
      <c r="JFT11" s="352"/>
      <c r="JFU11" s="353"/>
      <c r="JFV11" s="352"/>
      <c r="JFW11" s="353"/>
      <c r="JFX11" s="352"/>
      <c r="JFY11" s="353"/>
      <c r="JFZ11" s="352"/>
      <c r="JGA11" s="353"/>
      <c r="JGB11" s="350"/>
      <c r="JGC11" s="350"/>
      <c r="JGD11" s="350"/>
      <c r="JGE11" s="350"/>
      <c r="JGF11" s="350"/>
      <c r="JGG11" s="350"/>
      <c r="JGH11" s="351"/>
      <c r="JGI11" s="352"/>
      <c r="JGJ11" s="353"/>
      <c r="JGK11" s="352"/>
      <c r="JGL11" s="353"/>
      <c r="JGM11" s="352"/>
      <c r="JGN11" s="353"/>
      <c r="JGO11" s="352"/>
      <c r="JGP11" s="353"/>
      <c r="JGQ11" s="350"/>
      <c r="JGR11" s="350"/>
      <c r="JGS11" s="350"/>
      <c r="JGT11" s="350"/>
      <c r="JGU11" s="350"/>
      <c r="JGV11" s="350"/>
      <c r="JGW11" s="351"/>
      <c r="JGX11" s="352"/>
      <c r="JGY11" s="353"/>
      <c r="JGZ11" s="352"/>
      <c r="JHA11" s="353"/>
      <c r="JHB11" s="352"/>
      <c r="JHC11" s="353"/>
      <c r="JHD11" s="352"/>
      <c r="JHE11" s="353"/>
      <c r="JHF11" s="350"/>
      <c r="JHG11" s="350"/>
      <c r="JHH11" s="350"/>
      <c r="JHI11" s="350"/>
      <c r="JHJ11" s="350"/>
      <c r="JHK11" s="350"/>
      <c r="JHL11" s="351"/>
      <c r="JHM11" s="352"/>
      <c r="JHN11" s="353"/>
      <c r="JHO11" s="352"/>
      <c r="JHP11" s="353"/>
      <c r="JHQ11" s="352"/>
      <c r="JHR11" s="353"/>
      <c r="JHS11" s="352"/>
      <c r="JHT11" s="353"/>
      <c r="JHU11" s="350"/>
      <c r="JHV11" s="350"/>
      <c r="JHW11" s="350"/>
      <c r="JHX11" s="350"/>
      <c r="JHY11" s="350"/>
      <c r="JHZ11" s="350"/>
      <c r="JIA11" s="351"/>
      <c r="JIB11" s="352"/>
      <c r="JIC11" s="353"/>
      <c r="JID11" s="352"/>
      <c r="JIE11" s="353"/>
      <c r="JIF11" s="352"/>
      <c r="JIG11" s="353"/>
      <c r="JIH11" s="352"/>
      <c r="JII11" s="353"/>
      <c r="JIJ11" s="350"/>
      <c r="JIK11" s="350"/>
      <c r="JIL11" s="350"/>
      <c r="JIM11" s="350"/>
      <c r="JIN11" s="350"/>
      <c r="JIO11" s="350"/>
      <c r="JIP11" s="351"/>
      <c r="JIQ11" s="352"/>
      <c r="JIR11" s="353"/>
      <c r="JIS11" s="352"/>
      <c r="JIT11" s="353"/>
      <c r="JIU11" s="352"/>
      <c r="JIV11" s="353"/>
      <c r="JIW11" s="352"/>
      <c r="JIX11" s="353"/>
      <c r="JIY11" s="350"/>
      <c r="JIZ11" s="350"/>
      <c r="JJA11" s="350"/>
      <c r="JJB11" s="350"/>
      <c r="JJC11" s="350"/>
      <c r="JJD11" s="350"/>
      <c r="JJE11" s="351"/>
      <c r="JJF11" s="352"/>
      <c r="JJG11" s="353"/>
      <c r="JJH11" s="352"/>
      <c r="JJI11" s="353"/>
      <c r="JJJ11" s="352"/>
      <c r="JJK11" s="353"/>
      <c r="JJL11" s="352"/>
      <c r="JJM11" s="353"/>
      <c r="JJN11" s="350"/>
      <c r="JJO11" s="350"/>
      <c r="JJP11" s="350"/>
      <c r="JJQ11" s="350"/>
      <c r="JJR11" s="350"/>
      <c r="JJS11" s="350"/>
      <c r="JJT11" s="351"/>
      <c r="JJU11" s="352"/>
      <c r="JJV11" s="353"/>
      <c r="JJW11" s="352"/>
      <c r="JJX11" s="353"/>
      <c r="JJY11" s="352"/>
      <c r="JJZ11" s="353"/>
      <c r="JKA11" s="352"/>
      <c r="JKB11" s="353"/>
      <c r="JKC11" s="350"/>
      <c r="JKD11" s="350"/>
      <c r="JKE11" s="350"/>
      <c r="JKF11" s="350"/>
      <c r="JKG11" s="350"/>
      <c r="JKH11" s="350"/>
      <c r="JKI11" s="351"/>
      <c r="JKJ11" s="352"/>
      <c r="JKK11" s="353"/>
      <c r="JKL11" s="352"/>
      <c r="JKM11" s="353"/>
      <c r="JKN11" s="352"/>
      <c r="JKO11" s="353"/>
      <c r="JKP11" s="352"/>
      <c r="JKQ11" s="353"/>
      <c r="JKR11" s="350"/>
      <c r="JKS11" s="350"/>
      <c r="JKT11" s="350"/>
      <c r="JKU11" s="350"/>
      <c r="JKV11" s="350"/>
      <c r="JKW11" s="350"/>
      <c r="JKX11" s="351"/>
      <c r="JKY11" s="352"/>
      <c r="JKZ11" s="353"/>
      <c r="JLA11" s="352"/>
      <c r="JLB11" s="353"/>
      <c r="JLC11" s="352"/>
      <c r="JLD11" s="353"/>
      <c r="JLE11" s="352"/>
      <c r="JLF11" s="353"/>
      <c r="JLG11" s="350"/>
      <c r="JLH11" s="350"/>
      <c r="JLI11" s="350"/>
      <c r="JLJ11" s="350"/>
      <c r="JLK11" s="350"/>
      <c r="JLL11" s="350"/>
      <c r="JLM11" s="351"/>
      <c r="JLN11" s="352"/>
      <c r="JLO11" s="353"/>
      <c r="JLP11" s="352"/>
      <c r="JLQ11" s="353"/>
      <c r="JLR11" s="352"/>
      <c r="JLS11" s="353"/>
      <c r="JLT11" s="352"/>
      <c r="JLU11" s="353"/>
      <c r="JLV11" s="350"/>
      <c r="JLW11" s="350"/>
      <c r="JLX11" s="350"/>
      <c r="JLY11" s="350"/>
      <c r="JLZ11" s="350"/>
      <c r="JMA11" s="350"/>
      <c r="JMB11" s="351"/>
      <c r="JMC11" s="352"/>
      <c r="JMD11" s="353"/>
      <c r="JME11" s="352"/>
      <c r="JMF11" s="353"/>
      <c r="JMG11" s="352"/>
      <c r="JMH11" s="353"/>
      <c r="JMI11" s="352"/>
      <c r="JMJ11" s="353"/>
      <c r="JMK11" s="350"/>
      <c r="JML11" s="350"/>
      <c r="JMM11" s="350"/>
      <c r="JMN11" s="350"/>
      <c r="JMO11" s="350"/>
      <c r="JMP11" s="350"/>
      <c r="JMQ11" s="351"/>
      <c r="JMR11" s="352"/>
      <c r="JMS11" s="353"/>
      <c r="JMT11" s="352"/>
      <c r="JMU11" s="353"/>
      <c r="JMV11" s="352"/>
      <c r="JMW11" s="353"/>
      <c r="JMX11" s="352"/>
      <c r="JMY11" s="353"/>
      <c r="JMZ11" s="350"/>
      <c r="JNA11" s="350"/>
      <c r="JNB11" s="350"/>
      <c r="JNC11" s="350"/>
      <c r="JND11" s="350"/>
      <c r="JNE11" s="350"/>
      <c r="JNF11" s="351"/>
      <c r="JNG11" s="352"/>
      <c r="JNH11" s="353"/>
      <c r="JNI11" s="352"/>
      <c r="JNJ11" s="353"/>
      <c r="JNK11" s="352"/>
      <c r="JNL11" s="353"/>
      <c r="JNM11" s="352"/>
      <c r="JNN11" s="353"/>
      <c r="JNO11" s="350"/>
      <c r="JNP11" s="350"/>
      <c r="JNQ11" s="350"/>
      <c r="JNR11" s="350"/>
      <c r="JNS11" s="350"/>
      <c r="JNT11" s="350"/>
      <c r="JNU11" s="351"/>
      <c r="JNV11" s="352"/>
      <c r="JNW11" s="353"/>
      <c r="JNX11" s="352"/>
      <c r="JNY11" s="353"/>
      <c r="JNZ11" s="352"/>
      <c r="JOA11" s="353"/>
      <c r="JOB11" s="352"/>
      <c r="JOC11" s="353"/>
      <c r="JOD11" s="350"/>
      <c r="JOE11" s="350"/>
      <c r="JOF11" s="350"/>
      <c r="JOG11" s="350"/>
      <c r="JOH11" s="350"/>
      <c r="JOI11" s="350"/>
      <c r="JOJ11" s="351"/>
      <c r="JOK11" s="352"/>
      <c r="JOL11" s="353"/>
      <c r="JOM11" s="352"/>
      <c r="JON11" s="353"/>
      <c r="JOO11" s="352"/>
      <c r="JOP11" s="353"/>
      <c r="JOQ11" s="352"/>
      <c r="JOR11" s="353"/>
      <c r="JOS11" s="350"/>
      <c r="JOT11" s="350"/>
      <c r="JOU11" s="350"/>
      <c r="JOV11" s="350"/>
      <c r="JOW11" s="350"/>
      <c r="JOX11" s="350"/>
      <c r="JOY11" s="351"/>
      <c r="JOZ11" s="352"/>
      <c r="JPA11" s="353"/>
      <c r="JPB11" s="352"/>
      <c r="JPC11" s="353"/>
      <c r="JPD11" s="352"/>
      <c r="JPE11" s="353"/>
      <c r="JPF11" s="352"/>
      <c r="JPG11" s="353"/>
      <c r="JPH11" s="350"/>
      <c r="JPI11" s="350"/>
      <c r="JPJ11" s="350"/>
      <c r="JPK11" s="350"/>
      <c r="JPL11" s="350"/>
      <c r="JPM11" s="350"/>
      <c r="JPN11" s="351"/>
      <c r="JPO11" s="352"/>
      <c r="JPP11" s="353"/>
      <c r="JPQ11" s="352"/>
      <c r="JPR11" s="353"/>
      <c r="JPS11" s="352"/>
      <c r="JPT11" s="353"/>
      <c r="JPU11" s="352"/>
      <c r="JPV11" s="353"/>
      <c r="JPW11" s="350"/>
      <c r="JPX11" s="350"/>
      <c r="JPY11" s="350"/>
      <c r="JPZ11" s="350"/>
      <c r="JQA11" s="350"/>
      <c r="JQB11" s="350"/>
      <c r="JQC11" s="351"/>
      <c r="JQD11" s="352"/>
      <c r="JQE11" s="353"/>
      <c r="JQF11" s="352"/>
      <c r="JQG11" s="353"/>
      <c r="JQH11" s="352"/>
      <c r="JQI11" s="353"/>
      <c r="JQJ11" s="352"/>
      <c r="JQK11" s="353"/>
      <c r="JQL11" s="350"/>
      <c r="JQM11" s="350"/>
      <c r="JQN11" s="350"/>
      <c r="JQO11" s="350"/>
      <c r="JQP11" s="350"/>
      <c r="JQQ11" s="350"/>
      <c r="JQR11" s="351"/>
      <c r="JQS11" s="352"/>
      <c r="JQT11" s="353"/>
      <c r="JQU11" s="352"/>
      <c r="JQV11" s="353"/>
      <c r="JQW11" s="352"/>
      <c r="JQX11" s="353"/>
      <c r="JQY11" s="352"/>
      <c r="JQZ11" s="353"/>
      <c r="JRA11" s="350"/>
      <c r="JRB11" s="350"/>
      <c r="JRC11" s="350"/>
      <c r="JRD11" s="350"/>
      <c r="JRE11" s="350"/>
      <c r="JRF11" s="350"/>
      <c r="JRG11" s="351"/>
      <c r="JRH11" s="352"/>
      <c r="JRI11" s="353"/>
      <c r="JRJ11" s="352"/>
      <c r="JRK11" s="353"/>
      <c r="JRL11" s="352"/>
      <c r="JRM11" s="353"/>
      <c r="JRN11" s="352"/>
      <c r="JRO11" s="353"/>
      <c r="JRP11" s="350"/>
      <c r="JRQ11" s="350"/>
      <c r="JRR11" s="350"/>
      <c r="JRS11" s="350"/>
      <c r="JRT11" s="350"/>
      <c r="JRU11" s="350"/>
      <c r="JRV11" s="351"/>
      <c r="JRW11" s="352"/>
      <c r="JRX11" s="353"/>
      <c r="JRY11" s="352"/>
      <c r="JRZ11" s="353"/>
      <c r="JSA11" s="352"/>
      <c r="JSB11" s="353"/>
      <c r="JSC11" s="352"/>
      <c r="JSD11" s="353"/>
      <c r="JSE11" s="350"/>
      <c r="JSF11" s="350"/>
      <c r="JSG11" s="350"/>
      <c r="JSH11" s="350"/>
      <c r="JSI11" s="350"/>
      <c r="JSJ11" s="350"/>
      <c r="JSK11" s="351"/>
      <c r="JSL11" s="352"/>
      <c r="JSM11" s="353"/>
      <c r="JSN11" s="352"/>
      <c r="JSO11" s="353"/>
      <c r="JSP11" s="352"/>
      <c r="JSQ11" s="353"/>
      <c r="JSR11" s="352"/>
      <c r="JSS11" s="353"/>
      <c r="JST11" s="350"/>
      <c r="JSU11" s="350"/>
      <c r="JSV11" s="350"/>
      <c r="JSW11" s="350"/>
      <c r="JSX11" s="350"/>
      <c r="JSY11" s="350"/>
      <c r="JSZ11" s="351"/>
      <c r="JTA11" s="352"/>
      <c r="JTB11" s="353"/>
      <c r="JTC11" s="352"/>
      <c r="JTD11" s="353"/>
      <c r="JTE11" s="352"/>
      <c r="JTF11" s="353"/>
      <c r="JTG11" s="352"/>
      <c r="JTH11" s="353"/>
      <c r="JTI11" s="350"/>
      <c r="JTJ11" s="350"/>
      <c r="JTK11" s="350"/>
      <c r="JTL11" s="350"/>
      <c r="JTM11" s="350"/>
      <c r="JTN11" s="350"/>
      <c r="JTO11" s="351"/>
      <c r="JTP11" s="352"/>
      <c r="JTQ11" s="353"/>
      <c r="JTR11" s="352"/>
      <c r="JTS11" s="353"/>
      <c r="JTT11" s="352"/>
      <c r="JTU11" s="353"/>
      <c r="JTV11" s="352"/>
      <c r="JTW11" s="353"/>
      <c r="JTX11" s="350"/>
      <c r="JTY11" s="350"/>
      <c r="JTZ11" s="350"/>
      <c r="JUA11" s="350"/>
      <c r="JUB11" s="350"/>
      <c r="JUC11" s="350"/>
      <c r="JUD11" s="351"/>
      <c r="JUE11" s="352"/>
      <c r="JUF11" s="353"/>
      <c r="JUG11" s="352"/>
      <c r="JUH11" s="353"/>
      <c r="JUI11" s="352"/>
      <c r="JUJ11" s="353"/>
      <c r="JUK11" s="352"/>
      <c r="JUL11" s="353"/>
      <c r="JUM11" s="350"/>
      <c r="JUN11" s="350"/>
      <c r="JUO11" s="350"/>
      <c r="JUP11" s="350"/>
      <c r="JUQ11" s="350"/>
      <c r="JUR11" s="350"/>
      <c r="JUS11" s="351"/>
      <c r="JUT11" s="352"/>
      <c r="JUU11" s="353"/>
      <c r="JUV11" s="352"/>
      <c r="JUW11" s="353"/>
      <c r="JUX11" s="352"/>
      <c r="JUY11" s="353"/>
      <c r="JUZ11" s="352"/>
      <c r="JVA11" s="353"/>
      <c r="JVB11" s="350"/>
      <c r="JVC11" s="350"/>
      <c r="JVD11" s="350"/>
      <c r="JVE11" s="350"/>
      <c r="JVF11" s="350"/>
      <c r="JVG11" s="350"/>
      <c r="JVH11" s="351"/>
      <c r="JVI11" s="352"/>
      <c r="JVJ11" s="353"/>
      <c r="JVK11" s="352"/>
      <c r="JVL11" s="353"/>
      <c r="JVM11" s="352"/>
      <c r="JVN11" s="353"/>
      <c r="JVO11" s="352"/>
      <c r="JVP11" s="353"/>
      <c r="JVQ11" s="350"/>
      <c r="JVR11" s="350"/>
      <c r="JVS11" s="350"/>
      <c r="JVT11" s="350"/>
      <c r="JVU11" s="350"/>
      <c r="JVV11" s="350"/>
      <c r="JVW11" s="351"/>
      <c r="JVX11" s="352"/>
      <c r="JVY11" s="353"/>
      <c r="JVZ11" s="352"/>
      <c r="JWA11" s="353"/>
      <c r="JWB11" s="352"/>
      <c r="JWC11" s="353"/>
      <c r="JWD11" s="352"/>
      <c r="JWE11" s="353"/>
      <c r="JWF11" s="350"/>
      <c r="JWG11" s="350"/>
      <c r="JWH11" s="350"/>
      <c r="JWI11" s="350"/>
      <c r="JWJ11" s="350"/>
      <c r="JWK11" s="350"/>
      <c r="JWL11" s="351"/>
      <c r="JWM11" s="352"/>
      <c r="JWN11" s="353"/>
      <c r="JWO11" s="352"/>
      <c r="JWP11" s="353"/>
      <c r="JWQ11" s="352"/>
      <c r="JWR11" s="353"/>
      <c r="JWS11" s="352"/>
      <c r="JWT11" s="353"/>
      <c r="JWU11" s="350"/>
      <c r="JWV11" s="350"/>
      <c r="JWW11" s="350"/>
      <c r="JWX11" s="350"/>
      <c r="JWY11" s="350"/>
      <c r="JWZ11" s="350"/>
      <c r="JXA11" s="351"/>
      <c r="JXB11" s="352"/>
      <c r="JXC11" s="353"/>
      <c r="JXD11" s="352"/>
      <c r="JXE11" s="353"/>
      <c r="JXF11" s="352"/>
      <c r="JXG11" s="353"/>
      <c r="JXH11" s="352"/>
      <c r="JXI11" s="353"/>
      <c r="JXJ11" s="350"/>
      <c r="JXK11" s="350"/>
      <c r="JXL11" s="350"/>
      <c r="JXM11" s="350"/>
      <c r="JXN11" s="350"/>
      <c r="JXO11" s="350"/>
      <c r="JXP11" s="351"/>
      <c r="JXQ11" s="352"/>
      <c r="JXR11" s="353"/>
      <c r="JXS11" s="352"/>
      <c r="JXT11" s="353"/>
      <c r="JXU11" s="352"/>
      <c r="JXV11" s="353"/>
      <c r="JXW11" s="352"/>
      <c r="JXX11" s="353"/>
      <c r="JXY11" s="350"/>
      <c r="JXZ11" s="350"/>
      <c r="JYA11" s="350"/>
      <c r="JYB11" s="350"/>
      <c r="JYC11" s="350"/>
      <c r="JYD11" s="350"/>
      <c r="JYE11" s="351"/>
      <c r="JYF11" s="352"/>
      <c r="JYG11" s="353"/>
      <c r="JYH11" s="352"/>
      <c r="JYI11" s="353"/>
      <c r="JYJ11" s="352"/>
      <c r="JYK11" s="353"/>
      <c r="JYL11" s="352"/>
      <c r="JYM11" s="353"/>
      <c r="JYN11" s="350"/>
      <c r="JYO11" s="350"/>
      <c r="JYP11" s="350"/>
      <c r="JYQ11" s="350"/>
      <c r="JYR11" s="350"/>
      <c r="JYS11" s="350"/>
      <c r="JYT11" s="351"/>
      <c r="JYU11" s="352"/>
      <c r="JYV11" s="353"/>
      <c r="JYW11" s="352"/>
      <c r="JYX11" s="353"/>
      <c r="JYY11" s="352"/>
      <c r="JYZ11" s="353"/>
      <c r="JZA11" s="352"/>
      <c r="JZB11" s="353"/>
      <c r="JZC11" s="350"/>
      <c r="JZD11" s="350"/>
      <c r="JZE11" s="350"/>
      <c r="JZF11" s="350"/>
      <c r="JZG11" s="350"/>
      <c r="JZH11" s="350"/>
      <c r="JZI11" s="351"/>
      <c r="JZJ11" s="352"/>
      <c r="JZK11" s="353"/>
      <c r="JZL11" s="352"/>
      <c r="JZM11" s="353"/>
      <c r="JZN11" s="352"/>
      <c r="JZO11" s="353"/>
      <c r="JZP11" s="352"/>
      <c r="JZQ11" s="353"/>
      <c r="JZR11" s="350"/>
      <c r="JZS11" s="350"/>
      <c r="JZT11" s="350"/>
      <c r="JZU11" s="350"/>
      <c r="JZV11" s="350"/>
      <c r="JZW11" s="350"/>
      <c r="JZX11" s="351"/>
      <c r="JZY11" s="352"/>
      <c r="JZZ11" s="353"/>
      <c r="KAA11" s="352"/>
      <c r="KAB11" s="353"/>
      <c r="KAC11" s="352"/>
      <c r="KAD11" s="353"/>
      <c r="KAE11" s="352"/>
      <c r="KAF11" s="353"/>
      <c r="KAG11" s="350"/>
      <c r="KAH11" s="350"/>
      <c r="KAI11" s="350"/>
      <c r="KAJ11" s="350"/>
      <c r="KAK11" s="350"/>
      <c r="KAL11" s="350"/>
      <c r="KAM11" s="351"/>
      <c r="KAN11" s="352"/>
      <c r="KAO11" s="353"/>
      <c r="KAP11" s="352"/>
      <c r="KAQ11" s="353"/>
      <c r="KAR11" s="352"/>
      <c r="KAS11" s="353"/>
      <c r="KAT11" s="352"/>
      <c r="KAU11" s="353"/>
      <c r="KAV11" s="350"/>
      <c r="KAW11" s="350"/>
      <c r="KAX11" s="350"/>
      <c r="KAY11" s="350"/>
      <c r="KAZ11" s="350"/>
      <c r="KBA11" s="350"/>
      <c r="KBB11" s="351"/>
      <c r="KBC11" s="352"/>
      <c r="KBD11" s="353"/>
      <c r="KBE11" s="352"/>
      <c r="KBF11" s="353"/>
      <c r="KBG11" s="352"/>
      <c r="KBH11" s="353"/>
      <c r="KBI11" s="352"/>
      <c r="KBJ11" s="353"/>
      <c r="KBK11" s="350"/>
      <c r="KBL11" s="350"/>
      <c r="KBM11" s="350"/>
      <c r="KBN11" s="350"/>
      <c r="KBO11" s="350"/>
      <c r="KBP11" s="350"/>
      <c r="KBQ11" s="351"/>
      <c r="KBR11" s="352"/>
      <c r="KBS11" s="353"/>
      <c r="KBT11" s="352"/>
      <c r="KBU11" s="353"/>
      <c r="KBV11" s="352"/>
      <c r="KBW11" s="353"/>
      <c r="KBX11" s="352"/>
      <c r="KBY11" s="353"/>
      <c r="KBZ11" s="350"/>
      <c r="KCA11" s="350"/>
      <c r="KCB11" s="350"/>
      <c r="KCC11" s="350"/>
      <c r="KCD11" s="350"/>
      <c r="KCE11" s="350"/>
      <c r="KCF11" s="351"/>
      <c r="KCG11" s="352"/>
      <c r="KCH11" s="353"/>
      <c r="KCI11" s="352"/>
      <c r="KCJ11" s="353"/>
      <c r="KCK11" s="352"/>
      <c r="KCL11" s="353"/>
      <c r="KCM11" s="352"/>
      <c r="KCN11" s="353"/>
      <c r="KCO11" s="350"/>
      <c r="KCP11" s="350"/>
      <c r="KCQ11" s="350"/>
      <c r="KCR11" s="350"/>
      <c r="KCS11" s="350"/>
      <c r="KCT11" s="350"/>
      <c r="KCU11" s="351"/>
      <c r="KCV11" s="352"/>
      <c r="KCW11" s="353"/>
      <c r="KCX11" s="352"/>
      <c r="KCY11" s="353"/>
      <c r="KCZ11" s="352"/>
      <c r="KDA11" s="353"/>
      <c r="KDB11" s="352"/>
      <c r="KDC11" s="353"/>
      <c r="KDD11" s="350"/>
      <c r="KDE11" s="350"/>
      <c r="KDF11" s="350"/>
      <c r="KDG11" s="350"/>
      <c r="KDH11" s="350"/>
      <c r="KDI11" s="350"/>
      <c r="KDJ11" s="351"/>
      <c r="KDK11" s="352"/>
      <c r="KDL11" s="353"/>
      <c r="KDM11" s="352"/>
      <c r="KDN11" s="353"/>
      <c r="KDO11" s="352"/>
      <c r="KDP11" s="353"/>
      <c r="KDQ11" s="352"/>
      <c r="KDR11" s="353"/>
      <c r="KDS11" s="350"/>
      <c r="KDT11" s="350"/>
      <c r="KDU11" s="350"/>
      <c r="KDV11" s="350"/>
      <c r="KDW11" s="350"/>
      <c r="KDX11" s="350"/>
      <c r="KDY11" s="351"/>
      <c r="KDZ11" s="352"/>
      <c r="KEA11" s="353"/>
      <c r="KEB11" s="352"/>
      <c r="KEC11" s="353"/>
      <c r="KED11" s="352"/>
      <c r="KEE11" s="353"/>
      <c r="KEF11" s="352"/>
      <c r="KEG11" s="353"/>
      <c r="KEH11" s="350"/>
      <c r="KEI11" s="350"/>
      <c r="KEJ11" s="350"/>
      <c r="KEK11" s="350"/>
      <c r="KEL11" s="350"/>
      <c r="KEM11" s="350"/>
      <c r="KEN11" s="351"/>
      <c r="KEO11" s="352"/>
      <c r="KEP11" s="353"/>
      <c r="KEQ11" s="352"/>
      <c r="KER11" s="353"/>
      <c r="KES11" s="352"/>
      <c r="KET11" s="353"/>
      <c r="KEU11" s="352"/>
      <c r="KEV11" s="353"/>
      <c r="KEW11" s="350"/>
      <c r="KEX11" s="350"/>
      <c r="KEY11" s="350"/>
      <c r="KEZ11" s="350"/>
      <c r="KFA11" s="350"/>
      <c r="KFB11" s="350"/>
      <c r="KFC11" s="351"/>
      <c r="KFD11" s="352"/>
      <c r="KFE11" s="353"/>
      <c r="KFF11" s="352"/>
      <c r="KFG11" s="353"/>
      <c r="KFH11" s="352"/>
      <c r="KFI11" s="353"/>
      <c r="KFJ11" s="352"/>
      <c r="KFK11" s="353"/>
      <c r="KFL11" s="350"/>
      <c r="KFM11" s="350"/>
      <c r="KFN11" s="350"/>
      <c r="KFO11" s="350"/>
      <c r="KFP11" s="350"/>
      <c r="KFQ11" s="350"/>
      <c r="KFR11" s="351"/>
      <c r="KFS11" s="352"/>
      <c r="KFT11" s="353"/>
      <c r="KFU11" s="352"/>
      <c r="KFV11" s="353"/>
      <c r="KFW11" s="352"/>
      <c r="KFX11" s="353"/>
      <c r="KFY11" s="352"/>
      <c r="KFZ11" s="353"/>
      <c r="KGA11" s="350"/>
      <c r="KGB11" s="350"/>
      <c r="KGC11" s="350"/>
      <c r="KGD11" s="350"/>
      <c r="KGE11" s="350"/>
      <c r="KGF11" s="350"/>
      <c r="KGG11" s="351"/>
      <c r="KGH11" s="352"/>
      <c r="KGI11" s="353"/>
      <c r="KGJ11" s="352"/>
      <c r="KGK11" s="353"/>
      <c r="KGL11" s="352"/>
      <c r="KGM11" s="353"/>
      <c r="KGN11" s="352"/>
      <c r="KGO11" s="353"/>
      <c r="KGP11" s="350"/>
      <c r="KGQ11" s="350"/>
      <c r="KGR11" s="350"/>
      <c r="KGS11" s="350"/>
      <c r="KGT11" s="350"/>
      <c r="KGU11" s="350"/>
      <c r="KGV11" s="351"/>
      <c r="KGW11" s="352"/>
      <c r="KGX11" s="353"/>
      <c r="KGY11" s="352"/>
      <c r="KGZ11" s="353"/>
      <c r="KHA11" s="352"/>
      <c r="KHB11" s="353"/>
      <c r="KHC11" s="352"/>
      <c r="KHD11" s="353"/>
      <c r="KHE11" s="350"/>
      <c r="KHF11" s="350"/>
      <c r="KHG11" s="350"/>
      <c r="KHH11" s="350"/>
      <c r="KHI11" s="350"/>
      <c r="KHJ11" s="350"/>
      <c r="KHK11" s="351"/>
      <c r="KHL11" s="352"/>
      <c r="KHM11" s="353"/>
      <c r="KHN11" s="352"/>
      <c r="KHO11" s="353"/>
      <c r="KHP11" s="352"/>
      <c r="KHQ11" s="353"/>
      <c r="KHR11" s="352"/>
      <c r="KHS11" s="353"/>
      <c r="KHT11" s="350"/>
      <c r="KHU11" s="350"/>
      <c r="KHV11" s="350"/>
      <c r="KHW11" s="350"/>
      <c r="KHX11" s="350"/>
      <c r="KHY11" s="350"/>
      <c r="KHZ11" s="351"/>
      <c r="KIA11" s="352"/>
      <c r="KIB11" s="353"/>
      <c r="KIC11" s="352"/>
      <c r="KID11" s="353"/>
      <c r="KIE11" s="352"/>
      <c r="KIF11" s="353"/>
      <c r="KIG11" s="352"/>
      <c r="KIH11" s="353"/>
      <c r="KII11" s="350"/>
      <c r="KIJ11" s="350"/>
      <c r="KIK11" s="350"/>
      <c r="KIL11" s="350"/>
      <c r="KIM11" s="350"/>
      <c r="KIN11" s="350"/>
      <c r="KIO11" s="351"/>
      <c r="KIP11" s="352"/>
      <c r="KIQ11" s="353"/>
      <c r="KIR11" s="352"/>
      <c r="KIS11" s="353"/>
      <c r="KIT11" s="352"/>
      <c r="KIU11" s="353"/>
      <c r="KIV11" s="352"/>
      <c r="KIW11" s="353"/>
      <c r="KIX11" s="350"/>
      <c r="KIY11" s="350"/>
      <c r="KIZ11" s="350"/>
      <c r="KJA11" s="350"/>
      <c r="KJB11" s="350"/>
      <c r="KJC11" s="350"/>
      <c r="KJD11" s="351"/>
      <c r="KJE11" s="352"/>
      <c r="KJF11" s="353"/>
      <c r="KJG11" s="352"/>
      <c r="KJH11" s="353"/>
      <c r="KJI11" s="352"/>
      <c r="KJJ11" s="353"/>
      <c r="KJK11" s="352"/>
      <c r="KJL11" s="353"/>
      <c r="KJM11" s="350"/>
      <c r="KJN11" s="350"/>
      <c r="KJO11" s="350"/>
      <c r="KJP11" s="350"/>
      <c r="KJQ11" s="350"/>
      <c r="KJR11" s="350"/>
      <c r="KJS11" s="351"/>
      <c r="KJT11" s="352"/>
      <c r="KJU11" s="353"/>
      <c r="KJV11" s="352"/>
      <c r="KJW11" s="353"/>
      <c r="KJX11" s="352"/>
      <c r="KJY11" s="353"/>
      <c r="KJZ11" s="352"/>
      <c r="KKA11" s="353"/>
      <c r="KKB11" s="350"/>
      <c r="KKC11" s="350"/>
      <c r="KKD11" s="350"/>
      <c r="KKE11" s="350"/>
      <c r="KKF11" s="350"/>
      <c r="KKG11" s="350"/>
      <c r="KKH11" s="351"/>
      <c r="KKI11" s="352"/>
      <c r="KKJ11" s="353"/>
      <c r="KKK11" s="352"/>
      <c r="KKL11" s="353"/>
      <c r="KKM11" s="352"/>
      <c r="KKN11" s="353"/>
      <c r="KKO11" s="352"/>
      <c r="KKP11" s="353"/>
      <c r="KKQ11" s="350"/>
      <c r="KKR11" s="350"/>
      <c r="KKS11" s="350"/>
      <c r="KKT11" s="350"/>
      <c r="KKU11" s="350"/>
      <c r="KKV11" s="350"/>
      <c r="KKW11" s="351"/>
      <c r="KKX11" s="352"/>
      <c r="KKY11" s="353"/>
      <c r="KKZ11" s="352"/>
      <c r="KLA11" s="353"/>
      <c r="KLB11" s="352"/>
      <c r="KLC11" s="353"/>
      <c r="KLD11" s="352"/>
      <c r="KLE11" s="353"/>
      <c r="KLF11" s="350"/>
      <c r="KLG11" s="350"/>
      <c r="KLH11" s="350"/>
      <c r="KLI11" s="350"/>
      <c r="KLJ11" s="350"/>
      <c r="KLK11" s="350"/>
      <c r="KLL11" s="351"/>
      <c r="KLM11" s="352"/>
      <c r="KLN11" s="353"/>
      <c r="KLO11" s="352"/>
      <c r="KLP11" s="353"/>
      <c r="KLQ11" s="352"/>
      <c r="KLR11" s="353"/>
      <c r="KLS11" s="352"/>
      <c r="KLT11" s="353"/>
      <c r="KLU11" s="350"/>
      <c r="KLV11" s="350"/>
      <c r="KLW11" s="350"/>
      <c r="KLX11" s="350"/>
      <c r="KLY11" s="350"/>
      <c r="KLZ11" s="350"/>
      <c r="KMA11" s="351"/>
      <c r="KMB11" s="352"/>
      <c r="KMC11" s="353"/>
      <c r="KMD11" s="352"/>
      <c r="KME11" s="353"/>
      <c r="KMF11" s="352"/>
      <c r="KMG11" s="353"/>
      <c r="KMH11" s="352"/>
      <c r="KMI11" s="353"/>
      <c r="KMJ11" s="350"/>
      <c r="KMK11" s="350"/>
      <c r="KML11" s="350"/>
      <c r="KMM11" s="350"/>
      <c r="KMN11" s="350"/>
      <c r="KMO11" s="350"/>
      <c r="KMP11" s="351"/>
      <c r="KMQ11" s="352"/>
      <c r="KMR11" s="353"/>
      <c r="KMS11" s="352"/>
      <c r="KMT11" s="353"/>
      <c r="KMU11" s="352"/>
      <c r="KMV11" s="353"/>
      <c r="KMW11" s="352"/>
      <c r="KMX11" s="353"/>
      <c r="KMY11" s="350"/>
      <c r="KMZ11" s="350"/>
      <c r="KNA11" s="350"/>
      <c r="KNB11" s="350"/>
      <c r="KNC11" s="350"/>
      <c r="KND11" s="350"/>
      <c r="KNE11" s="351"/>
      <c r="KNF11" s="352"/>
      <c r="KNG11" s="353"/>
      <c r="KNH11" s="352"/>
      <c r="KNI11" s="353"/>
      <c r="KNJ11" s="352"/>
      <c r="KNK11" s="353"/>
      <c r="KNL11" s="352"/>
      <c r="KNM11" s="353"/>
      <c r="KNN11" s="350"/>
      <c r="KNO11" s="350"/>
      <c r="KNP11" s="350"/>
      <c r="KNQ11" s="350"/>
      <c r="KNR11" s="350"/>
      <c r="KNS11" s="350"/>
      <c r="KNT11" s="351"/>
      <c r="KNU11" s="352"/>
      <c r="KNV11" s="353"/>
      <c r="KNW11" s="352"/>
      <c r="KNX11" s="353"/>
      <c r="KNY11" s="352"/>
      <c r="KNZ11" s="353"/>
      <c r="KOA11" s="352"/>
      <c r="KOB11" s="353"/>
      <c r="KOC11" s="350"/>
      <c r="KOD11" s="350"/>
      <c r="KOE11" s="350"/>
      <c r="KOF11" s="350"/>
      <c r="KOG11" s="350"/>
      <c r="KOH11" s="350"/>
      <c r="KOI11" s="351"/>
      <c r="KOJ11" s="352"/>
      <c r="KOK11" s="353"/>
      <c r="KOL11" s="352"/>
      <c r="KOM11" s="353"/>
      <c r="KON11" s="352"/>
      <c r="KOO11" s="353"/>
      <c r="KOP11" s="352"/>
      <c r="KOQ11" s="353"/>
      <c r="KOR11" s="350"/>
      <c r="KOS11" s="350"/>
      <c r="KOT11" s="350"/>
      <c r="KOU11" s="350"/>
      <c r="KOV11" s="350"/>
      <c r="KOW11" s="350"/>
      <c r="KOX11" s="351"/>
      <c r="KOY11" s="352"/>
      <c r="KOZ11" s="353"/>
      <c r="KPA11" s="352"/>
      <c r="KPB11" s="353"/>
      <c r="KPC11" s="352"/>
      <c r="KPD11" s="353"/>
      <c r="KPE11" s="352"/>
      <c r="KPF11" s="353"/>
      <c r="KPG11" s="350"/>
      <c r="KPH11" s="350"/>
      <c r="KPI11" s="350"/>
      <c r="KPJ11" s="350"/>
      <c r="KPK11" s="350"/>
      <c r="KPL11" s="350"/>
      <c r="KPM11" s="351"/>
      <c r="KPN11" s="352"/>
      <c r="KPO11" s="353"/>
      <c r="KPP11" s="352"/>
      <c r="KPQ11" s="353"/>
      <c r="KPR11" s="352"/>
      <c r="KPS11" s="353"/>
      <c r="KPT11" s="352"/>
      <c r="KPU11" s="353"/>
      <c r="KPV11" s="350"/>
      <c r="KPW11" s="350"/>
      <c r="KPX11" s="350"/>
      <c r="KPY11" s="350"/>
      <c r="KPZ11" s="350"/>
      <c r="KQA11" s="350"/>
      <c r="KQB11" s="351"/>
      <c r="KQC11" s="352"/>
      <c r="KQD11" s="353"/>
      <c r="KQE11" s="352"/>
      <c r="KQF11" s="353"/>
      <c r="KQG11" s="352"/>
      <c r="KQH11" s="353"/>
      <c r="KQI11" s="352"/>
      <c r="KQJ11" s="353"/>
      <c r="KQK11" s="350"/>
      <c r="KQL11" s="350"/>
      <c r="KQM11" s="350"/>
      <c r="KQN11" s="350"/>
      <c r="KQO11" s="350"/>
      <c r="KQP11" s="350"/>
      <c r="KQQ11" s="351"/>
      <c r="KQR11" s="352"/>
      <c r="KQS11" s="353"/>
      <c r="KQT11" s="352"/>
      <c r="KQU11" s="353"/>
      <c r="KQV11" s="352"/>
      <c r="KQW11" s="353"/>
      <c r="KQX11" s="352"/>
      <c r="KQY11" s="353"/>
      <c r="KQZ11" s="350"/>
      <c r="KRA11" s="350"/>
      <c r="KRB11" s="350"/>
      <c r="KRC11" s="350"/>
      <c r="KRD11" s="350"/>
      <c r="KRE11" s="350"/>
      <c r="KRF11" s="351"/>
      <c r="KRG11" s="352"/>
      <c r="KRH11" s="353"/>
      <c r="KRI11" s="352"/>
      <c r="KRJ11" s="353"/>
      <c r="KRK11" s="352"/>
      <c r="KRL11" s="353"/>
      <c r="KRM11" s="352"/>
      <c r="KRN11" s="353"/>
      <c r="KRO11" s="350"/>
      <c r="KRP11" s="350"/>
      <c r="KRQ11" s="350"/>
      <c r="KRR11" s="350"/>
      <c r="KRS11" s="350"/>
      <c r="KRT11" s="350"/>
      <c r="KRU11" s="351"/>
      <c r="KRV11" s="352"/>
      <c r="KRW11" s="353"/>
      <c r="KRX11" s="352"/>
      <c r="KRY11" s="353"/>
      <c r="KRZ11" s="352"/>
      <c r="KSA11" s="353"/>
      <c r="KSB11" s="352"/>
      <c r="KSC11" s="353"/>
      <c r="KSD11" s="350"/>
      <c r="KSE11" s="350"/>
      <c r="KSF11" s="350"/>
      <c r="KSG11" s="350"/>
      <c r="KSH11" s="350"/>
      <c r="KSI11" s="350"/>
      <c r="KSJ11" s="351"/>
      <c r="KSK11" s="352"/>
      <c r="KSL11" s="353"/>
      <c r="KSM11" s="352"/>
      <c r="KSN11" s="353"/>
      <c r="KSO11" s="352"/>
      <c r="KSP11" s="353"/>
      <c r="KSQ11" s="352"/>
      <c r="KSR11" s="353"/>
      <c r="KSS11" s="350"/>
      <c r="KST11" s="350"/>
      <c r="KSU11" s="350"/>
      <c r="KSV11" s="350"/>
      <c r="KSW11" s="350"/>
      <c r="KSX11" s="350"/>
      <c r="KSY11" s="351"/>
      <c r="KSZ11" s="352"/>
      <c r="KTA11" s="353"/>
      <c r="KTB11" s="352"/>
      <c r="KTC11" s="353"/>
      <c r="KTD11" s="352"/>
      <c r="KTE11" s="353"/>
      <c r="KTF11" s="352"/>
      <c r="KTG11" s="353"/>
      <c r="KTH11" s="350"/>
      <c r="KTI11" s="350"/>
      <c r="KTJ11" s="350"/>
      <c r="KTK11" s="350"/>
      <c r="KTL11" s="350"/>
      <c r="KTM11" s="350"/>
      <c r="KTN11" s="351"/>
      <c r="KTO11" s="352"/>
      <c r="KTP11" s="353"/>
      <c r="KTQ11" s="352"/>
      <c r="KTR11" s="353"/>
      <c r="KTS11" s="352"/>
      <c r="KTT11" s="353"/>
      <c r="KTU11" s="352"/>
      <c r="KTV11" s="353"/>
      <c r="KTW11" s="350"/>
      <c r="KTX11" s="350"/>
      <c r="KTY11" s="350"/>
      <c r="KTZ11" s="350"/>
      <c r="KUA11" s="350"/>
      <c r="KUB11" s="350"/>
      <c r="KUC11" s="351"/>
      <c r="KUD11" s="352"/>
      <c r="KUE11" s="353"/>
      <c r="KUF11" s="352"/>
      <c r="KUG11" s="353"/>
      <c r="KUH11" s="352"/>
      <c r="KUI11" s="353"/>
      <c r="KUJ11" s="352"/>
      <c r="KUK11" s="353"/>
      <c r="KUL11" s="350"/>
      <c r="KUM11" s="350"/>
      <c r="KUN11" s="350"/>
      <c r="KUO11" s="350"/>
      <c r="KUP11" s="350"/>
      <c r="KUQ11" s="350"/>
      <c r="KUR11" s="351"/>
      <c r="KUS11" s="352"/>
      <c r="KUT11" s="353"/>
      <c r="KUU11" s="352"/>
      <c r="KUV11" s="353"/>
      <c r="KUW11" s="352"/>
      <c r="KUX11" s="353"/>
      <c r="KUY11" s="352"/>
      <c r="KUZ11" s="353"/>
      <c r="KVA11" s="350"/>
      <c r="KVB11" s="350"/>
      <c r="KVC11" s="350"/>
      <c r="KVD11" s="350"/>
      <c r="KVE11" s="350"/>
      <c r="KVF11" s="350"/>
      <c r="KVG11" s="351"/>
      <c r="KVH11" s="352"/>
      <c r="KVI11" s="353"/>
      <c r="KVJ11" s="352"/>
      <c r="KVK11" s="353"/>
      <c r="KVL11" s="352"/>
      <c r="KVM11" s="353"/>
      <c r="KVN11" s="352"/>
      <c r="KVO11" s="353"/>
      <c r="KVP11" s="350"/>
      <c r="KVQ11" s="350"/>
      <c r="KVR11" s="350"/>
      <c r="KVS11" s="350"/>
      <c r="KVT11" s="350"/>
      <c r="KVU11" s="350"/>
      <c r="KVV11" s="351"/>
      <c r="KVW11" s="352"/>
      <c r="KVX11" s="353"/>
      <c r="KVY11" s="352"/>
      <c r="KVZ11" s="353"/>
      <c r="KWA11" s="352"/>
      <c r="KWB11" s="353"/>
      <c r="KWC11" s="352"/>
      <c r="KWD11" s="353"/>
      <c r="KWE11" s="350"/>
      <c r="KWF11" s="350"/>
      <c r="KWG11" s="350"/>
      <c r="KWH11" s="350"/>
      <c r="KWI11" s="350"/>
      <c r="KWJ11" s="350"/>
      <c r="KWK11" s="351"/>
      <c r="KWL11" s="352"/>
      <c r="KWM11" s="353"/>
      <c r="KWN11" s="352"/>
      <c r="KWO11" s="353"/>
      <c r="KWP11" s="352"/>
      <c r="KWQ11" s="353"/>
      <c r="KWR11" s="352"/>
      <c r="KWS11" s="353"/>
      <c r="KWT11" s="350"/>
      <c r="KWU11" s="350"/>
      <c r="KWV11" s="350"/>
      <c r="KWW11" s="350"/>
      <c r="KWX11" s="350"/>
      <c r="KWY11" s="350"/>
      <c r="KWZ11" s="351"/>
      <c r="KXA11" s="352"/>
      <c r="KXB11" s="353"/>
      <c r="KXC11" s="352"/>
      <c r="KXD11" s="353"/>
      <c r="KXE11" s="352"/>
      <c r="KXF11" s="353"/>
      <c r="KXG11" s="352"/>
      <c r="KXH11" s="353"/>
      <c r="KXI11" s="350"/>
      <c r="KXJ11" s="350"/>
      <c r="KXK11" s="350"/>
      <c r="KXL11" s="350"/>
      <c r="KXM11" s="350"/>
      <c r="KXN11" s="350"/>
      <c r="KXO11" s="351"/>
      <c r="KXP11" s="352"/>
      <c r="KXQ11" s="353"/>
      <c r="KXR11" s="352"/>
      <c r="KXS11" s="353"/>
      <c r="KXT11" s="352"/>
      <c r="KXU11" s="353"/>
      <c r="KXV11" s="352"/>
      <c r="KXW11" s="353"/>
      <c r="KXX11" s="350"/>
      <c r="KXY11" s="350"/>
      <c r="KXZ11" s="350"/>
      <c r="KYA11" s="350"/>
      <c r="KYB11" s="350"/>
      <c r="KYC11" s="350"/>
      <c r="KYD11" s="351"/>
      <c r="KYE11" s="352"/>
      <c r="KYF11" s="353"/>
      <c r="KYG11" s="352"/>
      <c r="KYH11" s="353"/>
      <c r="KYI11" s="352"/>
      <c r="KYJ11" s="353"/>
      <c r="KYK11" s="352"/>
      <c r="KYL11" s="353"/>
      <c r="KYM11" s="350"/>
      <c r="KYN11" s="350"/>
      <c r="KYO11" s="350"/>
      <c r="KYP11" s="350"/>
      <c r="KYQ11" s="350"/>
      <c r="KYR11" s="350"/>
      <c r="KYS11" s="351"/>
      <c r="KYT11" s="352"/>
      <c r="KYU11" s="353"/>
      <c r="KYV11" s="352"/>
      <c r="KYW11" s="353"/>
      <c r="KYX11" s="352"/>
      <c r="KYY11" s="353"/>
      <c r="KYZ11" s="352"/>
      <c r="KZA11" s="353"/>
      <c r="KZB11" s="350"/>
      <c r="KZC11" s="350"/>
      <c r="KZD11" s="350"/>
      <c r="KZE11" s="350"/>
      <c r="KZF11" s="350"/>
      <c r="KZG11" s="350"/>
      <c r="KZH11" s="351"/>
      <c r="KZI11" s="352"/>
      <c r="KZJ11" s="353"/>
      <c r="KZK11" s="352"/>
      <c r="KZL11" s="353"/>
      <c r="KZM11" s="352"/>
      <c r="KZN11" s="353"/>
      <c r="KZO11" s="352"/>
      <c r="KZP11" s="353"/>
      <c r="KZQ11" s="350"/>
      <c r="KZR11" s="350"/>
      <c r="KZS11" s="350"/>
      <c r="KZT11" s="350"/>
      <c r="KZU11" s="350"/>
      <c r="KZV11" s="350"/>
      <c r="KZW11" s="351"/>
      <c r="KZX11" s="352"/>
      <c r="KZY11" s="353"/>
      <c r="KZZ11" s="352"/>
      <c r="LAA11" s="353"/>
      <c r="LAB11" s="352"/>
      <c r="LAC11" s="353"/>
      <c r="LAD11" s="352"/>
      <c r="LAE11" s="353"/>
      <c r="LAF11" s="350"/>
      <c r="LAG11" s="350"/>
      <c r="LAH11" s="350"/>
      <c r="LAI11" s="350"/>
      <c r="LAJ11" s="350"/>
      <c r="LAK11" s="350"/>
      <c r="LAL11" s="351"/>
      <c r="LAM11" s="352"/>
      <c r="LAN11" s="353"/>
      <c r="LAO11" s="352"/>
      <c r="LAP11" s="353"/>
      <c r="LAQ11" s="352"/>
      <c r="LAR11" s="353"/>
      <c r="LAS11" s="352"/>
      <c r="LAT11" s="353"/>
      <c r="LAU11" s="350"/>
      <c r="LAV11" s="350"/>
      <c r="LAW11" s="350"/>
      <c r="LAX11" s="350"/>
      <c r="LAY11" s="350"/>
      <c r="LAZ11" s="350"/>
      <c r="LBA11" s="351"/>
      <c r="LBB11" s="352"/>
      <c r="LBC11" s="353"/>
      <c r="LBD11" s="352"/>
      <c r="LBE11" s="353"/>
      <c r="LBF11" s="352"/>
      <c r="LBG11" s="353"/>
      <c r="LBH11" s="352"/>
      <c r="LBI11" s="353"/>
      <c r="LBJ11" s="350"/>
      <c r="LBK11" s="350"/>
      <c r="LBL11" s="350"/>
      <c r="LBM11" s="350"/>
      <c r="LBN11" s="350"/>
      <c r="LBO11" s="350"/>
      <c r="LBP11" s="351"/>
      <c r="LBQ11" s="352"/>
      <c r="LBR11" s="353"/>
      <c r="LBS11" s="352"/>
      <c r="LBT11" s="353"/>
      <c r="LBU11" s="352"/>
      <c r="LBV11" s="353"/>
      <c r="LBW11" s="352"/>
      <c r="LBX11" s="353"/>
      <c r="LBY11" s="350"/>
      <c r="LBZ11" s="350"/>
      <c r="LCA11" s="350"/>
      <c r="LCB11" s="350"/>
      <c r="LCC11" s="350"/>
      <c r="LCD11" s="350"/>
      <c r="LCE11" s="351"/>
      <c r="LCF11" s="352"/>
      <c r="LCG11" s="353"/>
      <c r="LCH11" s="352"/>
      <c r="LCI11" s="353"/>
      <c r="LCJ11" s="352"/>
      <c r="LCK11" s="353"/>
      <c r="LCL11" s="352"/>
      <c r="LCM11" s="353"/>
      <c r="LCN11" s="350"/>
      <c r="LCO11" s="350"/>
      <c r="LCP11" s="350"/>
      <c r="LCQ11" s="350"/>
      <c r="LCR11" s="350"/>
      <c r="LCS11" s="350"/>
      <c r="LCT11" s="351"/>
      <c r="LCU11" s="352"/>
      <c r="LCV11" s="353"/>
      <c r="LCW11" s="352"/>
      <c r="LCX11" s="353"/>
      <c r="LCY11" s="352"/>
      <c r="LCZ11" s="353"/>
      <c r="LDA11" s="352"/>
      <c r="LDB11" s="353"/>
      <c r="LDC11" s="350"/>
      <c r="LDD11" s="350"/>
      <c r="LDE11" s="350"/>
      <c r="LDF11" s="350"/>
      <c r="LDG11" s="350"/>
      <c r="LDH11" s="350"/>
      <c r="LDI11" s="351"/>
      <c r="LDJ11" s="352"/>
      <c r="LDK11" s="353"/>
      <c r="LDL11" s="352"/>
      <c r="LDM11" s="353"/>
      <c r="LDN11" s="352"/>
      <c r="LDO11" s="353"/>
      <c r="LDP11" s="352"/>
      <c r="LDQ11" s="353"/>
      <c r="LDR11" s="350"/>
      <c r="LDS11" s="350"/>
      <c r="LDT11" s="350"/>
      <c r="LDU11" s="350"/>
      <c r="LDV11" s="350"/>
      <c r="LDW11" s="350"/>
      <c r="LDX11" s="351"/>
      <c r="LDY11" s="352"/>
      <c r="LDZ11" s="353"/>
      <c r="LEA11" s="352"/>
      <c r="LEB11" s="353"/>
      <c r="LEC11" s="352"/>
      <c r="LED11" s="353"/>
      <c r="LEE11" s="352"/>
      <c r="LEF11" s="353"/>
      <c r="LEG11" s="350"/>
      <c r="LEH11" s="350"/>
      <c r="LEI11" s="350"/>
      <c r="LEJ11" s="350"/>
      <c r="LEK11" s="350"/>
      <c r="LEL11" s="350"/>
      <c r="LEM11" s="351"/>
      <c r="LEN11" s="352"/>
      <c r="LEO11" s="353"/>
      <c r="LEP11" s="352"/>
      <c r="LEQ11" s="353"/>
      <c r="LER11" s="352"/>
      <c r="LES11" s="353"/>
      <c r="LET11" s="352"/>
      <c r="LEU11" s="353"/>
      <c r="LEV11" s="350"/>
      <c r="LEW11" s="350"/>
      <c r="LEX11" s="350"/>
      <c r="LEY11" s="350"/>
      <c r="LEZ11" s="350"/>
      <c r="LFA11" s="350"/>
      <c r="LFB11" s="351"/>
      <c r="LFC11" s="352"/>
      <c r="LFD11" s="353"/>
      <c r="LFE11" s="352"/>
      <c r="LFF11" s="353"/>
      <c r="LFG11" s="352"/>
      <c r="LFH11" s="353"/>
      <c r="LFI11" s="352"/>
      <c r="LFJ11" s="353"/>
      <c r="LFK11" s="350"/>
      <c r="LFL11" s="350"/>
      <c r="LFM11" s="350"/>
      <c r="LFN11" s="350"/>
      <c r="LFO11" s="350"/>
      <c r="LFP11" s="350"/>
      <c r="LFQ11" s="351"/>
      <c r="LFR11" s="352"/>
      <c r="LFS11" s="353"/>
      <c r="LFT11" s="352"/>
      <c r="LFU11" s="353"/>
      <c r="LFV11" s="352"/>
      <c r="LFW11" s="353"/>
      <c r="LFX11" s="352"/>
      <c r="LFY11" s="353"/>
      <c r="LFZ11" s="350"/>
      <c r="LGA11" s="350"/>
      <c r="LGB11" s="350"/>
      <c r="LGC11" s="350"/>
      <c r="LGD11" s="350"/>
      <c r="LGE11" s="350"/>
      <c r="LGF11" s="351"/>
      <c r="LGG11" s="352"/>
      <c r="LGH11" s="353"/>
      <c r="LGI11" s="352"/>
      <c r="LGJ11" s="353"/>
      <c r="LGK11" s="352"/>
      <c r="LGL11" s="353"/>
      <c r="LGM11" s="352"/>
      <c r="LGN11" s="353"/>
      <c r="LGO11" s="350"/>
      <c r="LGP11" s="350"/>
      <c r="LGQ11" s="350"/>
      <c r="LGR11" s="350"/>
      <c r="LGS11" s="350"/>
      <c r="LGT11" s="350"/>
      <c r="LGU11" s="351"/>
      <c r="LGV11" s="352"/>
      <c r="LGW11" s="353"/>
      <c r="LGX11" s="352"/>
      <c r="LGY11" s="353"/>
      <c r="LGZ11" s="352"/>
      <c r="LHA11" s="353"/>
      <c r="LHB11" s="352"/>
      <c r="LHC11" s="353"/>
      <c r="LHD11" s="350"/>
      <c r="LHE11" s="350"/>
      <c r="LHF11" s="350"/>
      <c r="LHG11" s="350"/>
      <c r="LHH11" s="350"/>
      <c r="LHI11" s="350"/>
      <c r="LHJ11" s="351"/>
      <c r="LHK11" s="352"/>
      <c r="LHL11" s="353"/>
      <c r="LHM11" s="352"/>
      <c r="LHN11" s="353"/>
      <c r="LHO11" s="352"/>
      <c r="LHP11" s="353"/>
      <c r="LHQ11" s="352"/>
      <c r="LHR11" s="353"/>
      <c r="LHS11" s="350"/>
      <c r="LHT11" s="350"/>
      <c r="LHU11" s="350"/>
      <c r="LHV11" s="350"/>
      <c r="LHW11" s="350"/>
      <c r="LHX11" s="350"/>
      <c r="LHY11" s="351"/>
      <c r="LHZ11" s="352"/>
      <c r="LIA11" s="353"/>
      <c r="LIB11" s="352"/>
      <c r="LIC11" s="353"/>
      <c r="LID11" s="352"/>
      <c r="LIE11" s="353"/>
      <c r="LIF11" s="352"/>
      <c r="LIG11" s="353"/>
      <c r="LIH11" s="350"/>
      <c r="LII11" s="350"/>
      <c r="LIJ11" s="350"/>
      <c r="LIK11" s="350"/>
      <c r="LIL11" s="350"/>
      <c r="LIM11" s="350"/>
      <c r="LIN11" s="351"/>
      <c r="LIO11" s="352"/>
      <c r="LIP11" s="353"/>
      <c r="LIQ11" s="352"/>
      <c r="LIR11" s="353"/>
      <c r="LIS11" s="352"/>
      <c r="LIT11" s="353"/>
      <c r="LIU11" s="352"/>
      <c r="LIV11" s="353"/>
      <c r="LIW11" s="350"/>
      <c r="LIX11" s="350"/>
      <c r="LIY11" s="350"/>
      <c r="LIZ11" s="350"/>
      <c r="LJA11" s="350"/>
      <c r="LJB11" s="350"/>
      <c r="LJC11" s="351"/>
      <c r="LJD11" s="352"/>
      <c r="LJE11" s="353"/>
      <c r="LJF11" s="352"/>
      <c r="LJG11" s="353"/>
      <c r="LJH11" s="352"/>
      <c r="LJI11" s="353"/>
      <c r="LJJ11" s="352"/>
      <c r="LJK11" s="353"/>
      <c r="LJL11" s="350"/>
      <c r="LJM11" s="350"/>
      <c r="LJN11" s="350"/>
      <c r="LJO11" s="350"/>
      <c r="LJP11" s="350"/>
      <c r="LJQ11" s="350"/>
      <c r="LJR11" s="351"/>
      <c r="LJS11" s="352"/>
      <c r="LJT11" s="353"/>
      <c r="LJU11" s="352"/>
      <c r="LJV11" s="353"/>
      <c r="LJW11" s="352"/>
      <c r="LJX11" s="353"/>
      <c r="LJY11" s="352"/>
      <c r="LJZ11" s="353"/>
      <c r="LKA11" s="350"/>
      <c r="LKB11" s="350"/>
      <c r="LKC11" s="350"/>
      <c r="LKD11" s="350"/>
      <c r="LKE11" s="350"/>
      <c r="LKF11" s="350"/>
      <c r="LKG11" s="351"/>
      <c r="LKH11" s="352"/>
      <c r="LKI11" s="353"/>
      <c r="LKJ11" s="352"/>
      <c r="LKK11" s="353"/>
      <c r="LKL11" s="352"/>
      <c r="LKM11" s="353"/>
      <c r="LKN11" s="352"/>
      <c r="LKO11" s="353"/>
      <c r="LKP11" s="350"/>
      <c r="LKQ11" s="350"/>
      <c r="LKR11" s="350"/>
      <c r="LKS11" s="350"/>
      <c r="LKT11" s="350"/>
      <c r="LKU11" s="350"/>
      <c r="LKV11" s="351"/>
      <c r="LKW11" s="352"/>
      <c r="LKX11" s="353"/>
      <c r="LKY11" s="352"/>
      <c r="LKZ11" s="353"/>
      <c r="LLA11" s="352"/>
      <c r="LLB11" s="353"/>
      <c r="LLC11" s="352"/>
      <c r="LLD11" s="353"/>
      <c r="LLE11" s="350"/>
      <c r="LLF11" s="350"/>
      <c r="LLG11" s="350"/>
      <c r="LLH11" s="350"/>
      <c r="LLI11" s="350"/>
      <c r="LLJ11" s="350"/>
      <c r="LLK11" s="351"/>
      <c r="LLL11" s="352"/>
      <c r="LLM11" s="353"/>
      <c r="LLN11" s="352"/>
      <c r="LLO11" s="353"/>
      <c r="LLP11" s="352"/>
      <c r="LLQ11" s="353"/>
      <c r="LLR11" s="352"/>
      <c r="LLS11" s="353"/>
      <c r="LLT11" s="350"/>
      <c r="LLU11" s="350"/>
      <c r="LLV11" s="350"/>
      <c r="LLW11" s="350"/>
      <c r="LLX11" s="350"/>
      <c r="LLY11" s="350"/>
      <c r="LLZ11" s="351"/>
      <c r="LMA11" s="352"/>
      <c r="LMB11" s="353"/>
      <c r="LMC11" s="352"/>
      <c r="LMD11" s="353"/>
      <c r="LME11" s="352"/>
      <c r="LMF11" s="353"/>
      <c r="LMG11" s="352"/>
      <c r="LMH11" s="353"/>
      <c r="LMI11" s="350"/>
      <c r="LMJ11" s="350"/>
      <c r="LMK11" s="350"/>
      <c r="LML11" s="350"/>
      <c r="LMM11" s="350"/>
      <c r="LMN11" s="350"/>
      <c r="LMO11" s="351"/>
      <c r="LMP11" s="352"/>
      <c r="LMQ11" s="353"/>
      <c r="LMR11" s="352"/>
      <c r="LMS11" s="353"/>
      <c r="LMT11" s="352"/>
      <c r="LMU11" s="353"/>
      <c r="LMV11" s="352"/>
      <c r="LMW11" s="353"/>
      <c r="LMX11" s="350"/>
      <c r="LMY11" s="350"/>
      <c r="LMZ11" s="350"/>
      <c r="LNA11" s="350"/>
      <c r="LNB11" s="350"/>
      <c r="LNC11" s="350"/>
      <c r="LND11" s="351"/>
      <c r="LNE11" s="352"/>
      <c r="LNF11" s="353"/>
      <c r="LNG11" s="352"/>
      <c r="LNH11" s="353"/>
      <c r="LNI11" s="352"/>
      <c r="LNJ11" s="353"/>
      <c r="LNK11" s="352"/>
      <c r="LNL11" s="353"/>
      <c r="LNM11" s="350"/>
      <c r="LNN11" s="350"/>
      <c r="LNO11" s="350"/>
      <c r="LNP11" s="350"/>
      <c r="LNQ11" s="350"/>
      <c r="LNR11" s="350"/>
      <c r="LNS11" s="351"/>
      <c r="LNT11" s="352"/>
      <c r="LNU11" s="353"/>
      <c r="LNV11" s="352"/>
      <c r="LNW11" s="353"/>
      <c r="LNX11" s="352"/>
      <c r="LNY11" s="353"/>
      <c r="LNZ11" s="352"/>
      <c r="LOA11" s="353"/>
      <c r="LOB11" s="350"/>
      <c r="LOC11" s="350"/>
      <c r="LOD11" s="350"/>
      <c r="LOE11" s="350"/>
      <c r="LOF11" s="350"/>
      <c r="LOG11" s="350"/>
      <c r="LOH11" s="351"/>
      <c r="LOI11" s="352"/>
      <c r="LOJ11" s="353"/>
      <c r="LOK11" s="352"/>
      <c r="LOL11" s="353"/>
      <c r="LOM11" s="352"/>
      <c r="LON11" s="353"/>
      <c r="LOO11" s="352"/>
      <c r="LOP11" s="353"/>
      <c r="LOQ11" s="350"/>
      <c r="LOR11" s="350"/>
      <c r="LOS11" s="350"/>
      <c r="LOT11" s="350"/>
      <c r="LOU11" s="350"/>
      <c r="LOV11" s="350"/>
      <c r="LOW11" s="351"/>
      <c r="LOX11" s="352"/>
      <c r="LOY11" s="353"/>
      <c r="LOZ11" s="352"/>
      <c r="LPA11" s="353"/>
      <c r="LPB11" s="352"/>
      <c r="LPC11" s="353"/>
      <c r="LPD11" s="352"/>
      <c r="LPE11" s="353"/>
      <c r="LPF11" s="350"/>
      <c r="LPG11" s="350"/>
      <c r="LPH11" s="350"/>
      <c r="LPI11" s="350"/>
      <c r="LPJ11" s="350"/>
      <c r="LPK11" s="350"/>
      <c r="LPL11" s="351"/>
      <c r="LPM11" s="352"/>
      <c r="LPN11" s="353"/>
      <c r="LPO11" s="352"/>
      <c r="LPP11" s="353"/>
      <c r="LPQ11" s="352"/>
      <c r="LPR11" s="353"/>
      <c r="LPS11" s="352"/>
      <c r="LPT11" s="353"/>
      <c r="LPU11" s="350"/>
      <c r="LPV11" s="350"/>
      <c r="LPW11" s="350"/>
      <c r="LPX11" s="350"/>
      <c r="LPY11" s="350"/>
      <c r="LPZ11" s="350"/>
      <c r="LQA11" s="351"/>
      <c r="LQB11" s="352"/>
      <c r="LQC11" s="353"/>
      <c r="LQD11" s="352"/>
      <c r="LQE11" s="353"/>
      <c r="LQF11" s="352"/>
      <c r="LQG11" s="353"/>
      <c r="LQH11" s="352"/>
      <c r="LQI11" s="353"/>
      <c r="LQJ11" s="350"/>
      <c r="LQK11" s="350"/>
      <c r="LQL11" s="350"/>
      <c r="LQM11" s="350"/>
      <c r="LQN11" s="350"/>
      <c r="LQO11" s="350"/>
      <c r="LQP11" s="351"/>
      <c r="LQQ11" s="352"/>
      <c r="LQR11" s="353"/>
      <c r="LQS11" s="352"/>
      <c r="LQT11" s="353"/>
      <c r="LQU11" s="352"/>
      <c r="LQV11" s="353"/>
      <c r="LQW11" s="352"/>
      <c r="LQX11" s="353"/>
      <c r="LQY11" s="350"/>
      <c r="LQZ11" s="350"/>
      <c r="LRA11" s="350"/>
      <c r="LRB11" s="350"/>
      <c r="LRC11" s="350"/>
      <c r="LRD11" s="350"/>
      <c r="LRE11" s="351"/>
      <c r="LRF11" s="352"/>
      <c r="LRG11" s="353"/>
      <c r="LRH11" s="352"/>
      <c r="LRI11" s="353"/>
      <c r="LRJ11" s="352"/>
      <c r="LRK11" s="353"/>
      <c r="LRL11" s="352"/>
      <c r="LRM11" s="353"/>
      <c r="LRN11" s="350"/>
      <c r="LRO11" s="350"/>
      <c r="LRP11" s="350"/>
      <c r="LRQ11" s="350"/>
      <c r="LRR11" s="350"/>
      <c r="LRS11" s="350"/>
      <c r="LRT11" s="351"/>
      <c r="LRU11" s="352"/>
      <c r="LRV11" s="353"/>
      <c r="LRW11" s="352"/>
      <c r="LRX11" s="353"/>
      <c r="LRY11" s="352"/>
      <c r="LRZ11" s="353"/>
      <c r="LSA11" s="352"/>
      <c r="LSB11" s="353"/>
      <c r="LSC11" s="350"/>
      <c r="LSD11" s="350"/>
      <c r="LSE11" s="350"/>
      <c r="LSF11" s="350"/>
      <c r="LSG11" s="350"/>
      <c r="LSH11" s="350"/>
      <c r="LSI11" s="351"/>
      <c r="LSJ11" s="352"/>
      <c r="LSK11" s="353"/>
      <c r="LSL11" s="352"/>
      <c r="LSM11" s="353"/>
      <c r="LSN11" s="352"/>
      <c r="LSO11" s="353"/>
      <c r="LSP11" s="352"/>
      <c r="LSQ11" s="353"/>
      <c r="LSR11" s="350"/>
      <c r="LSS11" s="350"/>
      <c r="LST11" s="350"/>
      <c r="LSU11" s="350"/>
      <c r="LSV11" s="350"/>
      <c r="LSW11" s="350"/>
      <c r="LSX11" s="351"/>
      <c r="LSY11" s="352"/>
      <c r="LSZ11" s="353"/>
      <c r="LTA11" s="352"/>
      <c r="LTB11" s="353"/>
      <c r="LTC11" s="352"/>
      <c r="LTD11" s="353"/>
      <c r="LTE11" s="352"/>
      <c r="LTF11" s="353"/>
      <c r="LTG11" s="350"/>
      <c r="LTH11" s="350"/>
      <c r="LTI11" s="350"/>
      <c r="LTJ11" s="350"/>
      <c r="LTK11" s="350"/>
      <c r="LTL11" s="350"/>
      <c r="LTM11" s="351"/>
      <c r="LTN11" s="352"/>
      <c r="LTO11" s="353"/>
      <c r="LTP11" s="352"/>
      <c r="LTQ11" s="353"/>
      <c r="LTR11" s="352"/>
      <c r="LTS11" s="353"/>
      <c r="LTT11" s="352"/>
      <c r="LTU11" s="353"/>
      <c r="LTV11" s="350"/>
      <c r="LTW11" s="350"/>
      <c r="LTX11" s="350"/>
      <c r="LTY11" s="350"/>
      <c r="LTZ11" s="350"/>
      <c r="LUA11" s="350"/>
      <c r="LUB11" s="351"/>
      <c r="LUC11" s="352"/>
      <c r="LUD11" s="353"/>
      <c r="LUE11" s="352"/>
      <c r="LUF11" s="353"/>
      <c r="LUG11" s="352"/>
      <c r="LUH11" s="353"/>
      <c r="LUI11" s="352"/>
      <c r="LUJ11" s="353"/>
      <c r="LUK11" s="350"/>
      <c r="LUL11" s="350"/>
      <c r="LUM11" s="350"/>
      <c r="LUN11" s="350"/>
      <c r="LUO11" s="350"/>
      <c r="LUP11" s="350"/>
      <c r="LUQ11" s="351"/>
      <c r="LUR11" s="352"/>
      <c r="LUS11" s="353"/>
      <c r="LUT11" s="352"/>
      <c r="LUU11" s="353"/>
      <c r="LUV11" s="352"/>
      <c r="LUW11" s="353"/>
      <c r="LUX11" s="352"/>
      <c r="LUY11" s="353"/>
      <c r="LUZ11" s="350"/>
      <c r="LVA11" s="350"/>
      <c r="LVB11" s="350"/>
      <c r="LVC11" s="350"/>
      <c r="LVD11" s="350"/>
      <c r="LVE11" s="350"/>
      <c r="LVF11" s="351"/>
      <c r="LVG11" s="352"/>
      <c r="LVH11" s="353"/>
      <c r="LVI11" s="352"/>
      <c r="LVJ11" s="353"/>
      <c r="LVK11" s="352"/>
      <c r="LVL11" s="353"/>
      <c r="LVM11" s="352"/>
      <c r="LVN11" s="353"/>
      <c r="LVO11" s="350"/>
      <c r="LVP11" s="350"/>
      <c r="LVQ11" s="350"/>
      <c r="LVR11" s="350"/>
      <c r="LVS11" s="350"/>
      <c r="LVT11" s="350"/>
      <c r="LVU11" s="351"/>
      <c r="LVV11" s="352"/>
      <c r="LVW11" s="353"/>
      <c r="LVX11" s="352"/>
      <c r="LVY11" s="353"/>
      <c r="LVZ11" s="352"/>
      <c r="LWA11" s="353"/>
      <c r="LWB11" s="352"/>
      <c r="LWC11" s="353"/>
      <c r="LWD11" s="350"/>
      <c r="LWE11" s="350"/>
      <c r="LWF11" s="350"/>
      <c r="LWG11" s="350"/>
      <c r="LWH11" s="350"/>
      <c r="LWI11" s="350"/>
      <c r="LWJ11" s="351"/>
      <c r="LWK11" s="352"/>
      <c r="LWL11" s="353"/>
      <c r="LWM11" s="352"/>
      <c r="LWN11" s="353"/>
      <c r="LWO11" s="352"/>
      <c r="LWP11" s="353"/>
      <c r="LWQ11" s="352"/>
      <c r="LWR11" s="353"/>
      <c r="LWS11" s="350"/>
      <c r="LWT11" s="350"/>
      <c r="LWU11" s="350"/>
      <c r="LWV11" s="350"/>
      <c r="LWW11" s="350"/>
      <c r="LWX11" s="350"/>
      <c r="LWY11" s="351"/>
      <c r="LWZ11" s="352"/>
      <c r="LXA11" s="353"/>
      <c r="LXB11" s="352"/>
      <c r="LXC11" s="353"/>
      <c r="LXD11" s="352"/>
      <c r="LXE11" s="353"/>
      <c r="LXF11" s="352"/>
      <c r="LXG11" s="353"/>
      <c r="LXH11" s="350"/>
      <c r="LXI11" s="350"/>
      <c r="LXJ11" s="350"/>
      <c r="LXK11" s="350"/>
      <c r="LXL11" s="350"/>
      <c r="LXM11" s="350"/>
      <c r="LXN11" s="351"/>
      <c r="LXO11" s="352"/>
      <c r="LXP11" s="353"/>
      <c r="LXQ11" s="352"/>
      <c r="LXR11" s="353"/>
      <c r="LXS11" s="352"/>
      <c r="LXT11" s="353"/>
      <c r="LXU11" s="352"/>
      <c r="LXV11" s="353"/>
      <c r="LXW11" s="350"/>
      <c r="LXX11" s="350"/>
      <c r="LXY11" s="350"/>
      <c r="LXZ11" s="350"/>
      <c r="LYA11" s="350"/>
      <c r="LYB11" s="350"/>
      <c r="LYC11" s="351"/>
      <c r="LYD11" s="352"/>
      <c r="LYE11" s="353"/>
      <c r="LYF11" s="352"/>
      <c r="LYG11" s="353"/>
      <c r="LYH11" s="352"/>
      <c r="LYI11" s="353"/>
      <c r="LYJ11" s="352"/>
      <c r="LYK11" s="353"/>
      <c r="LYL11" s="350"/>
      <c r="LYM11" s="350"/>
      <c r="LYN11" s="350"/>
      <c r="LYO11" s="350"/>
      <c r="LYP11" s="350"/>
      <c r="LYQ11" s="350"/>
      <c r="LYR11" s="351"/>
      <c r="LYS11" s="352"/>
      <c r="LYT11" s="353"/>
      <c r="LYU11" s="352"/>
      <c r="LYV11" s="353"/>
      <c r="LYW11" s="352"/>
      <c r="LYX11" s="353"/>
      <c r="LYY11" s="352"/>
      <c r="LYZ11" s="353"/>
      <c r="LZA11" s="350"/>
      <c r="LZB11" s="350"/>
      <c r="LZC11" s="350"/>
      <c r="LZD11" s="350"/>
      <c r="LZE11" s="350"/>
      <c r="LZF11" s="350"/>
      <c r="LZG11" s="351"/>
      <c r="LZH11" s="352"/>
      <c r="LZI11" s="353"/>
      <c r="LZJ11" s="352"/>
      <c r="LZK11" s="353"/>
      <c r="LZL11" s="352"/>
      <c r="LZM11" s="353"/>
      <c r="LZN11" s="352"/>
      <c r="LZO11" s="353"/>
      <c r="LZP11" s="350"/>
      <c r="LZQ11" s="350"/>
      <c r="LZR11" s="350"/>
      <c r="LZS11" s="350"/>
      <c r="LZT11" s="350"/>
      <c r="LZU11" s="350"/>
      <c r="LZV11" s="351"/>
      <c r="LZW11" s="352"/>
      <c r="LZX11" s="353"/>
      <c r="LZY11" s="352"/>
      <c r="LZZ11" s="353"/>
      <c r="MAA11" s="352"/>
      <c r="MAB11" s="353"/>
      <c r="MAC11" s="352"/>
      <c r="MAD11" s="353"/>
      <c r="MAE11" s="350"/>
      <c r="MAF11" s="350"/>
      <c r="MAG11" s="350"/>
      <c r="MAH11" s="350"/>
      <c r="MAI11" s="350"/>
      <c r="MAJ11" s="350"/>
      <c r="MAK11" s="351"/>
      <c r="MAL11" s="352"/>
      <c r="MAM11" s="353"/>
      <c r="MAN11" s="352"/>
      <c r="MAO11" s="353"/>
      <c r="MAP11" s="352"/>
      <c r="MAQ11" s="353"/>
      <c r="MAR11" s="352"/>
      <c r="MAS11" s="353"/>
      <c r="MAT11" s="350"/>
      <c r="MAU11" s="350"/>
      <c r="MAV11" s="350"/>
      <c r="MAW11" s="350"/>
      <c r="MAX11" s="350"/>
      <c r="MAY11" s="350"/>
      <c r="MAZ11" s="351"/>
      <c r="MBA11" s="352"/>
      <c r="MBB11" s="353"/>
      <c r="MBC11" s="352"/>
      <c r="MBD11" s="353"/>
      <c r="MBE11" s="352"/>
      <c r="MBF11" s="353"/>
      <c r="MBG11" s="352"/>
      <c r="MBH11" s="353"/>
      <c r="MBI11" s="350"/>
      <c r="MBJ11" s="350"/>
      <c r="MBK11" s="350"/>
      <c r="MBL11" s="350"/>
      <c r="MBM11" s="350"/>
      <c r="MBN11" s="350"/>
      <c r="MBO11" s="351"/>
      <c r="MBP11" s="352"/>
      <c r="MBQ11" s="353"/>
      <c r="MBR11" s="352"/>
      <c r="MBS11" s="353"/>
      <c r="MBT11" s="352"/>
      <c r="MBU11" s="353"/>
      <c r="MBV11" s="352"/>
      <c r="MBW11" s="353"/>
      <c r="MBX11" s="350"/>
      <c r="MBY11" s="350"/>
      <c r="MBZ11" s="350"/>
      <c r="MCA11" s="350"/>
      <c r="MCB11" s="350"/>
      <c r="MCC11" s="350"/>
      <c r="MCD11" s="351"/>
      <c r="MCE11" s="352"/>
      <c r="MCF11" s="353"/>
      <c r="MCG11" s="352"/>
      <c r="MCH11" s="353"/>
      <c r="MCI11" s="352"/>
      <c r="MCJ11" s="353"/>
      <c r="MCK11" s="352"/>
      <c r="MCL11" s="353"/>
      <c r="MCM11" s="350"/>
      <c r="MCN11" s="350"/>
      <c r="MCO11" s="350"/>
      <c r="MCP11" s="350"/>
      <c r="MCQ11" s="350"/>
      <c r="MCR11" s="350"/>
      <c r="MCS11" s="351"/>
      <c r="MCT11" s="352"/>
      <c r="MCU11" s="353"/>
      <c r="MCV11" s="352"/>
      <c r="MCW11" s="353"/>
      <c r="MCX11" s="352"/>
      <c r="MCY11" s="353"/>
      <c r="MCZ11" s="352"/>
      <c r="MDA11" s="353"/>
      <c r="MDB11" s="350"/>
      <c r="MDC11" s="350"/>
      <c r="MDD11" s="350"/>
      <c r="MDE11" s="350"/>
      <c r="MDF11" s="350"/>
      <c r="MDG11" s="350"/>
      <c r="MDH11" s="351"/>
      <c r="MDI11" s="352"/>
      <c r="MDJ11" s="353"/>
      <c r="MDK11" s="352"/>
      <c r="MDL11" s="353"/>
      <c r="MDM11" s="352"/>
      <c r="MDN11" s="353"/>
      <c r="MDO11" s="352"/>
      <c r="MDP11" s="353"/>
      <c r="MDQ11" s="350"/>
      <c r="MDR11" s="350"/>
      <c r="MDS11" s="350"/>
      <c r="MDT11" s="350"/>
      <c r="MDU11" s="350"/>
      <c r="MDV11" s="350"/>
      <c r="MDW11" s="351"/>
      <c r="MDX11" s="352"/>
      <c r="MDY11" s="353"/>
      <c r="MDZ11" s="352"/>
      <c r="MEA11" s="353"/>
      <c r="MEB11" s="352"/>
      <c r="MEC11" s="353"/>
      <c r="MED11" s="352"/>
      <c r="MEE11" s="353"/>
      <c r="MEF11" s="350"/>
      <c r="MEG11" s="350"/>
      <c r="MEH11" s="350"/>
      <c r="MEI11" s="350"/>
      <c r="MEJ11" s="350"/>
      <c r="MEK11" s="350"/>
      <c r="MEL11" s="351"/>
      <c r="MEM11" s="352"/>
      <c r="MEN11" s="353"/>
      <c r="MEO11" s="352"/>
      <c r="MEP11" s="353"/>
      <c r="MEQ11" s="352"/>
      <c r="MER11" s="353"/>
      <c r="MES11" s="352"/>
      <c r="MET11" s="353"/>
      <c r="MEU11" s="350"/>
      <c r="MEV11" s="350"/>
      <c r="MEW11" s="350"/>
      <c r="MEX11" s="350"/>
      <c r="MEY11" s="350"/>
      <c r="MEZ11" s="350"/>
      <c r="MFA11" s="351"/>
      <c r="MFB11" s="352"/>
      <c r="MFC11" s="353"/>
      <c r="MFD11" s="352"/>
      <c r="MFE11" s="353"/>
      <c r="MFF11" s="352"/>
      <c r="MFG11" s="353"/>
      <c r="MFH11" s="352"/>
      <c r="MFI11" s="353"/>
      <c r="MFJ11" s="350"/>
      <c r="MFK11" s="350"/>
      <c r="MFL11" s="350"/>
      <c r="MFM11" s="350"/>
      <c r="MFN11" s="350"/>
      <c r="MFO11" s="350"/>
      <c r="MFP11" s="351"/>
      <c r="MFQ11" s="352"/>
      <c r="MFR11" s="353"/>
      <c r="MFS11" s="352"/>
      <c r="MFT11" s="353"/>
      <c r="MFU11" s="352"/>
      <c r="MFV11" s="353"/>
      <c r="MFW11" s="352"/>
      <c r="MFX11" s="353"/>
      <c r="MFY11" s="350"/>
      <c r="MFZ11" s="350"/>
      <c r="MGA11" s="350"/>
      <c r="MGB11" s="350"/>
      <c r="MGC11" s="350"/>
      <c r="MGD11" s="350"/>
      <c r="MGE11" s="351"/>
      <c r="MGF11" s="352"/>
      <c r="MGG11" s="353"/>
      <c r="MGH11" s="352"/>
      <c r="MGI11" s="353"/>
      <c r="MGJ11" s="352"/>
      <c r="MGK11" s="353"/>
      <c r="MGL11" s="352"/>
      <c r="MGM11" s="353"/>
      <c r="MGN11" s="350"/>
      <c r="MGO11" s="350"/>
      <c r="MGP11" s="350"/>
      <c r="MGQ11" s="350"/>
      <c r="MGR11" s="350"/>
      <c r="MGS11" s="350"/>
      <c r="MGT11" s="351"/>
      <c r="MGU11" s="352"/>
      <c r="MGV11" s="353"/>
      <c r="MGW11" s="352"/>
      <c r="MGX11" s="353"/>
      <c r="MGY11" s="352"/>
      <c r="MGZ11" s="353"/>
      <c r="MHA11" s="352"/>
      <c r="MHB11" s="353"/>
      <c r="MHC11" s="350"/>
      <c r="MHD11" s="350"/>
      <c r="MHE11" s="350"/>
      <c r="MHF11" s="350"/>
      <c r="MHG11" s="350"/>
      <c r="MHH11" s="350"/>
      <c r="MHI11" s="351"/>
      <c r="MHJ11" s="352"/>
      <c r="MHK11" s="353"/>
      <c r="MHL11" s="352"/>
      <c r="MHM11" s="353"/>
      <c r="MHN11" s="352"/>
      <c r="MHO11" s="353"/>
      <c r="MHP11" s="352"/>
      <c r="MHQ11" s="353"/>
      <c r="MHR11" s="350"/>
      <c r="MHS11" s="350"/>
      <c r="MHT11" s="350"/>
      <c r="MHU11" s="350"/>
      <c r="MHV11" s="350"/>
      <c r="MHW11" s="350"/>
      <c r="MHX11" s="351"/>
      <c r="MHY11" s="352"/>
      <c r="MHZ11" s="353"/>
      <c r="MIA11" s="352"/>
      <c r="MIB11" s="353"/>
      <c r="MIC11" s="352"/>
      <c r="MID11" s="353"/>
      <c r="MIE11" s="352"/>
      <c r="MIF11" s="353"/>
      <c r="MIG11" s="350"/>
      <c r="MIH11" s="350"/>
      <c r="MII11" s="350"/>
      <c r="MIJ11" s="350"/>
      <c r="MIK11" s="350"/>
      <c r="MIL11" s="350"/>
      <c r="MIM11" s="351"/>
      <c r="MIN11" s="352"/>
      <c r="MIO11" s="353"/>
      <c r="MIP11" s="352"/>
      <c r="MIQ11" s="353"/>
      <c r="MIR11" s="352"/>
      <c r="MIS11" s="353"/>
      <c r="MIT11" s="352"/>
      <c r="MIU11" s="353"/>
      <c r="MIV11" s="350"/>
      <c r="MIW11" s="350"/>
      <c r="MIX11" s="350"/>
      <c r="MIY11" s="350"/>
      <c r="MIZ11" s="350"/>
      <c r="MJA11" s="350"/>
      <c r="MJB11" s="351"/>
      <c r="MJC11" s="352"/>
      <c r="MJD11" s="353"/>
      <c r="MJE11" s="352"/>
      <c r="MJF11" s="353"/>
      <c r="MJG11" s="352"/>
      <c r="MJH11" s="353"/>
      <c r="MJI11" s="352"/>
      <c r="MJJ11" s="353"/>
      <c r="MJK11" s="350"/>
      <c r="MJL11" s="350"/>
      <c r="MJM11" s="350"/>
      <c r="MJN11" s="350"/>
      <c r="MJO11" s="350"/>
      <c r="MJP11" s="350"/>
      <c r="MJQ11" s="351"/>
      <c r="MJR11" s="352"/>
      <c r="MJS11" s="353"/>
      <c r="MJT11" s="352"/>
      <c r="MJU11" s="353"/>
      <c r="MJV11" s="352"/>
      <c r="MJW11" s="353"/>
      <c r="MJX11" s="352"/>
      <c r="MJY11" s="353"/>
      <c r="MJZ11" s="350"/>
      <c r="MKA11" s="350"/>
      <c r="MKB11" s="350"/>
      <c r="MKC11" s="350"/>
      <c r="MKD11" s="350"/>
      <c r="MKE11" s="350"/>
      <c r="MKF11" s="351"/>
      <c r="MKG11" s="352"/>
      <c r="MKH11" s="353"/>
      <c r="MKI11" s="352"/>
      <c r="MKJ11" s="353"/>
      <c r="MKK11" s="352"/>
      <c r="MKL11" s="353"/>
      <c r="MKM11" s="352"/>
      <c r="MKN11" s="353"/>
      <c r="MKO11" s="350"/>
      <c r="MKP11" s="350"/>
      <c r="MKQ11" s="350"/>
      <c r="MKR11" s="350"/>
      <c r="MKS11" s="350"/>
      <c r="MKT11" s="350"/>
      <c r="MKU11" s="351"/>
      <c r="MKV11" s="352"/>
      <c r="MKW11" s="353"/>
      <c r="MKX11" s="352"/>
      <c r="MKY11" s="353"/>
      <c r="MKZ11" s="352"/>
      <c r="MLA11" s="353"/>
      <c r="MLB11" s="352"/>
      <c r="MLC11" s="353"/>
      <c r="MLD11" s="350"/>
      <c r="MLE11" s="350"/>
      <c r="MLF11" s="350"/>
      <c r="MLG11" s="350"/>
      <c r="MLH11" s="350"/>
      <c r="MLI11" s="350"/>
      <c r="MLJ11" s="351"/>
      <c r="MLK11" s="352"/>
      <c r="MLL11" s="353"/>
      <c r="MLM11" s="352"/>
      <c r="MLN11" s="353"/>
      <c r="MLO11" s="352"/>
      <c r="MLP11" s="353"/>
      <c r="MLQ11" s="352"/>
      <c r="MLR11" s="353"/>
      <c r="MLS11" s="350"/>
      <c r="MLT11" s="350"/>
      <c r="MLU11" s="350"/>
      <c r="MLV11" s="350"/>
      <c r="MLW11" s="350"/>
      <c r="MLX11" s="350"/>
      <c r="MLY11" s="351"/>
      <c r="MLZ11" s="352"/>
      <c r="MMA11" s="353"/>
      <c r="MMB11" s="352"/>
      <c r="MMC11" s="353"/>
      <c r="MMD11" s="352"/>
      <c r="MME11" s="353"/>
      <c r="MMF11" s="352"/>
      <c r="MMG11" s="353"/>
      <c r="MMH11" s="350"/>
      <c r="MMI11" s="350"/>
      <c r="MMJ11" s="350"/>
      <c r="MMK11" s="350"/>
      <c r="MML11" s="350"/>
      <c r="MMM11" s="350"/>
      <c r="MMN11" s="351"/>
      <c r="MMO11" s="352"/>
      <c r="MMP11" s="353"/>
      <c r="MMQ11" s="352"/>
      <c r="MMR11" s="353"/>
      <c r="MMS11" s="352"/>
      <c r="MMT11" s="353"/>
      <c r="MMU11" s="352"/>
      <c r="MMV11" s="353"/>
      <c r="MMW11" s="350"/>
      <c r="MMX11" s="350"/>
      <c r="MMY11" s="350"/>
      <c r="MMZ11" s="350"/>
      <c r="MNA11" s="350"/>
      <c r="MNB11" s="350"/>
      <c r="MNC11" s="351"/>
      <c r="MND11" s="352"/>
      <c r="MNE11" s="353"/>
      <c r="MNF11" s="352"/>
      <c r="MNG11" s="353"/>
      <c r="MNH11" s="352"/>
      <c r="MNI11" s="353"/>
      <c r="MNJ11" s="352"/>
      <c r="MNK11" s="353"/>
      <c r="MNL11" s="350"/>
      <c r="MNM11" s="350"/>
      <c r="MNN11" s="350"/>
      <c r="MNO11" s="350"/>
      <c r="MNP11" s="350"/>
      <c r="MNQ11" s="350"/>
      <c r="MNR11" s="351"/>
      <c r="MNS11" s="352"/>
      <c r="MNT11" s="353"/>
      <c r="MNU11" s="352"/>
      <c r="MNV11" s="353"/>
      <c r="MNW11" s="352"/>
      <c r="MNX11" s="353"/>
      <c r="MNY11" s="352"/>
      <c r="MNZ11" s="353"/>
      <c r="MOA11" s="350"/>
      <c r="MOB11" s="350"/>
      <c r="MOC11" s="350"/>
      <c r="MOD11" s="350"/>
      <c r="MOE11" s="350"/>
      <c r="MOF11" s="350"/>
      <c r="MOG11" s="351"/>
      <c r="MOH11" s="352"/>
      <c r="MOI11" s="353"/>
      <c r="MOJ11" s="352"/>
      <c r="MOK11" s="353"/>
      <c r="MOL11" s="352"/>
      <c r="MOM11" s="353"/>
      <c r="MON11" s="352"/>
      <c r="MOO11" s="353"/>
      <c r="MOP11" s="350"/>
      <c r="MOQ11" s="350"/>
      <c r="MOR11" s="350"/>
      <c r="MOS11" s="350"/>
      <c r="MOT11" s="350"/>
      <c r="MOU11" s="350"/>
      <c r="MOV11" s="351"/>
      <c r="MOW11" s="352"/>
      <c r="MOX11" s="353"/>
      <c r="MOY11" s="352"/>
      <c r="MOZ11" s="353"/>
      <c r="MPA11" s="352"/>
      <c r="MPB11" s="353"/>
      <c r="MPC11" s="352"/>
      <c r="MPD11" s="353"/>
      <c r="MPE11" s="350"/>
      <c r="MPF11" s="350"/>
      <c r="MPG11" s="350"/>
      <c r="MPH11" s="350"/>
      <c r="MPI11" s="350"/>
      <c r="MPJ11" s="350"/>
      <c r="MPK11" s="351"/>
      <c r="MPL11" s="352"/>
      <c r="MPM11" s="353"/>
      <c r="MPN11" s="352"/>
      <c r="MPO11" s="353"/>
      <c r="MPP11" s="352"/>
      <c r="MPQ11" s="353"/>
      <c r="MPR11" s="352"/>
      <c r="MPS11" s="353"/>
      <c r="MPT11" s="350"/>
      <c r="MPU11" s="350"/>
      <c r="MPV11" s="350"/>
      <c r="MPW11" s="350"/>
      <c r="MPX11" s="350"/>
      <c r="MPY11" s="350"/>
      <c r="MPZ11" s="351"/>
      <c r="MQA11" s="352"/>
      <c r="MQB11" s="353"/>
      <c r="MQC11" s="352"/>
      <c r="MQD11" s="353"/>
      <c r="MQE11" s="352"/>
      <c r="MQF11" s="353"/>
      <c r="MQG11" s="352"/>
      <c r="MQH11" s="353"/>
      <c r="MQI11" s="350"/>
      <c r="MQJ11" s="350"/>
      <c r="MQK11" s="350"/>
      <c r="MQL11" s="350"/>
      <c r="MQM11" s="350"/>
      <c r="MQN11" s="350"/>
      <c r="MQO11" s="351"/>
      <c r="MQP11" s="352"/>
      <c r="MQQ11" s="353"/>
      <c r="MQR11" s="352"/>
      <c r="MQS11" s="353"/>
      <c r="MQT11" s="352"/>
      <c r="MQU11" s="353"/>
      <c r="MQV11" s="352"/>
      <c r="MQW11" s="353"/>
      <c r="MQX11" s="350"/>
      <c r="MQY11" s="350"/>
      <c r="MQZ11" s="350"/>
      <c r="MRA11" s="350"/>
      <c r="MRB11" s="350"/>
      <c r="MRC11" s="350"/>
      <c r="MRD11" s="351"/>
      <c r="MRE11" s="352"/>
      <c r="MRF11" s="353"/>
      <c r="MRG11" s="352"/>
      <c r="MRH11" s="353"/>
      <c r="MRI11" s="352"/>
      <c r="MRJ11" s="353"/>
      <c r="MRK11" s="352"/>
      <c r="MRL11" s="353"/>
      <c r="MRM11" s="350"/>
      <c r="MRN11" s="350"/>
      <c r="MRO11" s="350"/>
      <c r="MRP11" s="350"/>
      <c r="MRQ11" s="350"/>
      <c r="MRR11" s="350"/>
      <c r="MRS11" s="351"/>
      <c r="MRT11" s="352"/>
      <c r="MRU11" s="353"/>
      <c r="MRV11" s="352"/>
      <c r="MRW11" s="353"/>
      <c r="MRX11" s="352"/>
      <c r="MRY11" s="353"/>
      <c r="MRZ11" s="352"/>
      <c r="MSA11" s="353"/>
      <c r="MSB11" s="350"/>
      <c r="MSC11" s="350"/>
      <c r="MSD11" s="350"/>
      <c r="MSE11" s="350"/>
      <c r="MSF11" s="350"/>
      <c r="MSG11" s="350"/>
      <c r="MSH11" s="351"/>
      <c r="MSI11" s="352"/>
      <c r="MSJ11" s="353"/>
      <c r="MSK11" s="352"/>
      <c r="MSL11" s="353"/>
      <c r="MSM11" s="352"/>
      <c r="MSN11" s="353"/>
      <c r="MSO11" s="352"/>
      <c r="MSP11" s="353"/>
      <c r="MSQ11" s="350"/>
      <c r="MSR11" s="350"/>
      <c r="MSS11" s="350"/>
      <c r="MST11" s="350"/>
      <c r="MSU11" s="350"/>
      <c r="MSV11" s="350"/>
      <c r="MSW11" s="351"/>
      <c r="MSX11" s="352"/>
      <c r="MSY11" s="353"/>
      <c r="MSZ11" s="352"/>
      <c r="MTA11" s="353"/>
      <c r="MTB11" s="352"/>
      <c r="MTC11" s="353"/>
      <c r="MTD11" s="352"/>
      <c r="MTE11" s="353"/>
      <c r="MTF11" s="350"/>
      <c r="MTG11" s="350"/>
      <c r="MTH11" s="350"/>
      <c r="MTI11" s="350"/>
      <c r="MTJ11" s="350"/>
      <c r="MTK11" s="350"/>
      <c r="MTL11" s="351"/>
      <c r="MTM11" s="352"/>
      <c r="MTN11" s="353"/>
      <c r="MTO11" s="352"/>
      <c r="MTP11" s="353"/>
      <c r="MTQ11" s="352"/>
      <c r="MTR11" s="353"/>
      <c r="MTS11" s="352"/>
      <c r="MTT11" s="353"/>
      <c r="MTU11" s="350"/>
      <c r="MTV11" s="350"/>
      <c r="MTW11" s="350"/>
      <c r="MTX11" s="350"/>
      <c r="MTY11" s="350"/>
      <c r="MTZ11" s="350"/>
      <c r="MUA11" s="351"/>
      <c r="MUB11" s="352"/>
      <c r="MUC11" s="353"/>
      <c r="MUD11" s="352"/>
      <c r="MUE11" s="353"/>
      <c r="MUF11" s="352"/>
      <c r="MUG11" s="353"/>
      <c r="MUH11" s="352"/>
      <c r="MUI11" s="353"/>
      <c r="MUJ11" s="350"/>
      <c r="MUK11" s="350"/>
      <c r="MUL11" s="350"/>
      <c r="MUM11" s="350"/>
      <c r="MUN11" s="350"/>
      <c r="MUO11" s="350"/>
      <c r="MUP11" s="351"/>
      <c r="MUQ11" s="352"/>
      <c r="MUR11" s="353"/>
      <c r="MUS11" s="352"/>
      <c r="MUT11" s="353"/>
      <c r="MUU11" s="352"/>
      <c r="MUV11" s="353"/>
      <c r="MUW11" s="352"/>
      <c r="MUX11" s="353"/>
      <c r="MUY11" s="350"/>
      <c r="MUZ11" s="350"/>
      <c r="MVA11" s="350"/>
      <c r="MVB11" s="350"/>
      <c r="MVC11" s="350"/>
      <c r="MVD11" s="350"/>
      <c r="MVE11" s="351"/>
      <c r="MVF11" s="352"/>
      <c r="MVG11" s="353"/>
      <c r="MVH11" s="352"/>
      <c r="MVI11" s="353"/>
      <c r="MVJ11" s="352"/>
      <c r="MVK11" s="353"/>
      <c r="MVL11" s="352"/>
      <c r="MVM11" s="353"/>
      <c r="MVN11" s="350"/>
      <c r="MVO11" s="350"/>
      <c r="MVP11" s="350"/>
      <c r="MVQ11" s="350"/>
      <c r="MVR11" s="350"/>
      <c r="MVS11" s="350"/>
      <c r="MVT11" s="351"/>
      <c r="MVU11" s="352"/>
      <c r="MVV11" s="353"/>
      <c r="MVW11" s="352"/>
      <c r="MVX11" s="353"/>
      <c r="MVY11" s="352"/>
      <c r="MVZ11" s="353"/>
      <c r="MWA11" s="352"/>
      <c r="MWB11" s="353"/>
      <c r="MWC11" s="350"/>
      <c r="MWD11" s="350"/>
      <c r="MWE11" s="350"/>
      <c r="MWF11" s="350"/>
      <c r="MWG11" s="350"/>
      <c r="MWH11" s="350"/>
      <c r="MWI11" s="351"/>
      <c r="MWJ11" s="352"/>
      <c r="MWK11" s="353"/>
      <c r="MWL11" s="352"/>
      <c r="MWM11" s="353"/>
      <c r="MWN11" s="352"/>
      <c r="MWO11" s="353"/>
      <c r="MWP11" s="352"/>
      <c r="MWQ11" s="353"/>
      <c r="MWR11" s="350"/>
      <c r="MWS11" s="350"/>
      <c r="MWT11" s="350"/>
      <c r="MWU11" s="350"/>
      <c r="MWV11" s="350"/>
      <c r="MWW11" s="350"/>
      <c r="MWX11" s="351"/>
      <c r="MWY11" s="352"/>
      <c r="MWZ11" s="353"/>
      <c r="MXA11" s="352"/>
      <c r="MXB11" s="353"/>
      <c r="MXC11" s="352"/>
      <c r="MXD11" s="353"/>
      <c r="MXE11" s="352"/>
      <c r="MXF11" s="353"/>
      <c r="MXG11" s="350"/>
      <c r="MXH11" s="350"/>
      <c r="MXI11" s="350"/>
      <c r="MXJ11" s="350"/>
      <c r="MXK11" s="350"/>
      <c r="MXL11" s="350"/>
      <c r="MXM11" s="351"/>
      <c r="MXN11" s="352"/>
      <c r="MXO11" s="353"/>
      <c r="MXP11" s="352"/>
      <c r="MXQ11" s="353"/>
      <c r="MXR11" s="352"/>
      <c r="MXS11" s="353"/>
      <c r="MXT11" s="352"/>
      <c r="MXU11" s="353"/>
      <c r="MXV11" s="350"/>
      <c r="MXW11" s="350"/>
      <c r="MXX11" s="350"/>
      <c r="MXY11" s="350"/>
      <c r="MXZ11" s="350"/>
      <c r="MYA11" s="350"/>
      <c r="MYB11" s="351"/>
      <c r="MYC11" s="352"/>
      <c r="MYD11" s="353"/>
      <c r="MYE11" s="352"/>
      <c r="MYF11" s="353"/>
      <c r="MYG11" s="352"/>
      <c r="MYH11" s="353"/>
      <c r="MYI11" s="352"/>
      <c r="MYJ11" s="353"/>
      <c r="MYK11" s="350"/>
      <c r="MYL11" s="350"/>
      <c r="MYM11" s="350"/>
      <c r="MYN11" s="350"/>
      <c r="MYO11" s="350"/>
      <c r="MYP11" s="350"/>
      <c r="MYQ11" s="351"/>
      <c r="MYR11" s="352"/>
      <c r="MYS11" s="353"/>
      <c r="MYT11" s="352"/>
      <c r="MYU11" s="353"/>
      <c r="MYV11" s="352"/>
      <c r="MYW11" s="353"/>
      <c r="MYX11" s="352"/>
      <c r="MYY11" s="353"/>
      <c r="MYZ11" s="350"/>
      <c r="MZA11" s="350"/>
      <c r="MZB11" s="350"/>
      <c r="MZC11" s="350"/>
      <c r="MZD11" s="350"/>
      <c r="MZE11" s="350"/>
      <c r="MZF11" s="351"/>
      <c r="MZG11" s="352"/>
      <c r="MZH11" s="353"/>
      <c r="MZI11" s="352"/>
      <c r="MZJ11" s="353"/>
      <c r="MZK11" s="352"/>
      <c r="MZL11" s="353"/>
      <c r="MZM11" s="352"/>
      <c r="MZN11" s="353"/>
      <c r="MZO11" s="350"/>
      <c r="MZP11" s="350"/>
      <c r="MZQ11" s="350"/>
      <c r="MZR11" s="350"/>
      <c r="MZS11" s="350"/>
      <c r="MZT11" s="350"/>
      <c r="MZU11" s="351"/>
      <c r="MZV11" s="352"/>
      <c r="MZW11" s="353"/>
      <c r="MZX11" s="352"/>
      <c r="MZY11" s="353"/>
      <c r="MZZ11" s="352"/>
      <c r="NAA11" s="353"/>
      <c r="NAB11" s="352"/>
      <c r="NAC11" s="353"/>
      <c r="NAD11" s="350"/>
      <c r="NAE11" s="350"/>
      <c r="NAF11" s="350"/>
      <c r="NAG11" s="350"/>
      <c r="NAH11" s="350"/>
      <c r="NAI11" s="350"/>
      <c r="NAJ11" s="351"/>
      <c r="NAK11" s="352"/>
      <c r="NAL11" s="353"/>
      <c r="NAM11" s="352"/>
      <c r="NAN11" s="353"/>
      <c r="NAO11" s="352"/>
      <c r="NAP11" s="353"/>
      <c r="NAQ11" s="352"/>
      <c r="NAR11" s="353"/>
      <c r="NAS11" s="350"/>
      <c r="NAT11" s="350"/>
      <c r="NAU11" s="350"/>
      <c r="NAV11" s="350"/>
      <c r="NAW11" s="350"/>
      <c r="NAX11" s="350"/>
      <c r="NAY11" s="351"/>
      <c r="NAZ11" s="352"/>
      <c r="NBA11" s="353"/>
      <c r="NBB11" s="352"/>
      <c r="NBC11" s="353"/>
      <c r="NBD11" s="352"/>
      <c r="NBE11" s="353"/>
      <c r="NBF11" s="352"/>
      <c r="NBG11" s="353"/>
      <c r="NBH11" s="350"/>
      <c r="NBI11" s="350"/>
      <c r="NBJ11" s="350"/>
      <c r="NBK11" s="350"/>
      <c r="NBL11" s="350"/>
      <c r="NBM11" s="350"/>
      <c r="NBN11" s="351"/>
      <c r="NBO11" s="352"/>
      <c r="NBP11" s="353"/>
      <c r="NBQ11" s="352"/>
      <c r="NBR11" s="353"/>
      <c r="NBS11" s="352"/>
      <c r="NBT11" s="353"/>
      <c r="NBU11" s="352"/>
      <c r="NBV11" s="353"/>
      <c r="NBW11" s="350"/>
      <c r="NBX11" s="350"/>
      <c r="NBY11" s="350"/>
      <c r="NBZ11" s="350"/>
      <c r="NCA11" s="350"/>
      <c r="NCB11" s="350"/>
      <c r="NCC11" s="351"/>
      <c r="NCD11" s="352"/>
      <c r="NCE11" s="353"/>
      <c r="NCF11" s="352"/>
      <c r="NCG11" s="353"/>
      <c r="NCH11" s="352"/>
      <c r="NCI11" s="353"/>
      <c r="NCJ11" s="352"/>
      <c r="NCK11" s="353"/>
      <c r="NCL11" s="350"/>
      <c r="NCM11" s="350"/>
      <c r="NCN11" s="350"/>
      <c r="NCO11" s="350"/>
      <c r="NCP11" s="350"/>
      <c r="NCQ11" s="350"/>
      <c r="NCR11" s="351"/>
      <c r="NCS11" s="352"/>
      <c r="NCT11" s="353"/>
      <c r="NCU11" s="352"/>
      <c r="NCV11" s="353"/>
      <c r="NCW11" s="352"/>
      <c r="NCX11" s="353"/>
      <c r="NCY11" s="352"/>
      <c r="NCZ11" s="353"/>
      <c r="NDA11" s="350"/>
      <c r="NDB11" s="350"/>
      <c r="NDC11" s="350"/>
      <c r="NDD11" s="350"/>
      <c r="NDE11" s="350"/>
      <c r="NDF11" s="350"/>
      <c r="NDG11" s="351"/>
      <c r="NDH11" s="352"/>
      <c r="NDI11" s="353"/>
      <c r="NDJ11" s="352"/>
      <c r="NDK11" s="353"/>
      <c r="NDL11" s="352"/>
      <c r="NDM11" s="353"/>
      <c r="NDN11" s="352"/>
      <c r="NDO11" s="353"/>
      <c r="NDP11" s="350"/>
      <c r="NDQ11" s="350"/>
      <c r="NDR11" s="350"/>
      <c r="NDS11" s="350"/>
      <c r="NDT11" s="350"/>
      <c r="NDU11" s="350"/>
      <c r="NDV11" s="351"/>
      <c r="NDW11" s="352"/>
      <c r="NDX11" s="353"/>
      <c r="NDY11" s="352"/>
      <c r="NDZ11" s="353"/>
      <c r="NEA11" s="352"/>
      <c r="NEB11" s="353"/>
      <c r="NEC11" s="352"/>
      <c r="NED11" s="353"/>
      <c r="NEE11" s="350"/>
      <c r="NEF11" s="350"/>
      <c r="NEG11" s="350"/>
      <c r="NEH11" s="350"/>
      <c r="NEI11" s="350"/>
      <c r="NEJ11" s="350"/>
      <c r="NEK11" s="351"/>
      <c r="NEL11" s="352"/>
      <c r="NEM11" s="353"/>
      <c r="NEN11" s="352"/>
      <c r="NEO11" s="353"/>
      <c r="NEP11" s="352"/>
      <c r="NEQ11" s="353"/>
      <c r="NER11" s="352"/>
      <c r="NES11" s="353"/>
      <c r="NET11" s="350"/>
      <c r="NEU11" s="350"/>
      <c r="NEV11" s="350"/>
      <c r="NEW11" s="350"/>
      <c r="NEX11" s="350"/>
      <c r="NEY11" s="350"/>
      <c r="NEZ11" s="351"/>
      <c r="NFA11" s="352"/>
      <c r="NFB11" s="353"/>
      <c r="NFC11" s="352"/>
      <c r="NFD11" s="353"/>
      <c r="NFE11" s="352"/>
      <c r="NFF11" s="353"/>
      <c r="NFG11" s="352"/>
      <c r="NFH11" s="353"/>
      <c r="NFI11" s="350"/>
      <c r="NFJ11" s="350"/>
      <c r="NFK11" s="350"/>
      <c r="NFL11" s="350"/>
      <c r="NFM11" s="350"/>
      <c r="NFN11" s="350"/>
      <c r="NFO11" s="351"/>
      <c r="NFP11" s="352"/>
      <c r="NFQ11" s="353"/>
      <c r="NFR11" s="352"/>
      <c r="NFS11" s="353"/>
      <c r="NFT11" s="352"/>
      <c r="NFU11" s="353"/>
      <c r="NFV11" s="352"/>
      <c r="NFW11" s="353"/>
      <c r="NFX11" s="350"/>
      <c r="NFY11" s="350"/>
      <c r="NFZ11" s="350"/>
      <c r="NGA11" s="350"/>
      <c r="NGB11" s="350"/>
      <c r="NGC11" s="350"/>
      <c r="NGD11" s="351"/>
      <c r="NGE11" s="352"/>
      <c r="NGF11" s="353"/>
      <c r="NGG11" s="352"/>
      <c r="NGH11" s="353"/>
      <c r="NGI11" s="352"/>
      <c r="NGJ11" s="353"/>
      <c r="NGK11" s="352"/>
      <c r="NGL11" s="353"/>
      <c r="NGM11" s="350"/>
      <c r="NGN11" s="350"/>
      <c r="NGO11" s="350"/>
      <c r="NGP11" s="350"/>
      <c r="NGQ11" s="350"/>
      <c r="NGR11" s="350"/>
      <c r="NGS11" s="351"/>
      <c r="NGT11" s="352"/>
      <c r="NGU11" s="353"/>
      <c r="NGV11" s="352"/>
      <c r="NGW11" s="353"/>
      <c r="NGX11" s="352"/>
      <c r="NGY11" s="353"/>
      <c r="NGZ11" s="352"/>
      <c r="NHA11" s="353"/>
      <c r="NHB11" s="350"/>
      <c r="NHC11" s="350"/>
      <c r="NHD11" s="350"/>
      <c r="NHE11" s="350"/>
      <c r="NHF11" s="350"/>
      <c r="NHG11" s="350"/>
      <c r="NHH11" s="351"/>
      <c r="NHI11" s="352"/>
      <c r="NHJ11" s="353"/>
      <c r="NHK11" s="352"/>
      <c r="NHL11" s="353"/>
      <c r="NHM11" s="352"/>
      <c r="NHN11" s="353"/>
      <c r="NHO11" s="352"/>
      <c r="NHP11" s="353"/>
      <c r="NHQ11" s="350"/>
      <c r="NHR11" s="350"/>
      <c r="NHS11" s="350"/>
      <c r="NHT11" s="350"/>
      <c r="NHU11" s="350"/>
      <c r="NHV11" s="350"/>
      <c r="NHW11" s="351"/>
      <c r="NHX11" s="352"/>
      <c r="NHY11" s="353"/>
      <c r="NHZ11" s="352"/>
      <c r="NIA11" s="353"/>
      <c r="NIB11" s="352"/>
      <c r="NIC11" s="353"/>
      <c r="NID11" s="352"/>
      <c r="NIE11" s="353"/>
      <c r="NIF11" s="350"/>
      <c r="NIG11" s="350"/>
      <c r="NIH11" s="350"/>
      <c r="NII11" s="350"/>
      <c r="NIJ11" s="350"/>
      <c r="NIK11" s="350"/>
      <c r="NIL11" s="351"/>
      <c r="NIM11" s="352"/>
      <c r="NIN11" s="353"/>
      <c r="NIO11" s="352"/>
      <c r="NIP11" s="353"/>
      <c r="NIQ11" s="352"/>
      <c r="NIR11" s="353"/>
      <c r="NIS11" s="352"/>
      <c r="NIT11" s="353"/>
      <c r="NIU11" s="350"/>
      <c r="NIV11" s="350"/>
      <c r="NIW11" s="350"/>
      <c r="NIX11" s="350"/>
      <c r="NIY11" s="350"/>
      <c r="NIZ11" s="350"/>
      <c r="NJA11" s="351"/>
      <c r="NJB11" s="352"/>
      <c r="NJC11" s="353"/>
      <c r="NJD11" s="352"/>
      <c r="NJE11" s="353"/>
      <c r="NJF11" s="352"/>
      <c r="NJG11" s="353"/>
      <c r="NJH11" s="352"/>
      <c r="NJI11" s="353"/>
      <c r="NJJ11" s="350"/>
      <c r="NJK11" s="350"/>
      <c r="NJL11" s="350"/>
      <c r="NJM11" s="350"/>
      <c r="NJN11" s="350"/>
      <c r="NJO11" s="350"/>
      <c r="NJP11" s="351"/>
      <c r="NJQ11" s="352"/>
      <c r="NJR11" s="353"/>
      <c r="NJS11" s="352"/>
      <c r="NJT11" s="353"/>
      <c r="NJU11" s="352"/>
      <c r="NJV11" s="353"/>
      <c r="NJW11" s="352"/>
      <c r="NJX11" s="353"/>
      <c r="NJY11" s="350"/>
      <c r="NJZ11" s="350"/>
      <c r="NKA11" s="350"/>
      <c r="NKB11" s="350"/>
      <c r="NKC11" s="350"/>
      <c r="NKD11" s="350"/>
      <c r="NKE11" s="351"/>
      <c r="NKF11" s="352"/>
      <c r="NKG11" s="353"/>
      <c r="NKH11" s="352"/>
      <c r="NKI11" s="353"/>
      <c r="NKJ11" s="352"/>
      <c r="NKK11" s="353"/>
      <c r="NKL11" s="352"/>
      <c r="NKM11" s="353"/>
      <c r="NKN11" s="350"/>
      <c r="NKO11" s="350"/>
      <c r="NKP11" s="350"/>
      <c r="NKQ11" s="350"/>
      <c r="NKR11" s="350"/>
      <c r="NKS11" s="350"/>
      <c r="NKT11" s="351"/>
      <c r="NKU11" s="352"/>
      <c r="NKV11" s="353"/>
      <c r="NKW11" s="352"/>
      <c r="NKX11" s="353"/>
      <c r="NKY11" s="352"/>
      <c r="NKZ11" s="353"/>
      <c r="NLA11" s="352"/>
      <c r="NLB11" s="353"/>
      <c r="NLC11" s="350"/>
      <c r="NLD11" s="350"/>
      <c r="NLE11" s="350"/>
      <c r="NLF11" s="350"/>
      <c r="NLG11" s="350"/>
      <c r="NLH11" s="350"/>
      <c r="NLI11" s="351"/>
      <c r="NLJ11" s="352"/>
      <c r="NLK11" s="353"/>
      <c r="NLL11" s="352"/>
      <c r="NLM11" s="353"/>
      <c r="NLN11" s="352"/>
      <c r="NLO11" s="353"/>
      <c r="NLP11" s="352"/>
      <c r="NLQ11" s="353"/>
      <c r="NLR11" s="350"/>
      <c r="NLS11" s="350"/>
      <c r="NLT11" s="350"/>
      <c r="NLU11" s="350"/>
      <c r="NLV11" s="350"/>
      <c r="NLW11" s="350"/>
      <c r="NLX11" s="351"/>
      <c r="NLY11" s="352"/>
      <c r="NLZ11" s="353"/>
      <c r="NMA11" s="352"/>
      <c r="NMB11" s="353"/>
      <c r="NMC11" s="352"/>
      <c r="NMD11" s="353"/>
      <c r="NME11" s="352"/>
      <c r="NMF11" s="353"/>
      <c r="NMG11" s="350"/>
      <c r="NMH11" s="350"/>
      <c r="NMI11" s="350"/>
      <c r="NMJ11" s="350"/>
      <c r="NMK11" s="350"/>
      <c r="NML11" s="350"/>
      <c r="NMM11" s="351"/>
      <c r="NMN11" s="352"/>
      <c r="NMO11" s="353"/>
      <c r="NMP11" s="352"/>
      <c r="NMQ11" s="353"/>
      <c r="NMR11" s="352"/>
      <c r="NMS11" s="353"/>
      <c r="NMT11" s="352"/>
      <c r="NMU11" s="353"/>
      <c r="NMV11" s="350"/>
      <c r="NMW11" s="350"/>
      <c r="NMX11" s="350"/>
      <c r="NMY11" s="350"/>
      <c r="NMZ11" s="350"/>
      <c r="NNA11" s="350"/>
      <c r="NNB11" s="351"/>
      <c r="NNC11" s="352"/>
      <c r="NND11" s="353"/>
      <c r="NNE11" s="352"/>
      <c r="NNF11" s="353"/>
      <c r="NNG11" s="352"/>
      <c r="NNH11" s="353"/>
      <c r="NNI11" s="352"/>
      <c r="NNJ11" s="353"/>
      <c r="NNK11" s="350"/>
      <c r="NNL11" s="350"/>
      <c r="NNM11" s="350"/>
      <c r="NNN11" s="350"/>
      <c r="NNO11" s="350"/>
      <c r="NNP11" s="350"/>
      <c r="NNQ11" s="351"/>
      <c r="NNR11" s="352"/>
      <c r="NNS11" s="353"/>
      <c r="NNT11" s="352"/>
      <c r="NNU11" s="353"/>
      <c r="NNV11" s="352"/>
      <c r="NNW11" s="353"/>
      <c r="NNX11" s="352"/>
      <c r="NNY11" s="353"/>
      <c r="NNZ11" s="350"/>
      <c r="NOA11" s="350"/>
      <c r="NOB11" s="350"/>
      <c r="NOC11" s="350"/>
      <c r="NOD11" s="350"/>
      <c r="NOE11" s="350"/>
      <c r="NOF11" s="351"/>
      <c r="NOG11" s="352"/>
      <c r="NOH11" s="353"/>
      <c r="NOI11" s="352"/>
      <c r="NOJ11" s="353"/>
      <c r="NOK11" s="352"/>
      <c r="NOL11" s="353"/>
      <c r="NOM11" s="352"/>
      <c r="NON11" s="353"/>
      <c r="NOO11" s="350"/>
      <c r="NOP11" s="350"/>
      <c r="NOQ11" s="350"/>
      <c r="NOR11" s="350"/>
      <c r="NOS11" s="350"/>
      <c r="NOT11" s="350"/>
      <c r="NOU11" s="351"/>
      <c r="NOV11" s="352"/>
      <c r="NOW11" s="353"/>
      <c r="NOX11" s="352"/>
      <c r="NOY11" s="353"/>
      <c r="NOZ11" s="352"/>
      <c r="NPA11" s="353"/>
      <c r="NPB11" s="352"/>
      <c r="NPC11" s="353"/>
      <c r="NPD11" s="350"/>
      <c r="NPE11" s="350"/>
      <c r="NPF11" s="350"/>
      <c r="NPG11" s="350"/>
      <c r="NPH11" s="350"/>
      <c r="NPI11" s="350"/>
      <c r="NPJ11" s="351"/>
      <c r="NPK11" s="352"/>
      <c r="NPL11" s="353"/>
      <c r="NPM11" s="352"/>
      <c r="NPN11" s="353"/>
      <c r="NPO11" s="352"/>
      <c r="NPP11" s="353"/>
      <c r="NPQ11" s="352"/>
      <c r="NPR11" s="353"/>
      <c r="NPS11" s="350"/>
      <c r="NPT11" s="350"/>
      <c r="NPU11" s="350"/>
      <c r="NPV11" s="350"/>
      <c r="NPW11" s="350"/>
      <c r="NPX11" s="350"/>
      <c r="NPY11" s="351"/>
      <c r="NPZ11" s="352"/>
      <c r="NQA11" s="353"/>
      <c r="NQB11" s="352"/>
      <c r="NQC11" s="353"/>
      <c r="NQD11" s="352"/>
      <c r="NQE11" s="353"/>
      <c r="NQF11" s="352"/>
      <c r="NQG11" s="353"/>
      <c r="NQH11" s="350"/>
      <c r="NQI11" s="350"/>
      <c r="NQJ11" s="350"/>
      <c r="NQK11" s="350"/>
      <c r="NQL11" s="350"/>
      <c r="NQM11" s="350"/>
      <c r="NQN11" s="351"/>
      <c r="NQO11" s="352"/>
      <c r="NQP11" s="353"/>
      <c r="NQQ11" s="352"/>
      <c r="NQR11" s="353"/>
      <c r="NQS11" s="352"/>
      <c r="NQT11" s="353"/>
      <c r="NQU11" s="352"/>
      <c r="NQV11" s="353"/>
      <c r="NQW11" s="350"/>
      <c r="NQX11" s="350"/>
      <c r="NQY11" s="350"/>
      <c r="NQZ11" s="350"/>
      <c r="NRA11" s="350"/>
      <c r="NRB11" s="350"/>
      <c r="NRC11" s="351"/>
      <c r="NRD11" s="352"/>
      <c r="NRE11" s="353"/>
      <c r="NRF11" s="352"/>
      <c r="NRG11" s="353"/>
      <c r="NRH11" s="352"/>
      <c r="NRI11" s="353"/>
      <c r="NRJ11" s="352"/>
      <c r="NRK11" s="353"/>
      <c r="NRL11" s="350"/>
      <c r="NRM11" s="350"/>
      <c r="NRN11" s="350"/>
      <c r="NRO11" s="350"/>
      <c r="NRP11" s="350"/>
      <c r="NRQ11" s="350"/>
      <c r="NRR11" s="351"/>
      <c r="NRS11" s="352"/>
      <c r="NRT11" s="353"/>
      <c r="NRU11" s="352"/>
      <c r="NRV11" s="353"/>
      <c r="NRW11" s="352"/>
      <c r="NRX11" s="353"/>
      <c r="NRY11" s="352"/>
      <c r="NRZ11" s="353"/>
      <c r="NSA11" s="350"/>
      <c r="NSB11" s="350"/>
      <c r="NSC11" s="350"/>
      <c r="NSD11" s="350"/>
      <c r="NSE11" s="350"/>
      <c r="NSF11" s="350"/>
      <c r="NSG11" s="351"/>
      <c r="NSH11" s="352"/>
      <c r="NSI11" s="353"/>
      <c r="NSJ11" s="352"/>
      <c r="NSK11" s="353"/>
      <c r="NSL11" s="352"/>
      <c r="NSM11" s="353"/>
      <c r="NSN11" s="352"/>
      <c r="NSO11" s="353"/>
      <c r="NSP11" s="350"/>
      <c r="NSQ11" s="350"/>
      <c r="NSR11" s="350"/>
      <c r="NSS11" s="350"/>
      <c r="NST11" s="350"/>
      <c r="NSU11" s="350"/>
      <c r="NSV11" s="351"/>
      <c r="NSW11" s="352"/>
      <c r="NSX11" s="353"/>
      <c r="NSY11" s="352"/>
      <c r="NSZ11" s="353"/>
      <c r="NTA11" s="352"/>
      <c r="NTB11" s="353"/>
      <c r="NTC11" s="352"/>
      <c r="NTD11" s="353"/>
      <c r="NTE11" s="350"/>
      <c r="NTF11" s="350"/>
      <c r="NTG11" s="350"/>
      <c r="NTH11" s="350"/>
      <c r="NTI11" s="350"/>
      <c r="NTJ11" s="350"/>
      <c r="NTK11" s="351"/>
      <c r="NTL11" s="352"/>
      <c r="NTM11" s="353"/>
      <c r="NTN11" s="352"/>
      <c r="NTO11" s="353"/>
      <c r="NTP11" s="352"/>
      <c r="NTQ11" s="353"/>
      <c r="NTR11" s="352"/>
      <c r="NTS11" s="353"/>
      <c r="NTT11" s="350"/>
      <c r="NTU11" s="350"/>
      <c r="NTV11" s="350"/>
      <c r="NTW11" s="350"/>
      <c r="NTX11" s="350"/>
      <c r="NTY11" s="350"/>
      <c r="NTZ11" s="351"/>
      <c r="NUA11" s="352"/>
      <c r="NUB11" s="353"/>
      <c r="NUC11" s="352"/>
      <c r="NUD11" s="353"/>
      <c r="NUE11" s="352"/>
      <c r="NUF11" s="353"/>
      <c r="NUG11" s="352"/>
      <c r="NUH11" s="353"/>
      <c r="NUI11" s="350"/>
      <c r="NUJ11" s="350"/>
      <c r="NUK11" s="350"/>
      <c r="NUL11" s="350"/>
      <c r="NUM11" s="350"/>
      <c r="NUN11" s="350"/>
      <c r="NUO11" s="351"/>
      <c r="NUP11" s="352"/>
      <c r="NUQ11" s="353"/>
      <c r="NUR11" s="352"/>
      <c r="NUS11" s="353"/>
      <c r="NUT11" s="352"/>
      <c r="NUU11" s="353"/>
      <c r="NUV11" s="352"/>
      <c r="NUW11" s="353"/>
      <c r="NUX11" s="350"/>
      <c r="NUY11" s="350"/>
      <c r="NUZ11" s="350"/>
      <c r="NVA11" s="350"/>
      <c r="NVB11" s="350"/>
      <c r="NVC11" s="350"/>
      <c r="NVD11" s="351"/>
      <c r="NVE11" s="352"/>
      <c r="NVF11" s="353"/>
      <c r="NVG11" s="352"/>
      <c r="NVH11" s="353"/>
      <c r="NVI11" s="352"/>
      <c r="NVJ11" s="353"/>
      <c r="NVK11" s="352"/>
      <c r="NVL11" s="353"/>
      <c r="NVM11" s="350"/>
      <c r="NVN11" s="350"/>
      <c r="NVO11" s="350"/>
      <c r="NVP11" s="350"/>
      <c r="NVQ11" s="350"/>
      <c r="NVR11" s="350"/>
      <c r="NVS11" s="351"/>
      <c r="NVT11" s="352"/>
      <c r="NVU11" s="353"/>
      <c r="NVV11" s="352"/>
      <c r="NVW11" s="353"/>
      <c r="NVX11" s="352"/>
      <c r="NVY11" s="353"/>
      <c r="NVZ11" s="352"/>
      <c r="NWA11" s="353"/>
      <c r="NWB11" s="350"/>
      <c r="NWC11" s="350"/>
      <c r="NWD11" s="350"/>
      <c r="NWE11" s="350"/>
      <c r="NWF11" s="350"/>
      <c r="NWG11" s="350"/>
      <c r="NWH11" s="351"/>
      <c r="NWI11" s="352"/>
      <c r="NWJ11" s="353"/>
      <c r="NWK11" s="352"/>
      <c r="NWL11" s="353"/>
      <c r="NWM11" s="352"/>
      <c r="NWN11" s="353"/>
      <c r="NWO11" s="352"/>
      <c r="NWP11" s="353"/>
      <c r="NWQ11" s="350"/>
      <c r="NWR11" s="350"/>
      <c r="NWS11" s="350"/>
      <c r="NWT11" s="350"/>
      <c r="NWU11" s="350"/>
      <c r="NWV11" s="350"/>
      <c r="NWW11" s="351"/>
      <c r="NWX11" s="352"/>
      <c r="NWY11" s="353"/>
      <c r="NWZ11" s="352"/>
      <c r="NXA11" s="353"/>
      <c r="NXB11" s="352"/>
      <c r="NXC11" s="353"/>
      <c r="NXD11" s="352"/>
      <c r="NXE11" s="353"/>
      <c r="NXF11" s="350"/>
      <c r="NXG11" s="350"/>
      <c r="NXH11" s="350"/>
      <c r="NXI11" s="350"/>
      <c r="NXJ11" s="350"/>
      <c r="NXK11" s="350"/>
      <c r="NXL11" s="351"/>
      <c r="NXM11" s="352"/>
      <c r="NXN11" s="353"/>
      <c r="NXO11" s="352"/>
      <c r="NXP11" s="353"/>
      <c r="NXQ11" s="352"/>
      <c r="NXR11" s="353"/>
      <c r="NXS11" s="352"/>
      <c r="NXT11" s="353"/>
      <c r="NXU11" s="350"/>
      <c r="NXV11" s="350"/>
      <c r="NXW11" s="350"/>
      <c r="NXX11" s="350"/>
      <c r="NXY11" s="350"/>
      <c r="NXZ11" s="350"/>
      <c r="NYA11" s="351"/>
      <c r="NYB11" s="352"/>
      <c r="NYC11" s="353"/>
      <c r="NYD11" s="352"/>
      <c r="NYE11" s="353"/>
      <c r="NYF11" s="352"/>
      <c r="NYG11" s="353"/>
      <c r="NYH11" s="352"/>
      <c r="NYI11" s="353"/>
      <c r="NYJ11" s="350"/>
      <c r="NYK11" s="350"/>
      <c r="NYL11" s="350"/>
      <c r="NYM11" s="350"/>
      <c r="NYN11" s="350"/>
      <c r="NYO11" s="350"/>
      <c r="NYP11" s="351"/>
      <c r="NYQ11" s="352"/>
      <c r="NYR11" s="353"/>
      <c r="NYS11" s="352"/>
      <c r="NYT11" s="353"/>
      <c r="NYU11" s="352"/>
      <c r="NYV11" s="353"/>
      <c r="NYW11" s="352"/>
      <c r="NYX11" s="353"/>
      <c r="NYY11" s="350"/>
      <c r="NYZ11" s="350"/>
      <c r="NZA11" s="350"/>
      <c r="NZB11" s="350"/>
      <c r="NZC11" s="350"/>
      <c r="NZD11" s="350"/>
      <c r="NZE11" s="351"/>
      <c r="NZF11" s="352"/>
      <c r="NZG11" s="353"/>
      <c r="NZH11" s="352"/>
      <c r="NZI11" s="353"/>
      <c r="NZJ11" s="352"/>
      <c r="NZK11" s="353"/>
      <c r="NZL11" s="352"/>
      <c r="NZM11" s="353"/>
      <c r="NZN11" s="350"/>
      <c r="NZO11" s="350"/>
      <c r="NZP11" s="350"/>
      <c r="NZQ11" s="350"/>
      <c r="NZR11" s="350"/>
      <c r="NZS11" s="350"/>
      <c r="NZT11" s="351"/>
      <c r="NZU11" s="352"/>
      <c r="NZV11" s="353"/>
      <c r="NZW11" s="352"/>
      <c r="NZX11" s="353"/>
      <c r="NZY11" s="352"/>
      <c r="NZZ11" s="353"/>
      <c r="OAA11" s="352"/>
      <c r="OAB11" s="353"/>
      <c r="OAC11" s="350"/>
      <c r="OAD11" s="350"/>
      <c r="OAE11" s="350"/>
      <c r="OAF11" s="350"/>
      <c r="OAG11" s="350"/>
      <c r="OAH11" s="350"/>
      <c r="OAI11" s="351"/>
      <c r="OAJ11" s="352"/>
      <c r="OAK11" s="353"/>
      <c r="OAL11" s="352"/>
      <c r="OAM11" s="353"/>
      <c r="OAN11" s="352"/>
      <c r="OAO11" s="353"/>
      <c r="OAP11" s="352"/>
      <c r="OAQ11" s="353"/>
      <c r="OAR11" s="350"/>
      <c r="OAS11" s="350"/>
      <c r="OAT11" s="350"/>
      <c r="OAU11" s="350"/>
      <c r="OAV11" s="350"/>
      <c r="OAW11" s="350"/>
      <c r="OAX11" s="351"/>
      <c r="OAY11" s="352"/>
      <c r="OAZ11" s="353"/>
      <c r="OBA11" s="352"/>
      <c r="OBB11" s="353"/>
      <c r="OBC11" s="352"/>
      <c r="OBD11" s="353"/>
      <c r="OBE11" s="352"/>
      <c r="OBF11" s="353"/>
      <c r="OBG11" s="350"/>
      <c r="OBH11" s="350"/>
      <c r="OBI11" s="350"/>
      <c r="OBJ11" s="350"/>
      <c r="OBK11" s="350"/>
      <c r="OBL11" s="350"/>
      <c r="OBM11" s="351"/>
      <c r="OBN11" s="352"/>
      <c r="OBO11" s="353"/>
      <c r="OBP11" s="352"/>
      <c r="OBQ11" s="353"/>
      <c r="OBR11" s="352"/>
      <c r="OBS11" s="353"/>
      <c r="OBT11" s="352"/>
      <c r="OBU11" s="353"/>
      <c r="OBV11" s="350"/>
      <c r="OBW11" s="350"/>
      <c r="OBX11" s="350"/>
      <c r="OBY11" s="350"/>
      <c r="OBZ11" s="350"/>
      <c r="OCA11" s="350"/>
      <c r="OCB11" s="351"/>
      <c r="OCC11" s="352"/>
      <c r="OCD11" s="353"/>
      <c r="OCE11" s="352"/>
      <c r="OCF11" s="353"/>
      <c r="OCG11" s="352"/>
      <c r="OCH11" s="353"/>
      <c r="OCI11" s="352"/>
      <c r="OCJ11" s="353"/>
      <c r="OCK11" s="350"/>
      <c r="OCL11" s="350"/>
      <c r="OCM11" s="350"/>
      <c r="OCN11" s="350"/>
      <c r="OCO11" s="350"/>
      <c r="OCP11" s="350"/>
      <c r="OCQ11" s="351"/>
      <c r="OCR11" s="352"/>
      <c r="OCS11" s="353"/>
      <c r="OCT11" s="352"/>
      <c r="OCU11" s="353"/>
      <c r="OCV11" s="352"/>
      <c r="OCW11" s="353"/>
      <c r="OCX11" s="352"/>
      <c r="OCY11" s="353"/>
      <c r="OCZ11" s="350"/>
      <c r="ODA11" s="350"/>
      <c r="ODB11" s="350"/>
      <c r="ODC11" s="350"/>
      <c r="ODD11" s="350"/>
      <c r="ODE11" s="350"/>
      <c r="ODF11" s="351"/>
      <c r="ODG11" s="352"/>
      <c r="ODH11" s="353"/>
      <c r="ODI11" s="352"/>
      <c r="ODJ11" s="353"/>
      <c r="ODK11" s="352"/>
      <c r="ODL11" s="353"/>
      <c r="ODM11" s="352"/>
      <c r="ODN11" s="353"/>
      <c r="ODO11" s="350"/>
      <c r="ODP11" s="350"/>
      <c r="ODQ11" s="350"/>
      <c r="ODR11" s="350"/>
      <c r="ODS11" s="350"/>
      <c r="ODT11" s="350"/>
      <c r="ODU11" s="351"/>
      <c r="ODV11" s="352"/>
      <c r="ODW11" s="353"/>
      <c r="ODX11" s="352"/>
      <c r="ODY11" s="353"/>
      <c r="ODZ11" s="352"/>
      <c r="OEA11" s="353"/>
      <c r="OEB11" s="352"/>
      <c r="OEC11" s="353"/>
      <c r="OED11" s="350"/>
      <c r="OEE11" s="350"/>
      <c r="OEF11" s="350"/>
      <c r="OEG11" s="350"/>
      <c r="OEH11" s="350"/>
      <c r="OEI11" s="350"/>
      <c r="OEJ11" s="351"/>
      <c r="OEK11" s="352"/>
      <c r="OEL11" s="353"/>
      <c r="OEM11" s="352"/>
      <c r="OEN11" s="353"/>
      <c r="OEO11" s="352"/>
      <c r="OEP11" s="353"/>
      <c r="OEQ11" s="352"/>
      <c r="OER11" s="353"/>
      <c r="OES11" s="350"/>
      <c r="OET11" s="350"/>
      <c r="OEU11" s="350"/>
      <c r="OEV11" s="350"/>
      <c r="OEW11" s="350"/>
      <c r="OEX11" s="350"/>
      <c r="OEY11" s="351"/>
      <c r="OEZ11" s="352"/>
      <c r="OFA11" s="353"/>
      <c r="OFB11" s="352"/>
      <c r="OFC11" s="353"/>
      <c r="OFD11" s="352"/>
      <c r="OFE11" s="353"/>
      <c r="OFF11" s="352"/>
      <c r="OFG11" s="353"/>
      <c r="OFH11" s="350"/>
      <c r="OFI11" s="350"/>
      <c r="OFJ11" s="350"/>
      <c r="OFK11" s="350"/>
      <c r="OFL11" s="350"/>
      <c r="OFM11" s="350"/>
      <c r="OFN11" s="351"/>
      <c r="OFO11" s="352"/>
      <c r="OFP11" s="353"/>
      <c r="OFQ11" s="352"/>
      <c r="OFR11" s="353"/>
      <c r="OFS11" s="352"/>
      <c r="OFT11" s="353"/>
      <c r="OFU11" s="352"/>
      <c r="OFV11" s="353"/>
      <c r="OFW11" s="350"/>
      <c r="OFX11" s="350"/>
      <c r="OFY11" s="350"/>
      <c r="OFZ11" s="350"/>
      <c r="OGA11" s="350"/>
      <c r="OGB11" s="350"/>
      <c r="OGC11" s="351"/>
      <c r="OGD11" s="352"/>
      <c r="OGE11" s="353"/>
      <c r="OGF11" s="352"/>
      <c r="OGG11" s="353"/>
      <c r="OGH11" s="352"/>
      <c r="OGI11" s="353"/>
      <c r="OGJ11" s="352"/>
      <c r="OGK11" s="353"/>
      <c r="OGL11" s="350"/>
      <c r="OGM11" s="350"/>
      <c r="OGN11" s="350"/>
      <c r="OGO11" s="350"/>
      <c r="OGP11" s="350"/>
      <c r="OGQ11" s="350"/>
      <c r="OGR11" s="351"/>
      <c r="OGS11" s="352"/>
      <c r="OGT11" s="353"/>
      <c r="OGU11" s="352"/>
      <c r="OGV11" s="353"/>
      <c r="OGW11" s="352"/>
      <c r="OGX11" s="353"/>
      <c r="OGY11" s="352"/>
      <c r="OGZ11" s="353"/>
      <c r="OHA11" s="350"/>
      <c r="OHB11" s="350"/>
      <c r="OHC11" s="350"/>
      <c r="OHD11" s="350"/>
      <c r="OHE11" s="350"/>
      <c r="OHF11" s="350"/>
      <c r="OHG11" s="351"/>
      <c r="OHH11" s="352"/>
      <c r="OHI11" s="353"/>
      <c r="OHJ11" s="352"/>
      <c r="OHK11" s="353"/>
      <c r="OHL11" s="352"/>
      <c r="OHM11" s="353"/>
      <c r="OHN11" s="352"/>
      <c r="OHO11" s="353"/>
      <c r="OHP11" s="350"/>
      <c r="OHQ11" s="350"/>
      <c r="OHR11" s="350"/>
      <c r="OHS11" s="350"/>
      <c r="OHT11" s="350"/>
      <c r="OHU11" s="350"/>
      <c r="OHV11" s="351"/>
      <c r="OHW11" s="352"/>
      <c r="OHX11" s="353"/>
      <c r="OHY11" s="352"/>
      <c r="OHZ11" s="353"/>
      <c r="OIA11" s="352"/>
      <c r="OIB11" s="353"/>
      <c r="OIC11" s="352"/>
      <c r="OID11" s="353"/>
      <c r="OIE11" s="350"/>
      <c r="OIF11" s="350"/>
      <c r="OIG11" s="350"/>
      <c r="OIH11" s="350"/>
      <c r="OII11" s="350"/>
      <c r="OIJ11" s="350"/>
      <c r="OIK11" s="351"/>
      <c r="OIL11" s="352"/>
      <c r="OIM11" s="353"/>
      <c r="OIN11" s="352"/>
      <c r="OIO11" s="353"/>
      <c r="OIP11" s="352"/>
      <c r="OIQ11" s="353"/>
      <c r="OIR11" s="352"/>
      <c r="OIS11" s="353"/>
      <c r="OIT11" s="350"/>
      <c r="OIU11" s="350"/>
      <c r="OIV11" s="350"/>
      <c r="OIW11" s="350"/>
      <c r="OIX11" s="350"/>
      <c r="OIY11" s="350"/>
      <c r="OIZ11" s="351"/>
      <c r="OJA11" s="352"/>
      <c r="OJB11" s="353"/>
      <c r="OJC11" s="352"/>
      <c r="OJD11" s="353"/>
      <c r="OJE11" s="352"/>
      <c r="OJF11" s="353"/>
      <c r="OJG11" s="352"/>
      <c r="OJH11" s="353"/>
      <c r="OJI11" s="350"/>
      <c r="OJJ11" s="350"/>
      <c r="OJK11" s="350"/>
      <c r="OJL11" s="350"/>
      <c r="OJM11" s="350"/>
      <c r="OJN11" s="350"/>
      <c r="OJO11" s="351"/>
      <c r="OJP11" s="352"/>
      <c r="OJQ11" s="353"/>
      <c r="OJR11" s="352"/>
      <c r="OJS11" s="353"/>
      <c r="OJT11" s="352"/>
      <c r="OJU11" s="353"/>
      <c r="OJV11" s="352"/>
      <c r="OJW11" s="353"/>
      <c r="OJX11" s="350"/>
      <c r="OJY11" s="350"/>
      <c r="OJZ11" s="350"/>
      <c r="OKA11" s="350"/>
      <c r="OKB11" s="350"/>
      <c r="OKC11" s="350"/>
      <c r="OKD11" s="351"/>
      <c r="OKE11" s="352"/>
      <c r="OKF11" s="353"/>
      <c r="OKG11" s="352"/>
      <c r="OKH11" s="353"/>
      <c r="OKI11" s="352"/>
      <c r="OKJ11" s="353"/>
      <c r="OKK11" s="352"/>
      <c r="OKL11" s="353"/>
      <c r="OKM11" s="350"/>
      <c r="OKN11" s="350"/>
      <c r="OKO11" s="350"/>
      <c r="OKP11" s="350"/>
      <c r="OKQ11" s="350"/>
      <c r="OKR11" s="350"/>
      <c r="OKS11" s="351"/>
      <c r="OKT11" s="352"/>
      <c r="OKU11" s="353"/>
      <c r="OKV11" s="352"/>
      <c r="OKW11" s="353"/>
      <c r="OKX11" s="352"/>
      <c r="OKY11" s="353"/>
      <c r="OKZ11" s="352"/>
      <c r="OLA11" s="353"/>
      <c r="OLB11" s="350"/>
      <c r="OLC11" s="350"/>
      <c r="OLD11" s="350"/>
      <c r="OLE11" s="350"/>
      <c r="OLF11" s="350"/>
      <c r="OLG11" s="350"/>
      <c r="OLH11" s="351"/>
      <c r="OLI11" s="352"/>
      <c r="OLJ11" s="353"/>
      <c r="OLK11" s="352"/>
      <c r="OLL11" s="353"/>
      <c r="OLM11" s="352"/>
      <c r="OLN11" s="353"/>
      <c r="OLO11" s="352"/>
      <c r="OLP11" s="353"/>
      <c r="OLQ11" s="350"/>
      <c r="OLR11" s="350"/>
      <c r="OLS11" s="350"/>
      <c r="OLT11" s="350"/>
      <c r="OLU11" s="350"/>
      <c r="OLV11" s="350"/>
      <c r="OLW11" s="351"/>
      <c r="OLX11" s="352"/>
      <c r="OLY11" s="353"/>
      <c r="OLZ11" s="352"/>
      <c r="OMA11" s="353"/>
      <c r="OMB11" s="352"/>
      <c r="OMC11" s="353"/>
      <c r="OMD11" s="352"/>
      <c r="OME11" s="353"/>
      <c r="OMF11" s="350"/>
      <c r="OMG11" s="350"/>
      <c r="OMH11" s="350"/>
      <c r="OMI11" s="350"/>
      <c r="OMJ11" s="350"/>
      <c r="OMK11" s="350"/>
      <c r="OML11" s="351"/>
      <c r="OMM11" s="352"/>
      <c r="OMN11" s="353"/>
      <c r="OMO11" s="352"/>
      <c r="OMP11" s="353"/>
      <c r="OMQ11" s="352"/>
      <c r="OMR11" s="353"/>
      <c r="OMS11" s="352"/>
      <c r="OMT11" s="353"/>
      <c r="OMU11" s="350"/>
      <c r="OMV11" s="350"/>
      <c r="OMW11" s="350"/>
      <c r="OMX11" s="350"/>
      <c r="OMY11" s="350"/>
      <c r="OMZ11" s="350"/>
      <c r="ONA11" s="351"/>
      <c r="ONB11" s="352"/>
      <c r="ONC11" s="353"/>
      <c r="OND11" s="352"/>
      <c r="ONE11" s="353"/>
      <c r="ONF11" s="352"/>
      <c r="ONG11" s="353"/>
      <c r="ONH11" s="352"/>
      <c r="ONI11" s="353"/>
      <c r="ONJ11" s="350"/>
      <c r="ONK11" s="350"/>
      <c r="ONL11" s="350"/>
      <c r="ONM11" s="350"/>
      <c r="ONN11" s="350"/>
      <c r="ONO11" s="350"/>
      <c r="ONP11" s="351"/>
      <c r="ONQ11" s="352"/>
      <c r="ONR11" s="353"/>
      <c r="ONS11" s="352"/>
      <c r="ONT11" s="353"/>
      <c r="ONU11" s="352"/>
      <c r="ONV11" s="353"/>
      <c r="ONW11" s="352"/>
      <c r="ONX11" s="353"/>
      <c r="ONY11" s="350"/>
      <c r="ONZ11" s="350"/>
      <c r="OOA11" s="350"/>
      <c r="OOB11" s="350"/>
      <c r="OOC11" s="350"/>
      <c r="OOD11" s="350"/>
      <c r="OOE11" s="351"/>
      <c r="OOF11" s="352"/>
      <c r="OOG11" s="353"/>
      <c r="OOH11" s="352"/>
      <c r="OOI11" s="353"/>
      <c r="OOJ11" s="352"/>
      <c r="OOK11" s="353"/>
      <c r="OOL11" s="352"/>
      <c r="OOM11" s="353"/>
      <c r="OON11" s="350"/>
      <c r="OOO11" s="350"/>
      <c r="OOP11" s="350"/>
      <c r="OOQ11" s="350"/>
      <c r="OOR11" s="350"/>
      <c r="OOS11" s="350"/>
      <c r="OOT11" s="351"/>
      <c r="OOU11" s="352"/>
      <c r="OOV11" s="353"/>
      <c r="OOW11" s="352"/>
      <c r="OOX11" s="353"/>
      <c r="OOY11" s="352"/>
      <c r="OOZ11" s="353"/>
      <c r="OPA11" s="352"/>
      <c r="OPB11" s="353"/>
      <c r="OPC11" s="350"/>
      <c r="OPD11" s="350"/>
      <c r="OPE11" s="350"/>
      <c r="OPF11" s="350"/>
      <c r="OPG11" s="350"/>
      <c r="OPH11" s="350"/>
      <c r="OPI11" s="351"/>
      <c r="OPJ11" s="352"/>
      <c r="OPK11" s="353"/>
      <c r="OPL11" s="352"/>
      <c r="OPM11" s="353"/>
      <c r="OPN11" s="352"/>
      <c r="OPO11" s="353"/>
      <c r="OPP11" s="352"/>
      <c r="OPQ11" s="353"/>
      <c r="OPR11" s="350"/>
      <c r="OPS11" s="350"/>
      <c r="OPT11" s="350"/>
      <c r="OPU11" s="350"/>
      <c r="OPV11" s="350"/>
      <c r="OPW11" s="350"/>
      <c r="OPX11" s="351"/>
      <c r="OPY11" s="352"/>
      <c r="OPZ11" s="353"/>
      <c r="OQA11" s="352"/>
      <c r="OQB11" s="353"/>
      <c r="OQC11" s="352"/>
      <c r="OQD11" s="353"/>
      <c r="OQE11" s="352"/>
      <c r="OQF11" s="353"/>
      <c r="OQG11" s="350"/>
      <c r="OQH11" s="350"/>
      <c r="OQI11" s="350"/>
      <c r="OQJ11" s="350"/>
      <c r="OQK11" s="350"/>
      <c r="OQL11" s="350"/>
      <c r="OQM11" s="351"/>
      <c r="OQN11" s="352"/>
      <c r="OQO11" s="353"/>
      <c r="OQP11" s="352"/>
      <c r="OQQ11" s="353"/>
      <c r="OQR11" s="352"/>
      <c r="OQS11" s="353"/>
      <c r="OQT11" s="352"/>
      <c r="OQU11" s="353"/>
      <c r="OQV11" s="350"/>
      <c r="OQW11" s="350"/>
      <c r="OQX11" s="350"/>
      <c r="OQY11" s="350"/>
      <c r="OQZ11" s="350"/>
      <c r="ORA11" s="350"/>
      <c r="ORB11" s="351"/>
      <c r="ORC11" s="352"/>
      <c r="ORD11" s="353"/>
      <c r="ORE11" s="352"/>
      <c r="ORF11" s="353"/>
      <c r="ORG11" s="352"/>
      <c r="ORH11" s="353"/>
      <c r="ORI11" s="352"/>
      <c r="ORJ11" s="353"/>
      <c r="ORK11" s="350"/>
      <c r="ORL11" s="350"/>
      <c r="ORM11" s="350"/>
      <c r="ORN11" s="350"/>
      <c r="ORO11" s="350"/>
      <c r="ORP11" s="350"/>
      <c r="ORQ11" s="351"/>
      <c r="ORR11" s="352"/>
      <c r="ORS11" s="353"/>
      <c r="ORT11" s="352"/>
      <c r="ORU11" s="353"/>
      <c r="ORV11" s="352"/>
      <c r="ORW11" s="353"/>
      <c r="ORX11" s="352"/>
      <c r="ORY11" s="353"/>
      <c r="ORZ11" s="350"/>
      <c r="OSA11" s="350"/>
      <c r="OSB11" s="350"/>
      <c r="OSC11" s="350"/>
      <c r="OSD11" s="350"/>
      <c r="OSE11" s="350"/>
      <c r="OSF11" s="351"/>
      <c r="OSG11" s="352"/>
      <c r="OSH11" s="353"/>
      <c r="OSI11" s="352"/>
      <c r="OSJ11" s="353"/>
      <c r="OSK11" s="352"/>
      <c r="OSL11" s="353"/>
      <c r="OSM11" s="352"/>
      <c r="OSN11" s="353"/>
      <c r="OSO11" s="350"/>
      <c r="OSP11" s="350"/>
      <c r="OSQ11" s="350"/>
      <c r="OSR11" s="350"/>
      <c r="OSS11" s="350"/>
      <c r="OST11" s="350"/>
      <c r="OSU11" s="351"/>
      <c r="OSV11" s="352"/>
      <c r="OSW11" s="353"/>
      <c r="OSX11" s="352"/>
      <c r="OSY11" s="353"/>
      <c r="OSZ11" s="352"/>
      <c r="OTA11" s="353"/>
      <c r="OTB11" s="352"/>
      <c r="OTC11" s="353"/>
      <c r="OTD11" s="350"/>
      <c r="OTE11" s="350"/>
      <c r="OTF11" s="350"/>
      <c r="OTG11" s="350"/>
      <c r="OTH11" s="350"/>
      <c r="OTI11" s="350"/>
      <c r="OTJ11" s="351"/>
      <c r="OTK11" s="352"/>
      <c r="OTL11" s="353"/>
      <c r="OTM11" s="352"/>
      <c r="OTN11" s="353"/>
      <c r="OTO11" s="352"/>
      <c r="OTP11" s="353"/>
      <c r="OTQ11" s="352"/>
      <c r="OTR11" s="353"/>
      <c r="OTS11" s="350"/>
      <c r="OTT11" s="350"/>
      <c r="OTU11" s="350"/>
      <c r="OTV11" s="350"/>
      <c r="OTW11" s="350"/>
      <c r="OTX11" s="350"/>
      <c r="OTY11" s="351"/>
      <c r="OTZ11" s="352"/>
      <c r="OUA11" s="353"/>
      <c r="OUB11" s="352"/>
      <c r="OUC11" s="353"/>
      <c r="OUD11" s="352"/>
      <c r="OUE11" s="353"/>
      <c r="OUF11" s="352"/>
      <c r="OUG11" s="353"/>
      <c r="OUH11" s="350"/>
      <c r="OUI11" s="350"/>
      <c r="OUJ11" s="350"/>
      <c r="OUK11" s="350"/>
      <c r="OUL11" s="350"/>
      <c r="OUM11" s="350"/>
      <c r="OUN11" s="351"/>
      <c r="OUO11" s="352"/>
      <c r="OUP11" s="353"/>
      <c r="OUQ11" s="352"/>
      <c r="OUR11" s="353"/>
      <c r="OUS11" s="352"/>
      <c r="OUT11" s="353"/>
      <c r="OUU11" s="352"/>
      <c r="OUV11" s="353"/>
      <c r="OUW11" s="350"/>
      <c r="OUX11" s="350"/>
      <c r="OUY11" s="350"/>
      <c r="OUZ11" s="350"/>
      <c r="OVA11" s="350"/>
      <c r="OVB11" s="350"/>
      <c r="OVC11" s="351"/>
      <c r="OVD11" s="352"/>
      <c r="OVE11" s="353"/>
      <c r="OVF11" s="352"/>
      <c r="OVG11" s="353"/>
      <c r="OVH11" s="352"/>
      <c r="OVI11" s="353"/>
      <c r="OVJ11" s="352"/>
      <c r="OVK11" s="353"/>
      <c r="OVL11" s="350"/>
      <c r="OVM11" s="350"/>
      <c r="OVN11" s="350"/>
      <c r="OVO11" s="350"/>
      <c r="OVP11" s="350"/>
      <c r="OVQ11" s="350"/>
      <c r="OVR11" s="351"/>
      <c r="OVS11" s="352"/>
      <c r="OVT11" s="353"/>
      <c r="OVU11" s="352"/>
      <c r="OVV11" s="353"/>
      <c r="OVW11" s="352"/>
      <c r="OVX11" s="353"/>
      <c r="OVY11" s="352"/>
      <c r="OVZ11" s="353"/>
      <c r="OWA11" s="350"/>
      <c r="OWB11" s="350"/>
      <c r="OWC11" s="350"/>
      <c r="OWD11" s="350"/>
      <c r="OWE11" s="350"/>
      <c r="OWF11" s="350"/>
      <c r="OWG11" s="351"/>
      <c r="OWH11" s="352"/>
      <c r="OWI11" s="353"/>
      <c r="OWJ11" s="352"/>
      <c r="OWK11" s="353"/>
      <c r="OWL11" s="352"/>
      <c r="OWM11" s="353"/>
      <c r="OWN11" s="352"/>
      <c r="OWO11" s="353"/>
      <c r="OWP11" s="350"/>
      <c r="OWQ11" s="350"/>
      <c r="OWR11" s="350"/>
      <c r="OWS11" s="350"/>
      <c r="OWT11" s="350"/>
      <c r="OWU11" s="350"/>
      <c r="OWV11" s="351"/>
      <c r="OWW11" s="352"/>
      <c r="OWX11" s="353"/>
      <c r="OWY11" s="352"/>
      <c r="OWZ11" s="353"/>
      <c r="OXA11" s="352"/>
      <c r="OXB11" s="353"/>
      <c r="OXC11" s="352"/>
      <c r="OXD11" s="353"/>
      <c r="OXE11" s="350"/>
      <c r="OXF11" s="350"/>
      <c r="OXG11" s="350"/>
      <c r="OXH11" s="350"/>
      <c r="OXI11" s="350"/>
      <c r="OXJ11" s="350"/>
      <c r="OXK11" s="351"/>
      <c r="OXL11" s="352"/>
      <c r="OXM11" s="353"/>
      <c r="OXN11" s="352"/>
      <c r="OXO11" s="353"/>
      <c r="OXP11" s="352"/>
      <c r="OXQ11" s="353"/>
      <c r="OXR11" s="352"/>
      <c r="OXS11" s="353"/>
      <c r="OXT11" s="350"/>
      <c r="OXU11" s="350"/>
      <c r="OXV11" s="350"/>
      <c r="OXW11" s="350"/>
      <c r="OXX11" s="350"/>
      <c r="OXY11" s="350"/>
      <c r="OXZ11" s="351"/>
      <c r="OYA11" s="352"/>
      <c r="OYB11" s="353"/>
      <c r="OYC11" s="352"/>
      <c r="OYD11" s="353"/>
      <c r="OYE11" s="352"/>
      <c r="OYF11" s="353"/>
      <c r="OYG11" s="352"/>
      <c r="OYH11" s="353"/>
      <c r="OYI11" s="350"/>
      <c r="OYJ11" s="350"/>
      <c r="OYK11" s="350"/>
      <c r="OYL11" s="350"/>
      <c r="OYM11" s="350"/>
      <c r="OYN11" s="350"/>
      <c r="OYO11" s="351"/>
      <c r="OYP11" s="352"/>
      <c r="OYQ11" s="353"/>
      <c r="OYR11" s="352"/>
      <c r="OYS11" s="353"/>
      <c r="OYT11" s="352"/>
      <c r="OYU11" s="353"/>
      <c r="OYV11" s="352"/>
      <c r="OYW11" s="353"/>
      <c r="OYX11" s="350"/>
      <c r="OYY11" s="350"/>
      <c r="OYZ11" s="350"/>
      <c r="OZA11" s="350"/>
      <c r="OZB11" s="350"/>
      <c r="OZC11" s="350"/>
      <c r="OZD11" s="351"/>
      <c r="OZE11" s="352"/>
      <c r="OZF11" s="353"/>
      <c r="OZG11" s="352"/>
      <c r="OZH11" s="353"/>
      <c r="OZI11" s="352"/>
      <c r="OZJ11" s="353"/>
      <c r="OZK11" s="352"/>
      <c r="OZL11" s="353"/>
      <c r="OZM11" s="350"/>
      <c r="OZN11" s="350"/>
      <c r="OZO11" s="350"/>
      <c r="OZP11" s="350"/>
      <c r="OZQ11" s="350"/>
      <c r="OZR11" s="350"/>
      <c r="OZS11" s="351"/>
      <c r="OZT11" s="352"/>
      <c r="OZU11" s="353"/>
      <c r="OZV11" s="352"/>
      <c r="OZW11" s="353"/>
      <c r="OZX11" s="352"/>
      <c r="OZY11" s="353"/>
      <c r="OZZ11" s="352"/>
      <c r="PAA11" s="353"/>
      <c r="PAB11" s="350"/>
      <c r="PAC11" s="350"/>
      <c r="PAD11" s="350"/>
      <c r="PAE11" s="350"/>
      <c r="PAF11" s="350"/>
      <c r="PAG11" s="350"/>
      <c r="PAH11" s="351"/>
      <c r="PAI11" s="352"/>
      <c r="PAJ11" s="353"/>
      <c r="PAK11" s="352"/>
      <c r="PAL11" s="353"/>
      <c r="PAM11" s="352"/>
      <c r="PAN11" s="353"/>
      <c r="PAO11" s="352"/>
      <c r="PAP11" s="353"/>
      <c r="PAQ11" s="350"/>
      <c r="PAR11" s="350"/>
      <c r="PAS11" s="350"/>
      <c r="PAT11" s="350"/>
      <c r="PAU11" s="350"/>
      <c r="PAV11" s="350"/>
      <c r="PAW11" s="351"/>
      <c r="PAX11" s="352"/>
      <c r="PAY11" s="353"/>
      <c r="PAZ11" s="352"/>
      <c r="PBA11" s="353"/>
      <c r="PBB11" s="352"/>
      <c r="PBC11" s="353"/>
      <c r="PBD11" s="352"/>
      <c r="PBE11" s="353"/>
      <c r="PBF11" s="350"/>
      <c r="PBG11" s="350"/>
      <c r="PBH11" s="350"/>
      <c r="PBI11" s="350"/>
      <c r="PBJ11" s="350"/>
      <c r="PBK11" s="350"/>
      <c r="PBL11" s="351"/>
      <c r="PBM11" s="352"/>
      <c r="PBN11" s="353"/>
      <c r="PBO11" s="352"/>
      <c r="PBP11" s="353"/>
      <c r="PBQ11" s="352"/>
      <c r="PBR11" s="353"/>
      <c r="PBS11" s="352"/>
      <c r="PBT11" s="353"/>
      <c r="PBU11" s="350"/>
      <c r="PBV11" s="350"/>
      <c r="PBW11" s="350"/>
      <c r="PBX11" s="350"/>
      <c r="PBY11" s="350"/>
      <c r="PBZ11" s="350"/>
      <c r="PCA11" s="351"/>
      <c r="PCB11" s="352"/>
      <c r="PCC11" s="353"/>
      <c r="PCD11" s="352"/>
      <c r="PCE11" s="353"/>
      <c r="PCF11" s="352"/>
      <c r="PCG11" s="353"/>
      <c r="PCH11" s="352"/>
      <c r="PCI11" s="353"/>
      <c r="PCJ11" s="350"/>
      <c r="PCK11" s="350"/>
      <c r="PCL11" s="350"/>
      <c r="PCM11" s="350"/>
      <c r="PCN11" s="350"/>
      <c r="PCO11" s="350"/>
      <c r="PCP11" s="351"/>
      <c r="PCQ11" s="352"/>
      <c r="PCR11" s="353"/>
      <c r="PCS11" s="352"/>
      <c r="PCT11" s="353"/>
      <c r="PCU11" s="352"/>
      <c r="PCV11" s="353"/>
      <c r="PCW11" s="352"/>
      <c r="PCX11" s="353"/>
      <c r="PCY11" s="350"/>
      <c r="PCZ11" s="350"/>
      <c r="PDA11" s="350"/>
      <c r="PDB11" s="350"/>
      <c r="PDC11" s="350"/>
      <c r="PDD11" s="350"/>
      <c r="PDE11" s="351"/>
      <c r="PDF11" s="352"/>
      <c r="PDG11" s="353"/>
      <c r="PDH11" s="352"/>
      <c r="PDI11" s="353"/>
      <c r="PDJ11" s="352"/>
      <c r="PDK11" s="353"/>
      <c r="PDL11" s="352"/>
      <c r="PDM11" s="353"/>
      <c r="PDN11" s="350"/>
      <c r="PDO11" s="350"/>
      <c r="PDP11" s="350"/>
      <c r="PDQ11" s="350"/>
      <c r="PDR11" s="350"/>
      <c r="PDS11" s="350"/>
      <c r="PDT11" s="351"/>
      <c r="PDU11" s="352"/>
      <c r="PDV11" s="353"/>
      <c r="PDW11" s="352"/>
      <c r="PDX11" s="353"/>
      <c r="PDY11" s="352"/>
      <c r="PDZ11" s="353"/>
      <c r="PEA11" s="352"/>
      <c r="PEB11" s="353"/>
      <c r="PEC11" s="350"/>
      <c r="PED11" s="350"/>
      <c r="PEE11" s="350"/>
      <c r="PEF11" s="350"/>
      <c r="PEG11" s="350"/>
      <c r="PEH11" s="350"/>
      <c r="PEI11" s="351"/>
      <c r="PEJ11" s="352"/>
      <c r="PEK11" s="353"/>
      <c r="PEL11" s="352"/>
      <c r="PEM11" s="353"/>
      <c r="PEN11" s="352"/>
      <c r="PEO11" s="353"/>
      <c r="PEP11" s="352"/>
      <c r="PEQ11" s="353"/>
      <c r="PER11" s="350"/>
      <c r="PES11" s="350"/>
      <c r="PET11" s="350"/>
      <c r="PEU11" s="350"/>
      <c r="PEV11" s="350"/>
      <c r="PEW11" s="350"/>
      <c r="PEX11" s="351"/>
      <c r="PEY11" s="352"/>
      <c r="PEZ11" s="353"/>
      <c r="PFA11" s="352"/>
      <c r="PFB11" s="353"/>
      <c r="PFC11" s="352"/>
      <c r="PFD11" s="353"/>
      <c r="PFE11" s="352"/>
      <c r="PFF11" s="353"/>
      <c r="PFG11" s="350"/>
      <c r="PFH11" s="350"/>
      <c r="PFI11" s="350"/>
      <c r="PFJ11" s="350"/>
      <c r="PFK11" s="350"/>
      <c r="PFL11" s="350"/>
      <c r="PFM11" s="351"/>
      <c r="PFN11" s="352"/>
      <c r="PFO11" s="353"/>
      <c r="PFP11" s="352"/>
      <c r="PFQ11" s="353"/>
      <c r="PFR11" s="352"/>
      <c r="PFS11" s="353"/>
      <c r="PFT11" s="352"/>
      <c r="PFU11" s="353"/>
      <c r="PFV11" s="350"/>
      <c r="PFW11" s="350"/>
      <c r="PFX11" s="350"/>
      <c r="PFY11" s="350"/>
      <c r="PFZ11" s="350"/>
      <c r="PGA11" s="350"/>
      <c r="PGB11" s="351"/>
      <c r="PGC11" s="352"/>
      <c r="PGD11" s="353"/>
      <c r="PGE11" s="352"/>
      <c r="PGF11" s="353"/>
      <c r="PGG11" s="352"/>
      <c r="PGH11" s="353"/>
      <c r="PGI11" s="352"/>
      <c r="PGJ11" s="353"/>
      <c r="PGK11" s="350"/>
      <c r="PGL11" s="350"/>
      <c r="PGM11" s="350"/>
      <c r="PGN11" s="350"/>
      <c r="PGO11" s="350"/>
      <c r="PGP11" s="350"/>
      <c r="PGQ11" s="351"/>
      <c r="PGR11" s="352"/>
      <c r="PGS11" s="353"/>
      <c r="PGT11" s="352"/>
      <c r="PGU11" s="353"/>
      <c r="PGV11" s="352"/>
      <c r="PGW11" s="353"/>
      <c r="PGX11" s="352"/>
      <c r="PGY11" s="353"/>
      <c r="PGZ11" s="350"/>
      <c r="PHA11" s="350"/>
      <c r="PHB11" s="350"/>
      <c r="PHC11" s="350"/>
      <c r="PHD11" s="350"/>
      <c r="PHE11" s="350"/>
      <c r="PHF11" s="351"/>
      <c r="PHG11" s="352"/>
      <c r="PHH11" s="353"/>
      <c r="PHI11" s="352"/>
      <c r="PHJ11" s="353"/>
      <c r="PHK11" s="352"/>
      <c r="PHL11" s="353"/>
      <c r="PHM11" s="352"/>
      <c r="PHN11" s="353"/>
      <c r="PHO11" s="350"/>
      <c r="PHP11" s="350"/>
      <c r="PHQ11" s="350"/>
      <c r="PHR11" s="350"/>
      <c r="PHS11" s="350"/>
      <c r="PHT11" s="350"/>
      <c r="PHU11" s="351"/>
      <c r="PHV11" s="352"/>
      <c r="PHW11" s="353"/>
      <c r="PHX11" s="352"/>
      <c r="PHY11" s="353"/>
      <c r="PHZ11" s="352"/>
      <c r="PIA11" s="353"/>
      <c r="PIB11" s="352"/>
      <c r="PIC11" s="353"/>
      <c r="PID11" s="350"/>
      <c r="PIE11" s="350"/>
      <c r="PIF11" s="350"/>
      <c r="PIG11" s="350"/>
      <c r="PIH11" s="350"/>
      <c r="PII11" s="350"/>
      <c r="PIJ11" s="351"/>
      <c r="PIK11" s="352"/>
      <c r="PIL11" s="353"/>
      <c r="PIM11" s="352"/>
      <c r="PIN11" s="353"/>
      <c r="PIO11" s="352"/>
      <c r="PIP11" s="353"/>
      <c r="PIQ11" s="352"/>
      <c r="PIR11" s="353"/>
      <c r="PIS11" s="350"/>
      <c r="PIT11" s="350"/>
      <c r="PIU11" s="350"/>
      <c r="PIV11" s="350"/>
      <c r="PIW11" s="350"/>
      <c r="PIX11" s="350"/>
      <c r="PIY11" s="351"/>
      <c r="PIZ11" s="352"/>
      <c r="PJA11" s="353"/>
      <c r="PJB11" s="352"/>
      <c r="PJC11" s="353"/>
      <c r="PJD11" s="352"/>
      <c r="PJE11" s="353"/>
      <c r="PJF11" s="352"/>
      <c r="PJG11" s="353"/>
      <c r="PJH11" s="350"/>
      <c r="PJI11" s="350"/>
      <c r="PJJ11" s="350"/>
      <c r="PJK11" s="350"/>
      <c r="PJL11" s="350"/>
      <c r="PJM11" s="350"/>
      <c r="PJN11" s="351"/>
      <c r="PJO11" s="352"/>
      <c r="PJP11" s="353"/>
      <c r="PJQ11" s="352"/>
      <c r="PJR11" s="353"/>
      <c r="PJS11" s="352"/>
      <c r="PJT11" s="353"/>
      <c r="PJU11" s="352"/>
      <c r="PJV11" s="353"/>
      <c r="PJW11" s="350"/>
      <c r="PJX11" s="350"/>
      <c r="PJY11" s="350"/>
      <c r="PJZ11" s="350"/>
      <c r="PKA11" s="350"/>
      <c r="PKB11" s="350"/>
      <c r="PKC11" s="351"/>
      <c r="PKD11" s="352"/>
      <c r="PKE11" s="353"/>
      <c r="PKF11" s="352"/>
      <c r="PKG11" s="353"/>
      <c r="PKH11" s="352"/>
      <c r="PKI11" s="353"/>
      <c r="PKJ11" s="352"/>
      <c r="PKK11" s="353"/>
      <c r="PKL11" s="350"/>
      <c r="PKM11" s="350"/>
      <c r="PKN11" s="350"/>
      <c r="PKO11" s="350"/>
      <c r="PKP11" s="350"/>
      <c r="PKQ11" s="350"/>
      <c r="PKR11" s="351"/>
      <c r="PKS11" s="352"/>
      <c r="PKT11" s="353"/>
      <c r="PKU11" s="352"/>
      <c r="PKV11" s="353"/>
      <c r="PKW11" s="352"/>
      <c r="PKX11" s="353"/>
      <c r="PKY11" s="352"/>
      <c r="PKZ11" s="353"/>
      <c r="PLA11" s="350"/>
      <c r="PLB11" s="350"/>
      <c r="PLC11" s="350"/>
      <c r="PLD11" s="350"/>
      <c r="PLE11" s="350"/>
      <c r="PLF11" s="350"/>
      <c r="PLG11" s="351"/>
      <c r="PLH11" s="352"/>
      <c r="PLI11" s="353"/>
      <c r="PLJ11" s="352"/>
      <c r="PLK11" s="353"/>
      <c r="PLL11" s="352"/>
      <c r="PLM11" s="353"/>
      <c r="PLN11" s="352"/>
      <c r="PLO11" s="353"/>
      <c r="PLP11" s="350"/>
      <c r="PLQ11" s="350"/>
      <c r="PLR11" s="350"/>
      <c r="PLS11" s="350"/>
      <c r="PLT11" s="350"/>
      <c r="PLU11" s="350"/>
      <c r="PLV11" s="351"/>
      <c r="PLW11" s="352"/>
      <c r="PLX11" s="353"/>
      <c r="PLY11" s="352"/>
      <c r="PLZ11" s="353"/>
      <c r="PMA11" s="352"/>
      <c r="PMB11" s="353"/>
      <c r="PMC11" s="352"/>
      <c r="PMD11" s="353"/>
      <c r="PME11" s="350"/>
      <c r="PMF11" s="350"/>
      <c r="PMG11" s="350"/>
      <c r="PMH11" s="350"/>
      <c r="PMI11" s="350"/>
      <c r="PMJ11" s="350"/>
      <c r="PMK11" s="351"/>
      <c r="PML11" s="352"/>
      <c r="PMM11" s="353"/>
      <c r="PMN11" s="352"/>
      <c r="PMO11" s="353"/>
      <c r="PMP11" s="352"/>
      <c r="PMQ11" s="353"/>
      <c r="PMR11" s="352"/>
      <c r="PMS11" s="353"/>
      <c r="PMT11" s="350"/>
      <c r="PMU11" s="350"/>
      <c r="PMV11" s="350"/>
      <c r="PMW11" s="350"/>
      <c r="PMX11" s="350"/>
      <c r="PMY11" s="350"/>
      <c r="PMZ11" s="351"/>
      <c r="PNA11" s="352"/>
      <c r="PNB11" s="353"/>
      <c r="PNC11" s="352"/>
      <c r="PND11" s="353"/>
      <c r="PNE11" s="352"/>
      <c r="PNF11" s="353"/>
      <c r="PNG11" s="352"/>
      <c r="PNH11" s="353"/>
      <c r="PNI11" s="350"/>
      <c r="PNJ11" s="350"/>
      <c r="PNK11" s="350"/>
      <c r="PNL11" s="350"/>
      <c r="PNM11" s="350"/>
      <c r="PNN11" s="350"/>
      <c r="PNO11" s="351"/>
      <c r="PNP11" s="352"/>
      <c r="PNQ11" s="353"/>
      <c r="PNR11" s="352"/>
      <c r="PNS11" s="353"/>
      <c r="PNT11" s="352"/>
      <c r="PNU11" s="353"/>
      <c r="PNV11" s="352"/>
      <c r="PNW11" s="353"/>
      <c r="PNX11" s="350"/>
      <c r="PNY11" s="350"/>
      <c r="PNZ11" s="350"/>
      <c r="POA11" s="350"/>
      <c r="POB11" s="350"/>
      <c r="POC11" s="350"/>
      <c r="POD11" s="351"/>
      <c r="POE11" s="352"/>
      <c r="POF11" s="353"/>
      <c r="POG11" s="352"/>
      <c r="POH11" s="353"/>
      <c r="POI11" s="352"/>
      <c r="POJ11" s="353"/>
      <c r="POK11" s="352"/>
      <c r="POL11" s="353"/>
      <c r="POM11" s="350"/>
      <c r="PON11" s="350"/>
      <c r="POO11" s="350"/>
      <c r="POP11" s="350"/>
      <c r="POQ11" s="350"/>
      <c r="POR11" s="350"/>
      <c r="POS11" s="351"/>
      <c r="POT11" s="352"/>
      <c r="POU11" s="353"/>
      <c r="POV11" s="352"/>
      <c r="POW11" s="353"/>
      <c r="POX11" s="352"/>
      <c r="POY11" s="353"/>
      <c r="POZ11" s="352"/>
      <c r="PPA11" s="353"/>
      <c r="PPB11" s="350"/>
      <c r="PPC11" s="350"/>
      <c r="PPD11" s="350"/>
      <c r="PPE11" s="350"/>
      <c r="PPF11" s="350"/>
      <c r="PPG11" s="350"/>
      <c r="PPH11" s="351"/>
      <c r="PPI11" s="352"/>
      <c r="PPJ11" s="353"/>
      <c r="PPK11" s="352"/>
      <c r="PPL11" s="353"/>
      <c r="PPM11" s="352"/>
      <c r="PPN11" s="353"/>
      <c r="PPO11" s="352"/>
      <c r="PPP11" s="353"/>
      <c r="PPQ11" s="350"/>
      <c r="PPR11" s="350"/>
      <c r="PPS11" s="350"/>
      <c r="PPT11" s="350"/>
      <c r="PPU11" s="350"/>
      <c r="PPV11" s="350"/>
      <c r="PPW11" s="351"/>
      <c r="PPX11" s="352"/>
      <c r="PPY11" s="353"/>
      <c r="PPZ11" s="352"/>
      <c r="PQA11" s="353"/>
      <c r="PQB11" s="352"/>
      <c r="PQC11" s="353"/>
      <c r="PQD11" s="352"/>
      <c r="PQE11" s="353"/>
      <c r="PQF11" s="350"/>
      <c r="PQG11" s="350"/>
      <c r="PQH11" s="350"/>
      <c r="PQI11" s="350"/>
      <c r="PQJ11" s="350"/>
      <c r="PQK11" s="350"/>
      <c r="PQL11" s="351"/>
      <c r="PQM11" s="352"/>
      <c r="PQN11" s="353"/>
      <c r="PQO11" s="352"/>
      <c r="PQP11" s="353"/>
      <c r="PQQ11" s="352"/>
      <c r="PQR11" s="353"/>
      <c r="PQS11" s="352"/>
      <c r="PQT11" s="353"/>
      <c r="PQU11" s="350"/>
      <c r="PQV11" s="350"/>
      <c r="PQW11" s="350"/>
      <c r="PQX11" s="350"/>
      <c r="PQY11" s="350"/>
      <c r="PQZ11" s="350"/>
      <c r="PRA11" s="351"/>
      <c r="PRB11" s="352"/>
      <c r="PRC11" s="353"/>
      <c r="PRD11" s="352"/>
      <c r="PRE11" s="353"/>
      <c r="PRF11" s="352"/>
      <c r="PRG11" s="353"/>
      <c r="PRH11" s="352"/>
      <c r="PRI11" s="353"/>
      <c r="PRJ11" s="350"/>
      <c r="PRK11" s="350"/>
      <c r="PRL11" s="350"/>
      <c r="PRM11" s="350"/>
      <c r="PRN11" s="350"/>
      <c r="PRO11" s="350"/>
      <c r="PRP11" s="351"/>
      <c r="PRQ11" s="352"/>
      <c r="PRR11" s="353"/>
      <c r="PRS11" s="352"/>
      <c r="PRT11" s="353"/>
      <c r="PRU11" s="352"/>
      <c r="PRV11" s="353"/>
      <c r="PRW11" s="352"/>
      <c r="PRX11" s="353"/>
      <c r="PRY11" s="350"/>
      <c r="PRZ11" s="350"/>
      <c r="PSA11" s="350"/>
      <c r="PSB11" s="350"/>
      <c r="PSC11" s="350"/>
      <c r="PSD11" s="350"/>
      <c r="PSE11" s="351"/>
      <c r="PSF11" s="352"/>
      <c r="PSG11" s="353"/>
      <c r="PSH11" s="352"/>
      <c r="PSI11" s="353"/>
      <c r="PSJ11" s="352"/>
      <c r="PSK11" s="353"/>
      <c r="PSL11" s="352"/>
      <c r="PSM11" s="353"/>
      <c r="PSN11" s="350"/>
      <c r="PSO11" s="350"/>
      <c r="PSP11" s="350"/>
      <c r="PSQ11" s="350"/>
      <c r="PSR11" s="350"/>
      <c r="PSS11" s="350"/>
      <c r="PST11" s="351"/>
      <c r="PSU11" s="352"/>
      <c r="PSV11" s="353"/>
      <c r="PSW11" s="352"/>
      <c r="PSX11" s="353"/>
      <c r="PSY11" s="352"/>
      <c r="PSZ11" s="353"/>
      <c r="PTA11" s="352"/>
      <c r="PTB11" s="353"/>
      <c r="PTC11" s="350"/>
      <c r="PTD11" s="350"/>
      <c r="PTE11" s="350"/>
      <c r="PTF11" s="350"/>
      <c r="PTG11" s="350"/>
      <c r="PTH11" s="350"/>
      <c r="PTI11" s="351"/>
      <c r="PTJ11" s="352"/>
      <c r="PTK11" s="353"/>
      <c r="PTL11" s="352"/>
      <c r="PTM11" s="353"/>
      <c r="PTN11" s="352"/>
      <c r="PTO11" s="353"/>
      <c r="PTP11" s="352"/>
      <c r="PTQ11" s="353"/>
      <c r="PTR11" s="350"/>
      <c r="PTS11" s="350"/>
      <c r="PTT11" s="350"/>
      <c r="PTU11" s="350"/>
      <c r="PTV11" s="350"/>
      <c r="PTW11" s="350"/>
      <c r="PTX11" s="351"/>
      <c r="PTY11" s="352"/>
      <c r="PTZ11" s="353"/>
      <c r="PUA11" s="352"/>
      <c r="PUB11" s="353"/>
      <c r="PUC11" s="352"/>
      <c r="PUD11" s="353"/>
      <c r="PUE11" s="352"/>
      <c r="PUF11" s="353"/>
      <c r="PUG11" s="350"/>
      <c r="PUH11" s="350"/>
      <c r="PUI11" s="350"/>
      <c r="PUJ11" s="350"/>
      <c r="PUK11" s="350"/>
      <c r="PUL11" s="350"/>
      <c r="PUM11" s="351"/>
      <c r="PUN11" s="352"/>
      <c r="PUO11" s="353"/>
      <c r="PUP11" s="352"/>
      <c r="PUQ11" s="353"/>
      <c r="PUR11" s="352"/>
      <c r="PUS11" s="353"/>
      <c r="PUT11" s="352"/>
      <c r="PUU11" s="353"/>
      <c r="PUV11" s="350"/>
      <c r="PUW11" s="350"/>
      <c r="PUX11" s="350"/>
      <c r="PUY11" s="350"/>
      <c r="PUZ11" s="350"/>
      <c r="PVA11" s="350"/>
      <c r="PVB11" s="351"/>
      <c r="PVC11" s="352"/>
      <c r="PVD11" s="353"/>
      <c r="PVE11" s="352"/>
      <c r="PVF11" s="353"/>
      <c r="PVG11" s="352"/>
      <c r="PVH11" s="353"/>
      <c r="PVI11" s="352"/>
      <c r="PVJ11" s="353"/>
      <c r="PVK11" s="350"/>
      <c r="PVL11" s="350"/>
      <c r="PVM11" s="350"/>
      <c r="PVN11" s="350"/>
      <c r="PVO11" s="350"/>
      <c r="PVP11" s="350"/>
      <c r="PVQ11" s="351"/>
      <c r="PVR11" s="352"/>
      <c r="PVS11" s="353"/>
      <c r="PVT11" s="352"/>
      <c r="PVU11" s="353"/>
      <c r="PVV11" s="352"/>
      <c r="PVW11" s="353"/>
      <c r="PVX11" s="352"/>
      <c r="PVY11" s="353"/>
      <c r="PVZ11" s="350"/>
      <c r="PWA11" s="350"/>
      <c r="PWB11" s="350"/>
      <c r="PWC11" s="350"/>
      <c r="PWD11" s="350"/>
      <c r="PWE11" s="350"/>
      <c r="PWF11" s="351"/>
      <c r="PWG11" s="352"/>
      <c r="PWH11" s="353"/>
      <c r="PWI11" s="352"/>
      <c r="PWJ11" s="353"/>
      <c r="PWK11" s="352"/>
      <c r="PWL11" s="353"/>
      <c r="PWM11" s="352"/>
      <c r="PWN11" s="353"/>
      <c r="PWO11" s="350"/>
      <c r="PWP11" s="350"/>
      <c r="PWQ11" s="350"/>
      <c r="PWR11" s="350"/>
      <c r="PWS11" s="350"/>
      <c r="PWT11" s="350"/>
      <c r="PWU11" s="351"/>
      <c r="PWV11" s="352"/>
      <c r="PWW11" s="353"/>
      <c r="PWX11" s="352"/>
      <c r="PWY11" s="353"/>
      <c r="PWZ11" s="352"/>
      <c r="PXA11" s="353"/>
      <c r="PXB11" s="352"/>
      <c r="PXC11" s="353"/>
      <c r="PXD11" s="350"/>
      <c r="PXE11" s="350"/>
      <c r="PXF11" s="350"/>
      <c r="PXG11" s="350"/>
      <c r="PXH11" s="350"/>
      <c r="PXI11" s="350"/>
      <c r="PXJ11" s="351"/>
      <c r="PXK11" s="352"/>
      <c r="PXL11" s="353"/>
      <c r="PXM11" s="352"/>
      <c r="PXN11" s="353"/>
      <c r="PXO11" s="352"/>
      <c r="PXP11" s="353"/>
      <c r="PXQ11" s="352"/>
      <c r="PXR11" s="353"/>
      <c r="PXS11" s="350"/>
      <c r="PXT11" s="350"/>
      <c r="PXU11" s="350"/>
      <c r="PXV11" s="350"/>
      <c r="PXW11" s="350"/>
      <c r="PXX11" s="350"/>
      <c r="PXY11" s="351"/>
      <c r="PXZ11" s="352"/>
      <c r="PYA11" s="353"/>
      <c r="PYB11" s="352"/>
      <c r="PYC11" s="353"/>
      <c r="PYD11" s="352"/>
      <c r="PYE11" s="353"/>
      <c r="PYF11" s="352"/>
      <c r="PYG11" s="353"/>
      <c r="PYH11" s="350"/>
      <c r="PYI11" s="350"/>
      <c r="PYJ11" s="350"/>
      <c r="PYK11" s="350"/>
      <c r="PYL11" s="350"/>
      <c r="PYM11" s="350"/>
      <c r="PYN11" s="351"/>
      <c r="PYO11" s="352"/>
      <c r="PYP11" s="353"/>
      <c r="PYQ11" s="352"/>
      <c r="PYR11" s="353"/>
      <c r="PYS11" s="352"/>
      <c r="PYT11" s="353"/>
      <c r="PYU11" s="352"/>
      <c r="PYV11" s="353"/>
      <c r="PYW11" s="350"/>
      <c r="PYX11" s="350"/>
      <c r="PYY11" s="350"/>
      <c r="PYZ11" s="350"/>
      <c r="PZA11" s="350"/>
      <c r="PZB11" s="350"/>
      <c r="PZC11" s="351"/>
      <c r="PZD11" s="352"/>
      <c r="PZE11" s="353"/>
      <c r="PZF11" s="352"/>
      <c r="PZG11" s="353"/>
      <c r="PZH11" s="352"/>
      <c r="PZI11" s="353"/>
      <c r="PZJ11" s="352"/>
      <c r="PZK11" s="353"/>
      <c r="PZL11" s="350"/>
      <c r="PZM11" s="350"/>
      <c r="PZN11" s="350"/>
      <c r="PZO11" s="350"/>
      <c r="PZP11" s="350"/>
      <c r="PZQ11" s="350"/>
      <c r="PZR11" s="351"/>
      <c r="PZS11" s="352"/>
      <c r="PZT11" s="353"/>
      <c r="PZU11" s="352"/>
      <c r="PZV11" s="353"/>
      <c r="PZW11" s="352"/>
      <c r="PZX11" s="353"/>
      <c r="PZY11" s="352"/>
      <c r="PZZ11" s="353"/>
      <c r="QAA11" s="350"/>
      <c r="QAB11" s="350"/>
      <c r="QAC11" s="350"/>
      <c r="QAD11" s="350"/>
      <c r="QAE11" s="350"/>
      <c r="QAF11" s="350"/>
      <c r="QAG11" s="351"/>
      <c r="QAH11" s="352"/>
      <c r="QAI11" s="353"/>
      <c r="QAJ11" s="352"/>
      <c r="QAK11" s="353"/>
      <c r="QAL11" s="352"/>
      <c r="QAM11" s="353"/>
      <c r="QAN11" s="352"/>
      <c r="QAO11" s="353"/>
      <c r="QAP11" s="350"/>
      <c r="QAQ11" s="350"/>
      <c r="QAR11" s="350"/>
      <c r="QAS11" s="350"/>
      <c r="QAT11" s="350"/>
      <c r="QAU11" s="350"/>
      <c r="QAV11" s="351"/>
      <c r="QAW11" s="352"/>
      <c r="QAX11" s="353"/>
      <c r="QAY11" s="352"/>
      <c r="QAZ11" s="353"/>
      <c r="QBA11" s="352"/>
      <c r="QBB11" s="353"/>
      <c r="QBC11" s="352"/>
      <c r="QBD11" s="353"/>
      <c r="QBE11" s="350"/>
      <c r="QBF11" s="350"/>
      <c r="QBG11" s="350"/>
      <c r="QBH11" s="350"/>
      <c r="QBI11" s="350"/>
      <c r="QBJ11" s="350"/>
      <c r="QBK11" s="351"/>
      <c r="QBL11" s="352"/>
      <c r="QBM11" s="353"/>
      <c r="QBN11" s="352"/>
      <c r="QBO11" s="353"/>
      <c r="QBP11" s="352"/>
      <c r="QBQ11" s="353"/>
      <c r="QBR11" s="352"/>
      <c r="QBS11" s="353"/>
      <c r="QBT11" s="350"/>
      <c r="QBU11" s="350"/>
      <c r="QBV11" s="350"/>
      <c r="QBW11" s="350"/>
      <c r="QBX11" s="350"/>
      <c r="QBY11" s="350"/>
      <c r="QBZ11" s="351"/>
      <c r="QCA11" s="352"/>
      <c r="QCB11" s="353"/>
      <c r="QCC11" s="352"/>
      <c r="QCD11" s="353"/>
      <c r="QCE11" s="352"/>
      <c r="QCF11" s="353"/>
      <c r="QCG11" s="352"/>
      <c r="QCH11" s="353"/>
      <c r="QCI11" s="350"/>
      <c r="QCJ11" s="350"/>
      <c r="QCK11" s="350"/>
      <c r="QCL11" s="350"/>
      <c r="QCM11" s="350"/>
      <c r="QCN11" s="350"/>
      <c r="QCO11" s="351"/>
      <c r="QCP11" s="352"/>
      <c r="QCQ11" s="353"/>
      <c r="QCR11" s="352"/>
      <c r="QCS11" s="353"/>
      <c r="QCT11" s="352"/>
      <c r="QCU11" s="353"/>
      <c r="QCV11" s="352"/>
      <c r="QCW11" s="353"/>
      <c r="QCX11" s="350"/>
      <c r="QCY11" s="350"/>
      <c r="QCZ11" s="350"/>
      <c r="QDA11" s="350"/>
      <c r="QDB11" s="350"/>
      <c r="QDC11" s="350"/>
      <c r="QDD11" s="351"/>
      <c r="QDE11" s="352"/>
      <c r="QDF11" s="353"/>
      <c r="QDG11" s="352"/>
      <c r="QDH11" s="353"/>
      <c r="QDI11" s="352"/>
      <c r="QDJ11" s="353"/>
      <c r="QDK11" s="352"/>
      <c r="QDL11" s="353"/>
      <c r="QDM11" s="350"/>
      <c r="QDN11" s="350"/>
      <c r="QDO11" s="350"/>
      <c r="QDP11" s="350"/>
      <c r="QDQ11" s="350"/>
      <c r="QDR11" s="350"/>
      <c r="QDS11" s="351"/>
      <c r="QDT11" s="352"/>
      <c r="QDU11" s="353"/>
      <c r="QDV11" s="352"/>
      <c r="QDW11" s="353"/>
      <c r="QDX11" s="352"/>
      <c r="QDY11" s="353"/>
      <c r="QDZ11" s="352"/>
      <c r="QEA11" s="353"/>
      <c r="QEB11" s="350"/>
      <c r="QEC11" s="350"/>
      <c r="QED11" s="350"/>
      <c r="QEE11" s="350"/>
      <c r="QEF11" s="350"/>
      <c r="QEG11" s="350"/>
      <c r="QEH11" s="351"/>
      <c r="QEI11" s="352"/>
      <c r="QEJ11" s="353"/>
      <c r="QEK11" s="352"/>
      <c r="QEL11" s="353"/>
      <c r="QEM11" s="352"/>
      <c r="QEN11" s="353"/>
      <c r="QEO11" s="352"/>
      <c r="QEP11" s="353"/>
      <c r="QEQ11" s="350"/>
      <c r="QER11" s="350"/>
      <c r="QES11" s="350"/>
      <c r="QET11" s="350"/>
      <c r="QEU11" s="350"/>
      <c r="QEV11" s="350"/>
      <c r="QEW11" s="351"/>
      <c r="QEX11" s="352"/>
      <c r="QEY11" s="353"/>
      <c r="QEZ11" s="352"/>
      <c r="QFA11" s="353"/>
      <c r="QFB11" s="352"/>
      <c r="QFC11" s="353"/>
      <c r="QFD11" s="352"/>
      <c r="QFE11" s="353"/>
      <c r="QFF11" s="350"/>
      <c r="QFG11" s="350"/>
      <c r="QFH11" s="350"/>
      <c r="QFI11" s="350"/>
      <c r="QFJ11" s="350"/>
      <c r="QFK11" s="350"/>
      <c r="QFL11" s="351"/>
      <c r="QFM11" s="352"/>
      <c r="QFN11" s="353"/>
      <c r="QFO11" s="352"/>
      <c r="QFP11" s="353"/>
      <c r="QFQ11" s="352"/>
      <c r="QFR11" s="353"/>
      <c r="QFS11" s="352"/>
      <c r="QFT11" s="353"/>
      <c r="QFU11" s="350"/>
      <c r="QFV11" s="350"/>
      <c r="QFW11" s="350"/>
      <c r="QFX11" s="350"/>
      <c r="QFY11" s="350"/>
      <c r="QFZ11" s="350"/>
      <c r="QGA11" s="351"/>
      <c r="QGB11" s="352"/>
      <c r="QGC11" s="353"/>
      <c r="QGD11" s="352"/>
      <c r="QGE11" s="353"/>
      <c r="QGF11" s="352"/>
      <c r="QGG11" s="353"/>
      <c r="QGH11" s="352"/>
      <c r="QGI11" s="353"/>
      <c r="QGJ11" s="350"/>
      <c r="QGK11" s="350"/>
      <c r="QGL11" s="350"/>
      <c r="QGM11" s="350"/>
      <c r="QGN11" s="350"/>
      <c r="QGO11" s="350"/>
      <c r="QGP11" s="351"/>
      <c r="QGQ11" s="352"/>
      <c r="QGR11" s="353"/>
      <c r="QGS11" s="352"/>
      <c r="QGT11" s="353"/>
      <c r="QGU11" s="352"/>
      <c r="QGV11" s="353"/>
      <c r="QGW11" s="352"/>
      <c r="QGX11" s="353"/>
      <c r="QGY11" s="350"/>
      <c r="QGZ11" s="350"/>
      <c r="QHA11" s="350"/>
      <c r="QHB11" s="350"/>
      <c r="QHC11" s="350"/>
      <c r="QHD11" s="350"/>
      <c r="QHE11" s="351"/>
      <c r="QHF11" s="352"/>
      <c r="QHG11" s="353"/>
      <c r="QHH11" s="352"/>
      <c r="QHI11" s="353"/>
      <c r="QHJ11" s="352"/>
      <c r="QHK11" s="353"/>
      <c r="QHL11" s="352"/>
      <c r="QHM11" s="353"/>
      <c r="QHN11" s="350"/>
      <c r="QHO11" s="350"/>
      <c r="QHP11" s="350"/>
      <c r="QHQ11" s="350"/>
      <c r="QHR11" s="350"/>
      <c r="QHS11" s="350"/>
      <c r="QHT11" s="351"/>
      <c r="QHU11" s="352"/>
      <c r="QHV11" s="353"/>
      <c r="QHW11" s="352"/>
      <c r="QHX11" s="353"/>
      <c r="QHY11" s="352"/>
      <c r="QHZ11" s="353"/>
      <c r="QIA11" s="352"/>
      <c r="QIB11" s="353"/>
      <c r="QIC11" s="350"/>
      <c r="QID11" s="350"/>
      <c r="QIE11" s="350"/>
      <c r="QIF11" s="350"/>
      <c r="QIG11" s="350"/>
      <c r="QIH11" s="350"/>
      <c r="QII11" s="351"/>
      <c r="QIJ11" s="352"/>
      <c r="QIK11" s="353"/>
      <c r="QIL11" s="352"/>
      <c r="QIM11" s="353"/>
      <c r="QIN11" s="352"/>
      <c r="QIO11" s="353"/>
      <c r="QIP11" s="352"/>
      <c r="QIQ11" s="353"/>
      <c r="QIR11" s="350"/>
      <c r="QIS11" s="350"/>
      <c r="QIT11" s="350"/>
      <c r="QIU11" s="350"/>
      <c r="QIV11" s="350"/>
      <c r="QIW11" s="350"/>
      <c r="QIX11" s="351"/>
      <c r="QIY11" s="352"/>
      <c r="QIZ11" s="353"/>
      <c r="QJA11" s="352"/>
      <c r="QJB11" s="353"/>
      <c r="QJC11" s="352"/>
      <c r="QJD11" s="353"/>
      <c r="QJE11" s="352"/>
      <c r="QJF11" s="353"/>
      <c r="QJG11" s="350"/>
      <c r="QJH11" s="350"/>
      <c r="QJI11" s="350"/>
      <c r="QJJ11" s="350"/>
      <c r="QJK11" s="350"/>
      <c r="QJL11" s="350"/>
      <c r="QJM11" s="351"/>
      <c r="QJN11" s="352"/>
      <c r="QJO11" s="353"/>
      <c r="QJP11" s="352"/>
      <c r="QJQ11" s="353"/>
      <c r="QJR11" s="352"/>
      <c r="QJS11" s="353"/>
      <c r="QJT11" s="352"/>
      <c r="QJU11" s="353"/>
      <c r="QJV11" s="350"/>
      <c r="QJW11" s="350"/>
      <c r="QJX11" s="350"/>
      <c r="QJY11" s="350"/>
      <c r="QJZ11" s="350"/>
      <c r="QKA11" s="350"/>
      <c r="QKB11" s="351"/>
      <c r="QKC11" s="352"/>
      <c r="QKD11" s="353"/>
      <c r="QKE11" s="352"/>
      <c r="QKF11" s="353"/>
      <c r="QKG11" s="352"/>
      <c r="QKH11" s="353"/>
      <c r="QKI11" s="352"/>
      <c r="QKJ11" s="353"/>
      <c r="QKK11" s="350"/>
      <c r="QKL11" s="350"/>
      <c r="QKM11" s="350"/>
      <c r="QKN11" s="350"/>
      <c r="QKO11" s="350"/>
      <c r="QKP11" s="350"/>
      <c r="QKQ11" s="351"/>
      <c r="QKR11" s="352"/>
      <c r="QKS11" s="353"/>
      <c r="QKT11" s="352"/>
      <c r="QKU11" s="353"/>
      <c r="QKV11" s="352"/>
      <c r="QKW11" s="353"/>
      <c r="QKX11" s="352"/>
      <c r="QKY11" s="353"/>
      <c r="QKZ11" s="350"/>
      <c r="QLA11" s="350"/>
      <c r="QLB11" s="350"/>
      <c r="QLC11" s="350"/>
      <c r="QLD11" s="350"/>
      <c r="QLE11" s="350"/>
      <c r="QLF11" s="351"/>
      <c r="QLG11" s="352"/>
      <c r="QLH11" s="353"/>
      <c r="QLI11" s="352"/>
      <c r="QLJ11" s="353"/>
      <c r="QLK11" s="352"/>
      <c r="QLL11" s="353"/>
      <c r="QLM11" s="352"/>
      <c r="QLN11" s="353"/>
      <c r="QLO11" s="350"/>
      <c r="QLP11" s="350"/>
      <c r="QLQ11" s="350"/>
      <c r="QLR11" s="350"/>
      <c r="QLS11" s="350"/>
      <c r="QLT11" s="350"/>
      <c r="QLU11" s="351"/>
      <c r="QLV11" s="352"/>
      <c r="QLW11" s="353"/>
      <c r="QLX11" s="352"/>
      <c r="QLY11" s="353"/>
      <c r="QLZ11" s="352"/>
      <c r="QMA11" s="353"/>
      <c r="QMB11" s="352"/>
      <c r="QMC11" s="353"/>
      <c r="QMD11" s="350"/>
      <c r="QME11" s="350"/>
      <c r="QMF11" s="350"/>
      <c r="QMG11" s="350"/>
      <c r="QMH11" s="350"/>
      <c r="QMI11" s="350"/>
      <c r="QMJ11" s="351"/>
      <c r="QMK11" s="352"/>
      <c r="QML11" s="353"/>
      <c r="QMM11" s="352"/>
      <c r="QMN11" s="353"/>
      <c r="QMO11" s="352"/>
      <c r="QMP11" s="353"/>
      <c r="QMQ11" s="352"/>
      <c r="QMR11" s="353"/>
      <c r="QMS11" s="350"/>
      <c r="QMT11" s="350"/>
      <c r="QMU11" s="350"/>
      <c r="QMV11" s="350"/>
      <c r="QMW11" s="350"/>
      <c r="QMX11" s="350"/>
      <c r="QMY11" s="351"/>
      <c r="QMZ11" s="352"/>
      <c r="QNA11" s="353"/>
      <c r="QNB11" s="352"/>
      <c r="QNC11" s="353"/>
      <c r="QND11" s="352"/>
      <c r="QNE11" s="353"/>
      <c r="QNF11" s="352"/>
      <c r="QNG11" s="353"/>
      <c r="QNH11" s="350"/>
      <c r="QNI11" s="350"/>
      <c r="QNJ11" s="350"/>
      <c r="QNK11" s="350"/>
      <c r="QNL11" s="350"/>
      <c r="QNM11" s="350"/>
      <c r="QNN11" s="351"/>
      <c r="QNO11" s="352"/>
      <c r="QNP11" s="353"/>
      <c r="QNQ11" s="352"/>
      <c r="QNR11" s="353"/>
      <c r="QNS11" s="352"/>
      <c r="QNT11" s="353"/>
      <c r="QNU11" s="352"/>
      <c r="QNV11" s="353"/>
      <c r="QNW11" s="350"/>
      <c r="QNX11" s="350"/>
      <c r="QNY11" s="350"/>
      <c r="QNZ11" s="350"/>
      <c r="QOA11" s="350"/>
      <c r="QOB11" s="350"/>
      <c r="QOC11" s="351"/>
      <c r="QOD11" s="352"/>
      <c r="QOE11" s="353"/>
      <c r="QOF11" s="352"/>
      <c r="QOG11" s="353"/>
      <c r="QOH11" s="352"/>
      <c r="QOI11" s="353"/>
      <c r="QOJ11" s="352"/>
      <c r="QOK11" s="353"/>
      <c r="QOL11" s="350"/>
      <c r="QOM11" s="350"/>
      <c r="QON11" s="350"/>
      <c r="QOO11" s="350"/>
      <c r="QOP11" s="350"/>
      <c r="QOQ11" s="350"/>
      <c r="QOR11" s="351"/>
      <c r="QOS11" s="352"/>
      <c r="QOT11" s="353"/>
      <c r="QOU11" s="352"/>
      <c r="QOV11" s="353"/>
      <c r="QOW11" s="352"/>
      <c r="QOX11" s="353"/>
      <c r="QOY11" s="352"/>
      <c r="QOZ11" s="353"/>
      <c r="QPA11" s="350"/>
      <c r="QPB11" s="350"/>
      <c r="QPC11" s="350"/>
      <c r="QPD11" s="350"/>
      <c r="QPE11" s="350"/>
      <c r="QPF11" s="350"/>
      <c r="QPG11" s="351"/>
      <c r="QPH11" s="352"/>
      <c r="QPI11" s="353"/>
      <c r="QPJ11" s="352"/>
      <c r="QPK11" s="353"/>
      <c r="QPL11" s="352"/>
      <c r="QPM11" s="353"/>
      <c r="QPN11" s="352"/>
      <c r="QPO11" s="353"/>
      <c r="QPP11" s="350"/>
      <c r="QPQ11" s="350"/>
      <c r="QPR11" s="350"/>
      <c r="QPS11" s="350"/>
      <c r="QPT11" s="350"/>
      <c r="QPU11" s="350"/>
      <c r="QPV11" s="351"/>
      <c r="QPW11" s="352"/>
      <c r="QPX11" s="353"/>
      <c r="QPY11" s="352"/>
      <c r="QPZ11" s="353"/>
      <c r="QQA11" s="352"/>
      <c r="QQB11" s="353"/>
      <c r="QQC11" s="352"/>
      <c r="QQD11" s="353"/>
      <c r="QQE11" s="350"/>
      <c r="QQF11" s="350"/>
      <c r="QQG11" s="350"/>
      <c r="QQH11" s="350"/>
      <c r="QQI11" s="350"/>
      <c r="QQJ11" s="350"/>
      <c r="QQK11" s="351"/>
      <c r="QQL11" s="352"/>
      <c r="QQM11" s="353"/>
      <c r="QQN11" s="352"/>
      <c r="QQO11" s="353"/>
      <c r="QQP11" s="352"/>
      <c r="QQQ11" s="353"/>
      <c r="QQR11" s="352"/>
      <c r="QQS11" s="353"/>
      <c r="QQT11" s="350"/>
      <c r="QQU11" s="350"/>
      <c r="QQV11" s="350"/>
      <c r="QQW11" s="350"/>
      <c r="QQX11" s="350"/>
      <c r="QQY11" s="350"/>
      <c r="QQZ11" s="351"/>
      <c r="QRA11" s="352"/>
      <c r="QRB11" s="353"/>
      <c r="QRC11" s="352"/>
      <c r="QRD11" s="353"/>
      <c r="QRE11" s="352"/>
      <c r="QRF11" s="353"/>
      <c r="QRG11" s="352"/>
      <c r="QRH11" s="353"/>
      <c r="QRI11" s="350"/>
      <c r="QRJ11" s="350"/>
      <c r="QRK11" s="350"/>
      <c r="QRL11" s="350"/>
      <c r="QRM11" s="350"/>
      <c r="QRN11" s="350"/>
      <c r="QRO11" s="351"/>
      <c r="QRP11" s="352"/>
      <c r="QRQ11" s="353"/>
      <c r="QRR11" s="352"/>
      <c r="QRS11" s="353"/>
      <c r="QRT11" s="352"/>
      <c r="QRU11" s="353"/>
      <c r="QRV11" s="352"/>
      <c r="QRW11" s="353"/>
      <c r="QRX11" s="350"/>
      <c r="QRY11" s="350"/>
      <c r="QRZ11" s="350"/>
      <c r="QSA11" s="350"/>
      <c r="QSB11" s="350"/>
      <c r="QSC11" s="350"/>
      <c r="QSD11" s="351"/>
      <c r="QSE11" s="352"/>
      <c r="QSF11" s="353"/>
      <c r="QSG11" s="352"/>
      <c r="QSH11" s="353"/>
      <c r="QSI11" s="352"/>
      <c r="QSJ11" s="353"/>
      <c r="QSK11" s="352"/>
      <c r="QSL11" s="353"/>
      <c r="QSM11" s="350"/>
      <c r="QSN11" s="350"/>
      <c r="QSO11" s="350"/>
      <c r="QSP11" s="350"/>
      <c r="QSQ11" s="350"/>
      <c r="QSR11" s="350"/>
      <c r="QSS11" s="351"/>
      <c r="QST11" s="352"/>
      <c r="QSU11" s="353"/>
      <c r="QSV11" s="352"/>
      <c r="QSW11" s="353"/>
      <c r="QSX11" s="352"/>
      <c r="QSY11" s="353"/>
      <c r="QSZ11" s="352"/>
      <c r="QTA11" s="353"/>
      <c r="QTB11" s="350"/>
      <c r="QTC11" s="350"/>
      <c r="QTD11" s="350"/>
      <c r="QTE11" s="350"/>
      <c r="QTF11" s="350"/>
      <c r="QTG11" s="350"/>
      <c r="QTH11" s="351"/>
      <c r="QTI11" s="352"/>
      <c r="QTJ11" s="353"/>
      <c r="QTK11" s="352"/>
      <c r="QTL11" s="353"/>
      <c r="QTM11" s="352"/>
      <c r="QTN11" s="353"/>
      <c r="QTO11" s="352"/>
      <c r="QTP11" s="353"/>
      <c r="QTQ11" s="350"/>
      <c r="QTR11" s="350"/>
      <c r="QTS11" s="350"/>
      <c r="QTT11" s="350"/>
      <c r="QTU11" s="350"/>
      <c r="QTV11" s="350"/>
      <c r="QTW11" s="351"/>
      <c r="QTX11" s="352"/>
      <c r="QTY11" s="353"/>
      <c r="QTZ11" s="352"/>
      <c r="QUA11" s="353"/>
      <c r="QUB11" s="352"/>
      <c r="QUC11" s="353"/>
      <c r="QUD11" s="352"/>
      <c r="QUE11" s="353"/>
      <c r="QUF11" s="350"/>
      <c r="QUG11" s="350"/>
      <c r="QUH11" s="350"/>
      <c r="QUI11" s="350"/>
      <c r="QUJ11" s="350"/>
      <c r="QUK11" s="350"/>
      <c r="QUL11" s="351"/>
      <c r="QUM11" s="352"/>
      <c r="QUN11" s="353"/>
      <c r="QUO11" s="352"/>
      <c r="QUP11" s="353"/>
      <c r="QUQ11" s="352"/>
      <c r="QUR11" s="353"/>
      <c r="QUS11" s="352"/>
      <c r="QUT11" s="353"/>
      <c r="QUU11" s="350"/>
      <c r="QUV11" s="350"/>
      <c r="QUW11" s="350"/>
      <c r="QUX11" s="350"/>
      <c r="QUY11" s="350"/>
      <c r="QUZ11" s="350"/>
      <c r="QVA11" s="351"/>
      <c r="QVB11" s="352"/>
      <c r="QVC11" s="353"/>
      <c r="QVD11" s="352"/>
      <c r="QVE11" s="353"/>
      <c r="QVF11" s="352"/>
      <c r="QVG11" s="353"/>
      <c r="QVH11" s="352"/>
      <c r="QVI11" s="353"/>
      <c r="QVJ11" s="350"/>
      <c r="QVK11" s="350"/>
      <c r="QVL11" s="350"/>
      <c r="QVM11" s="350"/>
      <c r="QVN11" s="350"/>
      <c r="QVO11" s="350"/>
      <c r="QVP11" s="351"/>
      <c r="QVQ11" s="352"/>
      <c r="QVR11" s="353"/>
      <c r="QVS11" s="352"/>
      <c r="QVT11" s="353"/>
      <c r="QVU11" s="352"/>
      <c r="QVV11" s="353"/>
      <c r="QVW11" s="352"/>
      <c r="QVX11" s="353"/>
      <c r="QVY11" s="350"/>
      <c r="QVZ11" s="350"/>
      <c r="QWA11" s="350"/>
      <c r="QWB11" s="350"/>
      <c r="QWC11" s="350"/>
      <c r="QWD11" s="350"/>
      <c r="QWE11" s="351"/>
      <c r="QWF11" s="352"/>
      <c r="QWG11" s="353"/>
      <c r="QWH11" s="352"/>
      <c r="QWI11" s="353"/>
      <c r="QWJ11" s="352"/>
      <c r="QWK11" s="353"/>
      <c r="QWL11" s="352"/>
      <c r="QWM11" s="353"/>
      <c r="QWN11" s="350"/>
      <c r="QWO11" s="350"/>
      <c r="QWP11" s="350"/>
      <c r="QWQ11" s="350"/>
      <c r="QWR11" s="350"/>
      <c r="QWS11" s="350"/>
      <c r="QWT11" s="351"/>
      <c r="QWU11" s="352"/>
      <c r="QWV11" s="353"/>
      <c r="QWW11" s="352"/>
      <c r="QWX11" s="353"/>
      <c r="QWY11" s="352"/>
      <c r="QWZ11" s="353"/>
      <c r="QXA11" s="352"/>
      <c r="QXB11" s="353"/>
      <c r="QXC11" s="350"/>
      <c r="QXD11" s="350"/>
      <c r="QXE11" s="350"/>
      <c r="QXF11" s="350"/>
      <c r="QXG11" s="350"/>
      <c r="QXH11" s="350"/>
      <c r="QXI11" s="351"/>
      <c r="QXJ11" s="352"/>
      <c r="QXK11" s="353"/>
      <c r="QXL11" s="352"/>
      <c r="QXM11" s="353"/>
      <c r="QXN11" s="352"/>
      <c r="QXO11" s="353"/>
      <c r="QXP11" s="352"/>
      <c r="QXQ11" s="353"/>
      <c r="QXR11" s="350"/>
      <c r="QXS11" s="350"/>
      <c r="QXT11" s="350"/>
      <c r="QXU11" s="350"/>
      <c r="QXV11" s="350"/>
      <c r="QXW11" s="350"/>
      <c r="QXX11" s="351"/>
      <c r="QXY11" s="352"/>
      <c r="QXZ11" s="353"/>
      <c r="QYA11" s="352"/>
      <c r="QYB11" s="353"/>
      <c r="QYC11" s="352"/>
      <c r="QYD11" s="353"/>
      <c r="QYE11" s="352"/>
      <c r="QYF11" s="353"/>
      <c r="QYG11" s="350"/>
      <c r="QYH11" s="350"/>
      <c r="QYI11" s="350"/>
      <c r="QYJ11" s="350"/>
      <c r="QYK11" s="350"/>
      <c r="QYL11" s="350"/>
      <c r="QYM11" s="351"/>
      <c r="QYN11" s="352"/>
      <c r="QYO11" s="353"/>
      <c r="QYP11" s="352"/>
      <c r="QYQ11" s="353"/>
      <c r="QYR11" s="352"/>
      <c r="QYS11" s="353"/>
      <c r="QYT11" s="352"/>
      <c r="QYU11" s="353"/>
      <c r="QYV11" s="350"/>
      <c r="QYW11" s="350"/>
      <c r="QYX11" s="350"/>
      <c r="QYY11" s="350"/>
      <c r="QYZ11" s="350"/>
      <c r="QZA11" s="350"/>
      <c r="QZB11" s="351"/>
      <c r="QZC11" s="352"/>
      <c r="QZD11" s="353"/>
      <c r="QZE11" s="352"/>
      <c r="QZF11" s="353"/>
      <c r="QZG11" s="352"/>
      <c r="QZH11" s="353"/>
      <c r="QZI11" s="352"/>
      <c r="QZJ11" s="353"/>
      <c r="QZK11" s="350"/>
      <c r="QZL11" s="350"/>
      <c r="QZM11" s="350"/>
      <c r="QZN11" s="350"/>
      <c r="QZO11" s="350"/>
      <c r="QZP11" s="350"/>
      <c r="QZQ11" s="351"/>
      <c r="QZR11" s="352"/>
      <c r="QZS11" s="353"/>
      <c r="QZT11" s="352"/>
      <c r="QZU11" s="353"/>
      <c r="QZV11" s="352"/>
      <c r="QZW11" s="353"/>
      <c r="QZX11" s="352"/>
      <c r="QZY11" s="353"/>
      <c r="QZZ11" s="350"/>
      <c r="RAA11" s="350"/>
      <c r="RAB11" s="350"/>
      <c r="RAC11" s="350"/>
      <c r="RAD11" s="350"/>
      <c r="RAE11" s="350"/>
      <c r="RAF11" s="351"/>
      <c r="RAG11" s="352"/>
      <c r="RAH11" s="353"/>
      <c r="RAI11" s="352"/>
      <c r="RAJ11" s="353"/>
      <c r="RAK11" s="352"/>
      <c r="RAL11" s="353"/>
      <c r="RAM11" s="352"/>
      <c r="RAN11" s="353"/>
      <c r="RAO11" s="350"/>
      <c r="RAP11" s="350"/>
      <c r="RAQ11" s="350"/>
      <c r="RAR11" s="350"/>
      <c r="RAS11" s="350"/>
      <c r="RAT11" s="350"/>
      <c r="RAU11" s="351"/>
      <c r="RAV11" s="352"/>
      <c r="RAW11" s="353"/>
      <c r="RAX11" s="352"/>
      <c r="RAY11" s="353"/>
      <c r="RAZ11" s="352"/>
      <c r="RBA11" s="353"/>
      <c r="RBB11" s="352"/>
      <c r="RBC11" s="353"/>
      <c r="RBD11" s="350"/>
      <c r="RBE11" s="350"/>
      <c r="RBF11" s="350"/>
      <c r="RBG11" s="350"/>
      <c r="RBH11" s="350"/>
      <c r="RBI11" s="350"/>
      <c r="RBJ11" s="351"/>
      <c r="RBK11" s="352"/>
      <c r="RBL11" s="353"/>
      <c r="RBM11" s="352"/>
      <c r="RBN11" s="353"/>
      <c r="RBO11" s="352"/>
      <c r="RBP11" s="353"/>
      <c r="RBQ11" s="352"/>
      <c r="RBR11" s="353"/>
      <c r="RBS11" s="350"/>
      <c r="RBT11" s="350"/>
      <c r="RBU11" s="350"/>
      <c r="RBV11" s="350"/>
      <c r="RBW11" s="350"/>
      <c r="RBX11" s="350"/>
      <c r="RBY11" s="351"/>
      <c r="RBZ11" s="352"/>
      <c r="RCA11" s="353"/>
      <c r="RCB11" s="352"/>
      <c r="RCC11" s="353"/>
      <c r="RCD11" s="352"/>
      <c r="RCE11" s="353"/>
      <c r="RCF11" s="352"/>
      <c r="RCG11" s="353"/>
      <c r="RCH11" s="350"/>
      <c r="RCI11" s="350"/>
      <c r="RCJ11" s="350"/>
      <c r="RCK11" s="350"/>
      <c r="RCL11" s="350"/>
      <c r="RCM11" s="350"/>
      <c r="RCN11" s="351"/>
      <c r="RCO11" s="352"/>
      <c r="RCP11" s="353"/>
      <c r="RCQ11" s="352"/>
      <c r="RCR11" s="353"/>
      <c r="RCS11" s="352"/>
      <c r="RCT11" s="353"/>
      <c r="RCU11" s="352"/>
      <c r="RCV11" s="353"/>
      <c r="RCW11" s="350"/>
      <c r="RCX11" s="350"/>
      <c r="RCY11" s="350"/>
      <c r="RCZ11" s="350"/>
      <c r="RDA11" s="350"/>
      <c r="RDB11" s="350"/>
      <c r="RDC11" s="351"/>
      <c r="RDD11" s="352"/>
      <c r="RDE11" s="353"/>
      <c r="RDF11" s="352"/>
      <c r="RDG11" s="353"/>
      <c r="RDH11" s="352"/>
      <c r="RDI11" s="353"/>
      <c r="RDJ11" s="352"/>
      <c r="RDK11" s="353"/>
      <c r="RDL11" s="350"/>
      <c r="RDM11" s="350"/>
      <c r="RDN11" s="350"/>
      <c r="RDO11" s="350"/>
      <c r="RDP11" s="350"/>
      <c r="RDQ11" s="350"/>
      <c r="RDR11" s="351"/>
      <c r="RDS11" s="352"/>
      <c r="RDT11" s="353"/>
      <c r="RDU11" s="352"/>
      <c r="RDV11" s="353"/>
      <c r="RDW11" s="352"/>
      <c r="RDX11" s="353"/>
      <c r="RDY11" s="352"/>
      <c r="RDZ11" s="353"/>
      <c r="REA11" s="350"/>
      <c r="REB11" s="350"/>
      <c r="REC11" s="350"/>
      <c r="RED11" s="350"/>
      <c r="REE11" s="350"/>
      <c r="REF11" s="350"/>
      <c r="REG11" s="351"/>
      <c r="REH11" s="352"/>
      <c r="REI11" s="353"/>
      <c r="REJ11" s="352"/>
      <c r="REK11" s="353"/>
      <c r="REL11" s="352"/>
      <c r="REM11" s="353"/>
      <c r="REN11" s="352"/>
      <c r="REO11" s="353"/>
      <c r="REP11" s="350"/>
      <c r="REQ11" s="350"/>
      <c r="RER11" s="350"/>
      <c r="RES11" s="350"/>
      <c r="RET11" s="350"/>
      <c r="REU11" s="350"/>
      <c r="REV11" s="351"/>
      <c r="REW11" s="352"/>
      <c r="REX11" s="353"/>
      <c r="REY11" s="352"/>
      <c r="REZ11" s="353"/>
      <c r="RFA11" s="352"/>
      <c r="RFB11" s="353"/>
      <c r="RFC11" s="352"/>
      <c r="RFD11" s="353"/>
      <c r="RFE11" s="350"/>
      <c r="RFF11" s="350"/>
      <c r="RFG11" s="350"/>
      <c r="RFH11" s="350"/>
      <c r="RFI11" s="350"/>
      <c r="RFJ11" s="350"/>
      <c r="RFK11" s="351"/>
      <c r="RFL11" s="352"/>
      <c r="RFM11" s="353"/>
      <c r="RFN11" s="352"/>
      <c r="RFO11" s="353"/>
      <c r="RFP11" s="352"/>
      <c r="RFQ11" s="353"/>
      <c r="RFR11" s="352"/>
      <c r="RFS11" s="353"/>
      <c r="RFT11" s="350"/>
      <c r="RFU11" s="350"/>
      <c r="RFV11" s="350"/>
      <c r="RFW11" s="350"/>
      <c r="RFX11" s="350"/>
      <c r="RFY11" s="350"/>
      <c r="RFZ11" s="351"/>
      <c r="RGA11" s="352"/>
      <c r="RGB11" s="353"/>
      <c r="RGC11" s="352"/>
      <c r="RGD11" s="353"/>
      <c r="RGE11" s="352"/>
      <c r="RGF11" s="353"/>
      <c r="RGG11" s="352"/>
      <c r="RGH11" s="353"/>
      <c r="RGI11" s="350"/>
      <c r="RGJ11" s="350"/>
      <c r="RGK11" s="350"/>
      <c r="RGL11" s="350"/>
      <c r="RGM11" s="350"/>
      <c r="RGN11" s="350"/>
      <c r="RGO11" s="351"/>
      <c r="RGP11" s="352"/>
      <c r="RGQ11" s="353"/>
      <c r="RGR11" s="352"/>
      <c r="RGS11" s="353"/>
      <c r="RGT11" s="352"/>
      <c r="RGU11" s="353"/>
      <c r="RGV11" s="352"/>
      <c r="RGW11" s="353"/>
      <c r="RGX11" s="350"/>
      <c r="RGY11" s="350"/>
      <c r="RGZ11" s="350"/>
      <c r="RHA11" s="350"/>
      <c r="RHB11" s="350"/>
      <c r="RHC11" s="350"/>
      <c r="RHD11" s="351"/>
      <c r="RHE11" s="352"/>
      <c r="RHF11" s="353"/>
      <c r="RHG11" s="352"/>
      <c r="RHH11" s="353"/>
      <c r="RHI11" s="352"/>
      <c r="RHJ11" s="353"/>
      <c r="RHK11" s="352"/>
      <c r="RHL11" s="353"/>
      <c r="RHM11" s="350"/>
      <c r="RHN11" s="350"/>
      <c r="RHO11" s="350"/>
      <c r="RHP11" s="350"/>
      <c r="RHQ11" s="350"/>
      <c r="RHR11" s="350"/>
      <c r="RHS11" s="351"/>
      <c r="RHT11" s="352"/>
      <c r="RHU11" s="353"/>
      <c r="RHV11" s="352"/>
      <c r="RHW11" s="353"/>
      <c r="RHX11" s="352"/>
      <c r="RHY11" s="353"/>
      <c r="RHZ11" s="352"/>
      <c r="RIA11" s="353"/>
      <c r="RIB11" s="350"/>
      <c r="RIC11" s="350"/>
      <c r="RID11" s="350"/>
      <c r="RIE11" s="350"/>
      <c r="RIF11" s="350"/>
      <c r="RIG11" s="350"/>
      <c r="RIH11" s="351"/>
      <c r="RII11" s="352"/>
      <c r="RIJ11" s="353"/>
      <c r="RIK11" s="352"/>
      <c r="RIL11" s="353"/>
      <c r="RIM11" s="352"/>
      <c r="RIN11" s="353"/>
      <c r="RIO11" s="352"/>
      <c r="RIP11" s="353"/>
      <c r="RIQ11" s="350"/>
      <c r="RIR11" s="350"/>
      <c r="RIS11" s="350"/>
      <c r="RIT11" s="350"/>
      <c r="RIU11" s="350"/>
      <c r="RIV11" s="350"/>
      <c r="RIW11" s="351"/>
      <c r="RIX11" s="352"/>
      <c r="RIY11" s="353"/>
      <c r="RIZ11" s="352"/>
      <c r="RJA11" s="353"/>
      <c r="RJB11" s="352"/>
      <c r="RJC11" s="353"/>
      <c r="RJD11" s="352"/>
      <c r="RJE11" s="353"/>
      <c r="RJF11" s="350"/>
      <c r="RJG11" s="350"/>
      <c r="RJH11" s="350"/>
      <c r="RJI11" s="350"/>
      <c r="RJJ11" s="350"/>
      <c r="RJK11" s="350"/>
      <c r="RJL11" s="351"/>
      <c r="RJM11" s="352"/>
      <c r="RJN11" s="353"/>
      <c r="RJO11" s="352"/>
      <c r="RJP11" s="353"/>
      <c r="RJQ11" s="352"/>
      <c r="RJR11" s="353"/>
      <c r="RJS11" s="352"/>
      <c r="RJT11" s="353"/>
      <c r="RJU11" s="350"/>
      <c r="RJV11" s="350"/>
      <c r="RJW11" s="350"/>
      <c r="RJX11" s="350"/>
      <c r="RJY11" s="350"/>
      <c r="RJZ11" s="350"/>
      <c r="RKA11" s="351"/>
      <c r="RKB11" s="352"/>
      <c r="RKC11" s="353"/>
      <c r="RKD11" s="352"/>
      <c r="RKE11" s="353"/>
      <c r="RKF11" s="352"/>
      <c r="RKG11" s="353"/>
      <c r="RKH11" s="352"/>
      <c r="RKI11" s="353"/>
      <c r="RKJ11" s="350"/>
      <c r="RKK11" s="350"/>
      <c r="RKL11" s="350"/>
      <c r="RKM11" s="350"/>
      <c r="RKN11" s="350"/>
      <c r="RKO11" s="350"/>
      <c r="RKP11" s="351"/>
      <c r="RKQ11" s="352"/>
      <c r="RKR11" s="353"/>
      <c r="RKS11" s="352"/>
      <c r="RKT11" s="353"/>
      <c r="RKU11" s="352"/>
      <c r="RKV11" s="353"/>
      <c r="RKW11" s="352"/>
      <c r="RKX11" s="353"/>
      <c r="RKY11" s="350"/>
      <c r="RKZ11" s="350"/>
      <c r="RLA11" s="350"/>
      <c r="RLB11" s="350"/>
      <c r="RLC11" s="350"/>
      <c r="RLD11" s="350"/>
      <c r="RLE11" s="351"/>
      <c r="RLF11" s="352"/>
      <c r="RLG11" s="353"/>
      <c r="RLH11" s="352"/>
      <c r="RLI11" s="353"/>
      <c r="RLJ11" s="352"/>
      <c r="RLK11" s="353"/>
      <c r="RLL11" s="352"/>
      <c r="RLM11" s="353"/>
      <c r="RLN11" s="350"/>
      <c r="RLO11" s="350"/>
      <c r="RLP11" s="350"/>
      <c r="RLQ11" s="350"/>
      <c r="RLR11" s="350"/>
      <c r="RLS11" s="350"/>
      <c r="RLT11" s="351"/>
      <c r="RLU11" s="352"/>
      <c r="RLV11" s="353"/>
      <c r="RLW11" s="352"/>
      <c r="RLX11" s="353"/>
      <c r="RLY11" s="352"/>
      <c r="RLZ11" s="353"/>
      <c r="RMA11" s="352"/>
      <c r="RMB11" s="353"/>
      <c r="RMC11" s="350"/>
      <c r="RMD11" s="350"/>
      <c r="RME11" s="350"/>
      <c r="RMF11" s="350"/>
      <c r="RMG11" s="350"/>
      <c r="RMH11" s="350"/>
      <c r="RMI11" s="351"/>
      <c r="RMJ11" s="352"/>
      <c r="RMK11" s="353"/>
      <c r="RML11" s="352"/>
      <c r="RMM11" s="353"/>
      <c r="RMN11" s="352"/>
      <c r="RMO11" s="353"/>
      <c r="RMP11" s="352"/>
      <c r="RMQ11" s="353"/>
      <c r="RMR11" s="350"/>
      <c r="RMS11" s="350"/>
      <c r="RMT11" s="350"/>
      <c r="RMU11" s="350"/>
      <c r="RMV11" s="350"/>
      <c r="RMW11" s="350"/>
      <c r="RMX11" s="351"/>
      <c r="RMY11" s="352"/>
      <c r="RMZ11" s="353"/>
      <c r="RNA11" s="352"/>
      <c r="RNB11" s="353"/>
      <c r="RNC11" s="352"/>
      <c r="RND11" s="353"/>
      <c r="RNE11" s="352"/>
      <c r="RNF11" s="353"/>
      <c r="RNG11" s="350"/>
      <c r="RNH11" s="350"/>
      <c r="RNI11" s="350"/>
      <c r="RNJ11" s="350"/>
      <c r="RNK11" s="350"/>
      <c r="RNL11" s="350"/>
      <c r="RNM11" s="351"/>
      <c r="RNN11" s="352"/>
      <c r="RNO11" s="353"/>
      <c r="RNP11" s="352"/>
      <c r="RNQ11" s="353"/>
      <c r="RNR11" s="352"/>
      <c r="RNS11" s="353"/>
      <c r="RNT11" s="352"/>
      <c r="RNU11" s="353"/>
      <c r="RNV11" s="350"/>
      <c r="RNW11" s="350"/>
      <c r="RNX11" s="350"/>
      <c r="RNY11" s="350"/>
      <c r="RNZ11" s="350"/>
      <c r="ROA11" s="350"/>
      <c r="ROB11" s="351"/>
      <c r="ROC11" s="352"/>
      <c r="ROD11" s="353"/>
      <c r="ROE11" s="352"/>
      <c r="ROF11" s="353"/>
      <c r="ROG11" s="352"/>
      <c r="ROH11" s="353"/>
      <c r="ROI11" s="352"/>
      <c r="ROJ11" s="353"/>
      <c r="ROK11" s="350"/>
      <c r="ROL11" s="350"/>
      <c r="ROM11" s="350"/>
      <c r="RON11" s="350"/>
      <c r="ROO11" s="350"/>
      <c r="ROP11" s="350"/>
      <c r="ROQ11" s="351"/>
      <c r="ROR11" s="352"/>
      <c r="ROS11" s="353"/>
      <c r="ROT11" s="352"/>
      <c r="ROU11" s="353"/>
      <c r="ROV11" s="352"/>
      <c r="ROW11" s="353"/>
      <c r="ROX11" s="352"/>
      <c r="ROY11" s="353"/>
      <c r="ROZ11" s="350"/>
      <c r="RPA11" s="350"/>
      <c r="RPB11" s="350"/>
      <c r="RPC11" s="350"/>
      <c r="RPD11" s="350"/>
      <c r="RPE11" s="350"/>
      <c r="RPF11" s="351"/>
      <c r="RPG11" s="352"/>
      <c r="RPH11" s="353"/>
      <c r="RPI11" s="352"/>
      <c r="RPJ11" s="353"/>
      <c r="RPK11" s="352"/>
      <c r="RPL11" s="353"/>
      <c r="RPM11" s="352"/>
      <c r="RPN11" s="353"/>
      <c r="RPO11" s="350"/>
      <c r="RPP11" s="350"/>
      <c r="RPQ11" s="350"/>
      <c r="RPR11" s="350"/>
      <c r="RPS11" s="350"/>
      <c r="RPT11" s="350"/>
      <c r="RPU11" s="351"/>
      <c r="RPV11" s="352"/>
      <c r="RPW11" s="353"/>
      <c r="RPX11" s="352"/>
      <c r="RPY11" s="353"/>
      <c r="RPZ11" s="352"/>
      <c r="RQA11" s="353"/>
      <c r="RQB11" s="352"/>
      <c r="RQC11" s="353"/>
      <c r="RQD11" s="350"/>
      <c r="RQE11" s="350"/>
      <c r="RQF11" s="350"/>
      <c r="RQG11" s="350"/>
      <c r="RQH11" s="350"/>
      <c r="RQI11" s="350"/>
      <c r="RQJ11" s="351"/>
      <c r="RQK11" s="352"/>
      <c r="RQL11" s="353"/>
      <c r="RQM11" s="352"/>
      <c r="RQN11" s="353"/>
      <c r="RQO11" s="352"/>
      <c r="RQP11" s="353"/>
      <c r="RQQ11" s="352"/>
      <c r="RQR11" s="353"/>
      <c r="RQS11" s="350"/>
      <c r="RQT11" s="350"/>
      <c r="RQU11" s="350"/>
      <c r="RQV11" s="350"/>
      <c r="RQW11" s="350"/>
      <c r="RQX11" s="350"/>
      <c r="RQY11" s="351"/>
      <c r="RQZ11" s="352"/>
      <c r="RRA11" s="353"/>
      <c r="RRB11" s="352"/>
      <c r="RRC11" s="353"/>
      <c r="RRD11" s="352"/>
      <c r="RRE11" s="353"/>
      <c r="RRF11" s="352"/>
      <c r="RRG11" s="353"/>
      <c r="RRH11" s="350"/>
      <c r="RRI11" s="350"/>
      <c r="RRJ11" s="350"/>
      <c r="RRK11" s="350"/>
      <c r="RRL11" s="350"/>
      <c r="RRM11" s="350"/>
      <c r="RRN11" s="351"/>
      <c r="RRO11" s="352"/>
      <c r="RRP11" s="353"/>
      <c r="RRQ11" s="352"/>
      <c r="RRR11" s="353"/>
      <c r="RRS11" s="352"/>
      <c r="RRT11" s="353"/>
      <c r="RRU11" s="352"/>
      <c r="RRV11" s="353"/>
      <c r="RRW11" s="350"/>
      <c r="RRX11" s="350"/>
      <c r="RRY11" s="350"/>
      <c r="RRZ11" s="350"/>
      <c r="RSA11" s="350"/>
      <c r="RSB11" s="350"/>
      <c r="RSC11" s="351"/>
      <c r="RSD11" s="352"/>
      <c r="RSE11" s="353"/>
      <c r="RSF11" s="352"/>
      <c r="RSG11" s="353"/>
      <c r="RSH11" s="352"/>
      <c r="RSI11" s="353"/>
      <c r="RSJ11" s="352"/>
      <c r="RSK11" s="353"/>
      <c r="RSL11" s="350"/>
      <c r="RSM11" s="350"/>
      <c r="RSN11" s="350"/>
      <c r="RSO11" s="350"/>
      <c r="RSP11" s="350"/>
      <c r="RSQ11" s="350"/>
      <c r="RSR11" s="351"/>
      <c r="RSS11" s="352"/>
      <c r="RST11" s="353"/>
      <c r="RSU11" s="352"/>
      <c r="RSV11" s="353"/>
      <c r="RSW11" s="352"/>
      <c r="RSX11" s="353"/>
      <c r="RSY11" s="352"/>
      <c r="RSZ11" s="353"/>
      <c r="RTA11" s="350"/>
      <c r="RTB11" s="350"/>
      <c r="RTC11" s="350"/>
      <c r="RTD11" s="350"/>
      <c r="RTE11" s="350"/>
      <c r="RTF11" s="350"/>
      <c r="RTG11" s="351"/>
      <c r="RTH11" s="352"/>
      <c r="RTI11" s="353"/>
      <c r="RTJ11" s="352"/>
      <c r="RTK11" s="353"/>
      <c r="RTL11" s="352"/>
      <c r="RTM11" s="353"/>
      <c r="RTN11" s="352"/>
      <c r="RTO11" s="353"/>
      <c r="RTP11" s="350"/>
      <c r="RTQ11" s="350"/>
      <c r="RTR11" s="350"/>
      <c r="RTS11" s="350"/>
      <c r="RTT11" s="350"/>
      <c r="RTU11" s="350"/>
      <c r="RTV11" s="351"/>
      <c r="RTW11" s="352"/>
      <c r="RTX11" s="353"/>
      <c r="RTY11" s="352"/>
      <c r="RTZ11" s="353"/>
      <c r="RUA11" s="352"/>
      <c r="RUB11" s="353"/>
      <c r="RUC11" s="352"/>
      <c r="RUD11" s="353"/>
      <c r="RUE11" s="350"/>
      <c r="RUF11" s="350"/>
      <c r="RUG11" s="350"/>
      <c r="RUH11" s="350"/>
      <c r="RUI11" s="350"/>
      <c r="RUJ11" s="350"/>
      <c r="RUK11" s="351"/>
      <c r="RUL11" s="352"/>
      <c r="RUM11" s="353"/>
      <c r="RUN11" s="352"/>
      <c r="RUO11" s="353"/>
      <c r="RUP11" s="352"/>
      <c r="RUQ11" s="353"/>
      <c r="RUR11" s="352"/>
      <c r="RUS11" s="353"/>
      <c r="RUT11" s="350"/>
      <c r="RUU11" s="350"/>
      <c r="RUV11" s="350"/>
      <c r="RUW11" s="350"/>
      <c r="RUX11" s="350"/>
      <c r="RUY11" s="350"/>
      <c r="RUZ11" s="351"/>
      <c r="RVA11" s="352"/>
      <c r="RVB11" s="353"/>
      <c r="RVC11" s="352"/>
      <c r="RVD11" s="353"/>
      <c r="RVE11" s="352"/>
      <c r="RVF11" s="353"/>
      <c r="RVG11" s="352"/>
      <c r="RVH11" s="353"/>
      <c r="RVI11" s="350"/>
      <c r="RVJ11" s="350"/>
      <c r="RVK11" s="350"/>
      <c r="RVL11" s="350"/>
      <c r="RVM11" s="350"/>
      <c r="RVN11" s="350"/>
      <c r="RVO11" s="351"/>
      <c r="RVP11" s="352"/>
      <c r="RVQ11" s="353"/>
      <c r="RVR11" s="352"/>
      <c r="RVS11" s="353"/>
      <c r="RVT11" s="352"/>
      <c r="RVU11" s="353"/>
      <c r="RVV11" s="352"/>
      <c r="RVW11" s="353"/>
      <c r="RVX11" s="350"/>
      <c r="RVY11" s="350"/>
      <c r="RVZ11" s="350"/>
      <c r="RWA11" s="350"/>
      <c r="RWB11" s="350"/>
      <c r="RWC11" s="350"/>
      <c r="RWD11" s="351"/>
      <c r="RWE11" s="352"/>
      <c r="RWF11" s="353"/>
      <c r="RWG11" s="352"/>
      <c r="RWH11" s="353"/>
      <c r="RWI11" s="352"/>
      <c r="RWJ11" s="353"/>
      <c r="RWK11" s="352"/>
      <c r="RWL11" s="353"/>
      <c r="RWM11" s="350"/>
      <c r="RWN11" s="350"/>
      <c r="RWO11" s="350"/>
      <c r="RWP11" s="350"/>
      <c r="RWQ11" s="350"/>
      <c r="RWR11" s="350"/>
      <c r="RWS11" s="351"/>
      <c r="RWT11" s="352"/>
      <c r="RWU11" s="353"/>
      <c r="RWV11" s="352"/>
      <c r="RWW11" s="353"/>
      <c r="RWX11" s="352"/>
      <c r="RWY11" s="353"/>
      <c r="RWZ11" s="352"/>
      <c r="RXA11" s="353"/>
      <c r="RXB11" s="350"/>
      <c r="RXC11" s="350"/>
      <c r="RXD11" s="350"/>
      <c r="RXE11" s="350"/>
      <c r="RXF11" s="350"/>
      <c r="RXG11" s="350"/>
      <c r="RXH11" s="351"/>
      <c r="RXI11" s="352"/>
      <c r="RXJ11" s="353"/>
      <c r="RXK11" s="352"/>
      <c r="RXL11" s="353"/>
      <c r="RXM11" s="352"/>
      <c r="RXN11" s="353"/>
      <c r="RXO11" s="352"/>
      <c r="RXP11" s="353"/>
      <c r="RXQ11" s="350"/>
      <c r="RXR11" s="350"/>
      <c r="RXS11" s="350"/>
      <c r="RXT11" s="350"/>
      <c r="RXU11" s="350"/>
      <c r="RXV11" s="350"/>
      <c r="RXW11" s="351"/>
      <c r="RXX11" s="352"/>
      <c r="RXY11" s="353"/>
      <c r="RXZ11" s="352"/>
      <c r="RYA11" s="353"/>
      <c r="RYB11" s="352"/>
      <c r="RYC11" s="353"/>
      <c r="RYD11" s="352"/>
      <c r="RYE11" s="353"/>
      <c r="RYF11" s="350"/>
      <c r="RYG11" s="350"/>
      <c r="RYH11" s="350"/>
      <c r="RYI11" s="350"/>
      <c r="RYJ11" s="350"/>
      <c r="RYK11" s="350"/>
      <c r="RYL11" s="351"/>
      <c r="RYM11" s="352"/>
      <c r="RYN11" s="353"/>
      <c r="RYO11" s="352"/>
      <c r="RYP11" s="353"/>
      <c r="RYQ11" s="352"/>
      <c r="RYR11" s="353"/>
      <c r="RYS11" s="352"/>
      <c r="RYT11" s="353"/>
      <c r="RYU11" s="350"/>
      <c r="RYV11" s="350"/>
      <c r="RYW11" s="350"/>
      <c r="RYX11" s="350"/>
      <c r="RYY11" s="350"/>
      <c r="RYZ11" s="350"/>
      <c r="RZA11" s="351"/>
      <c r="RZB11" s="352"/>
      <c r="RZC11" s="353"/>
      <c r="RZD11" s="352"/>
      <c r="RZE11" s="353"/>
      <c r="RZF11" s="352"/>
      <c r="RZG11" s="353"/>
      <c r="RZH11" s="352"/>
      <c r="RZI11" s="353"/>
      <c r="RZJ11" s="350"/>
      <c r="RZK11" s="350"/>
      <c r="RZL11" s="350"/>
      <c r="RZM11" s="350"/>
      <c r="RZN11" s="350"/>
      <c r="RZO11" s="350"/>
      <c r="RZP11" s="351"/>
      <c r="RZQ11" s="352"/>
      <c r="RZR11" s="353"/>
      <c r="RZS11" s="352"/>
      <c r="RZT11" s="353"/>
      <c r="RZU11" s="352"/>
      <c r="RZV11" s="353"/>
      <c r="RZW11" s="352"/>
      <c r="RZX11" s="353"/>
      <c r="RZY11" s="350"/>
      <c r="RZZ11" s="350"/>
      <c r="SAA11" s="350"/>
      <c r="SAB11" s="350"/>
      <c r="SAC11" s="350"/>
      <c r="SAD11" s="350"/>
      <c r="SAE11" s="351"/>
      <c r="SAF11" s="352"/>
      <c r="SAG11" s="353"/>
      <c r="SAH11" s="352"/>
      <c r="SAI11" s="353"/>
      <c r="SAJ11" s="352"/>
      <c r="SAK11" s="353"/>
      <c r="SAL11" s="352"/>
      <c r="SAM11" s="353"/>
      <c r="SAN11" s="350"/>
      <c r="SAO11" s="350"/>
      <c r="SAP11" s="350"/>
      <c r="SAQ11" s="350"/>
      <c r="SAR11" s="350"/>
      <c r="SAS11" s="350"/>
      <c r="SAT11" s="351"/>
      <c r="SAU11" s="352"/>
      <c r="SAV11" s="353"/>
      <c r="SAW11" s="352"/>
      <c r="SAX11" s="353"/>
      <c r="SAY11" s="352"/>
      <c r="SAZ11" s="353"/>
      <c r="SBA11" s="352"/>
      <c r="SBB11" s="353"/>
      <c r="SBC11" s="350"/>
      <c r="SBD11" s="350"/>
      <c r="SBE11" s="350"/>
      <c r="SBF11" s="350"/>
      <c r="SBG11" s="350"/>
      <c r="SBH11" s="350"/>
      <c r="SBI11" s="351"/>
      <c r="SBJ11" s="352"/>
      <c r="SBK11" s="353"/>
      <c r="SBL11" s="352"/>
      <c r="SBM11" s="353"/>
      <c r="SBN11" s="352"/>
      <c r="SBO11" s="353"/>
      <c r="SBP11" s="352"/>
      <c r="SBQ11" s="353"/>
      <c r="SBR11" s="350"/>
      <c r="SBS11" s="350"/>
      <c r="SBT11" s="350"/>
      <c r="SBU11" s="350"/>
      <c r="SBV11" s="350"/>
      <c r="SBW11" s="350"/>
      <c r="SBX11" s="351"/>
      <c r="SBY11" s="352"/>
      <c r="SBZ11" s="353"/>
      <c r="SCA11" s="352"/>
      <c r="SCB11" s="353"/>
      <c r="SCC11" s="352"/>
      <c r="SCD11" s="353"/>
      <c r="SCE11" s="352"/>
      <c r="SCF11" s="353"/>
      <c r="SCG11" s="350"/>
      <c r="SCH11" s="350"/>
      <c r="SCI11" s="350"/>
      <c r="SCJ11" s="350"/>
      <c r="SCK11" s="350"/>
      <c r="SCL11" s="350"/>
      <c r="SCM11" s="351"/>
      <c r="SCN11" s="352"/>
      <c r="SCO11" s="353"/>
      <c r="SCP11" s="352"/>
      <c r="SCQ11" s="353"/>
      <c r="SCR11" s="352"/>
      <c r="SCS11" s="353"/>
      <c r="SCT11" s="352"/>
      <c r="SCU11" s="353"/>
      <c r="SCV11" s="350"/>
      <c r="SCW11" s="350"/>
      <c r="SCX11" s="350"/>
      <c r="SCY11" s="350"/>
      <c r="SCZ11" s="350"/>
      <c r="SDA11" s="350"/>
      <c r="SDB11" s="351"/>
      <c r="SDC11" s="352"/>
      <c r="SDD11" s="353"/>
      <c r="SDE11" s="352"/>
      <c r="SDF11" s="353"/>
      <c r="SDG11" s="352"/>
      <c r="SDH11" s="353"/>
      <c r="SDI11" s="352"/>
      <c r="SDJ11" s="353"/>
      <c r="SDK11" s="350"/>
      <c r="SDL11" s="350"/>
      <c r="SDM11" s="350"/>
      <c r="SDN11" s="350"/>
      <c r="SDO11" s="350"/>
      <c r="SDP11" s="350"/>
      <c r="SDQ11" s="351"/>
      <c r="SDR11" s="352"/>
      <c r="SDS11" s="353"/>
      <c r="SDT11" s="352"/>
      <c r="SDU11" s="353"/>
      <c r="SDV11" s="352"/>
      <c r="SDW11" s="353"/>
      <c r="SDX11" s="352"/>
      <c r="SDY11" s="353"/>
      <c r="SDZ11" s="350"/>
      <c r="SEA11" s="350"/>
      <c r="SEB11" s="350"/>
      <c r="SEC11" s="350"/>
      <c r="SED11" s="350"/>
      <c r="SEE11" s="350"/>
      <c r="SEF11" s="351"/>
      <c r="SEG11" s="352"/>
      <c r="SEH11" s="353"/>
      <c r="SEI11" s="352"/>
      <c r="SEJ11" s="353"/>
      <c r="SEK11" s="352"/>
      <c r="SEL11" s="353"/>
      <c r="SEM11" s="352"/>
      <c r="SEN11" s="353"/>
      <c r="SEO11" s="350"/>
      <c r="SEP11" s="350"/>
      <c r="SEQ11" s="350"/>
      <c r="SER11" s="350"/>
      <c r="SES11" s="350"/>
      <c r="SET11" s="350"/>
      <c r="SEU11" s="351"/>
      <c r="SEV11" s="352"/>
      <c r="SEW11" s="353"/>
      <c r="SEX11" s="352"/>
      <c r="SEY11" s="353"/>
      <c r="SEZ11" s="352"/>
      <c r="SFA11" s="353"/>
      <c r="SFB11" s="352"/>
      <c r="SFC11" s="353"/>
      <c r="SFD11" s="350"/>
      <c r="SFE11" s="350"/>
      <c r="SFF11" s="350"/>
      <c r="SFG11" s="350"/>
      <c r="SFH11" s="350"/>
      <c r="SFI11" s="350"/>
      <c r="SFJ11" s="351"/>
      <c r="SFK11" s="352"/>
      <c r="SFL11" s="353"/>
      <c r="SFM11" s="352"/>
      <c r="SFN11" s="353"/>
      <c r="SFO11" s="352"/>
      <c r="SFP11" s="353"/>
      <c r="SFQ11" s="352"/>
      <c r="SFR11" s="353"/>
      <c r="SFS11" s="350"/>
      <c r="SFT11" s="350"/>
      <c r="SFU11" s="350"/>
      <c r="SFV11" s="350"/>
      <c r="SFW11" s="350"/>
      <c r="SFX11" s="350"/>
      <c r="SFY11" s="351"/>
      <c r="SFZ11" s="352"/>
      <c r="SGA11" s="353"/>
      <c r="SGB11" s="352"/>
      <c r="SGC11" s="353"/>
      <c r="SGD11" s="352"/>
      <c r="SGE11" s="353"/>
      <c r="SGF11" s="352"/>
      <c r="SGG11" s="353"/>
      <c r="SGH11" s="350"/>
      <c r="SGI11" s="350"/>
      <c r="SGJ11" s="350"/>
      <c r="SGK11" s="350"/>
      <c r="SGL11" s="350"/>
      <c r="SGM11" s="350"/>
      <c r="SGN11" s="351"/>
      <c r="SGO11" s="352"/>
      <c r="SGP11" s="353"/>
      <c r="SGQ11" s="352"/>
      <c r="SGR11" s="353"/>
      <c r="SGS11" s="352"/>
      <c r="SGT11" s="353"/>
      <c r="SGU11" s="352"/>
      <c r="SGV11" s="353"/>
      <c r="SGW11" s="350"/>
      <c r="SGX11" s="350"/>
      <c r="SGY11" s="350"/>
      <c r="SGZ11" s="350"/>
      <c r="SHA11" s="350"/>
      <c r="SHB11" s="350"/>
      <c r="SHC11" s="351"/>
      <c r="SHD11" s="352"/>
      <c r="SHE11" s="353"/>
      <c r="SHF11" s="352"/>
      <c r="SHG11" s="353"/>
      <c r="SHH11" s="352"/>
      <c r="SHI11" s="353"/>
      <c r="SHJ11" s="352"/>
      <c r="SHK11" s="353"/>
      <c r="SHL11" s="350"/>
      <c r="SHM11" s="350"/>
      <c r="SHN11" s="350"/>
      <c r="SHO11" s="350"/>
      <c r="SHP11" s="350"/>
      <c r="SHQ11" s="350"/>
      <c r="SHR11" s="351"/>
      <c r="SHS11" s="352"/>
      <c r="SHT11" s="353"/>
      <c r="SHU11" s="352"/>
      <c r="SHV11" s="353"/>
      <c r="SHW11" s="352"/>
      <c r="SHX11" s="353"/>
      <c r="SHY11" s="352"/>
      <c r="SHZ11" s="353"/>
      <c r="SIA11" s="350"/>
      <c r="SIB11" s="350"/>
      <c r="SIC11" s="350"/>
      <c r="SID11" s="350"/>
      <c r="SIE11" s="350"/>
      <c r="SIF11" s="350"/>
      <c r="SIG11" s="351"/>
      <c r="SIH11" s="352"/>
      <c r="SII11" s="353"/>
      <c r="SIJ11" s="352"/>
      <c r="SIK11" s="353"/>
      <c r="SIL11" s="352"/>
      <c r="SIM11" s="353"/>
      <c r="SIN11" s="352"/>
      <c r="SIO11" s="353"/>
      <c r="SIP11" s="350"/>
      <c r="SIQ11" s="350"/>
      <c r="SIR11" s="350"/>
      <c r="SIS11" s="350"/>
      <c r="SIT11" s="350"/>
      <c r="SIU11" s="350"/>
      <c r="SIV11" s="351"/>
      <c r="SIW11" s="352"/>
      <c r="SIX11" s="353"/>
      <c r="SIY11" s="352"/>
      <c r="SIZ11" s="353"/>
      <c r="SJA11" s="352"/>
      <c r="SJB11" s="353"/>
      <c r="SJC11" s="352"/>
      <c r="SJD11" s="353"/>
      <c r="SJE11" s="350"/>
      <c r="SJF11" s="350"/>
      <c r="SJG11" s="350"/>
      <c r="SJH11" s="350"/>
      <c r="SJI11" s="350"/>
      <c r="SJJ11" s="350"/>
      <c r="SJK11" s="351"/>
      <c r="SJL11" s="352"/>
      <c r="SJM11" s="353"/>
      <c r="SJN11" s="352"/>
      <c r="SJO11" s="353"/>
      <c r="SJP11" s="352"/>
      <c r="SJQ11" s="353"/>
      <c r="SJR11" s="352"/>
      <c r="SJS11" s="353"/>
      <c r="SJT11" s="350"/>
      <c r="SJU11" s="350"/>
      <c r="SJV11" s="350"/>
      <c r="SJW11" s="350"/>
      <c r="SJX11" s="350"/>
      <c r="SJY11" s="350"/>
      <c r="SJZ11" s="351"/>
      <c r="SKA11" s="352"/>
      <c r="SKB11" s="353"/>
      <c r="SKC11" s="352"/>
      <c r="SKD11" s="353"/>
      <c r="SKE11" s="352"/>
      <c r="SKF11" s="353"/>
      <c r="SKG11" s="352"/>
      <c r="SKH11" s="353"/>
      <c r="SKI11" s="350"/>
      <c r="SKJ11" s="350"/>
      <c r="SKK11" s="350"/>
      <c r="SKL11" s="350"/>
      <c r="SKM11" s="350"/>
      <c r="SKN11" s="350"/>
      <c r="SKO11" s="351"/>
      <c r="SKP11" s="352"/>
      <c r="SKQ11" s="353"/>
      <c r="SKR11" s="352"/>
      <c r="SKS11" s="353"/>
      <c r="SKT11" s="352"/>
      <c r="SKU11" s="353"/>
      <c r="SKV11" s="352"/>
      <c r="SKW11" s="353"/>
      <c r="SKX11" s="350"/>
      <c r="SKY11" s="350"/>
      <c r="SKZ11" s="350"/>
      <c r="SLA11" s="350"/>
      <c r="SLB11" s="350"/>
      <c r="SLC11" s="350"/>
      <c r="SLD11" s="351"/>
      <c r="SLE11" s="352"/>
      <c r="SLF11" s="353"/>
      <c r="SLG11" s="352"/>
      <c r="SLH11" s="353"/>
      <c r="SLI11" s="352"/>
      <c r="SLJ11" s="353"/>
      <c r="SLK11" s="352"/>
      <c r="SLL11" s="353"/>
      <c r="SLM11" s="350"/>
      <c r="SLN11" s="350"/>
      <c r="SLO11" s="350"/>
      <c r="SLP11" s="350"/>
      <c r="SLQ11" s="350"/>
      <c r="SLR11" s="350"/>
      <c r="SLS11" s="351"/>
      <c r="SLT11" s="352"/>
      <c r="SLU11" s="353"/>
      <c r="SLV11" s="352"/>
      <c r="SLW11" s="353"/>
      <c r="SLX11" s="352"/>
      <c r="SLY11" s="353"/>
      <c r="SLZ11" s="352"/>
      <c r="SMA11" s="353"/>
      <c r="SMB11" s="350"/>
      <c r="SMC11" s="350"/>
      <c r="SMD11" s="350"/>
      <c r="SME11" s="350"/>
      <c r="SMF11" s="350"/>
      <c r="SMG11" s="350"/>
      <c r="SMH11" s="351"/>
      <c r="SMI11" s="352"/>
      <c r="SMJ11" s="353"/>
      <c r="SMK11" s="352"/>
      <c r="SML11" s="353"/>
      <c r="SMM11" s="352"/>
      <c r="SMN11" s="353"/>
      <c r="SMO11" s="352"/>
      <c r="SMP11" s="353"/>
      <c r="SMQ11" s="350"/>
      <c r="SMR11" s="350"/>
      <c r="SMS11" s="350"/>
      <c r="SMT11" s="350"/>
      <c r="SMU11" s="350"/>
      <c r="SMV11" s="350"/>
      <c r="SMW11" s="351"/>
      <c r="SMX11" s="352"/>
      <c r="SMY11" s="353"/>
      <c r="SMZ11" s="352"/>
      <c r="SNA11" s="353"/>
      <c r="SNB11" s="352"/>
      <c r="SNC11" s="353"/>
      <c r="SND11" s="352"/>
      <c r="SNE11" s="353"/>
      <c r="SNF11" s="350"/>
      <c r="SNG11" s="350"/>
      <c r="SNH11" s="350"/>
      <c r="SNI11" s="350"/>
      <c r="SNJ11" s="350"/>
      <c r="SNK11" s="350"/>
      <c r="SNL11" s="351"/>
      <c r="SNM11" s="352"/>
      <c r="SNN11" s="353"/>
      <c r="SNO11" s="352"/>
      <c r="SNP11" s="353"/>
      <c r="SNQ11" s="352"/>
      <c r="SNR11" s="353"/>
      <c r="SNS11" s="352"/>
      <c r="SNT11" s="353"/>
      <c r="SNU11" s="350"/>
      <c r="SNV11" s="350"/>
      <c r="SNW11" s="350"/>
      <c r="SNX11" s="350"/>
      <c r="SNY11" s="350"/>
      <c r="SNZ11" s="350"/>
      <c r="SOA11" s="351"/>
      <c r="SOB11" s="352"/>
      <c r="SOC11" s="353"/>
      <c r="SOD11" s="352"/>
      <c r="SOE11" s="353"/>
      <c r="SOF11" s="352"/>
      <c r="SOG11" s="353"/>
      <c r="SOH11" s="352"/>
      <c r="SOI11" s="353"/>
      <c r="SOJ11" s="350"/>
      <c r="SOK11" s="350"/>
      <c r="SOL11" s="350"/>
      <c r="SOM11" s="350"/>
      <c r="SON11" s="350"/>
      <c r="SOO11" s="350"/>
      <c r="SOP11" s="351"/>
      <c r="SOQ11" s="352"/>
      <c r="SOR11" s="353"/>
      <c r="SOS11" s="352"/>
      <c r="SOT11" s="353"/>
      <c r="SOU11" s="352"/>
      <c r="SOV11" s="353"/>
      <c r="SOW11" s="352"/>
      <c r="SOX11" s="353"/>
      <c r="SOY11" s="350"/>
      <c r="SOZ11" s="350"/>
      <c r="SPA11" s="350"/>
      <c r="SPB11" s="350"/>
      <c r="SPC11" s="350"/>
      <c r="SPD11" s="350"/>
      <c r="SPE11" s="351"/>
      <c r="SPF11" s="352"/>
      <c r="SPG11" s="353"/>
      <c r="SPH11" s="352"/>
      <c r="SPI11" s="353"/>
      <c r="SPJ11" s="352"/>
      <c r="SPK11" s="353"/>
      <c r="SPL11" s="352"/>
      <c r="SPM11" s="353"/>
      <c r="SPN11" s="350"/>
      <c r="SPO11" s="350"/>
      <c r="SPP11" s="350"/>
      <c r="SPQ11" s="350"/>
      <c r="SPR11" s="350"/>
      <c r="SPS11" s="350"/>
      <c r="SPT11" s="351"/>
      <c r="SPU11" s="352"/>
      <c r="SPV11" s="353"/>
      <c r="SPW11" s="352"/>
      <c r="SPX11" s="353"/>
      <c r="SPY11" s="352"/>
      <c r="SPZ11" s="353"/>
      <c r="SQA11" s="352"/>
      <c r="SQB11" s="353"/>
      <c r="SQC11" s="350"/>
      <c r="SQD11" s="350"/>
      <c r="SQE11" s="350"/>
      <c r="SQF11" s="350"/>
      <c r="SQG11" s="350"/>
      <c r="SQH11" s="350"/>
      <c r="SQI11" s="351"/>
      <c r="SQJ11" s="352"/>
      <c r="SQK11" s="353"/>
      <c r="SQL11" s="352"/>
      <c r="SQM11" s="353"/>
      <c r="SQN11" s="352"/>
      <c r="SQO11" s="353"/>
      <c r="SQP11" s="352"/>
      <c r="SQQ11" s="353"/>
      <c r="SQR11" s="350"/>
      <c r="SQS11" s="350"/>
      <c r="SQT11" s="350"/>
      <c r="SQU11" s="350"/>
      <c r="SQV11" s="350"/>
      <c r="SQW11" s="350"/>
      <c r="SQX11" s="351"/>
      <c r="SQY11" s="352"/>
      <c r="SQZ11" s="353"/>
      <c r="SRA11" s="352"/>
      <c r="SRB11" s="353"/>
      <c r="SRC11" s="352"/>
      <c r="SRD11" s="353"/>
      <c r="SRE11" s="352"/>
      <c r="SRF11" s="353"/>
      <c r="SRG11" s="350"/>
      <c r="SRH11" s="350"/>
      <c r="SRI11" s="350"/>
      <c r="SRJ11" s="350"/>
      <c r="SRK11" s="350"/>
      <c r="SRL11" s="350"/>
      <c r="SRM11" s="351"/>
      <c r="SRN11" s="352"/>
      <c r="SRO11" s="353"/>
      <c r="SRP11" s="352"/>
      <c r="SRQ11" s="353"/>
      <c r="SRR11" s="352"/>
      <c r="SRS11" s="353"/>
      <c r="SRT11" s="352"/>
      <c r="SRU11" s="353"/>
      <c r="SRV11" s="350"/>
      <c r="SRW11" s="350"/>
      <c r="SRX11" s="350"/>
      <c r="SRY11" s="350"/>
      <c r="SRZ11" s="350"/>
      <c r="SSA11" s="350"/>
      <c r="SSB11" s="351"/>
      <c r="SSC11" s="352"/>
      <c r="SSD11" s="353"/>
      <c r="SSE11" s="352"/>
      <c r="SSF11" s="353"/>
      <c r="SSG11" s="352"/>
      <c r="SSH11" s="353"/>
      <c r="SSI11" s="352"/>
      <c r="SSJ11" s="353"/>
      <c r="SSK11" s="350"/>
      <c r="SSL11" s="350"/>
      <c r="SSM11" s="350"/>
      <c r="SSN11" s="350"/>
      <c r="SSO11" s="350"/>
      <c r="SSP11" s="350"/>
      <c r="SSQ11" s="351"/>
      <c r="SSR11" s="352"/>
      <c r="SSS11" s="353"/>
      <c r="SST11" s="352"/>
      <c r="SSU11" s="353"/>
      <c r="SSV11" s="352"/>
      <c r="SSW11" s="353"/>
      <c r="SSX11" s="352"/>
      <c r="SSY11" s="353"/>
      <c r="SSZ11" s="350"/>
      <c r="STA11" s="350"/>
      <c r="STB11" s="350"/>
      <c r="STC11" s="350"/>
      <c r="STD11" s="350"/>
      <c r="STE11" s="350"/>
      <c r="STF11" s="351"/>
      <c r="STG11" s="352"/>
      <c r="STH11" s="353"/>
      <c r="STI11" s="352"/>
      <c r="STJ11" s="353"/>
      <c r="STK11" s="352"/>
      <c r="STL11" s="353"/>
      <c r="STM11" s="352"/>
      <c r="STN11" s="353"/>
      <c r="STO11" s="350"/>
      <c r="STP11" s="350"/>
      <c r="STQ11" s="350"/>
      <c r="STR11" s="350"/>
      <c r="STS11" s="350"/>
      <c r="STT11" s="350"/>
      <c r="STU11" s="351"/>
      <c r="STV11" s="352"/>
      <c r="STW11" s="353"/>
      <c r="STX11" s="352"/>
      <c r="STY11" s="353"/>
      <c r="STZ11" s="352"/>
      <c r="SUA11" s="353"/>
      <c r="SUB11" s="352"/>
      <c r="SUC11" s="353"/>
      <c r="SUD11" s="350"/>
      <c r="SUE11" s="350"/>
      <c r="SUF11" s="350"/>
      <c r="SUG11" s="350"/>
      <c r="SUH11" s="350"/>
      <c r="SUI11" s="350"/>
      <c r="SUJ11" s="351"/>
      <c r="SUK11" s="352"/>
      <c r="SUL11" s="353"/>
      <c r="SUM11" s="352"/>
      <c r="SUN11" s="353"/>
      <c r="SUO11" s="352"/>
      <c r="SUP11" s="353"/>
      <c r="SUQ11" s="352"/>
      <c r="SUR11" s="353"/>
      <c r="SUS11" s="350"/>
      <c r="SUT11" s="350"/>
      <c r="SUU11" s="350"/>
      <c r="SUV11" s="350"/>
      <c r="SUW11" s="350"/>
      <c r="SUX11" s="350"/>
      <c r="SUY11" s="351"/>
      <c r="SUZ11" s="352"/>
      <c r="SVA11" s="353"/>
      <c r="SVB11" s="352"/>
      <c r="SVC11" s="353"/>
      <c r="SVD11" s="352"/>
      <c r="SVE11" s="353"/>
      <c r="SVF11" s="352"/>
      <c r="SVG11" s="353"/>
      <c r="SVH11" s="350"/>
      <c r="SVI11" s="350"/>
      <c r="SVJ11" s="350"/>
      <c r="SVK11" s="350"/>
      <c r="SVL11" s="350"/>
      <c r="SVM11" s="350"/>
      <c r="SVN11" s="351"/>
      <c r="SVO11" s="352"/>
      <c r="SVP11" s="353"/>
      <c r="SVQ11" s="352"/>
      <c r="SVR11" s="353"/>
      <c r="SVS11" s="352"/>
      <c r="SVT11" s="353"/>
      <c r="SVU11" s="352"/>
      <c r="SVV11" s="353"/>
      <c r="SVW11" s="350"/>
      <c r="SVX11" s="350"/>
      <c r="SVY11" s="350"/>
      <c r="SVZ11" s="350"/>
      <c r="SWA11" s="350"/>
      <c r="SWB11" s="350"/>
      <c r="SWC11" s="351"/>
      <c r="SWD11" s="352"/>
      <c r="SWE11" s="353"/>
      <c r="SWF11" s="352"/>
      <c r="SWG11" s="353"/>
      <c r="SWH11" s="352"/>
      <c r="SWI11" s="353"/>
      <c r="SWJ11" s="352"/>
      <c r="SWK11" s="353"/>
      <c r="SWL11" s="350"/>
      <c r="SWM11" s="350"/>
      <c r="SWN11" s="350"/>
      <c r="SWO11" s="350"/>
      <c r="SWP11" s="350"/>
      <c r="SWQ11" s="350"/>
      <c r="SWR11" s="351"/>
      <c r="SWS11" s="352"/>
      <c r="SWT11" s="353"/>
      <c r="SWU11" s="352"/>
      <c r="SWV11" s="353"/>
      <c r="SWW11" s="352"/>
      <c r="SWX11" s="353"/>
      <c r="SWY11" s="352"/>
      <c r="SWZ11" s="353"/>
      <c r="SXA11" s="350"/>
      <c r="SXB11" s="350"/>
      <c r="SXC11" s="350"/>
      <c r="SXD11" s="350"/>
      <c r="SXE11" s="350"/>
      <c r="SXF11" s="350"/>
      <c r="SXG11" s="351"/>
      <c r="SXH11" s="352"/>
      <c r="SXI11" s="353"/>
      <c r="SXJ11" s="352"/>
      <c r="SXK11" s="353"/>
      <c r="SXL11" s="352"/>
      <c r="SXM11" s="353"/>
      <c r="SXN11" s="352"/>
      <c r="SXO11" s="353"/>
      <c r="SXP11" s="350"/>
      <c r="SXQ11" s="350"/>
      <c r="SXR11" s="350"/>
      <c r="SXS11" s="350"/>
      <c r="SXT11" s="350"/>
      <c r="SXU11" s="350"/>
      <c r="SXV11" s="351"/>
      <c r="SXW11" s="352"/>
      <c r="SXX11" s="353"/>
      <c r="SXY11" s="352"/>
      <c r="SXZ11" s="353"/>
      <c r="SYA11" s="352"/>
      <c r="SYB11" s="353"/>
      <c r="SYC11" s="352"/>
      <c r="SYD11" s="353"/>
      <c r="SYE11" s="350"/>
      <c r="SYF11" s="350"/>
      <c r="SYG11" s="350"/>
      <c r="SYH11" s="350"/>
      <c r="SYI11" s="350"/>
      <c r="SYJ11" s="350"/>
      <c r="SYK11" s="351"/>
      <c r="SYL11" s="352"/>
      <c r="SYM11" s="353"/>
      <c r="SYN11" s="352"/>
      <c r="SYO11" s="353"/>
      <c r="SYP11" s="352"/>
      <c r="SYQ11" s="353"/>
      <c r="SYR11" s="352"/>
      <c r="SYS11" s="353"/>
      <c r="SYT11" s="350"/>
      <c r="SYU11" s="350"/>
      <c r="SYV11" s="350"/>
      <c r="SYW11" s="350"/>
      <c r="SYX11" s="350"/>
      <c r="SYY11" s="350"/>
      <c r="SYZ11" s="351"/>
      <c r="SZA11" s="352"/>
      <c r="SZB11" s="353"/>
      <c r="SZC11" s="352"/>
      <c r="SZD11" s="353"/>
      <c r="SZE11" s="352"/>
      <c r="SZF11" s="353"/>
      <c r="SZG11" s="352"/>
      <c r="SZH11" s="353"/>
      <c r="SZI11" s="350"/>
      <c r="SZJ11" s="350"/>
      <c r="SZK11" s="350"/>
      <c r="SZL11" s="350"/>
      <c r="SZM11" s="350"/>
      <c r="SZN11" s="350"/>
      <c r="SZO11" s="351"/>
      <c r="SZP11" s="352"/>
      <c r="SZQ11" s="353"/>
      <c r="SZR11" s="352"/>
      <c r="SZS11" s="353"/>
      <c r="SZT11" s="352"/>
      <c r="SZU11" s="353"/>
      <c r="SZV11" s="352"/>
      <c r="SZW11" s="353"/>
      <c r="SZX11" s="350"/>
      <c r="SZY11" s="350"/>
      <c r="SZZ11" s="350"/>
      <c r="TAA11" s="350"/>
      <c r="TAB11" s="350"/>
      <c r="TAC11" s="350"/>
      <c r="TAD11" s="351"/>
      <c r="TAE11" s="352"/>
      <c r="TAF11" s="353"/>
      <c r="TAG11" s="352"/>
      <c r="TAH11" s="353"/>
      <c r="TAI11" s="352"/>
      <c r="TAJ11" s="353"/>
      <c r="TAK11" s="352"/>
      <c r="TAL11" s="353"/>
      <c r="TAM11" s="350"/>
      <c r="TAN11" s="350"/>
      <c r="TAO11" s="350"/>
      <c r="TAP11" s="350"/>
      <c r="TAQ11" s="350"/>
      <c r="TAR11" s="350"/>
      <c r="TAS11" s="351"/>
      <c r="TAT11" s="352"/>
      <c r="TAU11" s="353"/>
      <c r="TAV11" s="352"/>
      <c r="TAW11" s="353"/>
      <c r="TAX11" s="352"/>
      <c r="TAY11" s="353"/>
      <c r="TAZ11" s="352"/>
      <c r="TBA11" s="353"/>
      <c r="TBB11" s="350"/>
      <c r="TBC11" s="350"/>
      <c r="TBD11" s="350"/>
      <c r="TBE11" s="350"/>
      <c r="TBF11" s="350"/>
      <c r="TBG11" s="350"/>
      <c r="TBH11" s="351"/>
      <c r="TBI11" s="352"/>
      <c r="TBJ11" s="353"/>
      <c r="TBK11" s="352"/>
      <c r="TBL11" s="353"/>
      <c r="TBM11" s="352"/>
      <c r="TBN11" s="353"/>
      <c r="TBO11" s="352"/>
      <c r="TBP11" s="353"/>
      <c r="TBQ11" s="350"/>
      <c r="TBR11" s="350"/>
      <c r="TBS11" s="350"/>
      <c r="TBT11" s="350"/>
      <c r="TBU11" s="350"/>
      <c r="TBV11" s="350"/>
      <c r="TBW11" s="351"/>
      <c r="TBX11" s="352"/>
      <c r="TBY11" s="353"/>
      <c r="TBZ11" s="352"/>
      <c r="TCA11" s="353"/>
      <c r="TCB11" s="352"/>
      <c r="TCC11" s="353"/>
      <c r="TCD11" s="352"/>
      <c r="TCE11" s="353"/>
      <c r="TCF11" s="350"/>
      <c r="TCG11" s="350"/>
      <c r="TCH11" s="350"/>
      <c r="TCI11" s="350"/>
      <c r="TCJ11" s="350"/>
      <c r="TCK11" s="350"/>
      <c r="TCL11" s="351"/>
      <c r="TCM11" s="352"/>
      <c r="TCN11" s="353"/>
      <c r="TCO11" s="352"/>
      <c r="TCP11" s="353"/>
      <c r="TCQ11" s="352"/>
      <c r="TCR11" s="353"/>
      <c r="TCS11" s="352"/>
      <c r="TCT11" s="353"/>
      <c r="TCU11" s="350"/>
      <c r="TCV11" s="350"/>
      <c r="TCW11" s="350"/>
      <c r="TCX11" s="350"/>
      <c r="TCY11" s="350"/>
      <c r="TCZ11" s="350"/>
      <c r="TDA11" s="351"/>
      <c r="TDB11" s="352"/>
      <c r="TDC11" s="353"/>
      <c r="TDD11" s="352"/>
      <c r="TDE11" s="353"/>
      <c r="TDF11" s="352"/>
      <c r="TDG11" s="353"/>
      <c r="TDH11" s="352"/>
      <c r="TDI11" s="353"/>
      <c r="TDJ11" s="350"/>
      <c r="TDK11" s="350"/>
      <c r="TDL11" s="350"/>
      <c r="TDM11" s="350"/>
      <c r="TDN11" s="350"/>
      <c r="TDO11" s="350"/>
      <c r="TDP11" s="351"/>
      <c r="TDQ11" s="352"/>
      <c r="TDR11" s="353"/>
      <c r="TDS11" s="352"/>
      <c r="TDT11" s="353"/>
      <c r="TDU11" s="352"/>
      <c r="TDV11" s="353"/>
      <c r="TDW11" s="352"/>
      <c r="TDX11" s="353"/>
      <c r="TDY11" s="350"/>
      <c r="TDZ11" s="350"/>
      <c r="TEA11" s="350"/>
      <c r="TEB11" s="350"/>
      <c r="TEC11" s="350"/>
      <c r="TED11" s="350"/>
      <c r="TEE11" s="351"/>
      <c r="TEF11" s="352"/>
      <c r="TEG11" s="353"/>
      <c r="TEH11" s="352"/>
      <c r="TEI11" s="353"/>
      <c r="TEJ11" s="352"/>
      <c r="TEK11" s="353"/>
      <c r="TEL11" s="352"/>
      <c r="TEM11" s="353"/>
      <c r="TEN11" s="350"/>
      <c r="TEO11" s="350"/>
      <c r="TEP11" s="350"/>
      <c r="TEQ11" s="350"/>
      <c r="TER11" s="350"/>
      <c r="TES11" s="350"/>
      <c r="TET11" s="351"/>
      <c r="TEU11" s="352"/>
      <c r="TEV11" s="353"/>
      <c r="TEW11" s="352"/>
      <c r="TEX11" s="353"/>
      <c r="TEY11" s="352"/>
      <c r="TEZ11" s="353"/>
      <c r="TFA11" s="352"/>
      <c r="TFB11" s="353"/>
      <c r="TFC11" s="350"/>
      <c r="TFD11" s="350"/>
      <c r="TFE11" s="350"/>
      <c r="TFF11" s="350"/>
      <c r="TFG11" s="350"/>
      <c r="TFH11" s="350"/>
      <c r="TFI11" s="351"/>
      <c r="TFJ11" s="352"/>
      <c r="TFK11" s="353"/>
      <c r="TFL11" s="352"/>
      <c r="TFM11" s="353"/>
      <c r="TFN11" s="352"/>
      <c r="TFO11" s="353"/>
      <c r="TFP11" s="352"/>
      <c r="TFQ11" s="353"/>
      <c r="TFR11" s="350"/>
      <c r="TFS11" s="350"/>
      <c r="TFT11" s="350"/>
      <c r="TFU11" s="350"/>
      <c r="TFV11" s="350"/>
      <c r="TFW11" s="350"/>
      <c r="TFX11" s="351"/>
      <c r="TFY11" s="352"/>
      <c r="TFZ11" s="353"/>
      <c r="TGA11" s="352"/>
      <c r="TGB11" s="353"/>
      <c r="TGC11" s="352"/>
      <c r="TGD11" s="353"/>
      <c r="TGE11" s="352"/>
      <c r="TGF11" s="353"/>
      <c r="TGG11" s="350"/>
      <c r="TGH11" s="350"/>
      <c r="TGI11" s="350"/>
      <c r="TGJ11" s="350"/>
      <c r="TGK11" s="350"/>
      <c r="TGL11" s="350"/>
      <c r="TGM11" s="351"/>
      <c r="TGN11" s="352"/>
      <c r="TGO11" s="353"/>
      <c r="TGP11" s="352"/>
      <c r="TGQ11" s="353"/>
      <c r="TGR11" s="352"/>
      <c r="TGS11" s="353"/>
      <c r="TGT11" s="352"/>
      <c r="TGU11" s="353"/>
      <c r="TGV11" s="350"/>
      <c r="TGW11" s="350"/>
      <c r="TGX11" s="350"/>
      <c r="TGY11" s="350"/>
      <c r="TGZ11" s="350"/>
      <c r="THA11" s="350"/>
      <c r="THB11" s="351"/>
      <c r="THC11" s="352"/>
      <c r="THD11" s="353"/>
      <c r="THE11" s="352"/>
      <c r="THF11" s="353"/>
      <c r="THG11" s="352"/>
      <c r="THH11" s="353"/>
      <c r="THI11" s="352"/>
      <c r="THJ11" s="353"/>
      <c r="THK11" s="350"/>
      <c r="THL11" s="350"/>
      <c r="THM11" s="350"/>
      <c r="THN11" s="350"/>
      <c r="THO11" s="350"/>
      <c r="THP11" s="350"/>
      <c r="THQ11" s="351"/>
      <c r="THR11" s="352"/>
      <c r="THS11" s="353"/>
      <c r="THT11" s="352"/>
      <c r="THU11" s="353"/>
      <c r="THV11" s="352"/>
      <c r="THW11" s="353"/>
      <c r="THX11" s="352"/>
      <c r="THY11" s="353"/>
      <c r="THZ11" s="350"/>
      <c r="TIA11" s="350"/>
      <c r="TIB11" s="350"/>
      <c r="TIC11" s="350"/>
      <c r="TID11" s="350"/>
      <c r="TIE11" s="350"/>
      <c r="TIF11" s="351"/>
      <c r="TIG11" s="352"/>
      <c r="TIH11" s="353"/>
      <c r="TII11" s="352"/>
      <c r="TIJ11" s="353"/>
      <c r="TIK11" s="352"/>
      <c r="TIL11" s="353"/>
      <c r="TIM11" s="352"/>
      <c r="TIN11" s="353"/>
      <c r="TIO11" s="350"/>
      <c r="TIP11" s="350"/>
      <c r="TIQ11" s="350"/>
      <c r="TIR11" s="350"/>
      <c r="TIS11" s="350"/>
      <c r="TIT11" s="350"/>
      <c r="TIU11" s="351"/>
      <c r="TIV11" s="352"/>
      <c r="TIW11" s="353"/>
      <c r="TIX11" s="352"/>
      <c r="TIY11" s="353"/>
      <c r="TIZ11" s="352"/>
      <c r="TJA11" s="353"/>
      <c r="TJB11" s="352"/>
      <c r="TJC11" s="353"/>
      <c r="TJD11" s="350"/>
      <c r="TJE11" s="350"/>
      <c r="TJF11" s="350"/>
      <c r="TJG11" s="350"/>
      <c r="TJH11" s="350"/>
      <c r="TJI11" s="350"/>
      <c r="TJJ11" s="351"/>
      <c r="TJK11" s="352"/>
      <c r="TJL11" s="353"/>
      <c r="TJM11" s="352"/>
      <c r="TJN11" s="353"/>
      <c r="TJO11" s="352"/>
      <c r="TJP11" s="353"/>
      <c r="TJQ11" s="352"/>
      <c r="TJR11" s="353"/>
      <c r="TJS11" s="350"/>
      <c r="TJT11" s="350"/>
      <c r="TJU11" s="350"/>
      <c r="TJV11" s="350"/>
      <c r="TJW11" s="350"/>
      <c r="TJX11" s="350"/>
      <c r="TJY11" s="351"/>
      <c r="TJZ11" s="352"/>
      <c r="TKA11" s="353"/>
      <c r="TKB11" s="352"/>
      <c r="TKC11" s="353"/>
      <c r="TKD11" s="352"/>
      <c r="TKE11" s="353"/>
      <c r="TKF11" s="352"/>
      <c r="TKG11" s="353"/>
      <c r="TKH11" s="350"/>
      <c r="TKI11" s="350"/>
      <c r="TKJ11" s="350"/>
      <c r="TKK11" s="350"/>
      <c r="TKL11" s="350"/>
      <c r="TKM11" s="350"/>
      <c r="TKN11" s="351"/>
      <c r="TKO11" s="352"/>
      <c r="TKP11" s="353"/>
      <c r="TKQ11" s="352"/>
      <c r="TKR11" s="353"/>
      <c r="TKS11" s="352"/>
      <c r="TKT11" s="353"/>
      <c r="TKU11" s="352"/>
      <c r="TKV11" s="353"/>
      <c r="TKW11" s="350"/>
      <c r="TKX11" s="350"/>
      <c r="TKY11" s="350"/>
      <c r="TKZ11" s="350"/>
      <c r="TLA11" s="350"/>
      <c r="TLB11" s="350"/>
      <c r="TLC11" s="351"/>
      <c r="TLD11" s="352"/>
      <c r="TLE11" s="353"/>
      <c r="TLF11" s="352"/>
      <c r="TLG11" s="353"/>
      <c r="TLH11" s="352"/>
      <c r="TLI11" s="353"/>
      <c r="TLJ11" s="352"/>
      <c r="TLK11" s="353"/>
      <c r="TLL11" s="350"/>
      <c r="TLM11" s="350"/>
      <c r="TLN11" s="350"/>
      <c r="TLO11" s="350"/>
      <c r="TLP11" s="350"/>
      <c r="TLQ11" s="350"/>
      <c r="TLR11" s="351"/>
      <c r="TLS11" s="352"/>
      <c r="TLT11" s="353"/>
      <c r="TLU11" s="352"/>
      <c r="TLV11" s="353"/>
      <c r="TLW11" s="352"/>
      <c r="TLX11" s="353"/>
      <c r="TLY11" s="352"/>
      <c r="TLZ11" s="353"/>
      <c r="TMA11" s="350"/>
      <c r="TMB11" s="350"/>
      <c r="TMC11" s="350"/>
      <c r="TMD11" s="350"/>
      <c r="TME11" s="350"/>
      <c r="TMF11" s="350"/>
      <c r="TMG11" s="351"/>
      <c r="TMH11" s="352"/>
      <c r="TMI11" s="353"/>
      <c r="TMJ11" s="352"/>
      <c r="TMK11" s="353"/>
      <c r="TML11" s="352"/>
      <c r="TMM11" s="353"/>
      <c r="TMN11" s="352"/>
      <c r="TMO11" s="353"/>
      <c r="TMP11" s="350"/>
      <c r="TMQ11" s="350"/>
      <c r="TMR11" s="350"/>
      <c r="TMS11" s="350"/>
      <c r="TMT11" s="350"/>
      <c r="TMU11" s="350"/>
      <c r="TMV11" s="351"/>
      <c r="TMW11" s="352"/>
      <c r="TMX11" s="353"/>
      <c r="TMY11" s="352"/>
      <c r="TMZ11" s="353"/>
      <c r="TNA11" s="352"/>
      <c r="TNB11" s="353"/>
      <c r="TNC11" s="352"/>
      <c r="TND11" s="353"/>
      <c r="TNE11" s="350"/>
      <c r="TNF11" s="350"/>
      <c r="TNG11" s="350"/>
      <c r="TNH11" s="350"/>
      <c r="TNI11" s="350"/>
      <c r="TNJ11" s="350"/>
      <c r="TNK11" s="351"/>
      <c r="TNL11" s="352"/>
      <c r="TNM11" s="353"/>
      <c r="TNN11" s="352"/>
      <c r="TNO11" s="353"/>
      <c r="TNP11" s="352"/>
      <c r="TNQ11" s="353"/>
      <c r="TNR11" s="352"/>
      <c r="TNS11" s="353"/>
      <c r="TNT11" s="350"/>
      <c r="TNU11" s="350"/>
      <c r="TNV11" s="350"/>
      <c r="TNW11" s="350"/>
      <c r="TNX11" s="350"/>
      <c r="TNY11" s="350"/>
      <c r="TNZ11" s="351"/>
      <c r="TOA11" s="352"/>
      <c r="TOB11" s="353"/>
      <c r="TOC11" s="352"/>
      <c r="TOD11" s="353"/>
      <c r="TOE11" s="352"/>
      <c r="TOF11" s="353"/>
      <c r="TOG11" s="352"/>
      <c r="TOH11" s="353"/>
      <c r="TOI11" s="350"/>
      <c r="TOJ11" s="350"/>
      <c r="TOK11" s="350"/>
      <c r="TOL11" s="350"/>
      <c r="TOM11" s="350"/>
      <c r="TON11" s="350"/>
      <c r="TOO11" s="351"/>
      <c r="TOP11" s="352"/>
      <c r="TOQ11" s="353"/>
      <c r="TOR11" s="352"/>
      <c r="TOS11" s="353"/>
      <c r="TOT11" s="352"/>
      <c r="TOU11" s="353"/>
      <c r="TOV11" s="352"/>
      <c r="TOW11" s="353"/>
      <c r="TOX11" s="350"/>
      <c r="TOY11" s="350"/>
      <c r="TOZ11" s="350"/>
      <c r="TPA11" s="350"/>
      <c r="TPB11" s="350"/>
      <c r="TPC11" s="350"/>
      <c r="TPD11" s="351"/>
      <c r="TPE11" s="352"/>
      <c r="TPF11" s="353"/>
      <c r="TPG11" s="352"/>
      <c r="TPH11" s="353"/>
      <c r="TPI11" s="352"/>
      <c r="TPJ11" s="353"/>
      <c r="TPK11" s="352"/>
      <c r="TPL11" s="353"/>
      <c r="TPM11" s="350"/>
      <c r="TPN11" s="350"/>
      <c r="TPO11" s="350"/>
      <c r="TPP11" s="350"/>
      <c r="TPQ11" s="350"/>
      <c r="TPR11" s="350"/>
      <c r="TPS11" s="351"/>
      <c r="TPT11" s="352"/>
      <c r="TPU11" s="353"/>
      <c r="TPV11" s="352"/>
      <c r="TPW11" s="353"/>
      <c r="TPX11" s="352"/>
      <c r="TPY11" s="353"/>
      <c r="TPZ11" s="352"/>
      <c r="TQA11" s="353"/>
      <c r="TQB11" s="350"/>
      <c r="TQC11" s="350"/>
      <c r="TQD11" s="350"/>
      <c r="TQE11" s="350"/>
      <c r="TQF11" s="350"/>
      <c r="TQG11" s="350"/>
      <c r="TQH11" s="351"/>
      <c r="TQI11" s="352"/>
      <c r="TQJ11" s="353"/>
      <c r="TQK11" s="352"/>
      <c r="TQL11" s="353"/>
      <c r="TQM11" s="352"/>
      <c r="TQN11" s="353"/>
      <c r="TQO11" s="352"/>
      <c r="TQP11" s="353"/>
      <c r="TQQ11" s="350"/>
      <c r="TQR11" s="350"/>
      <c r="TQS11" s="350"/>
      <c r="TQT11" s="350"/>
      <c r="TQU11" s="350"/>
      <c r="TQV11" s="350"/>
      <c r="TQW11" s="351"/>
      <c r="TQX11" s="352"/>
      <c r="TQY11" s="353"/>
      <c r="TQZ11" s="352"/>
      <c r="TRA11" s="353"/>
      <c r="TRB11" s="352"/>
      <c r="TRC11" s="353"/>
      <c r="TRD11" s="352"/>
      <c r="TRE11" s="353"/>
      <c r="TRF11" s="350"/>
      <c r="TRG11" s="350"/>
      <c r="TRH11" s="350"/>
      <c r="TRI11" s="350"/>
      <c r="TRJ11" s="350"/>
      <c r="TRK11" s="350"/>
      <c r="TRL11" s="351"/>
      <c r="TRM11" s="352"/>
      <c r="TRN11" s="353"/>
      <c r="TRO11" s="352"/>
      <c r="TRP11" s="353"/>
      <c r="TRQ11" s="352"/>
      <c r="TRR11" s="353"/>
      <c r="TRS11" s="352"/>
      <c r="TRT11" s="353"/>
      <c r="TRU11" s="350"/>
      <c r="TRV11" s="350"/>
      <c r="TRW11" s="350"/>
      <c r="TRX11" s="350"/>
      <c r="TRY11" s="350"/>
      <c r="TRZ11" s="350"/>
      <c r="TSA11" s="351"/>
      <c r="TSB11" s="352"/>
      <c r="TSC11" s="353"/>
      <c r="TSD11" s="352"/>
      <c r="TSE11" s="353"/>
      <c r="TSF11" s="352"/>
      <c r="TSG11" s="353"/>
      <c r="TSH11" s="352"/>
      <c r="TSI11" s="353"/>
      <c r="TSJ11" s="350"/>
      <c r="TSK11" s="350"/>
      <c r="TSL11" s="350"/>
      <c r="TSM11" s="350"/>
      <c r="TSN11" s="350"/>
      <c r="TSO11" s="350"/>
      <c r="TSP11" s="351"/>
      <c r="TSQ11" s="352"/>
      <c r="TSR11" s="353"/>
      <c r="TSS11" s="352"/>
      <c r="TST11" s="353"/>
      <c r="TSU11" s="352"/>
      <c r="TSV11" s="353"/>
      <c r="TSW11" s="352"/>
      <c r="TSX11" s="353"/>
      <c r="TSY11" s="350"/>
      <c r="TSZ11" s="350"/>
      <c r="TTA11" s="350"/>
      <c r="TTB11" s="350"/>
      <c r="TTC11" s="350"/>
      <c r="TTD11" s="350"/>
      <c r="TTE11" s="351"/>
      <c r="TTF11" s="352"/>
      <c r="TTG11" s="353"/>
      <c r="TTH11" s="352"/>
      <c r="TTI11" s="353"/>
      <c r="TTJ11" s="352"/>
      <c r="TTK11" s="353"/>
      <c r="TTL11" s="352"/>
      <c r="TTM11" s="353"/>
      <c r="TTN11" s="350"/>
      <c r="TTO11" s="350"/>
      <c r="TTP11" s="350"/>
      <c r="TTQ11" s="350"/>
      <c r="TTR11" s="350"/>
      <c r="TTS11" s="350"/>
      <c r="TTT11" s="351"/>
      <c r="TTU11" s="352"/>
      <c r="TTV11" s="353"/>
      <c r="TTW11" s="352"/>
      <c r="TTX11" s="353"/>
      <c r="TTY11" s="352"/>
      <c r="TTZ11" s="353"/>
      <c r="TUA11" s="352"/>
      <c r="TUB11" s="353"/>
      <c r="TUC11" s="350"/>
      <c r="TUD11" s="350"/>
      <c r="TUE11" s="350"/>
      <c r="TUF11" s="350"/>
      <c r="TUG11" s="350"/>
      <c r="TUH11" s="350"/>
      <c r="TUI11" s="351"/>
      <c r="TUJ11" s="352"/>
      <c r="TUK11" s="353"/>
      <c r="TUL11" s="352"/>
      <c r="TUM11" s="353"/>
      <c r="TUN11" s="352"/>
      <c r="TUO11" s="353"/>
      <c r="TUP11" s="352"/>
      <c r="TUQ11" s="353"/>
      <c r="TUR11" s="350"/>
      <c r="TUS11" s="350"/>
      <c r="TUT11" s="350"/>
      <c r="TUU11" s="350"/>
      <c r="TUV11" s="350"/>
      <c r="TUW11" s="350"/>
      <c r="TUX11" s="351"/>
      <c r="TUY11" s="352"/>
      <c r="TUZ11" s="353"/>
      <c r="TVA11" s="352"/>
      <c r="TVB11" s="353"/>
      <c r="TVC11" s="352"/>
      <c r="TVD11" s="353"/>
      <c r="TVE11" s="352"/>
      <c r="TVF11" s="353"/>
      <c r="TVG11" s="350"/>
      <c r="TVH11" s="350"/>
      <c r="TVI11" s="350"/>
      <c r="TVJ11" s="350"/>
      <c r="TVK11" s="350"/>
      <c r="TVL11" s="350"/>
      <c r="TVM11" s="351"/>
      <c r="TVN11" s="352"/>
      <c r="TVO11" s="353"/>
      <c r="TVP11" s="352"/>
      <c r="TVQ11" s="353"/>
      <c r="TVR11" s="352"/>
      <c r="TVS11" s="353"/>
      <c r="TVT11" s="352"/>
      <c r="TVU11" s="353"/>
      <c r="TVV11" s="350"/>
      <c r="TVW11" s="350"/>
      <c r="TVX11" s="350"/>
      <c r="TVY11" s="350"/>
      <c r="TVZ11" s="350"/>
      <c r="TWA11" s="350"/>
      <c r="TWB11" s="351"/>
      <c r="TWC11" s="352"/>
      <c r="TWD11" s="353"/>
      <c r="TWE11" s="352"/>
      <c r="TWF11" s="353"/>
      <c r="TWG11" s="352"/>
      <c r="TWH11" s="353"/>
      <c r="TWI11" s="352"/>
      <c r="TWJ11" s="353"/>
      <c r="TWK11" s="350"/>
      <c r="TWL11" s="350"/>
      <c r="TWM11" s="350"/>
      <c r="TWN11" s="350"/>
      <c r="TWO11" s="350"/>
      <c r="TWP11" s="350"/>
      <c r="TWQ11" s="351"/>
      <c r="TWR11" s="352"/>
      <c r="TWS11" s="353"/>
      <c r="TWT11" s="352"/>
      <c r="TWU11" s="353"/>
      <c r="TWV11" s="352"/>
      <c r="TWW11" s="353"/>
      <c r="TWX11" s="352"/>
      <c r="TWY11" s="353"/>
      <c r="TWZ11" s="350"/>
      <c r="TXA11" s="350"/>
      <c r="TXB11" s="350"/>
      <c r="TXC11" s="350"/>
      <c r="TXD11" s="350"/>
      <c r="TXE11" s="350"/>
      <c r="TXF11" s="351"/>
      <c r="TXG11" s="352"/>
      <c r="TXH11" s="353"/>
      <c r="TXI11" s="352"/>
      <c r="TXJ11" s="353"/>
      <c r="TXK11" s="352"/>
      <c r="TXL11" s="353"/>
      <c r="TXM11" s="352"/>
      <c r="TXN11" s="353"/>
      <c r="TXO11" s="350"/>
      <c r="TXP11" s="350"/>
      <c r="TXQ11" s="350"/>
      <c r="TXR11" s="350"/>
      <c r="TXS11" s="350"/>
      <c r="TXT11" s="350"/>
      <c r="TXU11" s="351"/>
      <c r="TXV11" s="352"/>
      <c r="TXW11" s="353"/>
      <c r="TXX11" s="352"/>
      <c r="TXY11" s="353"/>
      <c r="TXZ11" s="352"/>
      <c r="TYA11" s="353"/>
      <c r="TYB11" s="352"/>
      <c r="TYC11" s="353"/>
      <c r="TYD11" s="350"/>
      <c r="TYE11" s="350"/>
      <c r="TYF11" s="350"/>
      <c r="TYG11" s="350"/>
      <c r="TYH11" s="350"/>
      <c r="TYI11" s="350"/>
      <c r="TYJ11" s="351"/>
      <c r="TYK11" s="352"/>
      <c r="TYL11" s="353"/>
      <c r="TYM11" s="352"/>
      <c r="TYN11" s="353"/>
      <c r="TYO11" s="352"/>
      <c r="TYP11" s="353"/>
      <c r="TYQ11" s="352"/>
      <c r="TYR11" s="353"/>
      <c r="TYS11" s="350"/>
      <c r="TYT11" s="350"/>
      <c r="TYU11" s="350"/>
      <c r="TYV11" s="350"/>
      <c r="TYW11" s="350"/>
      <c r="TYX11" s="350"/>
      <c r="TYY11" s="351"/>
      <c r="TYZ11" s="352"/>
      <c r="TZA11" s="353"/>
      <c r="TZB11" s="352"/>
      <c r="TZC11" s="353"/>
      <c r="TZD11" s="352"/>
      <c r="TZE11" s="353"/>
      <c r="TZF11" s="352"/>
      <c r="TZG11" s="353"/>
      <c r="TZH11" s="350"/>
      <c r="TZI11" s="350"/>
      <c r="TZJ11" s="350"/>
      <c r="TZK11" s="350"/>
      <c r="TZL11" s="350"/>
      <c r="TZM11" s="350"/>
      <c r="TZN11" s="351"/>
      <c r="TZO11" s="352"/>
      <c r="TZP11" s="353"/>
      <c r="TZQ11" s="352"/>
      <c r="TZR11" s="353"/>
      <c r="TZS11" s="352"/>
      <c r="TZT11" s="353"/>
      <c r="TZU11" s="352"/>
      <c r="TZV11" s="353"/>
      <c r="TZW11" s="350"/>
      <c r="TZX11" s="350"/>
      <c r="TZY11" s="350"/>
      <c r="TZZ11" s="350"/>
      <c r="UAA11" s="350"/>
      <c r="UAB11" s="350"/>
      <c r="UAC11" s="351"/>
      <c r="UAD11" s="352"/>
      <c r="UAE11" s="353"/>
      <c r="UAF11" s="352"/>
      <c r="UAG11" s="353"/>
      <c r="UAH11" s="352"/>
      <c r="UAI11" s="353"/>
      <c r="UAJ11" s="352"/>
      <c r="UAK11" s="353"/>
      <c r="UAL11" s="350"/>
      <c r="UAM11" s="350"/>
      <c r="UAN11" s="350"/>
      <c r="UAO11" s="350"/>
      <c r="UAP11" s="350"/>
      <c r="UAQ11" s="350"/>
      <c r="UAR11" s="351"/>
      <c r="UAS11" s="352"/>
      <c r="UAT11" s="353"/>
      <c r="UAU11" s="352"/>
      <c r="UAV11" s="353"/>
      <c r="UAW11" s="352"/>
      <c r="UAX11" s="353"/>
      <c r="UAY11" s="352"/>
      <c r="UAZ11" s="353"/>
      <c r="UBA11" s="350"/>
      <c r="UBB11" s="350"/>
      <c r="UBC11" s="350"/>
      <c r="UBD11" s="350"/>
      <c r="UBE11" s="350"/>
      <c r="UBF11" s="350"/>
      <c r="UBG11" s="351"/>
      <c r="UBH11" s="352"/>
      <c r="UBI11" s="353"/>
      <c r="UBJ11" s="352"/>
      <c r="UBK11" s="353"/>
      <c r="UBL11" s="352"/>
      <c r="UBM11" s="353"/>
      <c r="UBN11" s="352"/>
      <c r="UBO11" s="353"/>
      <c r="UBP11" s="350"/>
      <c r="UBQ11" s="350"/>
      <c r="UBR11" s="350"/>
      <c r="UBS11" s="350"/>
      <c r="UBT11" s="350"/>
      <c r="UBU11" s="350"/>
      <c r="UBV11" s="351"/>
      <c r="UBW11" s="352"/>
      <c r="UBX11" s="353"/>
      <c r="UBY11" s="352"/>
      <c r="UBZ11" s="353"/>
      <c r="UCA11" s="352"/>
      <c r="UCB11" s="353"/>
      <c r="UCC11" s="352"/>
      <c r="UCD11" s="353"/>
      <c r="UCE11" s="350"/>
      <c r="UCF11" s="350"/>
      <c r="UCG11" s="350"/>
      <c r="UCH11" s="350"/>
      <c r="UCI11" s="350"/>
      <c r="UCJ11" s="350"/>
      <c r="UCK11" s="351"/>
      <c r="UCL11" s="352"/>
      <c r="UCM11" s="353"/>
      <c r="UCN11" s="352"/>
      <c r="UCO11" s="353"/>
      <c r="UCP11" s="352"/>
      <c r="UCQ11" s="353"/>
      <c r="UCR11" s="352"/>
      <c r="UCS11" s="353"/>
      <c r="UCT11" s="350"/>
      <c r="UCU11" s="350"/>
      <c r="UCV11" s="350"/>
      <c r="UCW11" s="350"/>
      <c r="UCX11" s="350"/>
      <c r="UCY11" s="350"/>
      <c r="UCZ11" s="351"/>
      <c r="UDA11" s="352"/>
      <c r="UDB11" s="353"/>
      <c r="UDC11" s="352"/>
      <c r="UDD11" s="353"/>
      <c r="UDE11" s="352"/>
      <c r="UDF11" s="353"/>
      <c r="UDG11" s="352"/>
      <c r="UDH11" s="353"/>
      <c r="UDI11" s="350"/>
      <c r="UDJ11" s="350"/>
      <c r="UDK11" s="350"/>
      <c r="UDL11" s="350"/>
      <c r="UDM11" s="350"/>
      <c r="UDN11" s="350"/>
      <c r="UDO11" s="351"/>
      <c r="UDP11" s="352"/>
      <c r="UDQ11" s="353"/>
      <c r="UDR11" s="352"/>
      <c r="UDS11" s="353"/>
      <c r="UDT11" s="352"/>
      <c r="UDU11" s="353"/>
      <c r="UDV11" s="352"/>
      <c r="UDW11" s="353"/>
      <c r="UDX11" s="350"/>
      <c r="UDY11" s="350"/>
      <c r="UDZ11" s="350"/>
      <c r="UEA11" s="350"/>
      <c r="UEB11" s="350"/>
      <c r="UEC11" s="350"/>
      <c r="UED11" s="351"/>
      <c r="UEE11" s="352"/>
      <c r="UEF11" s="353"/>
      <c r="UEG11" s="352"/>
      <c r="UEH11" s="353"/>
      <c r="UEI11" s="352"/>
      <c r="UEJ11" s="353"/>
      <c r="UEK11" s="352"/>
      <c r="UEL11" s="353"/>
      <c r="UEM11" s="350"/>
      <c r="UEN11" s="350"/>
      <c r="UEO11" s="350"/>
      <c r="UEP11" s="350"/>
      <c r="UEQ11" s="350"/>
      <c r="UER11" s="350"/>
      <c r="UES11" s="351"/>
      <c r="UET11" s="352"/>
      <c r="UEU11" s="353"/>
      <c r="UEV11" s="352"/>
      <c r="UEW11" s="353"/>
      <c r="UEX11" s="352"/>
      <c r="UEY11" s="353"/>
      <c r="UEZ11" s="352"/>
      <c r="UFA11" s="353"/>
      <c r="UFB11" s="350"/>
      <c r="UFC11" s="350"/>
      <c r="UFD11" s="350"/>
      <c r="UFE11" s="350"/>
      <c r="UFF11" s="350"/>
      <c r="UFG11" s="350"/>
      <c r="UFH11" s="351"/>
      <c r="UFI11" s="352"/>
      <c r="UFJ11" s="353"/>
      <c r="UFK11" s="352"/>
      <c r="UFL11" s="353"/>
      <c r="UFM11" s="352"/>
      <c r="UFN11" s="353"/>
      <c r="UFO11" s="352"/>
      <c r="UFP11" s="353"/>
      <c r="UFQ11" s="350"/>
      <c r="UFR11" s="350"/>
      <c r="UFS11" s="350"/>
      <c r="UFT11" s="350"/>
      <c r="UFU11" s="350"/>
      <c r="UFV11" s="350"/>
      <c r="UFW11" s="351"/>
      <c r="UFX11" s="352"/>
      <c r="UFY11" s="353"/>
      <c r="UFZ11" s="352"/>
      <c r="UGA11" s="353"/>
      <c r="UGB11" s="352"/>
      <c r="UGC11" s="353"/>
      <c r="UGD11" s="352"/>
      <c r="UGE11" s="353"/>
      <c r="UGF11" s="350"/>
      <c r="UGG11" s="350"/>
      <c r="UGH11" s="350"/>
      <c r="UGI11" s="350"/>
      <c r="UGJ11" s="350"/>
      <c r="UGK11" s="350"/>
      <c r="UGL11" s="351"/>
      <c r="UGM11" s="352"/>
      <c r="UGN11" s="353"/>
      <c r="UGO11" s="352"/>
      <c r="UGP11" s="353"/>
      <c r="UGQ11" s="352"/>
      <c r="UGR11" s="353"/>
      <c r="UGS11" s="352"/>
      <c r="UGT11" s="353"/>
      <c r="UGU11" s="350"/>
      <c r="UGV11" s="350"/>
      <c r="UGW11" s="350"/>
      <c r="UGX11" s="350"/>
      <c r="UGY11" s="350"/>
      <c r="UGZ11" s="350"/>
      <c r="UHA11" s="351"/>
      <c r="UHB11" s="352"/>
      <c r="UHC11" s="353"/>
      <c r="UHD11" s="352"/>
      <c r="UHE11" s="353"/>
      <c r="UHF11" s="352"/>
      <c r="UHG11" s="353"/>
      <c r="UHH11" s="352"/>
      <c r="UHI11" s="353"/>
      <c r="UHJ11" s="350"/>
      <c r="UHK11" s="350"/>
      <c r="UHL11" s="350"/>
      <c r="UHM11" s="350"/>
      <c r="UHN11" s="350"/>
      <c r="UHO11" s="350"/>
      <c r="UHP11" s="351"/>
      <c r="UHQ11" s="352"/>
      <c r="UHR11" s="353"/>
      <c r="UHS11" s="352"/>
      <c r="UHT11" s="353"/>
      <c r="UHU11" s="352"/>
      <c r="UHV11" s="353"/>
      <c r="UHW11" s="352"/>
      <c r="UHX11" s="353"/>
      <c r="UHY11" s="350"/>
      <c r="UHZ11" s="350"/>
      <c r="UIA11" s="350"/>
      <c r="UIB11" s="350"/>
      <c r="UIC11" s="350"/>
      <c r="UID11" s="350"/>
      <c r="UIE11" s="351"/>
      <c r="UIF11" s="352"/>
      <c r="UIG11" s="353"/>
      <c r="UIH11" s="352"/>
      <c r="UII11" s="353"/>
      <c r="UIJ11" s="352"/>
      <c r="UIK11" s="353"/>
      <c r="UIL11" s="352"/>
      <c r="UIM11" s="353"/>
      <c r="UIN11" s="350"/>
      <c r="UIO11" s="350"/>
      <c r="UIP11" s="350"/>
      <c r="UIQ11" s="350"/>
      <c r="UIR11" s="350"/>
      <c r="UIS11" s="350"/>
      <c r="UIT11" s="351"/>
      <c r="UIU11" s="352"/>
      <c r="UIV11" s="353"/>
      <c r="UIW11" s="352"/>
      <c r="UIX11" s="353"/>
      <c r="UIY11" s="352"/>
      <c r="UIZ11" s="353"/>
      <c r="UJA11" s="352"/>
      <c r="UJB11" s="353"/>
      <c r="UJC11" s="350"/>
      <c r="UJD11" s="350"/>
      <c r="UJE11" s="350"/>
      <c r="UJF11" s="350"/>
      <c r="UJG11" s="350"/>
      <c r="UJH11" s="350"/>
      <c r="UJI11" s="351"/>
      <c r="UJJ11" s="352"/>
      <c r="UJK11" s="353"/>
      <c r="UJL11" s="352"/>
      <c r="UJM11" s="353"/>
      <c r="UJN11" s="352"/>
      <c r="UJO11" s="353"/>
      <c r="UJP11" s="352"/>
      <c r="UJQ11" s="353"/>
      <c r="UJR11" s="350"/>
      <c r="UJS11" s="350"/>
      <c r="UJT11" s="350"/>
      <c r="UJU11" s="350"/>
      <c r="UJV11" s="350"/>
      <c r="UJW11" s="350"/>
      <c r="UJX11" s="351"/>
      <c r="UJY11" s="352"/>
      <c r="UJZ11" s="353"/>
      <c r="UKA11" s="352"/>
      <c r="UKB11" s="353"/>
      <c r="UKC11" s="352"/>
      <c r="UKD11" s="353"/>
      <c r="UKE11" s="352"/>
      <c r="UKF11" s="353"/>
      <c r="UKG11" s="350"/>
      <c r="UKH11" s="350"/>
      <c r="UKI11" s="350"/>
      <c r="UKJ11" s="350"/>
      <c r="UKK11" s="350"/>
      <c r="UKL11" s="350"/>
      <c r="UKM11" s="351"/>
      <c r="UKN11" s="352"/>
      <c r="UKO11" s="353"/>
      <c r="UKP11" s="352"/>
      <c r="UKQ11" s="353"/>
      <c r="UKR11" s="352"/>
      <c r="UKS11" s="353"/>
      <c r="UKT11" s="352"/>
      <c r="UKU11" s="353"/>
      <c r="UKV11" s="350"/>
      <c r="UKW11" s="350"/>
      <c r="UKX11" s="350"/>
      <c r="UKY11" s="350"/>
      <c r="UKZ11" s="350"/>
      <c r="ULA11" s="350"/>
      <c r="ULB11" s="351"/>
      <c r="ULC11" s="352"/>
      <c r="ULD11" s="353"/>
      <c r="ULE11" s="352"/>
      <c r="ULF11" s="353"/>
      <c r="ULG11" s="352"/>
      <c r="ULH11" s="353"/>
      <c r="ULI11" s="352"/>
      <c r="ULJ11" s="353"/>
      <c r="ULK11" s="350"/>
      <c r="ULL11" s="350"/>
      <c r="ULM11" s="350"/>
      <c r="ULN11" s="350"/>
      <c r="ULO11" s="350"/>
      <c r="ULP11" s="350"/>
      <c r="ULQ11" s="351"/>
      <c r="ULR11" s="352"/>
      <c r="ULS11" s="353"/>
      <c r="ULT11" s="352"/>
      <c r="ULU11" s="353"/>
      <c r="ULV11" s="352"/>
      <c r="ULW11" s="353"/>
      <c r="ULX11" s="352"/>
      <c r="ULY11" s="353"/>
      <c r="ULZ11" s="350"/>
      <c r="UMA11" s="350"/>
      <c r="UMB11" s="350"/>
      <c r="UMC11" s="350"/>
      <c r="UMD11" s="350"/>
      <c r="UME11" s="350"/>
      <c r="UMF11" s="351"/>
      <c r="UMG11" s="352"/>
      <c r="UMH11" s="353"/>
      <c r="UMI11" s="352"/>
      <c r="UMJ11" s="353"/>
      <c r="UMK11" s="352"/>
      <c r="UML11" s="353"/>
      <c r="UMM11" s="352"/>
      <c r="UMN11" s="353"/>
      <c r="UMO11" s="350"/>
      <c r="UMP11" s="350"/>
      <c r="UMQ11" s="350"/>
      <c r="UMR11" s="350"/>
      <c r="UMS11" s="350"/>
      <c r="UMT11" s="350"/>
      <c r="UMU11" s="351"/>
      <c r="UMV11" s="352"/>
      <c r="UMW11" s="353"/>
      <c r="UMX11" s="352"/>
      <c r="UMY11" s="353"/>
      <c r="UMZ11" s="352"/>
      <c r="UNA11" s="353"/>
      <c r="UNB11" s="352"/>
      <c r="UNC11" s="353"/>
      <c r="UND11" s="350"/>
      <c r="UNE11" s="350"/>
      <c r="UNF11" s="350"/>
      <c r="UNG11" s="350"/>
      <c r="UNH11" s="350"/>
      <c r="UNI11" s="350"/>
      <c r="UNJ11" s="351"/>
      <c r="UNK11" s="352"/>
      <c r="UNL11" s="353"/>
      <c r="UNM11" s="352"/>
      <c r="UNN11" s="353"/>
      <c r="UNO11" s="352"/>
      <c r="UNP11" s="353"/>
      <c r="UNQ11" s="352"/>
      <c r="UNR11" s="353"/>
      <c r="UNS11" s="350"/>
      <c r="UNT11" s="350"/>
      <c r="UNU11" s="350"/>
      <c r="UNV11" s="350"/>
      <c r="UNW11" s="350"/>
      <c r="UNX11" s="350"/>
      <c r="UNY11" s="351"/>
      <c r="UNZ11" s="352"/>
      <c r="UOA11" s="353"/>
      <c r="UOB11" s="352"/>
      <c r="UOC11" s="353"/>
      <c r="UOD11" s="352"/>
      <c r="UOE11" s="353"/>
      <c r="UOF11" s="352"/>
      <c r="UOG11" s="353"/>
      <c r="UOH11" s="350"/>
      <c r="UOI11" s="350"/>
      <c r="UOJ11" s="350"/>
      <c r="UOK11" s="350"/>
      <c r="UOL11" s="350"/>
      <c r="UOM11" s="350"/>
      <c r="UON11" s="351"/>
      <c r="UOO11" s="352"/>
      <c r="UOP11" s="353"/>
      <c r="UOQ11" s="352"/>
      <c r="UOR11" s="353"/>
      <c r="UOS11" s="352"/>
      <c r="UOT11" s="353"/>
      <c r="UOU11" s="352"/>
      <c r="UOV11" s="353"/>
      <c r="UOW11" s="350"/>
      <c r="UOX11" s="350"/>
      <c r="UOY11" s="350"/>
      <c r="UOZ11" s="350"/>
      <c r="UPA11" s="350"/>
      <c r="UPB11" s="350"/>
      <c r="UPC11" s="351"/>
      <c r="UPD11" s="352"/>
      <c r="UPE11" s="353"/>
      <c r="UPF11" s="352"/>
      <c r="UPG11" s="353"/>
      <c r="UPH11" s="352"/>
      <c r="UPI11" s="353"/>
      <c r="UPJ11" s="352"/>
      <c r="UPK11" s="353"/>
      <c r="UPL11" s="350"/>
      <c r="UPM11" s="350"/>
      <c r="UPN11" s="350"/>
      <c r="UPO11" s="350"/>
      <c r="UPP11" s="350"/>
      <c r="UPQ11" s="350"/>
      <c r="UPR11" s="351"/>
      <c r="UPS11" s="352"/>
      <c r="UPT11" s="353"/>
      <c r="UPU11" s="352"/>
      <c r="UPV11" s="353"/>
      <c r="UPW11" s="352"/>
      <c r="UPX11" s="353"/>
      <c r="UPY11" s="352"/>
      <c r="UPZ11" s="353"/>
      <c r="UQA11" s="350"/>
      <c r="UQB11" s="350"/>
      <c r="UQC11" s="350"/>
      <c r="UQD11" s="350"/>
      <c r="UQE11" s="350"/>
      <c r="UQF11" s="350"/>
      <c r="UQG11" s="351"/>
      <c r="UQH11" s="352"/>
      <c r="UQI11" s="353"/>
      <c r="UQJ11" s="352"/>
      <c r="UQK11" s="353"/>
      <c r="UQL11" s="352"/>
      <c r="UQM11" s="353"/>
      <c r="UQN11" s="352"/>
      <c r="UQO11" s="353"/>
      <c r="UQP11" s="350"/>
      <c r="UQQ11" s="350"/>
      <c r="UQR11" s="350"/>
      <c r="UQS11" s="350"/>
      <c r="UQT11" s="350"/>
      <c r="UQU11" s="350"/>
      <c r="UQV11" s="351"/>
      <c r="UQW11" s="352"/>
      <c r="UQX11" s="353"/>
      <c r="UQY11" s="352"/>
      <c r="UQZ11" s="353"/>
      <c r="URA11" s="352"/>
      <c r="URB11" s="353"/>
      <c r="URC11" s="352"/>
      <c r="URD11" s="353"/>
      <c r="URE11" s="350"/>
      <c r="URF11" s="350"/>
      <c r="URG11" s="350"/>
      <c r="URH11" s="350"/>
      <c r="URI11" s="350"/>
      <c r="URJ11" s="350"/>
      <c r="URK11" s="351"/>
      <c r="URL11" s="352"/>
      <c r="URM11" s="353"/>
      <c r="URN11" s="352"/>
      <c r="URO11" s="353"/>
      <c r="URP11" s="352"/>
      <c r="URQ11" s="353"/>
      <c r="URR11" s="352"/>
      <c r="URS11" s="353"/>
      <c r="URT11" s="350"/>
      <c r="URU11" s="350"/>
      <c r="URV11" s="350"/>
      <c r="URW11" s="350"/>
      <c r="URX11" s="350"/>
      <c r="URY11" s="350"/>
      <c r="URZ11" s="351"/>
      <c r="USA11" s="352"/>
      <c r="USB11" s="353"/>
      <c r="USC11" s="352"/>
      <c r="USD11" s="353"/>
      <c r="USE11" s="352"/>
      <c r="USF11" s="353"/>
      <c r="USG11" s="352"/>
      <c r="USH11" s="353"/>
      <c r="USI11" s="350"/>
      <c r="USJ11" s="350"/>
      <c r="USK11" s="350"/>
      <c r="USL11" s="350"/>
      <c r="USM11" s="350"/>
      <c r="USN11" s="350"/>
      <c r="USO11" s="351"/>
      <c r="USP11" s="352"/>
      <c r="USQ11" s="353"/>
      <c r="USR11" s="352"/>
      <c r="USS11" s="353"/>
      <c r="UST11" s="352"/>
      <c r="USU11" s="353"/>
      <c r="USV11" s="352"/>
      <c r="USW11" s="353"/>
      <c r="USX11" s="350"/>
      <c r="USY11" s="350"/>
      <c r="USZ11" s="350"/>
      <c r="UTA11" s="350"/>
      <c r="UTB11" s="350"/>
      <c r="UTC11" s="350"/>
      <c r="UTD11" s="351"/>
      <c r="UTE11" s="352"/>
      <c r="UTF11" s="353"/>
      <c r="UTG11" s="352"/>
      <c r="UTH11" s="353"/>
      <c r="UTI11" s="352"/>
      <c r="UTJ11" s="353"/>
      <c r="UTK11" s="352"/>
      <c r="UTL11" s="353"/>
      <c r="UTM11" s="350"/>
      <c r="UTN11" s="350"/>
      <c r="UTO11" s="350"/>
      <c r="UTP11" s="350"/>
      <c r="UTQ11" s="350"/>
      <c r="UTR11" s="350"/>
      <c r="UTS11" s="351"/>
      <c r="UTT11" s="352"/>
      <c r="UTU11" s="353"/>
      <c r="UTV11" s="352"/>
      <c r="UTW11" s="353"/>
      <c r="UTX11" s="352"/>
      <c r="UTY11" s="353"/>
      <c r="UTZ11" s="352"/>
      <c r="UUA11" s="353"/>
      <c r="UUB11" s="350"/>
      <c r="UUC11" s="350"/>
      <c r="UUD11" s="350"/>
      <c r="UUE11" s="350"/>
      <c r="UUF11" s="350"/>
      <c r="UUG11" s="350"/>
      <c r="UUH11" s="351"/>
      <c r="UUI11" s="352"/>
      <c r="UUJ11" s="353"/>
      <c r="UUK11" s="352"/>
      <c r="UUL11" s="353"/>
      <c r="UUM11" s="352"/>
      <c r="UUN11" s="353"/>
      <c r="UUO11" s="352"/>
      <c r="UUP11" s="353"/>
      <c r="UUQ11" s="350"/>
      <c r="UUR11" s="350"/>
      <c r="UUS11" s="350"/>
      <c r="UUT11" s="350"/>
      <c r="UUU11" s="350"/>
      <c r="UUV11" s="350"/>
      <c r="UUW11" s="351"/>
      <c r="UUX11" s="352"/>
      <c r="UUY11" s="353"/>
      <c r="UUZ11" s="352"/>
      <c r="UVA11" s="353"/>
      <c r="UVB11" s="352"/>
      <c r="UVC11" s="353"/>
      <c r="UVD11" s="352"/>
      <c r="UVE11" s="353"/>
      <c r="UVF11" s="350"/>
      <c r="UVG11" s="350"/>
      <c r="UVH11" s="350"/>
      <c r="UVI11" s="350"/>
      <c r="UVJ11" s="350"/>
      <c r="UVK11" s="350"/>
      <c r="UVL11" s="351"/>
      <c r="UVM11" s="352"/>
      <c r="UVN11" s="353"/>
      <c r="UVO11" s="352"/>
      <c r="UVP11" s="353"/>
      <c r="UVQ11" s="352"/>
      <c r="UVR11" s="353"/>
      <c r="UVS11" s="352"/>
      <c r="UVT11" s="353"/>
      <c r="UVU11" s="350"/>
      <c r="UVV11" s="350"/>
      <c r="UVW11" s="350"/>
      <c r="UVX11" s="350"/>
      <c r="UVY11" s="350"/>
      <c r="UVZ11" s="350"/>
      <c r="UWA11" s="351"/>
      <c r="UWB11" s="352"/>
      <c r="UWC11" s="353"/>
      <c r="UWD11" s="352"/>
      <c r="UWE11" s="353"/>
      <c r="UWF11" s="352"/>
      <c r="UWG11" s="353"/>
      <c r="UWH11" s="352"/>
      <c r="UWI11" s="353"/>
      <c r="UWJ11" s="350"/>
      <c r="UWK11" s="350"/>
      <c r="UWL11" s="350"/>
      <c r="UWM11" s="350"/>
      <c r="UWN11" s="350"/>
      <c r="UWO11" s="350"/>
      <c r="UWP11" s="351"/>
      <c r="UWQ11" s="352"/>
      <c r="UWR11" s="353"/>
      <c r="UWS11" s="352"/>
      <c r="UWT11" s="353"/>
      <c r="UWU11" s="352"/>
      <c r="UWV11" s="353"/>
      <c r="UWW11" s="352"/>
      <c r="UWX11" s="353"/>
      <c r="UWY11" s="350"/>
      <c r="UWZ11" s="350"/>
      <c r="UXA11" s="350"/>
      <c r="UXB11" s="350"/>
      <c r="UXC11" s="350"/>
      <c r="UXD11" s="350"/>
      <c r="UXE11" s="351"/>
      <c r="UXF11" s="352"/>
      <c r="UXG11" s="353"/>
      <c r="UXH11" s="352"/>
      <c r="UXI11" s="353"/>
      <c r="UXJ11" s="352"/>
      <c r="UXK11" s="353"/>
      <c r="UXL11" s="352"/>
      <c r="UXM11" s="353"/>
      <c r="UXN11" s="350"/>
      <c r="UXO11" s="350"/>
      <c r="UXP11" s="350"/>
      <c r="UXQ11" s="350"/>
      <c r="UXR11" s="350"/>
      <c r="UXS11" s="350"/>
      <c r="UXT11" s="351"/>
      <c r="UXU11" s="352"/>
      <c r="UXV11" s="353"/>
      <c r="UXW11" s="352"/>
      <c r="UXX11" s="353"/>
      <c r="UXY11" s="352"/>
      <c r="UXZ11" s="353"/>
      <c r="UYA11" s="352"/>
      <c r="UYB11" s="353"/>
      <c r="UYC11" s="350"/>
      <c r="UYD11" s="350"/>
      <c r="UYE11" s="350"/>
      <c r="UYF11" s="350"/>
      <c r="UYG11" s="350"/>
      <c r="UYH11" s="350"/>
      <c r="UYI11" s="351"/>
      <c r="UYJ11" s="352"/>
      <c r="UYK11" s="353"/>
      <c r="UYL11" s="352"/>
      <c r="UYM11" s="353"/>
      <c r="UYN11" s="352"/>
      <c r="UYO11" s="353"/>
      <c r="UYP11" s="352"/>
      <c r="UYQ11" s="353"/>
      <c r="UYR11" s="350"/>
      <c r="UYS11" s="350"/>
      <c r="UYT11" s="350"/>
      <c r="UYU11" s="350"/>
      <c r="UYV11" s="350"/>
      <c r="UYW11" s="350"/>
      <c r="UYX11" s="351"/>
      <c r="UYY11" s="352"/>
      <c r="UYZ11" s="353"/>
      <c r="UZA11" s="352"/>
      <c r="UZB11" s="353"/>
      <c r="UZC11" s="352"/>
      <c r="UZD11" s="353"/>
      <c r="UZE11" s="352"/>
      <c r="UZF11" s="353"/>
      <c r="UZG11" s="350"/>
      <c r="UZH11" s="350"/>
      <c r="UZI11" s="350"/>
      <c r="UZJ11" s="350"/>
      <c r="UZK11" s="350"/>
      <c r="UZL11" s="350"/>
      <c r="UZM11" s="351"/>
      <c r="UZN11" s="352"/>
      <c r="UZO11" s="353"/>
      <c r="UZP11" s="352"/>
      <c r="UZQ11" s="353"/>
      <c r="UZR11" s="352"/>
      <c r="UZS11" s="353"/>
      <c r="UZT11" s="352"/>
      <c r="UZU11" s="353"/>
      <c r="UZV11" s="350"/>
      <c r="UZW11" s="350"/>
      <c r="UZX11" s="350"/>
      <c r="UZY11" s="350"/>
      <c r="UZZ11" s="350"/>
      <c r="VAA11" s="350"/>
      <c r="VAB11" s="351"/>
      <c r="VAC11" s="352"/>
      <c r="VAD11" s="353"/>
      <c r="VAE11" s="352"/>
      <c r="VAF11" s="353"/>
      <c r="VAG11" s="352"/>
      <c r="VAH11" s="353"/>
      <c r="VAI11" s="352"/>
      <c r="VAJ11" s="353"/>
      <c r="VAK11" s="350"/>
      <c r="VAL11" s="350"/>
      <c r="VAM11" s="350"/>
      <c r="VAN11" s="350"/>
      <c r="VAO11" s="350"/>
      <c r="VAP11" s="350"/>
      <c r="VAQ11" s="351"/>
      <c r="VAR11" s="352"/>
      <c r="VAS11" s="353"/>
      <c r="VAT11" s="352"/>
      <c r="VAU11" s="353"/>
      <c r="VAV11" s="352"/>
      <c r="VAW11" s="353"/>
      <c r="VAX11" s="352"/>
      <c r="VAY11" s="353"/>
      <c r="VAZ11" s="350"/>
      <c r="VBA11" s="350"/>
      <c r="VBB11" s="350"/>
      <c r="VBC11" s="350"/>
      <c r="VBD11" s="350"/>
      <c r="VBE11" s="350"/>
      <c r="VBF11" s="351"/>
      <c r="VBG11" s="352"/>
      <c r="VBH11" s="353"/>
      <c r="VBI11" s="352"/>
      <c r="VBJ11" s="353"/>
      <c r="VBK11" s="352"/>
      <c r="VBL11" s="353"/>
      <c r="VBM11" s="352"/>
      <c r="VBN11" s="353"/>
      <c r="VBO11" s="350"/>
      <c r="VBP11" s="350"/>
      <c r="VBQ11" s="350"/>
      <c r="VBR11" s="350"/>
      <c r="VBS11" s="350"/>
      <c r="VBT11" s="350"/>
      <c r="VBU11" s="351"/>
      <c r="VBV11" s="352"/>
      <c r="VBW11" s="353"/>
      <c r="VBX11" s="352"/>
      <c r="VBY11" s="353"/>
      <c r="VBZ11" s="352"/>
      <c r="VCA11" s="353"/>
      <c r="VCB11" s="352"/>
      <c r="VCC11" s="353"/>
      <c r="VCD11" s="350"/>
      <c r="VCE11" s="350"/>
      <c r="VCF11" s="350"/>
      <c r="VCG11" s="350"/>
      <c r="VCH11" s="350"/>
      <c r="VCI11" s="350"/>
      <c r="VCJ11" s="351"/>
      <c r="VCK11" s="352"/>
      <c r="VCL11" s="353"/>
      <c r="VCM11" s="352"/>
      <c r="VCN11" s="353"/>
      <c r="VCO11" s="352"/>
      <c r="VCP11" s="353"/>
      <c r="VCQ11" s="352"/>
      <c r="VCR11" s="353"/>
      <c r="VCS11" s="350"/>
      <c r="VCT11" s="350"/>
      <c r="VCU11" s="350"/>
      <c r="VCV11" s="350"/>
      <c r="VCW11" s="350"/>
      <c r="VCX11" s="350"/>
      <c r="VCY11" s="351"/>
      <c r="VCZ11" s="352"/>
      <c r="VDA11" s="353"/>
      <c r="VDB11" s="352"/>
      <c r="VDC11" s="353"/>
      <c r="VDD11" s="352"/>
      <c r="VDE11" s="353"/>
      <c r="VDF11" s="352"/>
      <c r="VDG11" s="353"/>
      <c r="VDH11" s="350"/>
      <c r="VDI11" s="350"/>
      <c r="VDJ11" s="350"/>
      <c r="VDK11" s="350"/>
      <c r="VDL11" s="350"/>
      <c r="VDM11" s="350"/>
      <c r="VDN11" s="351"/>
      <c r="VDO11" s="352"/>
      <c r="VDP11" s="353"/>
      <c r="VDQ11" s="352"/>
      <c r="VDR11" s="353"/>
      <c r="VDS11" s="352"/>
      <c r="VDT11" s="353"/>
      <c r="VDU11" s="352"/>
      <c r="VDV11" s="353"/>
      <c r="VDW11" s="350"/>
      <c r="VDX11" s="350"/>
      <c r="VDY11" s="350"/>
      <c r="VDZ11" s="350"/>
      <c r="VEA11" s="350"/>
      <c r="VEB11" s="350"/>
      <c r="VEC11" s="351"/>
      <c r="VED11" s="352"/>
      <c r="VEE11" s="353"/>
      <c r="VEF11" s="352"/>
      <c r="VEG11" s="353"/>
      <c r="VEH11" s="352"/>
      <c r="VEI11" s="353"/>
      <c r="VEJ11" s="352"/>
      <c r="VEK11" s="353"/>
      <c r="VEL11" s="350"/>
      <c r="VEM11" s="350"/>
      <c r="VEN11" s="350"/>
      <c r="VEO11" s="350"/>
      <c r="VEP11" s="350"/>
      <c r="VEQ11" s="350"/>
      <c r="VER11" s="351"/>
      <c r="VES11" s="352"/>
      <c r="VET11" s="353"/>
      <c r="VEU11" s="352"/>
      <c r="VEV11" s="353"/>
      <c r="VEW11" s="352"/>
      <c r="VEX11" s="353"/>
      <c r="VEY11" s="352"/>
      <c r="VEZ11" s="353"/>
      <c r="VFA11" s="350"/>
      <c r="VFB11" s="350"/>
      <c r="VFC11" s="350"/>
      <c r="VFD11" s="350"/>
      <c r="VFE11" s="350"/>
      <c r="VFF11" s="350"/>
      <c r="VFG11" s="351"/>
      <c r="VFH11" s="352"/>
      <c r="VFI11" s="353"/>
      <c r="VFJ11" s="352"/>
      <c r="VFK11" s="353"/>
      <c r="VFL11" s="352"/>
      <c r="VFM11" s="353"/>
      <c r="VFN11" s="352"/>
      <c r="VFO11" s="353"/>
      <c r="VFP11" s="350"/>
      <c r="VFQ11" s="350"/>
      <c r="VFR11" s="350"/>
      <c r="VFS11" s="350"/>
      <c r="VFT11" s="350"/>
      <c r="VFU11" s="350"/>
      <c r="VFV11" s="351"/>
      <c r="VFW11" s="352"/>
      <c r="VFX11" s="353"/>
      <c r="VFY11" s="352"/>
      <c r="VFZ11" s="353"/>
      <c r="VGA11" s="352"/>
      <c r="VGB11" s="353"/>
      <c r="VGC11" s="352"/>
      <c r="VGD11" s="353"/>
      <c r="VGE11" s="350"/>
      <c r="VGF11" s="350"/>
      <c r="VGG11" s="350"/>
      <c r="VGH11" s="350"/>
      <c r="VGI11" s="350"/>
      <c r="VGJ11" s="350"/>
      <c r="VGK11" s="351"/>
      <c r="VGL11" s="352"/>
      <c r="VGM11" s="353"/>
      <c r="VGN11" s="352"/>
      <c r="VGO11" s="353"/>
      <c r="VGP11" s="352"/>
      <c r="VGQ11" s="353"/>
      <c r="VGR11" s="352"/>
      <c r="VGS11" s="353"/>
      <c r="VGT11" s="350"/>
      <c r="VGU11" s="350"/>
      <c r="VGV11" s="350"/>
      <c r="VGW11" s="350"/>
      <c r="VGX11" s="350"/>
      <c r="VGY11" s="350"/>
      <c r="VGZ11" s="351"/>
      <c r="VHA11" s="352"/>
      <c r="VHB11" s="353"/>
      <c r="VHC11" s="352"/>
      <c r="VHD11" s="353"/>
      <c r="VHE11" s="352"/>
      <c r="VHF11" s="353"/>
      <c r="VHG11" s="352"/>
      <c r="VHH11" s="353"/>
      <c r="VHI11" s="350"/>
      <c r="VHJ11" s="350"/>
      <c r="VHK11" s="350"/>
      <c r="VHL11" s="350"/>
      <c r="VHM11" s="350"/>
      <c r="VHN11" s="350"/>
      <c r="VHO11" s="351"/>
      <c r="VHP11" s="352"/>
      <c r="VHQ11" s="353"/>
      <c r="VHR11" s="352"/>
      <c r="VHS11" s="353"/>
      <c r="VHT11" s="352"/>
      <c r="VHU11" s="353"/>
      <c r="VHV11" s="352"/>
      <c r="VHW11" s="353"/>
      <c r="VHX11" s="350"/>
      <c r="VHY11" s="350"/>
      <c r="VHZ11" s="350"/>
      <c r="VIA11" s="350"/>
      <c r="VIB11" s="350"/>
      <c r="VIC11" s="350"/>
      <c r="VID11" s="351"/>
      <c r="VIE11" s="352"/>
      <c r="VIF11" s="353"/>
      <c r="VIG11" s="352"/>
      <c r="VIH11" s="353"/>
      <c r="VII11" s="352"/>
      <c r="VIJ11" s="353"/>
      <c r="VIK11" s="352"/>
      <c r="VIL11" s="353"/>
      <c r="VIM11" s="350"/>
      <c r="VIN11" s="350"/>
      <c r="VIO11" s="350"/>
      <c r="VIP11" s="350"/>
      <c r="VIQ11" s="350"/>
      <c r="VIR11" s="350"/>
      <c r="VIS11" s="351"/>
      <c r="VIT11" s="352"/>
      <c r="VIU11" s="353"/>
      <c r="VIV11" s="352"/>
      <c r="VIW11" s="353"/>
      <c r="VIX11" s="352"/>
      <c r="VIY11" s="353"/>
      <c r="VIZ11" s="352"/>
      <c r="VJA11" s="353"/>
      <c r="VJB11" s="350"/>
      <c r="VJC11" s="350"/>
      <c r="VJD11" s="350"/>
      <c r="VJE11" s="350"/>
      <c r="VJF11" s="350"/>
      <c r="VJG11" s="350"/>
      <c r="VJH11" s="351"/>
      <c r="VJI11" s="352"/>
      <c r="VJJ11" s="353"/>
      <c r="VJK11" s="352"/>
      <c r="VJL11" s="353"/>
      <c r="VJM11" s="352"/>
      <c r="VJN11" s="353"/>
      <c r="VJO11" s="352"/>
      <c r="VJP11" s="353"/>
      <c r="VJQ11" s="350"/>
      <c r="VJR11" s="350"/>
      <c r="VJS11" s="350"/>
      <c r="VJT11" s="350"/>
      <c r="VJU11" s="350"/>
      <c r="VJV11" s="350"/>
      <c r="VJW11" s="351"/>
      <c r="VJX11" s="352"/>
      <c r="VJY11" s="353"/>
      <c r="VJZ11" s="352"/>
      <c r="VKA11" s="353"/>
      <c r="VKB11" s="352"/>
      <c r="VKC11" s="353"/>
      <c r="VKD11" s="352"/>
      <c r="VKE11" s="353"/>
      <c r="VKF11" s="350"/>
      <c r="VKG11" s="350"/>
      <c r="VKH11" s="350"/>
      <c r="VKI11" s="350"/>
      <c r="VKJ11" s="350"/>
      <c r="VKK11" s="350"/>
      <c r="VKL11" s="351"/>
      <c r="VKM11" s="352"/>
      <c r="VKN11" s="353"/>
      <c r="VKO11" s="352"/>
      <c r="VKP11" s="353"/>
      <c r="VKQ11" s="352"/>
      <c r="VKR11" s="353"/>
      <c r="VKS11" s="352"/>
      <c r="VKT11" s="353"/>
      <c r="VKU11" s="350"/>
      <c r="VKV11" s="350"/>
      <c r="VKW11" s="350"/>
      <c r="VKX11" s="350"/>
      <c r="VKY11" s="350"/>
      <c r="VKZ11" s="350"/>
      <c r="VLA11" s="351"/>
      <c r="VLB11" s="352"/>
      <c r="VLC11" s="353"/>
      <c r="VLD11" s="352"/>
      <c r="VLE11" s="353"/>
      <c r="VLF11" s="352"/>
      <c r="VLG11" s="353"/>
      <c r="VLH11" s="352"/>
      <c r="VLI11" s="353"/>
      <c r="VLJ11" s="350"/>
      <c r="VLK11" s="350"/>
      <c r="VLL11" s="350"/>
      <c r="VLM11" s="350"/>
      <c r="VLN11" s="350"/>
      <c r="VLO11" s="350"/>
      <c r="VLP11" s="351"/>
      <c r="VLQ11" s="352"/>
      <c r="VLR11" s="353"/>
      <c r="VLS11" s="352"/>
      <c r="VLT11" s="353"/>
      <c r="VLU11" s="352"/>
      <c r="VLV11" s="353"/>
      <c r="VLW11" s="352"/>
      <c r="VLX11" s="353"/>
      <c r="VLY11" s="350"/>
      <c r="VLZ11" s="350"/>
      <c r="VMA11" s="350"/>
      <c r="VMB11" s="350"/>
      <c r="VMC11" s="350"/>
      <c r="VMD11" s="350"/>
      <c r="VME11" s="351"/>
      <c r="VMF11" s="352"/>
      <c r="VMG11" s="353"/>
      <c r="VMH11" s="352"/>
      <c r="VMI11" s="353"/>
      <c r="VMJ11" s="352"/>
      <c r="VMK11" s="353"/>
      <c r="VML11" s="352"/>
      <c r="VMM11" s="353"/>
      <c r="VMN11" s="350"/>
      <c r="VMO11" s="350"/>
      <c r="VMP11" s="350"/>
      <c r="VMQ11" s="350"/>
      <c r="VMR11" s="350"/>
      <c r="VMS11" s="350"/>
      <c r="VMT11" s="351"/>
      <c r="VMU11" s="352"/>
      <c r="VMV11" s="353"/>
      <c r="VMW11" s="352"/>
      <c r="VMX11" s="353"/>
      <c r="VMY11" s="352"/>
      <c r="VMZ11" s="353"/>
      <c r="VNA11" s="352"/>
      <c r="VNB11" s="353"/>
      <c r="VNC11" s="350"/>
      <c r="VND11" s="350"/>
      <c r="VNE11" s="350"/>
      <c r="VNF11" s="350"/>
      <c r="VNG11" s="350"/>
      <c r="VNH11" s="350"/>
      <c r="VNI11" s="351"/>
      <c r="VNJ11" s="352"/>
      <c r="VNK11" s="353"/>
      <c r="VNL11" s="352"/>
      <c r="VNM11" s="353"/>
      <c r="VNN11" s="352"/>
      <c r="VNO11" s="353"/>
      <c r="VNP11" s="352"/>
      <c r="VNQ11" s="353"/>
      <c r="VNR11" s="350"/>
      <c r="VNS11" s="350"/>
      <c r="VNT11" s="350"/>
      <c r="VNU11" s="350"/>
      <c r="VNV11" s="350"/>
      <c r="VNW11" s="350"/>
      <c r="VNX11" s="351"/>
      <c r="VNY11" s="352"/>
      <c r="VNZ11" s="353"/>
      <c r="VOA11" s="352"/>
      <c r="VOB11" s="353"/>
      <c r="VOC11" s="352"/>
      <c r="VOD11" s="353"/>
      <c r="VOE11" s="352"/>
      <c r="VOF11" s="353"/>
      <c r="VOG11" s="350"/>
      <c r="VOH11" s="350"/>
      <c r="VOI11" s="350"/>
      <c r="VOJ11" s="350"/>
      <c r="VOK11" s="350"/>
      <c r="VOL11" s="350"/>
      <c r="VOM11" s="351"/>
      <c r="VON11" s="352"/>
      <c r="VOO11" s="353"/>
      <c r="VOP11" s="352"/>
      <c r="VOQ11" s="353"/>
      <c r="VOR11" s="352"/>
      <c r="VOS11" s="353"/>
      <c r="VOT11" s="352"/>
      <c r="VOU11" s="353"/>
      <c r="VOV11" s="350"/>
      <c r="VOW11" s="350"/>
      <c r="VOX11" s="350"/>
      <c r="VOY11" s="350"/>
      <c r="VOZ11" s="350"/>
      <c r="VPA11" s="350"/>
      <c r="VPB11" s="351"/>
      <c r="VPC11" s="352"/>
      <c r="VPD11" s="353"/>
      <c r="VPE11" s="352"/>
      <c r="VPF11" s="353"/>
      <c r="VPG11" s="352"/>
      <c r="VPH11" s="353"/>
      <c r="VPI11" s="352"/>
      <c r="VPJ11" s="353"/>
      <c r="VPK11" s="350"/>
      <c r="VPL11" s="350"/>
      <c r="VPM11" s="350"/>
      <c r="VPN11" s="350"/>
      <c r="VPO11" s="350"/>
      <c r="VPP11" s="350"/>
      <c r="VPQ11" s="351"/>
      <c r="VPR11" s="352"/>
      <c r="VPS11" s="353"/>
      <c r="VPT11" s="352"/>
      <c r="VPU11" s="353"/>
      <c r="VPV11" s="352"/>
      <c r="VPW11" s="353"/>
      <c r="VPX11" s="352"/>
      <c r="VPY11" s="353"/>
      <c r="VPZ11" s="350"/>
      <c r="VQA11" s="350"/>
      <c r="VQB11" s="350"/>
      <c r="VQC11" s="350"/>
      <c r="VQD11" s="350"/>
      <c r="VQE11" s="350"/>
      <c r="VQF11" s="351"/>
      <c r="VQG11" s="352"/>
      <c r="VQH11" s="353"/>
      <c r="VQI11" s="352"/>
      <c r="VQJ11" s="353"/>
      <c r="VQK11" s="352"/>
      <c r="VQL11" s="353"/>
      <c r="VQM11" s="352"/>
      <c r="VQN11" s="353"/>
      <c r="VQO11" s="350"/>
      <c r="VQP11" s="350"/>
      <c r="VQQ11" s="350"/>
      <c r="VQR11" s="350"/>
      <c r="VQS11" s="350"/>
      <c r="VQT11" s="350"/>
      <c r="VQU11" s="351"/>
      <c r="VQV11" s="352"/>
      <c r="VQW11" s="353"/>
      <c r="VQX11" s="352"/>
      <c r="VQY11" s="353"/>
      <c r="VQZ11" s="352"/>
      <c r="VRA11" s="353"/>
      <c r="VRB11" s="352"/>
      <c r="VRC11" s="353"/>
      <c r="VRD11" s="350"/>
      <c r="VRE11" s="350"/>
      <c r="VRF11" s="350"/>
      <c r="VRG11" s="350"/>
      <c r="VRH11" s="350"/>
      <c r="VRI11" s="350"/>
      <c r="VRJ11" s="351"/>
      <c r="VRK11" s="352"/>
      <c r="VRL11" s="353"/>
      <c r="VRM11" s="352"/>
      <c r="VRN11" s="353"/>
      <c r="VRO11" s="352"/>
      <c r="VRP11" s="353"/>
      <c r="VRQ11" s="352"/>
      <c r="VRR11" s="353"/>
      <c r="VRS11" s="350"/>
      <c r="VRT11" s="350"/>
      <c r="VRU11" s="350"/>
      <c r="VRV11" s="350"/>
      <c r="VRW11" s="350"/>
      <c r="VRX11" s="350"/>
      <c r="VRY11" s="351"/>
      <c r="VRZ11" s="352"/>
      <c r="VSA11" s="353"/>
      <c r="VSB11" s="352"/>
      <c r="VSC11" s="353"/>
      <c r="VSD11" s="352"/>
      <c r="VSE11" s="353"/>
      <c r="VSF11" s="352"/>
      <c r="VSG11" s="353"/>
      <c r="VSH11" s="350"/>
      <c r="VSI11" s="350"/>
      <c r="VSJ11" s="350"/>
      <c r="VSK11" s="350"/>
      <c r="VSL11" s="350"/>
      <c r="VSM11" s="350"/>
      <c r="VSN11" s="351"/>
      <c r="VSO11" s="352"/>
      <c r="VSP11" s="353"/>
      <c r="VSQ11" s="352"/>
      <c r="VSR11" s="353"/>
      <c r="VSS11" s="352"/>
      <c r="VST11" s="353"/>
      <c r="VSU11" s="352"/>
      <c r="VSV11" s="353"/>
      <c r="VSW11" s="350"/>
      <c r="VSX11" s="350"/>
      <c r="VSY11" s="350"/>
      <c r="VSZ11" s="350"/>
      <c r="VTA11" s="350"/>
      <c r="VTB11" s="350"/>
      <c r="VTC11" s="351"/>
      <c r="VTD11" s="352"/>
      <c r="VTE11" s="353"/>
      <c r="VTF11" s="352"/>
      <c r="VTG11" s="353"/>
      <c r="VTH11" s="352"/>
      <c r="VTI11" s="353"/>
      <c r="VTJ11" s="352"/>
      <c r="VTK11" s="353"/>
      <c r="VTL11" s="350"/>
      <c r="VTM11" s="350"/>
      <c r="VTN11" s="350"/>
      <c r="VTO11" s="350"/>
      <c r="VTP11" s="350"/>
      <c r="VTQ11" s="350"/>
      <c r="VTR11" s="351"/>
      <c r="VTS11" s="352"/>
      <c r="VTT11" s="353"/>
      <c r="VTU11" s="352"/>
      <c r="VTV11" s="353"/>
      <c r="VTW11" s="352"/>
      <c r="VTX11" s="353"/>
      <c r="VTY11" s="352"/>
      <c r="VTZ11" s="353"/>
      <c r="VUA11" s="350"/>
      <c r="VUB11" s="350"/>
      <c r="VUC11" s="350"/>
      <c r="VUD11" s="350"/>
      <c r="VUE11" s="350"/>
      <c r="VUF11" s="350"/>
      <c r="VUG11" s="351"/>
      <c r="VUH11" s="352"/>
      <c r="VUI11" s="353"/>
      <c r="VUJ11" s="352"/>
      <c r="VUK11" s="353"/>
      <c r="VUL11" s="352"/>
      <c r="VUM11" s="353"/>
      <c r="VUN11" s="352"/>
      <c r="VUO11" s="353"/>
      <c r="VUP11" s="350"/>
      <c r="VUQ11" s="350"/>
      <c r="VUR11" s="350"/>
      <c r="VUS11" s="350"/>
      <c r="VUT11" s="350"/>
      <c r="VUU11" s="350"/>
      <c r="VUV11" s="351"/>
      <c r="VUW11" s="352"/>
      <c r="VUX11" s="353"/>
      <c r="VUY11" s="352"/>
      <c r="VUZ11" s="353"/>
      <c r="VVA11" s="352"/>
      <c r="VVB11" s="353"/>
      <c r="VVC11" s="352"/>
      <c r="VVD11" s="353"/>
      <c r="VVE11" s="350"/>
      <c r="VVF11" s="350"/>
      <c r="VVG11" s="350"/>
      <c r="VVH11" s="350"/>
      <c r="VVI11" s="350"/>
      <c r="VVJ11" s="350"/>
      <c r="VVK11" s="351"/>
      <c r="VVL11" s="352"/>
      <c r="VVM11" s="353"/>
      <c r="VVN11" s="352"/>
      <c r="VVO11" s="353"/>
      <c r="VVP11" s="352"/>
      <c r="VVQ11" s="353"/>
      <c r="VVR11" s="352"/>
      <c r="VVS11" s="353"/>
      <c r="VVT11" s="350"/>
      <c r="VVU11" s="350"/>
      <c r="VVV11" s="350"/>
      <c r="VVW11" s="350"/>
      <c r="VVX11" s="350"/>
      <c r="VVY11" s="350"/>
      <c r="VVZ11" s="351"/>
      <c r="VWA11" s="352"/>
      <c r="VWB11" s="353"/>
      <c r="VWC11" s="352"/>
      <c r="VWD11" s="353"/>
      <c r="VWE11" s="352"/>
      <c r="VWF11" s="353"/>
      <c r="VWG11" s="352"/>
      <c r="VWH11" s="353"/>
      <c r="VWI11" s="350"/>
      <c r="VWJ11" s="350"/>
      <c r="VWK11" s="350"/>
      <c r="VWL11" s="350"/>
      <c r="VWM11" s="350"/>
      <c r="VWN11" s="350"/>
      <c r="VWO11" s="351"/>
      <c r="VWP11" s="352"/>
      <c r="VWQ11" s="353"/>
      <c r="VWR11" s="352"/>
      <c r="VWS11" s="353"/>
      <c r="VWT11" s="352"/>
      <c r="VWU11" s="353"/>
      <c r="VWV11" s="352"/>
      <c r="VWW11" s="353"/>
      <c r="VWX11" s="350"/>
      <c r="VWY11" s="350"/>
      <c r="VWZ11" s="350"/>
      <c r="VXA11" s="350"/>
      <c r="VXB11" s="350"/>
      <c r="VXC11" s="350"/>
      <c r="VXD11" s="351"/>
      <c r="VXE11" s="352"/>
      <c r="VXF11" s="353"/>
      <c r="VXG11" s="352"/>
      <c r="VXH11" s="353"/>
      <c r="VXI11" s="352"/>
      <c r="VXJ11" s="353"/>
      <c r="VXK11" s="352"/>
      <c r="VXL11" s="353"/>
      <c r="VXM11" s="350"/>
      <c r="VXN11" s="350"/>
      <c r="VXO11" s="350"/>
      <c r="VXP11" s="350"/>
      <c r="VXQ11" s="350"/>
      <c r="VXR11" s="350"/>
      <c r="VXS11" s="351"/>
      <c r="VXT11" s="352"/>
      <c r="VXU11" s="353"/>
      <c r="VXV11" s="352"/>
      <c r="VXW11" s="353"/>
      <c r="VXX11" s="352"/>
      <c r="VXY11" s="353"/>
      <c r="VXZ11" s="352"/>
      <c r="VYA11" s="353"/>
      <c r="VYB11" s="350"/>
      <c r="VYC11" s="350"/>
      <c r="VYD11" s="350"/>
      <c r="VYE11" s="350"/>
      <c r="VYF11" s="350"/>
      <c r="VYG11" s="350"/>
      <c r="VYH11" s="351"/>
      <c r="VYI11" s="352"/>
      <c r="VYJ11" s="353"/>
      <c r="VYK11" s="352"/>
      <c r="VYL11" s="353"/>
      <c r="VYM11" s="352"/>
      <c r="VYN11" s="353"/>
      <c r="VYO11" s="352"/>
      <c r="VYP11" s="353"/>
      <c r="VYQ11" s="350"/>
      <c r="VYR11" s="350"/>
      <c r="VYS11" s="350"/>
      <c r="VYT11" s="350"/>
      <c r="VYU11" s="350"/>
      <c r="VYV11" s="350"/>
      <c r="VYW11" s="351"/>
      <c r="VYX11" s="352"/>
      <c r="VYY11" s="353"/>
      <c r="VYZ11" s="352"/>
      <c r="VZA11" s="353"/>
      <c r="VZB11" s="352"/>
      <c r="VZC11" s="353"/>
      <c r="VZD11" s="352"/>
      <c r="VZE11" s="353"/>
      <c r="VZF11" s="350"/>
      <c r="VZG11" s="350"/>
      <c r="VZH11" s="350"/>
      <c r="VZI11" s="350"/>
      <c r="VZJ11" s="350"/>
      <c r="VZK11" s="350"/>
      <c r="VZL11" s="351"/>
      <c r="VZM11" s="352"/>
      <c r="VZN11" s="353"/>
      <c r="VZO11" s="352"/>
      <c r="VZP11" s="353"/>
      <c r="VZQ11" s="352"/>
      <c r="VZR11" s="353"/>
      <c r="VZS11" s="352"/>
      <c r="VZT11" s="353"/>
      <c r="VZU11" s="350"/>
      <c r="VZV11" s="350"/>
      <c r="VZW11" s="350"/>
      <c r="VZX11" s="350"/>
      <c r="VZY11" s="350"/>
      <c r="VZZ11" s="350"/>
      <c r="WAA11" s="351"/>
      <c r="WAB11" s="352"/>
      <c r="WAC11" s="353"/>
      <c r="WAD11" s="352"/>
      <c r="WAE11" s="353"/>
      <c r="WAF11" s="352"/>
      <c r="WAG11" s="353"/>
      <c r="WAH11" s="352"/>
      <c r="WAI11" s="353"/>
      <c r="WAJ11" s="350"/>
      <c r="WAK11" s="350"/>
      <c r="WAL11" s="350"/>
      <c r="WAM11" s="350"/>
      <c r="WAN11" s="350"/>
      <c r="WAO11" s="350"/>
      <c r="WAP11" s="351"/>
      <c r="WAQ11" s="352"/>
      <c r="WAR11" s="353"/>
      <c r="WAS11" s="352"/>
      <c r="WAT11" s="353"/>
      <c r="WAU11" s="352"/>
      <c r="WAV11" s="353"/>
      <c r="WAW11" s="352"/>
      <c r="WAX11" s="353"/>
      <c r="WAY11" s="350"/>
      <c r="WAZ11" s="350"/>
      <c r="WBA11" s="350"/>
      <c r="WBB11" s="350"/>
      <c r="WBC11" s="350"/>
      <c r="WBD11" s="350"/>
      <c r="WBE11" s="351"/>
      <c r="WBF11" s="352"/>
      <c r="WBG11" s="353"/>
      <c r="WBH11" s="352"/>
      <c r="WBI11" s="353"/>
      <c r="WBJ11" s="352"/>
      <c r="WBK11" s="353"/>
      <c r="WBL11" s="352"/>
      <c r="WBM11" s="353"/>
      <c r="WBN11" s="350"/>
      <c r="WBO11" s="350"/>
      <c r="WBP11" s="350"/>
      <c r="WBQ11" s="350"/>
      <c r="WBR11" s="350"/>
      <c r="WBS11" s="350"/>
      <c r="WBT11" s="351"/>
      <c r="WBU11" s="352"/>
      <c r="WBV11" s="353"/>
      <c r="WBW11" s="352"/>
      <c r="WBX11" s="353"/>
      <c r="WBY11" s="352"/>
      <c r="WBZ11" s="353"/>
      <c r="WCA11" s="352"/>
      <c r="WCB11" s="353"/>
      <c r="WCC11" s="350"/>
      <c r="WCD11" s="350"/>
      <c r="WCE11" s="350"/>
      <c r="WCF11" s="350"/>
      <c r="WCG11" s="350"/>
      <c r="WCH11" s="350"/>
      <c r="WCI11" s="351"/>
      <c r="WCJ11" s="352"/>
      <c r="WCK11" s="353"/>
      <c r="WCL11" s="352"/>
      <c r="WCM11" s="353"/>
      <c r="WCN11" s="352"/>
      <c r="WCO11" s="353"/>
      <c r="WCP11" s="352"/>
      <c r="WCQ11" s="353"/>
      <c r="WCR11" s="350"/>
      <c r="WCS11" s="350"/>
      <c r="WCT11" s="350"/>
      <c r="WCU11" s="350"/>
      <c r="WCV11" s="350"/>
      <c r="WCW11" s="350"/>
      <c r="WCX11" s="351"/>
      <c r="WCY11" s="352"/>
      <c r="WCZ11" s="353"/>
      <c r="WDA11" s="352"/>
      <c r="WDB11" s="353"/>
      <c r="WDC11" s="352"/>
      <c r="WDD11" s="353"/>
      <c r="WDE11" s="352"/>
      <c r="WDF11" s="353"/>
      <c r="WDG11" s="350"/>
      <c r="WDH11" s="350"/>
      <c r="WDI11" s="350"/>
      <c r="WDJ11" s="350"/>
      <c r="WDK11" s="350"/>
      <c r="WDL11" s="350"/>
      <c r="WDM11" s="351"/>
      <c r="WDN11" s="352"/>
      <c r="WDO11" s="353"/>
      <c r="WDP11" s="352"/>
      <c r="WDQ11" s="353"/>
      <c r="WDR11" s="352"/>
      <c r="WDS11" s="353"/>
      <c r="WDT11" s="352"/>
      <c r="WDU11" s="353"/>
      <c r="WDV11" s="350"/>
      <c r="WDW11" s="350"/>
      <c r="WDX11" s="350"/>
      <c r="WDY11" s="350"/>
      <c r="WDZ11" s="350"/>
      <c r="WEA11" s="350"/>
      <c r="WEB11" s="351"/>
      <c r="WEC11" s="352"/>
      <c r="WED11" s="353"/>
      <c r="WEE11" s="352"/>
      <c r="WEF11" s="353"/>
      <c r="WEG11" s="352"/>
      <c r="WEH11" s="353"/>
      <c r="WEI11" s="352"/>
      <c r="WEJ11" s="353"/>
      <c r="WEK11" s="350"/>
      <c r="WEL11" s="350"/>
      <c r="WEM11" s="350"/>
      <c r="WEN11" s="350"/>
      <c r="WEO11" s="350"/>
      <c r="WEP11" s="350"/>
      <c r="WEQ11" s="351"/>
      <c r="WER11" s="352"/>
      <c r="WES11" s="353"/>
      <c r="WET11" s="352"/>
      <c r="WEU11" s="353"/>
      <c r="WEV11" s="352"/>
      <c r="WEW11" s="353"/>
      <c r="WEX11" s="352"/>
      <c r="WEY11" s="353"/>
      <c r="WEZ11" s="350"/>
      <c r="WFA11" s="350"/>
      <c r="WFB11" s="350"/>
      <c r="WFC11" s="350"/>
      <c r="WFD11" s="350"/>
      <c r="WFE11" s="350"/>
      <c r="WFF11" s="351"/>
      <c r="WFG11" s="352"/>
      <c r="WFH11" s="353"/>
      <c r="WFI11" s="352"/>
      <c r="WFJ11" s="353"/>
      <c r="WFK11" s="352"/>
      <c r="WFL11" s="353"/>
      <c r="WFM11" s="352"/>
      <c r="WFN11" s="353"/>
      <c r="WFO11" s="350"/>
      <c r="WFP11" s="350"/>
      <c r="WFQ11" s="350"/>
      <c r="WFR11" s="350"/>
      <c r="WFS11" s="350"/>
      <c r="WFT11" s="350"/>
      <c r="WFU11" s="351"/>
      <c r="WFV11" s="352"/>
      <c r="WFW11" s="353"/>
      <c r="WFX11" s="352"/>
      <c r="WFY11" s="353"/>
      <c r="WFZ11" s="352"/>
      <c r="WGA11" s="353"/>
      <c r="WGB11" s="352"/>
      <c r="WGC11" s="353"/>
      <c r="WGD11" s="350"/>
      <c r="WGE11" s="350"/>
      <c r="WGF11" s="350"/>
      <c r="WGG11" s="350"/>
      <c r="WGH11" s="350"/>
      <c r="WGI11" s="350"/>
      <c r="WGJ11" s="351"/>
      <c r="WGK11" s="352"/>
      <c r="WGL11" s="353"/>
      <c r="WGM11" s="352"/>
      <c r="WGN11" s="353"/>
      <c r="WGO11" s="352"/>
      <c r="WGP11" s="353"/>
      <c r="WGQ11" s="352"/>
      <c r="WGR11" s="353"/>
      <c r="WGS11" s="350"/>
      <c r="WGT11" s="350"/>
      <c r="WGU11" s="350"/>
      <c r="WGV11" s="350"/>
      <c r="WGW11" s="350"/>
      <c r="WGX11" s="350"/>
      <c r="WGY11" s="351"/>
      <c r="WGZ11" s="352"/>
      <c r="WHA11" s="353"/>
      <c r="WHB11" s="352"/>
      <c r="WHC11" s="353"/>
      <c r="WHD11" s="352"/>
      <c r="WHE11" s="353"/>
      <c r="WHF11" s="352"/>
      <c r="WHG11" s="353"/>
      <c r="WHH11" s="350"/>
      <c r="WHI11" s="350"/>
      <c r="WHJ11" s="350"/>
      <c r="WHK11" s="350"/>
      <c r="WHL11" s="350"/>
      <c r="WHM11" s="350"/>
      <c r="WHN11" s="351"/>
      <c r="WHO11" s="352"/>
      <c r="WHP11" s="353"/>
      <c r="WHQ11" s="352"/>
      <c r="WHR11" s="353"/>
      <c r="WHS11" s="352"/>
      <c r="WHT11" s="353"/>
      <c r="WHU11" s="352"/>
      <c r="WHV11" s="353"/>
      <c r="WHW11" s="350"/>
      <c r="WHX11" s="350"/>
      <c r="WHY11" s="350"/>
      <c r="WHZ11" s="350"/>
      <c r="WIA11" s="350"/>
      <c r="WIB11" s="350"/>
      <c r="WIC11" s="351"/>
      <c r="WID11" s="352"/>
      <c r="WIE11" s="353"/>
      <c r="WIF11" s="352"/>
      <c r="WIG11" s="353"/>
      <c r="WIH11" s="352"/>
      <c r="WII11" s="353"/>
      <c r="WIJ11" s="352"/>
      <c r="WIK11" s="353"/>
      <c r="WIL11" s="350"/>
      <c r="WIM11" s="350"/>
      <c r="WIN11" s="350"/>
      <c r="WIO11" s="350"/>
      <c r="WIP11" s="350"/>
      <c r="WIQ11" s="350"/>
      <c r="WIR11" s="351"/>
      <c r="WIS11" s="352"/>
      <c r="WIT11" s="353"/>
      <c r="WIU11" s="352"/>
      <c r="WIV11" s="353"/>
      <c r="WIW11" s="352"/>
      <c r="WIX11" s="353"/>
      <c r="WIY11" s="352"/>
      <c r="WIZ11" s="353"/>
      <c r="WJA11" s="350"/>
      <c r="WJB11" s="350"/>
      <c r="WJC11" s="350"/>
      <c r="WJD11" s="350"/>
      <c r="WJE11" s="350"/>
      <c r="WJF11" s="350"/>
      <c r="WJG11" s="351"/>
      <c r="WJH11" s="352"/>
      <c r="WJI11" s="353"/>
      <c r="WJJ11" s="352"/>
      <c r="WJK11" s="353"/>
      <c r="WJL11" s="352"/>
      <c r="WJM11" s="353"/>
      <c r="WJN11" s="352"/>
      <c r="WJO11" s="353"/>
      <c r="WJP11" s="350"/>
      <c r="WJQ11" s="350"/>
      <c r="WJR11" s="350"/>
      <c r="WJS11" s="350"/>
      <c r="WJT11" s="350"/>
      <c r="WJU11" s="350"/>
      <c r="WJV11" s="351"/>
      <c r="WJW11" s="352"/>
      <c r="WJX11" s="353"/>
      <c r="WJY11" s="352"/>
      <c r="WJZ11" s="353"/>
      <c r="WKA11" s="352"/>
      <c r="WKB11" s="353"/>
      <c r="WKC11" s="352"/>
      <c r="WKD11" s="353"/>
      <c r="WKE11" s="350"/>
      <c r="WKF11" s="350"/>
      <c r="WKG11" s="350"/>
      <c r="WKH11" s="350"/>
      <c r="WKI11" s="350"/>
      <c r="WKJ11" s="350"/>
      <c r="WKK11" s="351"/>
      <c r="WKL11" s="352"/>
      <c r="WKM11" s="353"/>
      <c r="WKN11" s="352"/>
      <c r="WKO11" s="353"/>
      <c r="WKP11" s="352"/>
      <c r="WKQ11" s="353"/>
      <c r="WKR11" s="352"/>
      <c r="WKS11" s="353"/>
      <c r="WKT11" s="350"/>
      <c r="WKU11" s="350"/>
      <c r="WKV11" s="350"/>
      <c r="WKW11" s="350"/>
      <c r="WKX11" s="350"/>
      <c r="WKY11" s="350"/>
      <c r="WKZ11" s="351"/>
      <c r="WLA11" s="352"/>
      <c r="WLB11" s="353"/>
      <c r="WLC11" s="352"/>
      <c r="WLD11" s="353"/>
      <c r="WLE11" s="352"/>
      <c r="WLF11" s="353"/>
      <c r="WLG11" s="352"/>
      <c r="WLH11" s="353"/>
      <c r="WLI11" s="350"/>
      <c r="WLJ11" s="350"/>
      <c r="WLK11" s="350"/>
      <c r="WLL11" s="350"/>
      <c r="WLM11" s="350"/>
      <c r="WLN11" s="350"/>
      <c r="WLO11" s="351"/>
      <c r="WLP11" s="352"/>
      <c r="WLQ11" s="353"/>
      <c r="WLR11" s="352"/>
      <c r="WLS11" s="353"/>
      <c r="WLT11" s="352"/>
      <c r="WLU11" s="353"/>
      <c r="WLV11" s="352"/>
      <c r="WLW11" s="353"/>
      <c r="WLX11" s="350"/>
      <c r="WLY11" s="350"/>
      <c r="WLZ11" s="350"/>
      <c r="WMA11" s="350"/>
      <c r="WMB11" s="350"/>
      <c r="WMC11" s="350"/>
      <c r="WMD11" s="351"/>
      <c r="WME11" s="352"/>
      <c r="WMF11" s="353"/>
      <c r="WMG11" s="352"/>
      <c r="WMH11" s="353"/>
      <c r="WMI11" s="352"/>
      <c r="WMJ11" s="353"/>
      <c r="WMK11" s="352"/>
      <c r="WML11" s="353"/>
      <c r="WMM11" s="350"/>
      <c r="WMN11" s="350"/>
      <c r="WMO11" s="350"/>
      <c r="WMP11" s="350"/>
      <c r="WMQ11" s="350"/>
      <c r="WMR11" s="350"/>
      <c r="WMS11" s="351"/>
      <c r="WMT11" s="352"/>
      <c r="WMU11" s="353"/>
      <c r="WMV11" s="352"/>
      <c r="WMW11" s="353"/>
      <c r="WMX11" s="352"/>
      <c r="WMY11" s="353"/>
      <c r="WMZ11" s="352"/>
      <c r="WNA11" s="353"/>
      <c r="WNB11" s="350"/>
      <c r="WNC11" s="350"/>
      <c r="WND11" s="350"/>
      <c r="WNE11" s="350"/>
      <c r="WNF11" s="350"/>
      <c r="WNG11" s="350"/>
      <c r="WNH11" s="351"/>
      <c r="WNI11" s="352"/>
      <c r="WNJ11" s="353"/>
      <c r="WNK11" s="352"/>
      <c r="WNL11" s="353"/>
      <c r="WNM11" s="352"/>
      <c r="WNN11" s="353"/>
      <c r="WNO11" s="352"/>
      <c r="WNP11" s="353"/>
      <c r="WNQ11" s="350"/>
      <c r="WNR11" s="350"/>
      <c r="WNS11" s="350"/>
      <c r="WNT11" s="350"/>
      <c r="WNU11" s="350"/>
      <c r="WNV11" s="350"/>
      <c r="WNW11" s="351"/>
      <c r="WNX11" s="352"/>
      <c r="WNY11" s="353"/>
      <c r="WNZ11" s="352"/>
      <c r="WOA11" s="353"/>
      <c r="WOB11" s="352"/>
      <c r="WOC11" s="353"/>
      <c r="WOD11" s="352"/>
      <c r="WOE11" s="353"/>
      <c r="WOF11" s="350"/>
      <c r="WOG11" s="350"/>
      <c r="WOH11" s="350"/>
      <c r="WOI11" s="350"/>
      <c r="WOJ11" s="350"/>
      <c r="WOK11" s="350"/>
      <c r="WOL11" s="351"/>
      <c r="WOM11" s="352"/>
      <c r="WON11" s="353"/>
      <c r="WOO11" s="352"/>
      <c r="WOP11" s="353"/>
      <c r="WOQ11" s="352"/>
      <c r="WOR11" s="353"/>
      <c r="WOS11" s="352"/>
      <c r="WOT11" s="353"/>
      <c r="WOU11" s="350"/>
      <c r="WOV11" s="350"/>
      <c r="WOW11" s="350"/>
      <c r="WOX11" s="350"/>
      <c r="WOY11" s="350"/>
      <c r="WOZ11" s="350"/>
      <c r="WPA11" s="351"/>
      <c r="WPB11" s="352"/>
      <c r="WPC11" s="353"/>
      <c r="WPD11" s="352"/>
      <c r="WPE11" s="353"/>
      <c r="WPF11" s="352"/>
      <c r="WPG11" s="353"/>
      <c r="WPH11" s="352"/>
      <c r="WPI11" s="353"/>
      <c r="WPJ11" s="350"/>
      <c r="WPK11" s="350"/>
      <c r="WPL11" s="350"/>
      <c r="WPM11" s="350"/>
      <c r="WPN11" s="350"/>
      <c r="WPO11" s="350"/>
      <c r="WPP11" s="351"/>
      <c r="WPQ11" s="352"/>
      <c r="WPR11" s="353"/>
      <c r="WPS11" s="352"/>
      <c r="WPT11" s="353"/>
      <c r="WPU11" s="352"/>
      <c r="WPV11" s="353"/>
      <c r="WPW11" s="352"/>
      <c r="WPX11" s="353"/>
      <c r="WPY11" s="350"/>
      <c r="WPZ11" s="350"/>
      <c r="WQA11" s="350"/>
      <c r="WQB11" s="350"/>
      <c r="WQC11" s="350"/>
      <c r="WQD11" s="350"/>
      <c r="WQE11" s="351"/>
      <c r="WQF11" s="352"/>
      <c r="WQG11" s="353"/>
      <c r="WQH11" s="352"/>
      <c r="WQI11" s="353"/>
      <c r="WQJ11" s="352"/>
      <c r="WQK11" s="353"/>
      <c r="WQL11" s="352"/>
      <c r="WQM11" s="353"/>
      <c r="WQN11" s="350"/>
      <c r="WQO11" s="350"/>
      <c r="WQP11" s="350"/>
      <c r="WQQ11" s="350"/>
      <c r="WQR11" s="350"/>
      <c r="WQS11" s="350"/>
      <c r="WQT11" s="351"/>
      <c r="WQU11" s="352"/>
      <c r="WQV11" s="353"/>
      <c r="WQW11" s="352"/>
      <c r="WQX11" s="353"/>
      <c r="WQY11" s="352"/>
      <c r="WQZ11" s="353"/>
      <c r="WRA11" s="352"/>
      <c r="WRB11" s="353"/>
      <c r="WRC11" s="350"/>
      <c r="WRD11" s="350"/>
      <c r="WRE11" s="350"/>
      <c r="WRF11" s="350"/>
      <c r="WRG11" s="350"/>
      <c r="WRH11" s="350"/>
      <c r="WRI11" s="351"/>
      <c r="WRJ11" s="352"/>
      <c r="WRK11" s="353"/>
      <c r="WRL11" s="352"/>
      <c r="WRM11" s="353"/>
      <c r="WRN11" s="352"/>
      <c r="WRO11" s="353"/>
      <c r="WRP11" s="352"/>
      <c r="WRQ11" s="353"/>
      <c r="WRR11" s="350"/>
      <c r="WRS11" s="350"/>
      <c r="WRT11" s="350"/>
      <c r="WRU11" s="350"/>
      <c r="WRV11" s="350"/>
      <c r="WRW11" s="350"/>
      <c r="WRX11" s="351"/>
      <c r="WRY11" s="352"/>
      <c r="WRZ11" s="353"/>
      <c r="WSA11" s="352"/>
      <c r="WSB11" s="353"/>
      <c r="WSC11" s="352"/>
      <c r="WSD11" s="353"/>
      <c r="WSE11" s="352"/>
      <c r="WSF11" s="353"/>
      <c r="WSG11" s="350"/>
      <c r="WSH11" s="350"/>
      <c r="WSI11" s="350"/>
      <c r="WSJ11" s="350"/>
      <c r="WSK11" s="350"/>
      <c r="WSL11" s="350"/>
      <c r="WSM11" s="351"/>
      <c r="WSN11" s="352"/>
      <c r="WSO11" s="353"/>
      <c r="WSP11" s="352"/>
      <c r="WSQ11" s="353"/>
      <c r="WSR11" s="352"/>
      <c r="WSS11" s="353"/>
      <c r="WST11" s="352"/>
      <c r="WSU11" s="353"/>
      <c r="WSV11" s="350"/>
      <c r="WSW11" s="350"/>
      <c r="WSX11" s="350"/>
      <c r="WSY11" s="350"/>
      <c r="WSZ11" s="350"/>
      <c r="WTA11" s="350"/>
      <c r="WTB11" s="351"/>
      <c r="WTC11" s="352"/>
      <c r="WTD11" s="353"/>
      <c r="WTE11" s="352"/>
      <c r="WTF11" s="353"/>
      <c r="WTG11" s="352"/>
      <c r="WTH11" s="353"/>
      <c r="WTI11" s="352"/>
      <c r="WTJ11" s="353"/>
      <c r="WTK11" s="350"/>
      <c r="WTL11" s="350"/>
      <c r="WTM11" s="350"/>
      <c r="WTN11" s="350"/>
      <c r="WTO11" s="350"/>
      <c r="WTP11" s="350"/>
      <c r="WTQ11" s="351"/>
      <c r="WTR11" s="352"/>
      <c r="WTS11" s="353"/>
      <c r="WTT11" s="352"/>
      <c r="WTU11" s="353"/>
      <c r="WTV11" s="352"/>
      <c r="WTW11" s="353"/>
      <c r="WTX11" s="352"/>
      <c r="WTY11" s="353"/>
      <c r="WTZ11" s="350"/>
      <c r="WUA11" s="350"/>
      <c r="WUB11" s="350"/>
      <c r="WUC11" s="350"/>
      <c r="WUD11" s="350"/>
      <c r="WUE11" s="350"/>
      <c r="WUF11" s="351"/>
      <c r="WUG11" s="352"/>
      <c r="WUH11" s="353"/>
      <c r="WUI11" s="352"/>
      <c r="WUJ11" s="353"/>
      <c r="WUK11" s="352"/>
      <c r="WUL11" s="353"/>
      <c r="WUM11" s="352"/>
      <c r="WUN11" s="353"/>
      <c r="WUO11" s="350"/>
      <c r="WUP11" s="350"/>
      <c r="WUQ11" s="350"/>
      <c r="WUR11" s="350"/>
      <c r="WUS11" s="350"/>
      <c r="WUT11" s="350"/>
      <c r="WUU11" s="351"/>
      <c r="WUV11" s="352"/>
      <c r="WUW11" s="353"/>
      <c r="WUX11" s="352"/>
      <c r="WUY11" s="353"/>
      <c r="WUZ11" s="352"/>
      <c r="WVA11" s="353"/>
      <c r="WVB11" s="352"/>
      <c r="WVC11" s="353"/>
      <c r="WVD11" s="350"/>
      <c r="WVE11" s="350"/>
      <c r="WVF11" s="350"/>
      <c r="WVG11" s="350"/>
      <c r="WVH11" s="350"/>
      <c r="WVI11" s="350"/>
      <c r="WVJ11" s="351"/>
      <c r="WVK11" s="352"/>
      <c r="WVL11" s="353"/>
      <c r="WVM11" s="352"/>
      <c r="WVN11" s="353"/>
      <c r="WVO11" s="352"/>
      <c r="WVP11" s="353"/>
      <c r="WVQ11" s="352"/>
      <c r="WVR11" s="353"/>
      <c r="WVS11" s="350"/>
      <c r="WVT11" s="350"/>
      <c r="WVU11" s="350"/>
      <c r="WVV11" s="350"/>
      <c r="WVW11" s="350"/>
      <c r="WVX11" s="350"/>
      <c r="WVY11" s="351"/>
      <c r="WVZ11" s="352"/>
      <c r="WWA11" s="353"/>
      <c r="WWB11" s="352"/>
      <c r="WWC11" s="353"/>
      <c r="WWD11" s="352"/>
      <c r="WWE11" s="353"/>
      <c r="WWF11" s="352"/>
      <c r="WWG11" s="353"/>
      <c r="WWH11" s="350"/>
      <c r="WWI11" s="350"/>
      <c r="WWJ11" s="350"/>
      <c r="WWK11" s="350"/>
      <c r="WWL11" s="350"/>
      <c r="WWM11" s="350"/>
      <c r="WWN11" s="351"/>
      <c r="WWO11" s="352"/>
      <c r="WWP11" s="353"/>
      <c r="WWQ11" s="352"/>
      <c r="WWR11" s="353"/>
      <c r="WWS11" s="352"/>
      <c r="WWT11" s="353"/>
      <c r="WWU11" s="352"/>
      <c r="WWV11" s="353"/>
      <c r="WWW11" s="350"/>
      <c r="WWX11" s="350"/>
      <c r="WWY11" s="350"/>
      <c r="WWZ11" s="350"/>
      <c r="WXA11" s="350"/>
      <c r="WXB11" s="350"/>
      <c r="WXC11" s="351"/>
      <c r="WXD11" s="352"/>
      <c r="WXE11" s="353"/>
      <c r="WXF11" s="352"/>
      <c r="WXG11" s="353"/>
      <c r="WXH11" s="352"/>
      <c r="WXI11" s="353"/>
      <c r="WXJ11" s="352"/>
      <c r="WXK11" s="353"/>
      <c r="WXL11" s="350"/>
      <c r="WXM11" s="350"/>
      <c r="WXN11" s="350"/>
      <c r="WXO11" s="350"/>
      <c r="WXP11" s="350"/>
      <c r="WXQ11" s="350"/>
      <c r="WXR11" s="351"/>
      <c r="WXS11" s="352"/>
      <c r="WXT11" s="353"/>
      <c r="WXU11" s="352"/>
      <c r="WXV11" s="353"/>
      <c r="WXW11" s="352"/>
      <c r="WXX11" s="353"/>
      <c r="WXY11" s="352"/>
      <c r="WXZ11" s="353"/>
      <c r="WYA11" s="350"/>
      <c r="WYB11" s="350"/>
      <c r="WYC11" s="350"/>
      <c r="WYD11" s="350"/>
      <c r="WYE11" s="350"/>
      <c r="WYF11" s="350"/>
      <c r="WYG11" s="351"/>
      <c r="WYH11" s="352"/>
      <c r="WYI11" s="353"/>
      <c r="WYJ11" s="352"/>
      <c r="WYK11" s="353"/>
      <c r="WYL11" s="352"/>
      <c r="WYM11" s="353"/>
      <c r="WYN11" s="352"/>
      <c r="WYO11" s="353"/>
      <c r="WYP11" s="350"/>
      <c r="WYQ11" s="350"/>
      <c r="WYR11" s="350"/>
      <c r="WYS11" s="350"/>
      <c r="WYT11" s="350"/>
      <c r="WYU11" s="350"/>
      <c r="WYV11" s="351"/>
      <c r="WYW11" s="352"/>
      <c r="WYX11" s="353"/>
      <c r="WYY11" s="352"/>
      <c r="WYZ11" s="353"/>
      <c r="WZA11" s="352"/>
      <c r="WZB11" s="353"/>
      <c r="WZC11" s="352"/>
      <c r="WZD11" s="353"/>
      <c r="WZE11" s="350"/>
      <c r="WZF11" s="350"/>
      <c r="WZG11" s="350"/>
      <c r="WZH11" s="350"/>
      <c r="WZI11" s="350"/>
      <c r="WZJ11" s="350"/>
      <c r="WZK11" s="351"/>
      <c r="WZL11" s="352"/>
      <c r="WZM11" s="353"/>
      <c r="WZN11" s="352"/>
      <c r="WZO11" s="353"/>
      <c r="WZP11" s="352"/>
      <c r="WZQ11" s="353"/>
      <c r="WZR11" s="352"/>
      <c r="WZS11" s="353"/>
      <c r="WZT11" s="350"/>
      <c r="WZU11" s="350"/>
      <c r="WZV11" s="350"/>
      <c r="WZW11" s="350"/>
      <c r="WZX11" s="350"/>
      <c r="WZY11" s="350"/>
      <c r="WZZ11" s="351"/>
      <c r="XAA11" s="352"/>
      <c r="XAB11" s="353"/>
      <c r="XAC11" s="352"/>
      <c r="XAD11" s="353"/>
      <c r="XAE11" s="352"/>
      <c r="XAF11" s="353"/>
      <c r="XAG11" s="352"/>
      <c r="XAH11" s="353"/>
      <c r="XAI11" s="350"/>
      <c r="XAJ11" s="350"/>
      <c r="XAK11" s="350"/>
      <c r="XAL11" s="350"/>
      <c r="XAM11" s="350"/>
      <c r="XAN11" s="350"/>
      <c r="XAO11" s="351"/>
      <c r="XAP11" s="352"/>
      <c r="XAQ11" s="353"/>
      <c r="XAR11" s="352"/>
      <c r="XAS11" s="353"/>
      <c r="XAT11" s="352"/>
      <c r="XAU11" s="353"/>
      <c r="XAV11" s="352"/>
      <c r="XAW11" s="353"/>
      <c r="XAX11" s="350"/>
      <c r="XAY11" s="350"/>
      <c r="XAZ11" s="350"/>
      <c r="XBA11" s="350"/>
      <c r="XBB11" s="350"/>
      <c r="XBC11" s="350"/>
      <c r="XBD11" s="351"/>
      <c r="XBE11" s="352"/>
      <c r="XBF11" s="353"/>
      <c r="XBG11" s="352"/>
      <c r="XBH11" s="353"/>
      <c r="XBI11" s="352"/>
      <c r="XBJ11" s="353"/>
      <c r="XBK11" s="352"/>
      <c r="XBL11" s="353"/>
      <c r="XBM11" s="350"/>
      <c r="XBN11" s="350"/>
      <c r="XBO11" s="350"/>
      <c r="XBP11" s="350"/>
      <c r="XBQ11" s="350"/>
      <c r="XBR11" s="350"/>
      <c r="XBS11" s="351"/>
      <c r="XBT11" s="352"/>
      <c r="XBU11" s="353"/>
      <c r="XBV11" s="352"/>
      <c r="XBW11" s="353"/>
      <c r="XBX11" s="352"/>
      <c r="XBY11" s="353"/>
      <c r="XBZ11" s="352"/>
      <c r="XCA11" s="353"/>
      <c r="XCB11" s="350"/>
      <c r="XCC11" s="350"/>
      <c r="XCD11" s="350"/>
      <c r="XCE11" s="350"/>
      <c r="XCF11" s="350"/>
      <c r="XCG11" s="350"/>
      <c r="XCH11" s="351"/>
      <c r="XCI11" s="352"/>
      <c r="XCJ11" s="353"/>
      <c r="XCK11" s="352"/>
      <c r="XCL11" s="353"/>
      <c r="XCM11" s="352"/>
      <c r="XCN11" s="353"/>
      <c r="XCO11" s="352"/>
      <c r="XCP11" s="353"/>
      <c r="XCQ11" s="350"/>
      <c r="XCR11" s="350"/>
      <c r="XCS11" s="350"/>
      <c r="XCT11" s="350"/>
      <c r="XCU11" s="350"/>
      <c r="XCV11" s="350"/>
      <c r="XCW11" s="351"/>
      <c r="XCX11" s="352"/>
      <c r="XCY11" s="353"/>
      <c r="XCZ11" s="352"/>
      <c r="XDA11" s="353"/>
      <c r="XDB11" s="352"/>
      <c r="XDC11" s="353"/>
      <c r="XDD11" s="352"/>
      <c r="XDE11" s="353"/>
      <c r="XDF11" s="350"/>
      <c r="XDG11" s="350"/>
      <c r="XDH11" s="350"/>
      <c r="XDI11" s="350"/>
      <c r="XDJ11" s="350"/>
      <c r="XDK11" s="350"/>
      <c r="XDL11" s="351"/>
      <c r="XDM11" s="352"/>
      <c r="XDN11" s="353"/>
      <c r="XDO11" s="352"/>
      <c r="XDP11" s="353"/>
      <c r="XDQ11" s="352"/>
      <c r="XDR11" s="353"/>
      <c r="XDS11" s="352"/>
      <c r="XDT11" s="353"/>
      <c r="XDU11" s="350"/>
      <c r="XDV11" s="350"/>
      <c r="XDW11" s="350"/>
      <c r="XDX11" s="350"/>
      <c r="XDY11" s="350"/>
      <c r="XDZ11" s="350"/>
      <c r="XEA11" s="351"/>
      <c r="XEB11" s="352"/>
      <c r="XEC11" s="353"/>
      <c r="XED11" s="352"/>
      <c r="XEE11" s="353"/>
      <c r="XEF11" s="352"/>
      <c r="XEG11" s="353"/>
      <c r="XEH11" s="352"/>
      <c r="XEI11" s="353"/>
      <c r="XEJ11" s="350"/>
      <c r="XEK11" s="350"/>
      <c r="XEL11" s="350"/>
      <c r="XEM11" s="350"/>
      <c r="XEN11" s="350"/>
      <c r="XEO11" s="350"/>
      <c r="XEP11" s="351"/>
      <c r="XEQ11" s="352"/>
      <c r="XER11" s="353"/>
      <c r="XES11" s="352"/>
      <c r="XET11" s="353"/>
      <c r="XEU11" s="352"/>
      <c r="XEV11" s="353"/>
      <c r="XEW11" s="352"/>
      <c r="XEX11" s="353"/>
      <c r="XEY11" s="350"/>
      <c r="XEZ11" s="350"/>
      <c r="XFA11" s="350"/>
      <c r="XFB11" s="350"/>
    </row>
    <row r="12" spans="1:16382" ht="44.25" customHeight="1">
      <c r="A12" s="350" t="s">
        <v>45</v>
      </c>
      <c r="B12" s="350"/>
      <c r="C12" s="350"/>
      <c r="D12" s="350"/>
      <c r="E12" s="351">
        <f>ORC_PROPOSTA!F64+ORC_PROPOSTA!F71+ORC_PROPOSTA!F79+ORC_PROPOSTA!F87+ORC_PROPOSTA!F94+ORC_PROPOSTA!F101+ORC_PROPOSTA!F106</f>
        <v>2121517.0999999996</v>
      </c>
      <c r="F12" s="352"/>
      <c r="G12" s="353">
        <f t="shared" si="0"/>
        <v>0</v>
      </c>
      <c r="H12" s="352"/>
      <c r="I12" s="353">
        <f t="shared" si="1"/>
        <v>0</v>
      </c>
      <c r="J12" s="352"/>
      <c r="K12" s="353">
        <f t="shared" si="2"/>
        <v>0</v>
      </c>
      <c r="L12" s="352"/>
      <c r="M12" s="353">
        <f t="shared" si="3"/>
        <v>0</v>
      </c>
      <c r="N12" s="355"/>
      <c r="O12" s="353">
        <f t="shared" si="4"/>
        <v>0</v>
      </c>
      <c r="P12" s="355"/>
      <c r="Q12" s="353">
        <f t="shared" si="5"/>
        <v>0</v>
      </c>
      <c r="R12" s="355">
        <v>0.25</v>
      </c>
      <c r="S12" s="353">
        <f t="shared" si="6"/>
        <v>530379.27499999991</v>
      </c>
      <c r="T12" s="352">
        <v>0.25</v>
      </c>
      <c r="U12" s="353">
        <f t="shared" si="7"/>
        <v>530379.27499999991</v>
      </c>
      <c r="V12" s="352">
        <v>0.25</v>
      </c>
      <c r="W12" s="353">
        <f t="shared" si="8"/>
        <v>530379.27499999991</v>
      </c>
      <c r="X12" s="352">
        <v>0.25</v>
      </c>
      <c r="Y12" s="353">
        <f t="shared" si="9"/>
        <v>530379.27499999991</v>
      </c>
      <c r="Z12" s="354">
        <f t="shared" si="10"/>
        <v>2121517.0999999996</v>
      </c>
      <c r="AA12" s="354">
        <f t="shared" si="11"/>
        <v>0</v>
      </c>
      <c r="AB12" s="353"/>
      <c r="AC12" s="350"/>
      <c r="AD12" s="350"/>
      <c r="AE12" s="350"/>
      <c r="AF12" s="350"/>
      <c r="AG12" s="350"/>
      <c r="AH12" s="350"/>
      <c r="AI12" s="351"/>
      <c r="AJ12" s="352"/>
      <c r="AK12" s="353"/>
      <c r="AL12" s="352"/>
      <c r="AM12" s="353"/>
      <c r="AN12" s="352"/>
      <c r="AO12" s="353"/>
      <c r="AP12" s="352"/>
      <c r="AQ12" s="353"/>
      <c r="AR12" s="350"/>
      <c r="AS12" s="350"/>
      <c r="AT12" s="350"/>
      <c r="AU12" s="350"/>
      <c r="AV12" s="350"/>
      <c r="AW12" s="350"/>
      <c r="AX12" s="351"/>
      <c r="AY12" s="352"/>
      <c r="AZ12" s="353"/>
      <c r="BA12" s="352"/>
      <c r="BB12" s="353"/>
      <c r="BC12" s="352"/>
      <c r="BD12" s="353"/>
      <c r="BE12" s="352"/>
      <c r="BF12" s="353"/>
      <c r="BG12" s="350"/>
      <c r="BH12" s="350"/>
      <c r="BI12" s="350"/>
      <c r="BJ12" s="350"/>
      <c r="BK12" s="350"/>
      <c r="BL12" s="350"/>
      <c r="BM12" s="351"/>
      <c r="BN12" s="352"/>
      <c r="BO12" s="353"/>
      <c r="BP12" s="352"/>
      <c r="BQ12" s="353"/>
      <c r="BR12" s="352"/>
      <c r="BS12" s="353"/>
      <c r="BT12" s="352"/>
      <c r="BU12" s="353"/>
      <c r="BV12" s="350"/>
      <c r="BW12" s="350"/>
      <c r="BX12" s="350"/>
      <c r="BY12" s="350"/>
      <c r="BZ12" s="350"/>
      <c r="CA12" s="350"/>
      <c r="CB12" s="351"/>
      <c r="CC12" s="352"/>
      <c r="CD12" s="353"/>
      <c r="CE12" s="352"/>
      <c r="CF12" s="353"/>
      <c r="CG12" s="352"/>
      <c r="CH12" s="353"/>
      <c r="CI12" s="352"/>
      <c r="CJ12" s="353"/>
      <c r="CK12" s="350"/>
      <c r="CL12" s="350"/>
      <c r="CM12" s="350"/>
      <c r="CN12" s="350"/>
      <c r="CO12" s="350"/>
      <c r="CP12" s="350"/>
      <c r="CQ12" s="351"/>
      <c r="CR12" s="352"/>
      <c r="CS12" s="353"/>
      <c r="CT12" s="352"/>
      <c r="CU12" s="353"/>
      <c r="CV12" s="352"/>
      <c r="CW12" s="353"/>
      <c r="CX12" s="352"/>
      <c r="CY12" s="353"/>
      <c r="CZ12" s="350"/>
      <c r="DA12" s="350"/>
      <c r="DB12" s="350"/>
      <c r="DC12" s="350"/>
      <c r="DD12" s="350"/>
      <c r="DE12" s="350"/>
      <c r="DF12" s="351"/>
      <c r="DG12" s="352"/>
      <c r="DH12" s="353"/>
      <c r="DI12" s="352"/>
      <c r="DJ12" s="353"/>
      <c r="DK12" s="352"/>
      <c r="DL12" s="353"/>
      <c r="DM12" s="352"/>
      <c r="DN12" s="353"/>
      <c r="DO12" s="350"/>
      <c r="DP12" s="350"/>
      <c r="DQ12" s="350"/>
      <c r="DR12" s="350"/>
      <c r="DS12" s="350"/>
      <c r="DT12" s="350"/>
      <c r="DU12" s="351"/>
      <c r="DV12" s="352"/>
      <c r="DW12" s="353"/>
      <c r="DX12" s="352"/>
      <c r="DY12" s="353"/>
      <c r="DZ12" s="352"/>
      <c r="EA12" s="353"/>
      <c r="EB12" s="352"/>
      <c r="EC12" s="353"/>
      <c r="ED12" s="350"/>
      <c r="EE12" s="350"/>
      <c r="EF12" s="350"/>
      <c r="EG12" s="350"/>
      <c r="EH12" s="350"/>
      <c r="EI12" s="350"/>
      <c r="EJ12" s="351"/>
      <c r="EK12" s="352"/>
      <c r="EL12" s="353"/>
      <c r="EM12" s="352"/>
      <c r="EN12" s="353"/>
      <c r="EO12" s="352"/>
      <c r="EP12" s="353"/>
      <c r="EQ12" s="352"/>
      <c r="ER12" s="353"/>
      <c r="ES12" s="350"/>
      <c r="ET12" s="350"/>
      <c r="EU12" s="350"/>
      <c r="EV12" s="350"/>
      <c r="EW12" s="350"/>
      <c r="EX12" s="350"/>
      <c r="EY12" s="351"/>
      <c r="EZ12" s="352"/>
      <c r="FA12" s="353"/>
      <c r="FB12" s="352"/>
      <c r="FC12" s="353"/>
      <c r="FD12" s="352"/>
      <c r="FE12" s="353"/>
      <c r="FF12" s="352"/>
      <c r="FG12" s="353"/>
      <c r="FH12" s="350"/>
      <c r="FI12" s="350"/>
      <c r="FJ12" s="350"/>
      <c r="FK12" s="350"/>
      <c r="FL12" s="350"/>
      <c r="FM12" s="350"/>
      <c r="FN12" s="351"/>
      <c r="FO12" s="352"/>
      <c r="FP12" s="353"/>
      <c r="FQ12" s="352"/>
      <c r="FR12" s="353"/>
      <c r="FS12" s="352"/>
      <c r="FT12" s="353"/>
      <c r="FU12" s="352"/>
      <c r="FV12" s="353"/>
      <c r="FW12" s="350"/>
      <c r="FX12" s="350"/>
      <c r="FY12" s="350"/>
      <c r="FZ12" s="350"/>
      <c r="GA12" s="350"/>
      <c r="GB12" s="350"/>
      <c r="GC12" s="351"/>
      <c r="GD12" s="352"/>
      <c r="GE12" s="353"/>
      <c r="GF12" s="352"/>
      <c r="GG12" s="353"/>
      <c r="GH12" s="352"/>
      <c r="GI12" s="353"/>
      <c r="GJ12" s="352"/>
      <c r="GK12" s="353"/>
      <c r="GL12" s="350"/>
      <c r="GM12" s="350"/>
      <c r="GN12" s="350"/>
      <c r="GO12" s="350"/>
      <c r="GP12" s="350"/>
      <c r="GQ12" s="350"/>
      <c r="GR12" s="351"/>
      <c r="GS12" s="352"/>
      <c r="GT12" s="353"/>
      <c r="GU12" s="352"/>
      <c r="GV12" s="353"/>
      <c r="GW12" s="352"/>
      <c r="GX12" s="353"/>
      <c r="GY12" s="352"/>
      <c r="GZ12" s="353"/>
      <c r="HA12" s="350"/>
      <c r="HB12" s="350"/>
      <c r="HC12" s="350"/>
      <c r="HD12" s="350"/>
      <c r="HE12" s="350"/>
      <c r="HF12" s="350"/>
      <c r="HG12" s="351"/>
      <c r="HH12" s="352"/>
      <c r="HI12" s="353"/>
      <c r="HJ12" s="352"/>
      <c r="HK12" s="353"/>
      <c r="HL12" s="352"/>
      <c r="HM12" s="353"/>
      <c r="HN12" s="352"/>
      <c r="HO12" s="353"/>
      <c r="HP12" s="350"/>
      <c r="HQ12" s="350"/>
      <c r="HR12" s="350"/>
      <c r="HS12" s="350"/>
      <c r="HT12" s="350"/>
      <c r="HU12" s="350"/>
      <c r="HV12" s="351"/>
      <c r="HW12" s="352"/>
      <c r="HX12" s="353"/>
      <c r="HY12" s="352"/>
      <c r="HZ12" s="353"/>
      <c r="IA12" s="352"/>
      <c r="IB12" s="353"/>
      <c r="IC12" s="352"/>
      <c r="ID12" s="353"/>
      <c r="IE12" s="350"/>
      <c r="IF12" s="350"/>
      <c r="IG12" s="350"/>
      <c r="IH12" s="350"/>
      <c r="II12" s="350"/>
      <c r="IJ12" s="350"/>
      <c r="IK12" s="351"/>
      <c r="IL12" s="352"/>
      <c r="IM12" s="353"/>
      <c r="IN12" s="352"/>
      <c r="IO12" s="353"/>
      <c r="IP12" s="352"/>
      <c r="IQ12" s="353"/>
      <c r="IR12" s="352"/>
      <c r="IS12" s="353"/>
      <c r="IT12" s="350"/>
      <c r="IU12" s="350"/>
      <c r="IV12" s="350"/>
      <c r="IW12" s="350"/>
      <c r="IX12" s="350"/>
      <c r="IY12" s="350"/>
      <c r="IZ12" s="351"/>
      <c r="JA12" s="352"/>
      <c r="JB12" s="353"/>
      <c r="JC12" s="352"/>
      <c r="JD12" s="353"/>
      <c r="JE12" s="352"/>
      <c r="JF12" s="353"/>
      <c r="JG12" s="352"/>
      <c r="JH12" s="353"/>
      <c r="JI12" s="350"/>
      <c r="JJ12" s="350"/>
      <c r="JK12" s="350"/>
      <c r="JL12" s="350"/>
      <c r="JM12" s="350"/>
      <c r="JN12" s="350"/>
      <c r="JO12" s="351"/>
      <c r="JP12" s="352"/>
      <c r="JQ12" s="353"/>
      <c r="JR12" s="352"/>
      <c r="JS12" s="353"/>
      <c r="JT12" s="352"/>
      <c r="JU12" s="353"/>
      <c r="JV12" s="352"/>
      <c r="JW12" s="353"/>
      <c r="JX12" s="350"/>
      <c r="JY12" s="350"/>
      <c r="JZ12" s="350"/>
      <c r="KA12" s="350"/>
      <c r="KB12" s="350"/>
      <c r="KC12" s="350"/>
      <c r="KD12" s="351"/>
      <c r="KE12" s="352"/>
      <c r="KF12" s="353"/>
      <c r="KG12" s="352"/>
      <c r="KH12" s="353"/>
      <c r="KI12" s="352"/>
      <c r="KJ12" s="353"/>
      <c r="KK12" s="352"/>
      <c r="KL12" s="353"/>
      <c r="KM12" s="350"/>
      <c r="KN12" s="350"/>
      <c r="KO12" s="350"/>
      <c r="KP12" s="350"/>
      <c r="KQ12" s="350"/>
      <c r="KR12" s="350"/>
      <c r="KS12" s="351"/>
      <c r="KT12" s="352"/>
      <c r="KU12" s="353"/>
      <c r="KV12" s="352"/>
      <c r="KW12" s="353"/>
      <c r="KX12" s="352"/>
      <c r="KY12" s="353"/>
      <c r="KZ12" s="352"/>
      <c r="LA12" s="353"/>
      <c r="LB12" s="350"/>
      <c r="LC12" s="350"/>
      <c r="LD12" s="350"/>
      <c r="LE12" s="350"/>
      <c r="LF12" s="350"/>
      <c r="LG12" s="350"/>
      <c r="LH12" s="351"/>
      <c r="LI12" s="352"/>
      <c r="LJ12" s="353"/>
      <c r="LK12" s="352"/>
      <c r="LL12" s="353"/>
      <c r="LM12" s="352"/>
      <c r="LN12" s="353"/>
      <c r="LO12" s="352"/>
      <c r="LP12" s="353"/>
      <c r="LQ12" s="350"/>
      <c r="LR12" s="350"/>
      <c r="LS12" s="350"/>
      <c r="LT12" s="350"/>
      <c r="LU12" s="350"/>
      <c r="LV12" s="350"/>
      <c r="LW12" s="351"/>
      <c r="LX12" s="352"/>
      <c r="LY12" s="353"/>
      <c r="LZ12" s="352"/>
      <c r="MA12" s="353"/>
      <c r="MB12" s="352"/>
      <c r="MC12" s="353"/>
      <c r="MD12" s="352"/>
      <c r="ME12" s="353"/>
      <c r="MF12" s="350"/>
      <c r="MG12" s="350"/>
      <c r="MH12" s="350"/>
      <c r="MI12" s="350"/>
      <c r="MJ12" s="350"/>
      <c r="MK12" s="350"/>
      <c r="ML12" s="351"/>
      <c r="MM12" s="352"/>
      <c r="MN12" s="353"/>
      <c r="MO12" s="352"/>
      <c r="MP12" s="353"/>
      <c r="MQ12" s="352"/>
      <c r="MR12" s="353"/>
      <c r="MS12" s="352"/>
      <c r="MT12" s="353"/>
      <c r="MU12" s="350"/>
      <c r="MV12" s="350"/>
      <c r="MW12" s="350"/>
      <c r="MX12" s="350"/>
      <c r="MY12" s="350"/>
      <c r="MZ12" s="350"/>
      <c r="NA12" s="351"/>
      <c r="NB12" s="352"/>
      <c r="NC12" s="353"/>
      <c r="ND12" s="352"/>
      <c r="NE12" s="353"/>
      <c r="NF12" s="352"/>
      <c r="NG12" s="353"/>
      <c r="NH12" s="352"/>
      <c r="NI12" s="353"/>
      <c r="NJ12" s="350"/>
      <c r="NK12" s="350"/>
      <c r="NL12" s="350"/>
      <c r="NM12" s="350"/>
      <c r="NN12" s="350"/>
      <c r="NO12" s="350"/>
      <c r="NP12" s="351"/>
      <c r="NQ12" s="352"/>
      <c r="NR12" s="353"/>
      <c r="NS12" s="352"/>
      <c r="NT12" s="353"/>
      <c r="NU12" s="352"/>
      <c r="NV12" s="353"/>
      <c r="NW12" s="352"/>
      <c r="NX12" s="353"/>
      <c r="NY12" s="350"/>
      <c r="NZ12" s="350"/>
      <c r="OA12" s="350"/>
      <c r="OB12" s="350"/>
      <c r="OC12" s="350"/>
      <c r="OD12" s="350"/>
      <c r="OE12" s="351"/>
      <c r="OF12" s="352"/>
      <c r="OG12" s="353"/>
      <c r="OH12" s="352"/>
      <c r="OI12" s="353"/>
      <c r="OJ12" s="352"/>
      <c r="OK12" s="353"/>
      <c r="OL12" s="352"/>
      <c r="OM12" s="353"/>
      <c r="ON12" s="350"/>
      <c r="OO12" s="350"/>
      <c r="OP12" s="350"/>
      <c r="OQ12" s="350"/>
      <c r="OR12" s="350"/>
      <c r="OS12" s="350"/>
      <c r="OT12" s="351"/>
      <c r="OU12" s="352"/>
      <c r="OV12" s="353"/>
      <c r="OW12" s="352"/>
      <c r="OX12" s="353"/>
      <c r="OY12" s="352"/>
      <c r="OZ12" s="353"/>
      <c r="PA12" s="352"/>
      <c r="PB12" s="353"/>
      <c r="PC12" s="350"/>
      <c r="PD12" s="350"/>
      <c r="PE12" s="350"/>
      <c r="PF12" s="350"/>
      <c r="PG12" s="350"/>
      <c r="PH12" s="350"/>
      <c r="PI12" s="351"/>
      <c r="PJ12" s="352"/>
      <c r="PK12" s="353"/>
      <c r="PL12" s="352"/>
      <c r="PM12" s="353"/>
      <c r="PN12" s="352"/>
      <c r="PO12" s="353"/>
      <c r="PP12" s="352"/>
      <c r="PQ12" s="353"/>
      <c r="PR12" s="350"/>
      <c r="PS12" s="350"/>
      <c r="PT12" s="350"/>
      <c r="PU12" s="350"/>
      <c r="PV12" s="350"/>
      <c r="PW12" s="350"/>
      <c r="PX12" s="351"/>
      <c r="PY12" s="352"/>
      <c r="PZ12" s="353"/>
      <c r="QA12" s="352"/>
      <c r="QB12" s="353"/>
      <c r="QC12" s="352"/>
      <c r="QD12" s="353"/>
      <c r="QE12" s="352"/>
      <c r="QF12" s="353"/>
      <c r="QG12" s="350"/>
      <c r="QH12" s="350"/>
      <c r="QI12" s="350"/>
      <c r="QJ12" s="350"/>
      <c r="QK12" s="350"/>
      <c r="QL12" s="350"/>
      <c r="QM12" s="351"/>
      <c r="QN12" s="352"/>
      <c r="QO12" s="353"/>
      <c r="QP12" s="352"/>
      <c r="QQ12" s="353"/>
      <c r="QR12" s="352"/>
      <c r="QS12" s="353"/>
      <c r="QT12" s="352"/>
      <c r="QU12" s="353"/>
      <c r="QV12" s="350"/>
      <c r="QW12" s="350"/>
      <c r="QX12" s="350"/>
      <c r="QY12" s="350"/>
      <c r="QZ12" s="350"/>
      <c r="RA12" s="350"/>
      <c r="RB12" s="351"/>
      <c r="RC12" s="352"/>
      <c r="RD12" s="353"/>
      <c r="RE12" s="352"/>
      <c r="RF12" s="353"/>
      <c r="RG12" s="352"/>
      <c r="RH12" s="353"/>
      <c r="RI12" s="352"/>
      <c r="RJ12" s="353"/>
      <c r="RK12" s="350"/>
      <c r="RL12" s="350"/>
      <c r="RM12" s="350"/>
      <c r="RN12" s="350"/>
      <c r="RO12" s="350"/>
      <c r="RP12" s="350"/>
      <c r="RQ12" s="351"/>
      <c r="RR12" s="352"/>
      <c r="RS12" s="353"/>
      <c r="RT12" s="352"/>
      <c r="RU12" s="353"/>
      <c r="RV12" s="352"/>
      <c r="RW12" s="353"/>
      <c r="RX12" s="352"/>
      <c r="RY12" s="353"/>
      <c r="RZ12" s="350"/>
      <c r="SA12" s="350"/>
      <c r="SB12" s="350"/>
      <c r="SC12" s="350"/>
      <c r="SD12" s="350"/>
      <c r="SE12" s="350"/>
      <c r="SF12" s="351"/>
      <c r="SG12" s="352"/>
      <c r="SH12" s="353"/>
      <c r="SI12" s="352"/>
      <c r="SJ12" s="353"/>
      <c r="SK12" s="352"/>
      <c r="SL12" s="353"/>
      <c r="SM12" s="352"/>
      <c r="SN12" s="353"/>
      <c r="SO12" s="350"/>
      <c r="SP12" s="350"/>
      <c r="SQ12" s="350"/>
      <c r="SR12" s="350"/>
      <c r="SS12" s="350"/>
      <c r="ST12" s="350"/>
      <c r="SU12" s="351"/>
      <c r="SV12" s="352"/>
      <c r="SW12" s="353"/>
      <c r="SX12" s="352"/>
      <c r="SY12" s="353"/>
      <c r="SZ12" s="352"/>
      <c r="TA12" s="353"/>
      <c r="TB12" s="352"/>
      <c r="TC12" s="353"/>
      <c r="TD12" s="350"/>
      <c r="TE12" s="350"/>
      <c r="TF12" s="350"/>
      <c r="TG12" s="350"/>
      <c r="TH12" s="350"/>
      <c r="TI12" s="350"/>
      <c r="TJ12" s="351"/>
      <c r="TK12" s="352"/>
      <c r="TL12" s="353"/>
      <c r="TM12" s="352"/>
      <c r="TN12" s="353"/>
      <c r="TO12" s="352"/>
      <c r="TP12" s="353"/>
      <c r="TQ12" s="352"/>
      <c r="TR12" s="353"/>
      <c r="TS12" s="350"/>
      <c r="TT12" s="350"/>
      <c r="TU12" s="350"/>
      <c r="TV12" s="350"/>
      <c r="TW12" s="350"/>
      <c r="TX12" s="350"/>
      <c r="TY12" s="351"/>
      <c r="TZ12" s="352"/>
      <c r="UA12" s="353"/>
      <c r="UB12" s="352"/>
      <c r="UC12" s="353"/>
      <c r="UD12" s="352"/>
      <c r="UE12" s="353"/>
      <c r="UF12" s="352"/>
      <c r="UG12" s="353"/>
      <c r="UH12" s="350"/>
      <c r="UI12" s="350"/>
      <c r="UJ12" s="350"/>
      <c r="UK12" s="350"/>
      <c r="UL12" s="350"/>
      <c r="UM12" s="350"/>
      <c r="UN12" s="351"/>
      <c r="UO12" s="352"/>
      <c r="UP12" s="353"/>
      <c r="UQ12" s="352"/>
      <c r="UR12" s="353"/>
      <c r="US12" s="352"/>
      <c r="UT12" s="353"/>
      <c r="UU12" s="352"/>
      <c r="UV12" s="353"/>
      <c r="UW12" s="350"/>
      <c r="UX12" s="350"/>
      <c r="UY12" s="350"/>
      <c r="UZ12" s="350"/>
      <c r="VA12" s="350"/>
      <c r="VB12" s="350"/>
      <c r="VC12" s="351"/>
      <c r="VD12" s="352"/>
      <c r="VE12" s="353"/>
      <c r="VF12" s="352"/>
      <c r="VG12" s="353"/>
      <c r="VH12" s="352"/>
      <c r="VI12" s="353"/>
      <c r="VJ12" s="352"/>
      <c r="VK12" s="353"/>
      <c r="VL12" s="350"/>
      <c r="VM12" s="350"/>
      <c r="VN12" s="350"/>
      <c r="VO12" s="350"/>
      <c r="VP12" s="350"/>
      <c r="VQ12" s="350"/>
      <c r="VR12" s="351"/>
      <c r="VS12" s="352"/>
      <c r="VT12" s="353"/>
      <c r="VU12" s="352"/>
      <c r="VV12" s="353"/>
      <c r="VW12" s="352"/>
      <c r="VX12" s="353"/>
      <c r="VY12" s="352"/>
      <c r="VZ12" s="353"/>
      <c r="WA12" s="350"/>
      <c r="WB12" s="350"/>
      <c r="WC12" s="350"/>
      <c r="WD12" s="350"/>
      <c r="WE12" s="350"/>
      <c r="WF12" s="350"/>
      <c r="WG12" s="351"/>
      <c r="WH12" s="352"/>
      <c r="WI12" s="353"/>
      <c r="WJ12" s="352"/>
      <c r="WK12" s="353"/>
      <c r="WL12" s="352"/>
      <c r="WM12" s="353"/>
      <c r="WN12" s="352"/>
      <c r="WO12" s="353"/>
      <c r="WP12" s="350"/>
      <c r="WQ12" s="350"/>
      <c r="WR12" s="350"/>
      <c r="WS12" s="350"/>
      <c r="WT12" s="350"/>
      <c r="WU12" s="350"/>
      <c r="WV12" s="351"/>
      <c r="WW12" s="352"/>
      <c r="WX12" s="353"/>
      <c r="WY12" s="352"/>
      <c r="WZ12" s="353"/>
      <c r="XA12" s="352"/>
      <c r="XB12" s="353"/>
      <c r="XC12" s="352"/>
      <c r="XD12" s="353"/>
      <c r="XE12" s="350"/>
      <c r="XF12" s="350"/>
      <c r="XG12" s="350"/>
      <c r="XH12" s="350"/>
      <c r="XI12" s="350"/>
      <c r="XJ12" s="350"/>
      <c r="XK12" s="351"/>
      <c r="XL12" s="352"/>
      <c r="XM12" s="353"/>
      <c r="XN12" s="352"/>
      <c r="XO12" s="353"/>
      <c r="XP12" s="352"/>
      <c r="XQ12" s="353"/>
      <c r="XR12" s="352"/>
      <c r="XS12" s="353"/>
      <c r="XT12" s="350"/>
      <c r="XU12" s="350"/>
      <c r="XV12" s="350"/>
      <c r="XW12" s="350"/>
      <c r="XX12" s="350"/>
      <c r="XY12" s="350"/>
      <c r="XZ12" s="351"/>
      <c r="YA12" s="352"/>
      <c r="YB12" s="353"/>
      <c r="YC12" s="352"/>
      <c r="YD12" s="353"/>
      <c r="YE12" s="352"/>
      <c r="YF12" s="353"/>
      <c r="YG12" s="352"/>
      <c r="YH12" s="353"/>
      <c r="YI12" s="350"/>
      <c r="YJ12" s="350"/>
      <c r="YK12" s="350"/>
      <c r="YL12" s="350"/>
      <c r="YM12" s="350"/>
      <c r="YN12" s="350"/>
      <c r="YO12" s="351"/>
      <c r="YP12" s="352"/>
      <c r="YQ12" s="353"/>
      <c r="YR12" s="352"/>
      <c r="YS12" s="353"/>
      <c r="YT12" s="352"/>
      <c r="YU12" s="353"/>
      <c r="YV12" s="352"/>
      <c r="YW12" s="353"/>
      <c r="YX12" s="350"/>
      <c r="YY12" s="350"/>
      <c r="YZ12" s="350"/>
      <c r="ZA12" s="350"/>
      <c r="ZB12" s="350"/>
      <c r="ZC12" s="350"/>
      <c r="ZD12" s="351"/>
      <c r="ZE12" s="352"/>
      <c r="ZF12" s="353"/>
      <c r="ZG12" s="352"/>
      <c r="ZH12" s="353"/>
      <c r="ZI12" s="352"/>
      <c r="ZJ12" s="353"/>
      <c r="ZK12" s="352"/>
      <c r="ZL12" s="353"/>
      <c r="ZM12" s="350"/>
      <c r="ZN12" s="350"/>
      <c r="ZO12" s="350"/>
      <c r="ZP12" s="350"/>
      <c r="ZQ12" s="350"/>
      <c r="ZR12" s="350"/>
      <c r="ZS12" s="351"/>
      <c r="ZT12" s="352"/>
      <c r="ZU12" s="353"/>
      <c r="ZV12" s="352"/>
      <c r="ZW12" s="353"/>
      <c r="ZX12" s="352"/>
      <c r="ZY12" s="353"/>
      <c r="ZZ12" s="352"/>
      <c r="AAA12" s="353"/>
      <c r="AAB12" s="350"/>
      <c r="AAC12" s="350"/>
      <c r="AAD12" s="350"/>
      <c r="AAE12" s="350"/>
      <c r="AAF12" s="350"/>
      <c r="AAG12" s="350"/>
      <c r="AAH12" s="351"/>
      <c r="AAI12" s="352"/>
      <c r="AAJ12" s="353"/>
      <c r="AAK12" s="352"/>
      <c r="AAL12" s="353"/>
      <c r="AAM12" s="352"/>
      <c r="AAN12" s="353"/>
      <c r="AAO12" s="352"/>
      <c r="AAP12" s="353"/>
      <c r="AAQ12" s="350"/>
      <c r="AAR12" s="350"/>
      <c r="AAS12" s="350"/>
      <c r="AAT12" s="350"/>
      <c r="AAU12" s="350"/>
      <c r="AAV12" s="350"/>
      <c r="AAW12" s="351"/>
      <c r="AAX12" s="352"/>
      <c r="AAY12" s="353"/>
      <c r="AAZ12" s="352"/>
      <c r="ABA12" s="353"/>
      <c r="ABB12" s="352"/>
      <c r="ABC12" s="353"/>
      <c r="ABD12" s="352"/>
      <c r="ABE12" s="353"/>
      <c r="ABF12" s="350"/>
      <c r="ABG12" s="350"/>
      <c r="ABH12" s="350"/>
      <c r="ABI12" s="350"/>
      <c r="ABJ12" s="350"/>
      <c r="ABK12" s="350"/>
      <c r="ABL12" s="351"/>
      <c r="ABM12" s="352"/>
      <c r="ABN12" s="353"/>
      <c r="ABO12" s="352"/>
      <c r="ABP12" s="353"/>
      <c r="ABQ12" s="352"/>
      <c r="ABR12" s="353"/>
      <c r="ABS12" s="352"/>
      <c r="ABT12" s="353"/>
      <c r="ABU12" s="350"/>
      <c r="ABV12" s="350"/>
      <c r="ABW12" s="350"/>
      <c r="ABX12" s="350"/>
      <c r="ABY12" s="350"/>
      <c r="ABZ12" s="350"/>
      <c r="ACA12" s="351"/>
      <c r="ACB12" s="352"/>
      <c r="ACC12" s="353"/>
      <c r="ACD12" s="352"/>
      <c r="ACE12" s="353"/>
      <c r="ACF12" s="352"/>
      <c r="ACG12" s="353"/>
      <c r="ACH12" s="352"/>
      <c r="ACI12" s="353"/>
      <c r="ACJ12" s="350"/>
      <c r="ACK12" s="350"/>
      <c r="ACL12" s="350"/>
      <c r="ACM12" s="350"/>
      <c r="ACN12" s="350"/>
      <c r="ACO12" s="350"/>
      <c r="ACP12" s="351"/>
      <c r="ACQ12" s="352"/>
      <c r="ACR12" s="353"/>
      <c r="ACS12" s="352"/>
      <c r="ACT12" s="353"/>
      <c r="ACU12" s="352"/>
      <c r="ACV12" s="353"/>
      <c r="ACW12" s="352"/>
      <c r="ACX12" s="353"/>
      <c r="ACY12" s="350"/>
      <c r="ACZ12" s="350"/>
      <c r="ADA12" s="350"/>
      <c r="ADB12" s="350"/>
      <c r="ADC12" s="350"/>
      <c r="ADD12" s="350"/>
      <c r="ADE12" s="351"/>
      <c r="ADF12" s="352"/>
      <c r="ADG12" s="353"/>
      <c r="ADH12" s="352"/>
      <c r="ADI12" s="353"/>
      <c r="ADJ12" s="352"/>
      <c r="ADK12" s="353"/>
      <c r="ADL12" s="352"/>
      <c r="ADM12" s="353"/>
      <c r="ADN12" s="350"/>
      <c r="ADO12" s="350"/>
      <c r="ADP12" s="350"/>
      <c r="ADQ12" s="350"/>
      <c r="ADR12" s="350"/>
      <c r="ADS12" s="350"/>
      <c r="ADT12" s="351"/>
      <c r="ADU12" s="352"/>
      <c r="ADV12" s="353"/>
      <c r="ADW12" s="352"/>
      <c r="ADX12" s="353"/>
      <c r="ADY12" s="352"/>
      <c r="ADZ12" s="353"/>
      <c r="AEA12" s="352"/>
      <c r="AEB12" s="353"/>
      <c r="AEC12" s="350"/>
      <c r="AED12" s="350"/>
      <c r="AEE12" s="350"/>
      <c r="AEF12" s="350"/>
      <c r="AEG12" s="350"/>
      <c r="AEH12" s="350"/>
      <c r="AEI12" s="351"/>
      <c r="AEJ12" s="352"/>
      <c r="AEK12" s="353"/>
      <c r="AEL12" s="352"/>
      <c r="AEM12" s="353"/>
      <c r="AEN12" s="352"/>
      <c r="AEO12" s="353"/>
      <c r="AEP12" s="352"/>
      <c r="AEQ12" s="353"/>
      <c r="AER12" s="350"/>
      <c r="AES12" s="350"/>
      <c r="AET12" s="350"/>
      <c r="AEU12" s="350"/>
      <c r="AEV12" s="350"/>
      <c r="AEW12" s="350"/>
      <c r="AEX12" s="351"/>
      <c r="AEY12" s="352"/>
      <c r="AEZ12" s="353"/>
      <c r="AFA12" s="352"/>
      <c r="AFB12" s="353"/>
      <c r="AFC12" s="352"/>
      <c r="AFD12" s="353"/>
      <c r="AFE12" s="352"/>
      <c r="AFF12" s="353"/>
      <c r="AFG12" s="350"/>
      <c r="AFH12" s="350"/>
      <c r="AFI12" s="350"/>
      <c r="AFJ12" s="350"/>
      <c r="AFK12" s="350"/>
      <c r="AFL12" s="350"/>
      <c r="AFM12" s="351"/>
      <c r="AFN12" s="352"/>
      <c r="AFO12" s="353"/>
      <c r="AFP12" s="352"/>
      <c r="AFQ12" s="353"/>
      <c r="AFR12" s="352"/>
      <c r="AFS12" s="353"/>
      <c r="AFT12" s="352"/>
      <c r="AFU12" s="353"/>
      <c r="AFV12" s="350"/>
      <c r="AFW12" s="350"/>
      <c r="AFX12" s="350"/>
      <c r="AFY12" s="350"/>
      <c r="AFZ12" s="350"/>
      <c r="AGA12" s="350"/>
      <c r="AGB12" s="351"/>
      <c r="AGC12" s="352"/>
      <c r="AGD12" s="353"/>
      <c r="AGE12" s="352"/>
      <c r="AGF12" s="353"/>
      <c r="AGG12" s="352"/>
      <c r="AGH12" s="353"/>
      <c r="AGI12" s="352"/>
      <c r="AGJ12" s="353"/>
      <c r="AGK12" s="350"/>
      <c r="AGL12" s="350"/>
      <c r="AGM12" s="350"/>
      <c r="AGN12" s="350"/>
      <c r="AGO12" s="350"/>
      <c r="AGP12" s="350"/>
      <c r="AGQ12" s="351"/>
      <c r="AGR12" s="352"/>
      <c r="AGS12" s="353"/>
      <c r="AGT12" s="352"/>
      <c r="AGU12" s="353"/>
      <c r="AGV12" s="352"/>
      <c r="AGW12" s="353"/>
      <c r="AGX12" s="352"/>
      <c r="AGY12" s="353"/>
      <c r="AGZ12" s="350"/>
      <c r="AHA12" s="350"/>
      <c r="AHB12" s="350"/>
      <c r="AHC12" s="350"/>
      <c r="AHD12" s="350"/>
      <c r="AHE12" s="350"/>
      <c r="AHF12" s="351"/>
      <c r="AHG12" s="352"/>
      <c r="AHH12" s="353"/>
      <c r="AHI12" s="352"/>
      <c r="AHJ12" s="353"/>
      <c r="AHK12" s="352"/>
      <c r="AHL12" s="353"/>
      <c r="AHM12" s="352"/>
      <c r="AHN12" s="353"/>
      <c r="AHO12" s="350"/>
      <c r="AHP12" s="350"/>
      <c r="AHQ12" s="350"/>
      <c r="AHR12" s="350"/>
      <c r="AHS12" s="350"/>
      <c r="AHT12" s="350"/>
      <c r="AHU12" s="351"/>
      <c r="AHV12" s="352"/>
      <c r="AHW12" s="353"/>
      <c r="AHX12" s="352"/>
      <c r="AHY12" s="353"/>
      <c r="AHZ12" s="352"/>
      <c r="AIA12" s="353"/>
      <c r="AIB12" s="352"/>
      <c r="AIC12" s="353"/>
      <c r="AID12" s="350"/>
      <c r="AIE12" s="350"/>
      <c r="AIF12" s="350"/>
      <c r="AIG12" s="350"/>
      <c r="AIH12" s="350"/>
      <c r="AII12" s="350"/>
      <c r="AIJ12" s="351"/>
      <c r="AIK12" s="352"/>
      <c r="AIL12" s="353"/>
      <c r="AIM12" s="352"/>
      <c r="AIN12" s="353"/>
      <c r="AIO12" s="352"/>
      <c r="AIP12" s="353"/>
      <c r="AIQ12" s="352"/>
      <c r="AIR12" s="353"/>
      <c r="AIS12" s="350"/>
      <c r="AIT12" s="350"/>
      <c r="AIU12" s="350"/>
      <c r="AIV12" s="350"/>
      <c r="AIW12" s="350"/>
      <c r="AIX12" s="350"/>
      <c r="AIY12" s="351"/>
      <c r="AIZ12" s="352"/>
      <c r="AJA12" s="353"/>
      <c r="AJB12" s="352"/>
      <c r="AJC12" s="353"/>
      <c r="AJD12" s="352"/>
      <c r="AJE12" s="353"/>
      <c r="AJF12" s="352"/>
      <c r="AJG12" s="353"/>
      <c r="AJH12" s="350"/>
      <c r="AJI12" s="350"/>
      <c r="AJJ12" s="350"/>
      <c r="AJK12" s="350"/>
      <c r="AJL12" s="350"/>
      <c r="AJM12" s="350"/>
      <c r="AJN12" s="351"/>
      <c r="AJO12" s="352"/>
      <c r="AJP12" s="353"/>
      <c r="AJQ12" s="352"/>
      <c r="AJR12" s="353"/>
      <c r="AJS12" s="352"/>
      <c r="AJT12" s="353"/>
      <c r="AJU12" s="352"/>
      <c r="AJV12" s="353"/>
      <c r="AJW12" s="350"/>
      <c r="AJX12" s="350"/>
      <c r="AJY12" s="350"/>
      <c r="AJZ12" s="350"/>
      <c r="AKA12" s="350"/>
      <c r="AKB12" s="350"/>
      <c r="AKC12" s="351"/>
      <c r="AKD12" s="352"/>
      <c r="AKE12" s="353"/>
      <c r="AKF12" s="352"/>
      <c r="AKG12" s="353"/>
      <c r="AKH12" s="352"/>
      <c r="AKI12" s="353"/>
      <c r="AKJ12" s="352"/>
      <c r="AKK12" s="353"/>
      <c r="AKL12" s="350"/>
      <c r="AKM12" s="350"/>
      <c r="AKN12" s="350"/>
      <c r="AKO12" s="350"/>
      <c r="AKP12" s="350"/>
      <c r="AKQ12" s="350"/>
      <c r="AKR12" s="351"/>
      <c r="AKS12" s="352"/>
      <c r="AKT12" s="353"/>
      <c r="AKU12" s="352"/>
      <c r="AKV12" s="353"/>
      <c r="AKW12" s="352"/>
      <c r="AKX12" s="353"/>
      <c r="AKY12" s="352"/>
      <c r="AKZ12" s="353"/>
      <c r="ALA12" s="350"/>
      <c r="ALB12" s="350"/>
      <c r="ALC12" s="350"/>
      <c r="ALD12" s="350"/>
      <c r="ALE12" s="350"/>
      <c r="ALF12" s="350"/>
      <c r="ALG12" s="351"/>
      <c r="ALH12" s="352"/>
      <c r="ALI12" s="353"/>
      <c r="ALJ12" s="352"/>
      <c r="ALK12" s="353"/>
      <c r="ALL12" s="352"/>
      <c r="ALM12" s="353"/>
      <c r="ALN12" s="352"/>
      <c r="ALO12" s="353"/>
      <c r="ALP12" s="350"/>
      <c r="ALQ12" s="350"/>
      <c r="ALR12" s="350"/>
      <c r="ALS12" s="350"/>
      <c r="ALT12" s="350"/>
      <c r="ALU12" s="350"/>
      <c r="ALV12" s="351"/>
      <c r="ALW12" s="352"/>
      <c r="ALX12" s="353"/>
      <c r="ALY12" s="352"/>
      <c r="ALZ12" s="353"/>
      <c r="AMA12" s="352"/>
      <c r="AMB12" s="353"/>
      <c r="AMC12" s="352"/>
      <c r="AMD12" s="353"/>
      <c r="AME12" s="350"/>
      <c r="AMF12" s="350"/>
      <c r="AMG12" s="350"/>
      <c r="AMH12" s="350"/>
      <c r="AMI12" s="350"/>
      <c r="AMJ12" s="350"/>
      <c r="AMK12" s="351"/>
      <c r="AML12" s="352"/>
      <c r="AMM12" s="353"/>
      <c r="AMN12" s="352"/>
      <c r="AMO12" s="353"/>
      <c r="AMP12" s="352"/>
      <c r="AMQ12" s="353"/>
      <c r="AMR12" s="352"/>
      <c r="AMS12" s="353"/>
      <c r="AMT12" s="350"/>
      <c r="AMU12" s="350"/>
      <c r="AMV12" s="350"/>
      <c r="AMW12" s="350"/>
      <c r="AMX12" s="350"/>
      <c r="AMY12" s="350"/>
      <c r="AMZ12" s="351"/>
      <c r="ANA12" s="352"/>
      <c r="ANB12" s="353"/>
      <c r="ANC12" s="352"/>
      <c r="AND12" s="353"/>
      <c r="ANE12" s="352"/>
      <c r="ANF12" s="353"/>
      <c r="ANG12" s="352"/>
      <c r="ANH12" s="353"/>
      <c r="ANI12" s="350"/>
      <c r="ANJ12" s="350"/>
      <c r="ANK12" s="350"/>
      <c r="ANL12" s="350"/>
      <c r="ANM12" s="350"/>
      <c r="ANN12" s="350"/>
      <c r="ANO12" s="351"/>
      <c r="ANP12" s="352"/>
      <c r="ANQ12" s="353"/>
      <c r="ANR12" s="352"/>
      <c r="ANS12" s="353"/>
      <c r="ANT12" s="352"/>
      <c r="ANU12" s="353"/>
      <c r="ANV12" s="352"/>
      <c r="ANW12" s="353"/>
      <c r="ANX12" s="350"/>
      <c r="ANY12" s="350"/>
      <c r="ANZ12" s="350"/>
      <c r="AOA12" s="350"/>
      <c r="AOB12" s="350"/>
      <c r="AOC12" s="350"/>
      <c r="AOD12" s="351"/>
      <c r="AOE12" s="352"/>
      <c r="AOF12" s="353"/>
      <c r="AOG12" s="352"/>
      <c r="AOH12" s="353"/>
      <c r="AOI12" s="352"/>
      <c r="AOJ12" s="353"/>
      <c r="AOK12" s="352"/>
      <c r="AOL12" s="353"/>
      <c r="AOM12" s="350"/>
      <c r="AON12" s="350"/>
      <c r="AOO12" s="350"/>
      <c r="AOP12" s="350"/>
      <c r="AOQ12" s="350"/>
      <c r="AOR12" s="350"/>
      <c r="AOS12" s="351"/>
      <c r="AOT12" s="352"/>
      <c r="AOU12" s="353"/>
      <c r="AOV12" s="352"/>
      <c r="AOW12" s="353"/>
      <c r="AOX12" s="352"/>
      <c r="AOY12" s="353"/>
      <c r="AOZ12" s="352"/>
      <c r="APA12" s="353"/>
      <c r="APB12" s="350"/>
      <c r="APC12" s="350"/>
      <c r="APD12" s="350"/>
      <c r="APE12" s="350"/>
      <c r="APF12" s="350"/>
      <c r="APG12" s="350"/>
      <c r="APH12" s="351"/>
      <c r="API12" s="352"/>
      <c r="APJ12" s="353"/>
      <c r="APK12" s="352"/>
      <c r="APL12" s="353"/>
      <c r="APM12" s="352"/>
      <c r="APN12" s="353"/>
      <c r="APO12" s="352"/>
      <c r="APP12" s="353"/>
      <c r="APQ12" s="350"/>
      <c r="APR12" s="350"/>
      <c r="APS12" s="350"/>
      <c r="APT12" s="350"/>
      <c r="APU12" s="350"/>
      <c r="APV12" s="350"/>
      <c r="APW12" s="351"/>
      <c r="APX12" s="352"/>
      <c r="APY12" s="353"/>
      <c r="APZ12" s="352"/>
      <c r="AQA12" s="353"/>
      <c r="AQB12" s="352"/>
      <c r="AQC12" s="353"/>
      <c r="AQD12" s="352"/>
      <c r="AQE12" s="353"/>
      <c r="AQF12" s="350"/>
      <c r="AQG12" s="350"/>
      <c r="AQH12" s="350"/>
      <c r="AQI12" s="350"/>
      <c r="AQJ12" s="350"/>
      <c r="AQK12" s="350"/>
      <c r="AQL12" s="351"/>
      <c r="AQM12" s="352"/>
      <c r="AQN12" s="353"/>
      <c r="AQO12" s="352"/>
      <c r="AQP12" s="353"/>
      <c r="AQQ12" s="352"/>
      <c r="AQR12" s="353"/>
      <c r="AQS12" s="352"/>
      <c r="AQT12" s="353"/>
      <c r="AQU12" s="350"/>
      <c r="AQV12" s="350"/>
      <c r="AQW12" s="350"/>
      <c r="AQX12" s="350"/>
      <c r="AQY12" s="350"/>
      <c r="AQZ12" s="350"/>
      <c r="ARA12" s="351"/>
      <c r="ARB12" s="352"/>
      <c r="ARC12" s="353"/>
      <c r="ARD12" s="352"/>
      <c r="ARE12" s="353"/>
      <c r="ARF12" s="352"/>
      <c r="ARG12" s="353"/>
      <c r="ARH12" s="352"/>
      <c r="ARI12" s="353"/>
      <c r="ARJ12" s="350"/>
      <c r="ARK12" s="350"/>
      <c r="ARL12" s="350"/>
      <c r="ARM12" s="350"/>
      <c r="ARN12" s="350"/>
      <c r="ARO12" s="350"/>
      <c r="ARP12" s="351"/>
      <c r="ARQ12" s="352"/>
      <c r="ARR12" s="353"/>
      <c r="ARS12" s="352"/>
      <c r="ART12" s="353"/>
      <c r="ARU12" s="352"/>
      <c r="ARV12" s="353"/>
      <c r="ARW12" s="352"/>
      <c r="ARX12" s="353"/>
      <c r="ARY12" s="350"/>
      <c r="ARZ12" s="350"/>
      <c r="ASA12" s="350"/>
      <c r="ASB12" s="350"/>
      <c r="ASC12" s="350"/>
      <c r="ASD12" s="350"/>
      <c r="ASE12" s="351"/>
      <c r="ASF12" s="352"/>
      <c r="ASG12" s="353"/>
      <c r="ASH12" s="352"/>
      <c r="ASI12" s="353"/>
      <c r="ASJ12" s="352"/>
      <c r="ASK12" s="353"/>
      <c r="ASL12" s="352"/>
      <c r="ASM12" s="353"/>
      <c r="ASN12" s="350"/>
      <c r="ASO12" s="350"/>
      <c r="ASP12" s="350"/>
      <c r="ASQ12" s="350"/>
      <c r="ASR12" s="350"/>
      <c r="ASS12" s="350"/>
      <c r="AST12" s="351"/>
      <c r="ASU12" s="352"/>
      <c r="ASV12" s="353"/>
      <c r="ASW12" s="352"/>
      <c r="ASX12" s="353"/>
      <c r="ASY12" s="352"/>
      <c r="ASZ12" s="353"/>
      <c r="ATA12" s="352"/>
      <c r="ATB12" s="353"/>
      <c r="ATC12" s="350"/>
      <c r="ATD12" s="350"/>
      <c r="ATE12" s="350"/>
      <c r="ATF12" s="350"/>
      <c r="ATG12" s="350"/>
      <c r="ATH12" s="350"/>
      <c r="ATI12" s="351"/>
      <c r="ATJ12" s="352"/>
      <c r="ATK12" s="353"/>
      <c r="ATL12" s="352"/>
      <c r="ATM12" s="353"/>
      <c r="ATN12" s="352"/>
      <c r="ATO12" s="353"/>
      <c r="ATP12" s="352"/>
      <c r="ATQ12" s="353"/>
      <c r="ATR12" s="350"/>
      <c r="ATS12" s="350"/>
      <c r="ATT12" s="350"/>
      <c r="ATU12" s="350"/>
      <c r="ATV12" s="350"/>
      <c r="ATW12" s="350"/>
      <c r="ATX12" s="351"/>
      <c r="ATY12" s="352"/>
      <c r="ATZ12" s="353"/>
      <c r="AUA12" s="352"/>
      <c r="AUB12" s="353"/>
      <c r="AUC12" s="352"/>
      <c r="AUD12" s="353"/>
      <c r="AUE12" s="352"/>
      <c r="AUF12" s="353"/>
      <c r="AUG12" s="350"/>
      <c r="AUH12" s="350"/>
      <c r="AUI12" s="350"/>
      <c r="AUJ12" s="350"/>
      <c r="AUK12" s="350"/>
      <c r="AUL12" s="350"/>
      <c r="AUM12" s="351"/>
      <c r="AUN12" s="352"/>
      <c r="AUO12" s="353"/>
      <c r="AUP12" s="352"/>
      <c r="AUQ12" s="353"/>
      <c r="AUR12" s="352"/>
      <c r="AUS12" s="353"/>
      <c r="AUT12" s="352"/>
      <c r="AUU12" s="353"/>
      <c r="AUV12" s="350"/>
      <c r="AUW12" s="350"/>
      <c r="AUX12" s="350"/>
      <c r="AUY12" s="350"/>
      <c r="AUZ12" s="350"/>
      <c r="AVA12" s="350"/>
      <c r="AVB12" s="351"/>
      <c r="AVC12" s="352"/>
      <c r="AVD12" s="353"/>
      <c r="AVE12" s="352"/>
      <c r="AVF12" s="353"/>
      <c r="AVG12" s="352"/>
      <c r="AVH12" s="353"/>
      <c r="AVI12" s="352"/>
      <c r="AVJ12" s="353"/>
      <c r="AVK12" s="350"/>
      <c r="AVL12" s="350"/>
      <c r="AVM12" s="350"/>
      <c r="AVN12" s="350"/>
      <c r="AVO12" s="350"/>
      <c r="AVP12" s="350"/>
      <c r="AVQ12" s="351"/>
      <c r="AVR12" s="352"/>
      <c r="AVS12" s="353"/>
      <c r="AVT12" s="352"/>
      <c r="AVU12" s="353"/>
      <c r="AVV12" s="352"/>
      <c r="AVW12" s="353"/>
      <c r="AVX12" s="352"/>
      <c r="AVY12" s="353"/>
      <c r="AVZ12" s="350"/>
      <c r="AWA12" s="350"/>
      <c r="AWB12" s="350"/>
      <c r="AWC12" s="350"/>
      <c r="AWD12" s="350"/>
      <c r="AWE12" s="350"/>
      <c r="AWF12" s="351"/>
      <c r="AWG12" s="352"/>
      <c r="AWH12" s="353"/>
      <c r="AWI12" s="352"/>
      <c r="AWJ12" s="353"/>
      <c r="AWK12" s="352"/>
      <c r="AWL12" s="353"/>
      <c r="AWM12" s="352"/>
      <c r="AWN12" s="353"/>
      <c r="AWO12" s="350"/>
      <c r="AWP12" s="350"/>
      <c r="AWQ12" s="350"/>
      <c r="AWR12" s="350"/>
      <c r="AWS12" s="350"/>
      <c r="AWT12" s="350"/>
      <c r="AWU12" s="351"/>
      <c r="AWV12" s="352"/>
      <c r="AWW12" s="353"/>
      <c r="AWX12" s="352"/>
      <c r="AWY12" s="353"/>
      <c r="AWZ12" s="352"/>
      <c r="AXA12" s="353"/>
      <c r="AXB12" s="352"/>
      <c r="AXC12" s="353"/>
      <c r="AXD12" s="350"/>
      <c r="AXE12" s="350"/>
      <c r="AXF12" s="350"/>
      <c r="AXG12" s="350"/>
      <c r="AXH12" s="350"/>
      <c r="AXI12" s="350"/>
      <c r="AXJ12" s="351"/>
      <c r="AXK12" s="352"/>
      <c r="AXL12" s="353"/>
      <c r="AXM12" s="352"/>
      <c r="AXN12" s="353"/>
      <c r="AXO12" s="352"/>
      <c r="AXP12" s="353"/>
      <c r="AXQ12" s="352"/>
      <c r="AXR12" s="353"/>
      <c r="AXS12" s="350"/>
      <c r="AXT12" s="350"/>
      <c r="AXU12" s="350"/>
      <c r="AXV12" s="350"/>
      <c r="AXW12" s="350"/>
      <c r="AXX12" s="350"/>
      <c r="AXY12" s="351"/>
      <c r="AXZ12" s="352"/>
      <c r="AYA12" s="353"/>
      <c r="AYB12" s="352"/>
      <c r="AYC12" s="353"/>
      <c r="AYD12" s="352"/>
      <c r="AYE12" s="353"/>
      <c r="AYF12" s="352"/>
      <c r="AYG12" s="353"/>
      <c r="AYH12" s="350"/>
      <c r="AYI12" s="350"/>
      <c r="AYJ12" s="350"/>
      <c r="AYK12" s="350"/>
      <c r="AYL12" s="350"/>
      <c r="AYM12" s="350"/>
      <c r="AYN12" s="351"/>
      <c r="AYO12" s="352"/>
      <c r="AYP12" s="353"/>
      <c r="AYQ12" s="352"/>
      <c r="AYR12" s="353"/>
      <c r="AYS12" s="352"/>
      <c r="AYT12" s="353"/>
      <c r="AYU12" s="352"/>
      <c r="AYV12" s="353"/>
      <c r="AYW12" s="350"/>
      <c r="AYX12" s="350"/>
      <c r="AYY12" s="350"/>
      <c r="AYZ12" s="350"/>
      <c r="AZA12" s="350"/>
      <c r="AZB12" s="350"/>
      <c r="AZC12" s="351"/>
      <c r="AZD12" s="352"/>
      <c r="AZE12" s="353"/>
      <c r="AZF12" s="352"/>
      <c r="AZG12" s="353"/>
      <c r="AZH12" s="352"/>
      <c r="AZI12" s="353"/>
      <c r="AZJ12" s="352"/>
      <c r="AZK12" s="353"/>
      <c r="AZL12" s="350"/>
      <c r="AZM12" s="350"/>
      <c r="AZN12" s="350"/>
      <c r="AZO12" s="350"/>
      <c r="AZP12" s="350"/>
      <c r="AZQ12" s="350"/>
      <c r="AZR12" s="351"/>
      <c r="AZS12" s="352"/>
      <c r="AZT12" s="353"/>
      <c r="AZU12" s="352"/>
      <c r="AZV12" s="353"/>
      <c r="AZW12" s="352"/>
      <c r="AZX12" s="353"/>
      <c r="AZY12" s="352"/>
      <c r="AZZ12" s="353"/>
      <c r="BAA12" s="350"/>
      <c r="BAB12" s="350"/>
      <c r="BAC12" s="350"/>
      <c r="BAD12" s="350"/>
      <c r="BAE12" s="350"/>
      <c r="BAF12" s="350"/>
      <c r="BAG12" s="351"/>
      <c r="BAH12" s="352"/>
      <c r="BAI12" s="353"/>
      <c r="BAJ12" s="352"/>
      <c r="BAK12" s="353"/>
      <c r="BAL12" s="352"/>
      <c r="BAM12" s="353"/>
      <c r="BAN12" s="352"/>
      <c r="BAO12" s="353"/>
      <c r="BAP12" s="350"/>
      <c r="BAQ12" s="350"/>
      <c r="BAR12" s="350"/>
      <c r="BAS12" s="350"/>
      <c r="BAT12" s="350"/>
      <c r="BAU12" s="350"/>
      <c r="BAV12" s="351"/>
      <c r="BAW12" s="352"/>
      <c r="BAX12" s="353"/>
      <c r="BAY12" s="352"/>
      <c r="BAZ12" s="353"/>
      <c r="BBA12" s="352"/>
      <c r="BBB12" s="353"/>
      <c r="BBC12" s="352"/>
      <c r="BBD12" s="353"/>
      <c r="BBE12" s="350"/>
      <c r="BBF12" s="350"/>
      <c r="BBG12" s="350"/>
      <c r="BBH12" s="350"/>
      <c r="BBI12" s="350"/>
      <c r="BBJ12" s="350"/>
      <c r="BBK12" s="351"/>
      <c r="BBL12" s="352"/>
      <c r="BBM12" s="353"/>
      <c r="BBN12" s="352"/>
      <c r="BBO12" s="353"/>
      <c r="BBP12" s="352"/>
      <c r="BBQ12" s="353"/>
      <c r="BBR12" s="352"/>
      <c r="BBS12" s="353"/>
      <c r="BBT12" s="350"/>
      <c r="BBU12" s="350"/>
      <c r="BBV12" s="350"/>
      <c r="BBW12" s="350"/>
      <c r="BBX12" s="350"/>
      <c r="BBY12" s="350"/>
      <c r="BBZ12" s="351"/>
      <c r="BCA12" s="352"/>
      <c r="BCB12" s="353"/>
      <c r="BCC12" s="352"/>
      <c r="BCD12" s="353"/>
      <c r="BCE12" s="352"/>
      <c r="BCF12" s="353"/>
      <c r="BCG12" s="352"/>
      <c r="BCH12" s="353"/>
      <c r="BCI12" s="350"/>
      <c r="BCJ12" s="350"/>
      <c r="BCK12" s="350"/>
      <c r="BCL12" s="350"/>
      <c r="BCM12" s="350"/>
      <c r="BCN12" s="350"/>
      <c r="BCO12" s="351"/>
      <c r="BCP12" s="352"/>
      <c r="BCQ12" s="353"/>
      <c r="BCR12" s="352"/>
      <c r="BCS12" s="353"/>
      <c r="BCT12" s="352"/>
      <c r="BCU12" s="353"/>
      <c r="BCV12" s="352"/>
      <c r="BCW12" s="353"/>
      <c r="BCX12" s="350"/>
      <c r="BCY12" s="350"/>
      <c r="BCZ12" s="350"/>
      <c r="BDA12" s="350"/>
      <c r="BDB12" s="350"/>
      <c r="BDC12" s="350"/>
      <c r="BDD12" s="351"/>
      <c r="BDE12" s="352"/>
      <c r="BDF12" s="353"/>
      <c r="BDG12" s="352"/>
      <c r="BDH12" s="353"/>
      <c r="BDI12" s="352"/>
      <c r="BDJ12" s="353"/>
      <c r="BDK12" s="352"/>
      <c r="BDL12" s="353"/>
      <c r="BDM12" s="350"/>
      <c r="BDN12" s="350"/>
      <c r="BDO12" s="350"/>
      <c r="BDP12" s="350"/>
      <c r="BDQ12" s="350"/>
      <c r="BDR12" s="350"/>
      <c r="BDS12" s="351"/>
      <c r="BDT12" s="352"/>
      <c r="BDU12" s="353"/>
      <c r="BDV12" s="352"/>
      <c r="BDW12" s="353"/>
      <c r="BDX12" s="352"/>
      <c r="BDY12" s="353"/>
      <c r="BDZ12" s="352"/>
      <c r="BEA12" s="353"/>
      <c r="BEB12" s="350"/>
      <c r="BEC12" s="350"/>
      <c r="BED12" s="350"/>
      <c r="BEE12" s="350"/>
      <c r="BEF12" s="350"/>
      <c r="BEG12" s="350"/>
      <c r="BEH12" s="351"/>
      <c r="BEI12" s="352"/>
      <c r="BEJ12" s="353"/>
      <c r="BEK12" s="352"/>
      <c r="BEL12" s="353"/>
      <c r="BEM12" s="352"/>
      <c r="BEN12" s="353"/>
      <c r="BEO12" s="352"/>
      <c r="BEP12" s="353"/>
      <c r="BEQ12" s="350"/>
      <c r="BER12" s="350"/>
      <c r="BES12" s="350"/>
      <c r="BET12" s="350"/>
      <c r="BEU12" s="350"/>
      <c r="BEV12" s="350"/>
      <c r="BEW12" s="351"/>
      <c r="BEX12" s="352"/>
      <c r="BEY12" s="353"/>
      <c r="BEZ12" s="352"/>
      <c r="BFA12" s="353"/>
      <c r="BFB12" s="352"/>
      <c r="BFC12" s="353"/>
      <c r="BFD12" s="352"/>
      <c r="BFE12" s="353"/>
      <c r="BFF12" s="350"/>
      <c r="BFG12" s="350"/>
      <c r="BFH12" s="350"/>
      <c r="BFI12" s="350"/>
      <c r="BFJ12" s="350"/>
      <c r="BFK12" s="350"/>
      <c r="BFL12" s="351"/>
      <c r="BFM12" s="352"/>
      <c r="BFN12" s="353"/>
      <c r="BFO12" s="352"/>
      <c r="BFP12" s="353"/>
      <c r="BFQ12" s="352"/>
      <c r="BFR12" s="353"/>
      <c r="BFS12" s="352"/>
      <c r="BFT12" s="353"/>
      <c r="BFU12" s="350"/>
      <c r="BFV12" s="350"/>
      <c r="BFW12" s="350"/>
      <c r="BFX12" s="350"/>
      <c r="BFY12" s="350"/>
      <c r="BFZ12" s="350"/>
      <c r="BGA12" s="351"/>
      <c r="BGB12" s="352"/>
      <c r="BGC12" s="353"/>
      <c r="BGD12" s="352"/>
      <c r="BGE12" s="353"/>
      <c r="BGF12" s="352"/>
      <c r="BGG12" s="353"/>
      <c r="BGH12" s="352"/>
      <c r="BGI12" s="353"/>
      <c r="BGJ12" s="350"/>
      <c r="BGK12" s="350"/>
      <c r="BGL12" s="350"/>
      <c r="BGM12" s="350"/>
      <c r="BGN12" s="350"/>
      <c r="BGO12" s="350"/>
      <c r="BGP12" s="351"/>
      <c r="BGQ12" s="352"/>
      <c r="BGR12" s="353"/>
      <c r="BGS12" s="352"/>
      <c r="BGT12" s="353"/>
      <c r="BGU12" s="352"/>
      <c r="BGV12" s="353"/>
      <c r="BGW12" s="352"/>
      <c r="BGX12" s="353"/>
      <c r="BGY12" s="350"/>
      <c r="BGZ12" s="350"/>
      <c r="BHA12" s="350"/>
      <c r="BHB12" s="350"/>
      <c r="BHC12" s="350"/>
      <c r="BHD12" s="350"/>
      <c r="BHE12" s="351"/>
      <c r="BHF12" s="352"/>
      <c r="BHG12" s="353"/>
      <c r="BHH12" s="352"/>
      <c r="BHI12" s="353"/>
      <c r="BHJ12" s="352"/>
      <c r="BHK12" s="353"/>
      <c r="BHL12" s="352"/>
      <c r="BHM12" s="353"/>
      <c r="BHN12" s="350"/>
      <c r="BHO12" s="350"/>
      <c r="BHP12" s="350"/>
      <c r="BHQ12" s="350"/>
      <c r="BHR12" s="350"/>
      <c r="BHS12" s="350"/>
      <c r="BHT12" s="351"/>
      <c r="BHU12" s="352"/>
      <c r="BHV12" s="353"/>
      <c r="BHW12" s="352"/>
      <c r="BHX12" s="353"/>
      <c r="BHY12" s="352"/>
      <c r="BHZ12" s="353"/>
      <c r="BIA12" s="352"/>
      <c r="BIB12" s="353"/>
      <c r="BIC12" s="350"/>
      <c r="BID12" s="350"/>
      <c r="BIE12" s="350"/>
      <c r="BIF12" s="350"/>
      <c r="BIG12" s="350"/>
      <c r="BIH12" s="350"/>
      <c r="BII12" s="351"/>
      <c r="BIJ12" s="352"/>
      <c r="BIK12" s="353"/>
      <c r="BIL12" s="352"/>
      <c r="BIM12" s="353"/>
      <c r="BIN12" s="352"/>
      <c r="BIO12" s="353"/>
      <c r="BIP12" s="352"/>
      <c r="BIQ12" s="353"/>
      <c r="BIR12" s="350"/>
      <c r="BIS12" s="350"/>
      <c r="BIT12" s="350"/>
      <c r="BIU12" s="350"/>
      <c r="BIV12" s="350"/>
      <c r="BIW12" s="350"/>
      <c r="BIX12" s="351"/>
      <c r="BIY12" s="352"/>
      <c r="BIZ12" s="353"/>
      <c r="BJA12" s="352"/>
      <c r="BJB12" s="353"/>
      <c r="BJC12" s="352"/>
      <c r="BJD12" s="353"/>
      <c r="BJE12" s="352"/>
      <c r="BJF12" s="353"/>
      <c r="BJG12" s="350"/>
      <c r="BJH12" s="350"/>
      <c r="BJI12" s="350"/>
      <c r="BJJ12" s="350"/>
      <c r="BJK12" s="350"/>
      <c r="BJL12" s="350"/>
      <c r="BJM12" s="351"/>
      <c r="BJN12" s="352"/>
      <c r="BJO12" s="353"/>
      <c r="BJP12" s="352"/>
      <c r="BJQ12" s="353"/>
      <c r="BJR12" s="352"/>
      <c r="BJS12" s="353"/>
      <c r="BJT12" s="352"/>
      <c r="BJU12" s="353"/>
      <c r="BJV12" s="350"/>
      <c r="BJW12" s="350"/>
      <c r="BJX12" s="350"/>
      <c r="BJY12" s="350"/>
      <c r="BJZ12" s="350"/>
      <c r="BKA12" s="350"/>
      <c r="BKB12" s="351"/>
      <c r="BKC12" s="352"/>
      <c r="BKD12" s="353"/>
      <c r="BKE12" s="352"/>
      <c r="BKF12" s="353"/>
      <c r="BKG12" s="352"/>
      <c r="BKH12" s="353"/>
      <c r="BKI12" s="352"/>
      <c r="BKJ12" s="353"/>
      <c r="BKK12" s="350"/>
      <c r="BKL12" s="350"/>
      <c r="BKM12" s="350"/>
      <c r="BKN12" s="350"/>
      <c r="BKO12" s="350"/>
      <c r="BKP12" s="350"/>
      <c r="BKQ12" s="351"/>
      <c r="BKR12" s="352"/>
      <c r="BKS12" s="353"/>
      <c r="BKT12" s="352"/>
      <c r="BKU12" s="353"/>
      <c r="BKV12" s="352"/>
      <c r="BKW12" s="353"/>
      <c r="BKX12" s="352"/>
      <c r="BKY12" s="353"/>
      <c r="BKZ12" s="350"/>
      <c r="BLA12" s="350"/>
      <c r="BLB12" s="350"/>
      <c r="BLC12" s="350"/>
      <c r="BLD12" s="350"/>
      <c r="BLE12" s="350"/>
      <c r="BLF12" s="351"/>
      <c r="BLG12" s="352"/>
      <c r="BLH12" s="353"/>
      <c r="BLI12" s="352"/>
      <c r="BLJ12" s="353"/>
      <c r="BLK12" s="352"/>
      <c r="BLL12" s="353"/>
      <c r="BLM12" s="352"/>
      <c r="BLN12" s="353"/>
      <c r="BLO12" s="350"/>
      <c r="BLP12" s="350"/>
      <c r="BLQ12" s="350"/>
      <c r="BLR12" s="350"/>
      <c r="BLS12" s="350"/>
      <c r="BLT12" s="350"/>
      <c r="BLU12" s="351"/>
      <c r="BLV12" s="352"/>
      <c r="BLW12" s="353"/>
      <c r="BLX12" s="352"/>
      <c r="BLY12" s="353"/>
      <c r="BLZ12" s="352"/>
      <c r="BMA12" s="353"/>
      <c r="BMB12" s="352"/>
      <c r="BMC12" s="353"/>
      <c r="BMD12" s="350"/>
      <c r="BME12" s="350"/>
      <c r="BMF12" s="350"/>
      <c r="BMG12" s="350"/>
      <c r="BMH12" s="350"/>
      <c r="BMI12" s="350"/>
      <c r="BMJ12" s="351"/>
      <c r="BMK12" s="352"/>
      <c r="BML12" s="353"/>
      <c r="BMM12" s="352"/>
      <c r="BMN12" s="353"/>
      <c r="BMO12" s="352"/>
      <c r="BMP12" s="353"/>
      <c r="BMQ12" s="352"/>
      <c r="BMR12" s="353"/>
      <c r="BMS12" s="350"/>
      <c r="BMT12" s="350"/>
      <c r="BMU12" s="350"/>
      <c r="BMV12" s="350"/>
      <c r="BMW12" s="350"/>
      <c r="BMX12" s="350"/>
      <c r="BMY12" s="351"/>
      <c r="BMZ12" s="352"/>
      <c r="BNA12" s="353"/>
      <c r="BNB12" s="352"/>
      <c r="BNC12" s="353"/>
      <c r="BND12" s="352"/>
      <c r="BNE12" s="353"/>
      <c r="BNF12" s="352"/>
      <c r="BNG12" s="353"/>
      <c r="BNH12" s="350"/>
      <c r="BNI12" s="350"/>
      <c r="BNJ12" s="350"/>
      <c r="BNK12" s="350"/>
      <c r="BNL12" s="350"/>
      <c r="BNM12" s="350"/>
      <c r="BNN12" s="351"/>
      <c r="BNO12" s="352"/>
      <c r="BNP12" s="353"/>
      <c r="BNQ12" s="352"/>
      <c r="BNR12" s="353"/>
      <c r="BNS12" s="352"/>
      <c r="BNT12" s="353"/>
      <c r="BNU12" s="352"/>
      <c r="BNV12" s="353"/>
      <c r="BNW12" s="350"/>
      <c r="BNX12" s="350"/>
      <c r="BNY12" s="350"/>
      <c r="BNZ12" s="350"/>
      <c r="BOA12" s="350"/>
      <c r="BOB12" s="350"/>
      <c r="BOC12" s="351"/>
      <c r="BOD12" s="352"/>
      <c r="BOE12" s="353"/>
      <c r="BOF12" s="352"/>
      <c r="BOG12" s="353"/>
      <c r="BOH12" s="352"/>
      <c r="BOI12" s="353"/>
      <c r="BOJ12" s="352"/>
      <c r="BOK12" s="353"/>
      <c r="BOL12" s="350"/>
      <c r="BOM12" s="350"/>
      <c r="BON12" s="350"/>
      <c r="BOO12" s="350"/>
      <c r="BOP12" s="350"/>
      <c r="BOQ12" s="350"/>
      <c r="BOR12" s="351"/>
      <c r="BOS12" s="352"/>
      <c r="BOT12" s="353"/>
      <c r="BOU12" s="352"/>
      <c r="BOV12" s="353"/>
      <c r="BOW12" s="352"/>
      <c r="BOX12" s="353"/>
      <c r="BOY12" s="352"/>
      <c r="BOZ12" s="353"/>
      <c r="BPA12" s="350"/>
      <c r="BPB12" s="350"/>
      <c r="BPC12" s="350"/>
      <c r="BPD12" s="350"/>
      <c r="BPE12" s="350"/>
      <c r="BPF12" s="350"/>
      <c r="BPG12" s="351"/>
      <c r="BPH12" s="352"/>
      <c r="BPI12" s="353"/>
      <c r="BPJ12" s="352"/>
      <c r="BPK12" s="353"/>
      <c r="BPL12" s="352"/>
      <c r="BPM12" s="353"/>
      <c r="BPN12" s="352"/>
      <c r="BPO12" s="353"/>
      <c r="BPP12" s="350"/>
      <c r="BPQ12" s="350"/>
      <c r="BPR12" s="350"/>
      <c r="BPS12" s="350"/>
      <c r="BPT12" s="350"/>
      <c r="BPU12" s="350"/>
      <c r="BPV12" s="351"/>
      <c r="BPW12" s="352"/>
      <c r="BPX12" s="353"/>
      <c r="BPY12" s="352"/>
      <c r="BPZ12" s="353"/>
      <c r="BQA12" s="352"/>
      <c r="BQB12" s="353"/>
      <c r="BQC12" s="352"/>
      <c r="BQD12" s="353"/>
      <c r="BQE12" s="350"/>
      <c r="BQF12" s="350"/>
      <c r="BQG12" s="350"/>
      <c r="BQH12" s="350"/>
      <c r="BQI12" s="350"/>
      <c r="BQJ12" s="350"/>
      <c r="BQK12" s="351"/>
      <c r="BQL12" s="352"/>
      <c r="BQM12" s="353"/>
      <c r="BQN12" s="352"/>
      <c r="BQO12" s="353"/>
      <c r="BQP12" s="352"/>
      <c r="BQQ12" s="353"/>
      <c r="BQR12" s="352"/>
      <c r="BQS12" s="353"/>
      <c r="BQT12" s="350"/>
      <c r="BQU12" s="350"/>
      <c r="BQV12" s="350"/>
      <c r="BQW12" s="350"/>
      <c r="BQX12" s="350"/>
      <c r="BQY12" s="350"/>
      <c r="BQZ12" s="351"/>
      <c r="BRA12" s="352"/>
      <c r="BRB12" s="353"/>
      <c r="BRC12" s="352"/>
      <c r="BRD12" s="353"/>
      <c r="BRE12" s="352"/>
      <c r="BRF12" s="353"/>
      <c r="BRG12" s="352"/>
      <c r="BRH12" s="353"/>
      <c r="BRI12" s="350"/>
      <c r="BRJ12" s="350"/>
      <c r="BRK12" s="350"/>
      <c r="BRL12" s="350"/>
      <c r="BRM12" s="350"/>
      <c r="BRN12" s="350"/>
      <c r="BRO12" s="351"/>
      <c r="BRP12" s="352"/>
      <c r="BRQ12" s="353"/>
      <c r="BRR12" s="352"/>
      <c r="BRS12" s="353"/>
      <c r="BRT12" s="352"/>
      <c r="BRU12" s="353"/>
      <c r="BRV12" s="352"/>
      <c r="BRW12" s="353"/>
      <c r="BRX12" s="350"/>
      <c r="BRY12" s="350"/>
      <c r="BRZ12" s="350"/>
      <c r="BSA12" s="350"/>
      <c r="BSB12" s="350"/>
      <c r="BSC12" s="350"/>
      <c r="BSD12" s="351"/>
      <c r="BSE12" s="352"/>
      <c r="BSF12" s="353"/>
      <c r="BSG12" s="352"/>
      <c r="BSH12" s="353"/>
      <c r="BSI12" s="352"/>
      <c r="BSJ12" s="353"/>
      <c r="BSK12" s="352"/>
      <c r="BSL12" s="353"/>
      <c r="BSM12" s="350"/>
      <c r="BSN12" s="350"/>
      <c r="BSO12" s="350"/>
      <c r="BSP12" s="350"/>
      <c r="BSQ12" s="350"/>
      <c r="BSR12" s="350"/>
      <c r="BSS12" s="351"/>
      <c r="BST12" s="352"/>
      <c r="BSU12" s="353"/>
      <c r="BSV12" s="352"/>
      <c r="BSW12" s="353"/>
      <c r="BSX12" s="352"/>
      <c r="BSY12" s="353"/>
      <c r="BSZ12" s="352"/>
      <c r="BTA12" s="353"/>
      <c r="BTB12" s="350"/>
      <c r="BTC12" s="350"/>
      <c r="BTD12" s="350"/>
      <c r="BTE12" s="350"/>
      <c r="BTF12" s="350"/>
      <c r="BTG12" s="350"/>
      <c r="BTH12" s="351"/>
      <c r="BTI12" s="352"/>
      <c r="BTJ12" s="353"/>
      <c r="BTK12" s="352"/>
      <c r="BTL12" s="353"/>
      <c r="BTM12" s="352"/>
      <c r="BTN12" s="353"/>
      <c r="BTO12" s="352"/>
      <c r="BTP12" s="353"/>
      <c r="BTQ12" s="350"/>
      <c r="BTR12" s="350"/>
      <c r="BTS12" s="350"/>
      <c r="BTT12" s="350"/>
      <c r="BTU12" s="350"/>
      <c r="BTV12" s="350"/>
      <c r="BTW12" s="351"/>
      <c r="BTX12" s="352"/>
      <c r="BTY12" s="353"/>
      <c r="BTZ12" s="352"/>
      <c r="BUA12" s="353"/>
      <c r="BUB12" s="352"/>
      <c r="BUC12" s="353"/>
      <c r="BUD12" s="352"/>
      <c r="BUE12" s="353"/>
      <c r="BUF12" s="350"/>
      <c r="BUG12" s="350"/>
      <c r="BUH12" s="350"/>
      <c r="BUI12" s="350"/>
      <c r="BUJ12" s="350"/>
      <c r="BUK12" s="350"/>
      <c r="BUL12" s="351"/>
      <c r="BUM12" s="352"/>
      <c r="BUN12" s="353"/>
      <c r="BUO12" s="352"/>
      <c r="BUP12" s="353"/>
      <c r="BUQ12" s="352"/>
      <c r="BUR12" s="353"/>
      <c r="BUS12" s="352"/>
      <c r="BUT12" s="353"/>
      <c r="BUU12" s="350"/>
      <c r="BUV12" s="350"/>
      <c r="BUW12" s="350"/>
      <c r="BUX12" s="350"/>
      <c r="BUY12" s="350"/>
      <c r="BUZ12" s="350"/>
      <c r="BVA12" s="351"/>
      <c r="BVB12" s="352"/>
      <c r="BVC12" s="353"/>
      <c r="BVD12" s="352"/>
      <c r="BVE12" s="353"/>
      <c r="BVF12" s="352"/>
      <c r="BVG12" s="353"/>
      <c r="BVH12" s="352"/>
      <c r="BVI12" s="353"/>
      <c r="BVJ12" s="350"/>
      <c r="BVK12" s="350"/>
      <c r="BVL12" s="350"/>
      <c r="BVM12" s="350"/>
      <c r="BVN12" s="350"/>
      <c r="BVO12" s="350"/>
      <c r="BVP12" s="351"/>
      <c r="BVQ12" s="352"/>
      <c r="BVR12" s="353"/>
      <c r="BVS12" s="352"/>
      <c r="BVT12" s="353"/>
      <c r="BVU12" s="352"/>
      <c r="BVV12" s="353"/>
      <c r="BVW12" s="352"/>
      <c r="BVX12" s="353"/>
      <c r="BVY12" s="350"/>
      <c r="BVZ12" s="350"/>
      <c r="BWA12" s="350"/>
      <c r="BWB12" s="350"/>
      <c r="BWC12" s="350"/>
      <c r="BWD12" s="350"/>
      <c r="BWE12" s="351"/>
      <c r="BWF12" s="352"/>
      <c r="BWG12" s="353"/>
      <c r="BWH12" s="352"/>
      <c r="BWI12" s="353"/>
      <c r="BWJ12" s="352"/>
      <c r="BWK12" s="353"/>
      <c r="BWL12" s="352"/>
      <c r="BWM12" s="353"/>
      <c r="BWN12" s="350"/>
      <c r="BWO12" s="350"/>
      <c r="BWP12" s="350"/>
      <c r="BWQ12" s="350"/>
      <c r="BWR12" s="350"/>
      <c r="BWS12" s="350"/>
      <c r="BWT12" s="351"/>
      <c r="BWU12" s="352"/>
      <c r="BWV12" s="353"/>
      <c r="BWW12" s="352"/>
      <c r="BWX12" s="353"/>
      <c r="BWY12" s="352"/>
      <c r="BWZ12" s="353"/>
      <c r="BXA12" s="352"/>
      <c r="BXB12" s="353"/>
      <c r="BXC12" s="350"/>
      <c r="BXD12" s="350"/>
      <c r="BXE12" s="350"/>
      <c r="BXF12" s="350"/>
      <c r="BXG12" s="350"/>
      <c r="BXH12" s="350"/>
      <c r="BXI12" s="351"/>
      <c r="BXJ12" s="352"/>
      <c r="BXK12" s="353"/>
      <c r="BXL12" s="352"/>
      <c r="BXM12" s="353"/>
      <c r="BXN12" s="352"/>
      <c r="BXO12" s="353"/>
      <c r="BXP12" s="352"/>
      <c r="BXQ12" s="353"/>
      <c r="BXR12" s="350"/>
      <c r="BXS12" s="350"/>
      <c r="BXT12" s="350"/>
      <c r="BXU12" s="350"/>
      <c r="BXV12" s="350"/>
      <c r="BXW12" s="350"/>
      <c r="BXX12" s="351"/>
      <c r="BXY12" s="352"/>
      <c r="BXZ12" s="353"/>
      <c r="BYA12" s="352"/>
      <c r="BYB12" s="353"/>
      <c r="BYC12" s="352"/>
      <c r="BYD12" s="353"/>
      <c r="BYE12" s="352"/>
      <c r="BYF12" s="353"/>
      <c r="BYG12" s="350"/>
      <c r="BYH12" s="350"/>
      <c r="BYI12" s="350"/>
      <c r="BYJ12" s="350"/>
      <c r="BYK12" s="350"/>
      <c r="BYL12" s="350"/>
      <c r="BYM12" s="351"/>
      <c r="BYN12" s="352"/>
      <c r="BYO12" s="353"/>
      <c r="BYP12" s="352"/>
      <c r="BYQ12" s="353"/>
      <c r="BYR12" s="352"/>
      <c r="BYS12" s="353"/>
      <c r="BYT12" s="352"/>
      <c r="BYU12" s="353"/>
      <c r="BYV12" s="350"/>
      <c r="BYW12" s="350"/>
      <c r="BYX12" s="350"/>
      <c r="BYY12" s="350"/>
      <c r="BYZ12" s="350"/>
      <c r="BZA12" s="350"/>
      <c r="BZB12" s="351"/>
      <c r="BZC12" s="352"/>
      <c r="BZD12" s="353"/>
      <c r="BZE12" s="352"/>
      <c r="BZF12" s="353"/>
      <c r="BZG12" s="352"/>
      <c r="BZH12" s="353"/>
      <c r="BZI12" s="352"/>
      <c r="BZJ12" s="353"/>
      <c r="BZK12" s="350"/>
      <c r="BZL12" s="350"/>
      <c r="BZM12" s="350"/>
      <c r="BZN12" s="350"/>
      <c r="BZO12" s="350"/>
      <c r="BZP12" s="350"/>
      <c r="BZQ12" s="351"/>
      <c r="BZR12" s="352"/>
      <c r="BZS12" s="353"/>
      <c r="BZT12" s="352"/>
      <c r="BZU12" s="353"/>
      <c r="BZV12" s="352"/>
      <c r="BZW12" s="353"/>
      <c r="BZX12" s="352"/>
      <c r="BZY12" s="353"/>
      <c r="BZZ12" s="350"/>
      <c r="CAA12" s="350"/>
      <c r="CAB12" s="350"/>
      <c r="CAC12" s="350"/>
      <c r="CAD12" s="350"/>
      <c r="CAE12" s="350"/>
      <c r="CAF12" s="351"/>
      <c r="CAG12" s="352"/>
      <c r="CAH12" s="353"/>
      <c r="CAI12" s="352"/>
      <c r="CAJ12" s="353"/>
      <c r="CAK12" s="352"/>
      <c r="CAL12" s="353"/>
      <c r="CAM12" s="352"/>
      <c r="CAN12" s="353"/>
      <c r="CAO12" s="350"/>
      <c r="CAP12" s="350"/>
      <c r="CAQ12" s="350"/>
      <c r="CAR12" s="350"/>
      <c r="CAS12" s="350"/>
      <c r="CAT12" s="350"/>
      <c r="CAU12" s="351"/>
      <c r="CAV12" s="352"/>
      <c r="CAW12" s="353"/>
      <c r="CAX12" s="352"/>
      <c r="CAY12" s="353"/>
      <c r="CAZ12" s="352"/>
      <c r="CBA12" s="353"/>
      <c r="CBB12" s="352"/>
      <c r="CBC12" s="353"/>
      <c r="CBD12" s="350"/>
      <c r="CBE12" s="350"/>
      <c r="CBF12" s="350"/>
      <c r="CBG12" s="350"/>
      <c r="CBH12" s="350"/>
      <c r="CBI12" s="350"/>
      <c r="CBJ12" s="351"/>
      <c r="CBK12" s="352"/>
      <c r="CBL12" s="353"/>
      <c r="CBM12" s="352"/>
      <c r="CBN12" s="353"/>
      <c r="CBO12" s="352"/>
      <c r="CBP12" s="353"/>
      <c r="CBQ12" s="352"/>
      <c r="CBR12" s="353"/>
      <c r="CBS12" s="350"/>
      <c r="CBT12" s="350"/>
      <c r="CBU12" s="350"/>
      <c r="CBV12" s="350"/>
      <c r="CBW12" s="350"/>
      <c r="CBX12" s="350"/>
      <c r="CBY12" s="351"/>
      <c r="CBZ12" s="352"/>
      <c r="CCA12" s="353"/>
      <c r="CCB12" s="352"/>
      <c r="CCC12" s="353"/>
      <c r="CCD12" s="352"/>
      <c r="CCE12" s="353"/>
      <c r="CCF12" s="352"/>
      <c r="CCG12" s="353"/>
      <c r="CCH12" s="350"/>
      <c r="CCI12" s="350"/>
      <c r="CCJ12" s="350"/>
      <c r="CCK12" s="350"/>
      <c r="CCL12" s="350"/>
      <c r="CCM12" s="350"/>
      <c r="CCN12" s="351"/>
      <c r="CCO12" s="352"/>
      <c r="CCP12" s="353"/>
      <c r="CCQ12" s="352"/>
      <c r="CCR12" s="353"/>
      <c r="CCS12" s="352"/>
      <c r="CCT12" s="353"/>
      <c r="CCU12" s="352"/>
      <c r="CCV12" s="353"/>
      <c r="CCW12" s="350"/>
      <c r="CCX12" s="350"/>
      <c r="CCY12" s="350"/>
      <c r="CCZ12" s="350"/>
      <c r="CDA12" s="350"/>
      <c r="CDB12" s="350"/>
      <c r="CDC12" s="351"/>
      <c r="CDD12" s="352"/>
      <c r="CDE12" s="353"/>
      <c r="CDF12" s="352"/>
      <c r="CDG12" s="353"/>
      <c r="CDH12" s="352"/>
      <c r="CDI12" s="353"/>
      <c r="CDJ12" s="352"/>
      <c r="CDK12" s="353"/>
      <c r="CDL12" s="350"/>
      <c r="CDM12" s="350"/>
      <c r="CDN12" s="350"/>
      <c r="CDO12" s="350"/>
      <c r="CDP12" s="350"/>
      <c r="CDQ12" s="350"/>
      <c r="CDR12" s="351"/>
      <c r="CDS12" s="352"/>
      <c r="CDT12" s="353"/>
      <c r="CDU12" s="352"/>
      <c r="CDV12" s="353"/>
      <c r="CDW12" s="352"/>
      <c r="CDX12" s="353"/>
      <c r="CDY12" s="352"/>
      <c r="CDZ12" s="353"/>
      <c r="CEA12" s="350"/>
      <c r="CEB12" s="350"/>
      <c r="CEC12" s="350"/>
      <c r="CED12" s="350"/>
      <c r="CEE12" s="350"/>
      <c r="CEF12" s="350"/>
      <c r="CEG12" s="351"/>
      <c r="CEH12" s="352"/>
      <c r="CEI12" s="353"/>
      <c r="CEJ12" s="352"/>
      <c r="CEK12" s="353"/>
      <c r="CEL12" s="352"/>
      <c r="CEM12" s="353"/>
      <c r="CEN12" s="352"/>
      <c r="CEO12" s="353"/>
      <c r="CEP12" s="350"/>
      <c r="CEQ12" s="350"/>
      <c r="CER12" s="350"/>
      <c r="CES12" s="350"/>
      <c r="CET12" s="350"/>
      <c r="CEU12" s="350"/>
      <c r="CEV12" s="351"/>
      <c r="CEW12" s="352"/>
      <c r="CEX12" s="353"/>
      <c r="CEY12" s="352"/>
      <c r="CEZ12" s="353"/>
      <c r="CFA12" s="352"/>
      <c r="CFB12" s="353"/>
      <c r="CFC12" s="352"/>
      <c r="CFD12" s="353"/>
      <c r="CFE12" s="350"/>
      <c r="CFF12" s="350"/>
      <c r="CFG12" s="350"/>
      <c r="CFH12" s="350"/>
      <c r="CFI12" s="350"/>
      <c r="CFJ12" s="350"/>
      <c r="CFK12" s="351"/>
      <c r="CFL12" s="352"/>
      <c r="CFM12" s="353"/>
      <c r="CFN12" s="352"/>
      <c r="CFO12" s="353"/>
      <c r="CFP12" s="352"/>
      <c r="CFQ12" s="353"/>
      <c r="CFR12" s="352"/>
      <c r="CFS12" s="353"/>
      <c r="CFT12" s="350"/>
      <c r="CFU12" s="350"/>
      <c r="CFV12" s="350"/>
      <c r="CFW12" s="350"/>
      <c r="CFX12" s="350"/>
      <c r="CFY12" s="350"/>
      <c r="CFZ12" s="351"/>
      <c r="CGA12" s="352"/>
      <c r="CGB12" s="353"/>
      <c r="CGC12" s="352"/>
      <c r="CGD12" s="353"/>
      <c r="CGE12" s="352"/>
      <c r="CGF12" s="353"/>
      <c r="CGG12" s="352"/>
      <c r="CGH12" s="353"/>
      <c r="CGI12" s="350"/>
      <c r="CGJ12" s="350"/>
      <c r="CGK12" s="350"/>
      <c r="CGL12" s="350"/>
      <c r="CGM12" s="350"/>
      <c r="CGN12" s="350"/>
      <c r="CGO12" s="351"/>
      <c r="CGP12" s="352"/>
      <c r="CGQ12" s="353"/>
      <c r="CGR12" s="352"/>
      <c r="CGS12" s="353"/>
      <c r="CGT12" s="352"/>
      <c r="CGU12" s="353"/>
      <c r="CGV12" s="352"/>
      <c r="CGW12" s="353"/>
      <c r="CGX12" s="350"/>
      <c r="CGY12" s="350"/>
      <c r="CGZ12" s="350"/>
      <c r="CHA12" s="350"/>
      <c r="CHB12" s="350"/>
      <c r="CHC12" s="350"/>
      <c r="CHD12" s="351"/>
      <c r="CHE12" s="352"/>
      <c r="CHF12" s="353"/>
      <c r="CHG12" s="352"/>
      <c r="CHH12" s="353"/>
      <c r="CHI12" s="352"/>
      <c r="CHJ12" s="353"/>
      <c r="CHK12" s="352"/>
      <c r="CHL12" s="353"/>
      <c r="CHM12" s="350"/>
      <c r="CHN12" s="350"/>
      <c r="CHO12" s="350"/>
      <c r="CHP12" s="350"/>
      <c r="CHQ12" s="350"/>
      <c r="CHR12" s="350"/>
      <c r="CHS12" s="351"/>
      <c r="CHT12" s="352"/>
      <c r="CHU12" s="353"/>
      <c r="CHV12" s="352"/>
      <c r="CHW12" s="353"/>
      <c r="CHX12" s="352"/>
      <c r="CHY12" s="353"/>
      <c r="CHZ12" s="352"/>
      <c r="CIA12" s="353"/>
      <c r="CIB12" s="350"/>
      <c r="CIC12" s="350"/>
      <c r="CID12" s="350"/>
      <c r="CIE12" s="350"/>
      <c r="CIF12" s="350"/>
      <c r="CIG12" s="350"/>
      <c r="CIH12" s="351"/>
      <c r="CII12" s="352"/>
      <c r="CIJ12" s="353"/>
      <c r="CIK12" s="352"/>
      <c r="CIL12" s="353"/>
      <c r="CIM12" s="352"/>
      <c r="CIN12" s="353"/>
      <c r="CIO12" s="352"/>
      <c r="CIP12" s="353"/>
      <c r="CIQ12" s="350"/>
      <c r="CIR12" s="350"/>
      <c r="CIS12" s="350"/>
      <c r="CIT12" s="350"/>
      <c r="CIU12" s="350"/>
      <c r="CIV12" s="350"/>
      <c r="CIW12" s="351"/>
      <c r="CIX12" s="352"/>
      <c r="CIY12" s="353"/>
      <c r="CIZ12" s="352"/>
      <c r="CJA12" s="353"/>
      <c r="CJB12" s="352"/>
      <c r="CJC12" s="353"/>
      <c r="CJD12" s="352"/>
      <c r="CJE12" s="353"/>
      <c r="CJF12" s="350"/>
      <c r="CJG12" s="350"/>
      <c r="CJH12" s="350"/>
      <c r="CJI12" s="350"/>
      <c r="CJJ12" s="350"/>
      <c r="CJK12" s="350"/>
      <c r="CJL12" s="351"/>
      <c r="CJM12" s="352"/>
      <c r="CJN12" s="353"/>
      <c r="CJO12" s="352"/>
      <c r="CJP12" s="353"/>
      <c r="CJQ12" s="352"/>
      <c r="CJR12" s="353"/>
      <c r="CJS12" s="352"/>
      <c r="CJT12" s="353"/>
      <c r="CJU12" s="350"/>
      <c r="CJV12" s="350"/>
      <c r="CJW12" s="350"/>
      <c r="CJX12" s="350"/>
      <c r="CJY12" s="350"/>
      <c r="CJZ12" s="350"/>
      <c r="CKA12" s="351"/>
      <c r="CKB12" s="352"/>
      <c r="CKC12" s="353"/>
      <c r="CKD12" s="352"/>
      <c r="CKE12" s="353"/>
      <c r="CKF12" s="352"/>
      <c r="CKG12" s="353"/>
      <c r="CKH12" s="352"/>
      <c r="CKI12" s="353"/>
      <c r="CKJ12" s="350"/>
      <c r="CKK12" s="350"/>
      <c r="CKL12" s="350"/>
      <c r="CKM12" s="350"/>
      <c r="CKN12" s="350"/>
      <c r="CKO12" s="350"/>
      <c r="CKP12" s="351"/>
      <c r="CKQ12" s="352"/>
      <c r="CKR12" s="353"/>
      <c r="CKS12" s="352"/>
      <c r="CKT12" s="353"/>
      <c r="CKU12" s="352"/>
      <c r="CKV12" s="353"/>
      <c r="CKW12" s="352"/>
      <c r="CKX12" s="353"/>
      <c r="CKY12" s="350"/>
      <c r="CKZ12" s="350"/>
      <c r="CLA12" s="350"/>
      <c r="CLB12" s="350"/>
      <c r="CLC12" s="350"/>
      <c r="CLD12" s="350"/>
      <c r="CLE12" s="351"/>
      <c r="CLF12" s="352"/>
      <c r="CLG12" s="353"/>
      <c r="CLH12" s="352"/>
      <c r="CLI12" s="353"/>
      <c r="CLJ12" s="352"/>
      <c r="CLK12" s="353"/>
      <c r="CLL12" s="352"/>
      <c r="CLM12" s="353"/>
      <c r="CLN12" s="350"/>
      <c r="CLO12" s="350"/>
      <c r="CLP12" s="350"/>
      <c r="CLQ12" s="350"/>
      <c r="CLR12" s="350"/>
      <c r="CLS12" s="350"/>
      <c r="CLT12" s="351"/>
      <c r="CLU12" s="352"/>
      <c r="CLV12" s="353"/>
      <c r="CLW12" s="352"/>
      <c r="CLX12" s="353"/>
      <c r="CLY12" s="352"/>
      <c r="CLZ12" s="353"/>
      <c r="CMA12" s="352"/>
      <c r="CMB12" s="353"/>
      <c r="CMC12" s="350"/>
      <c r="CMD12" s="350"/>
      <c r="CME12" s="350"/>
      <c r="CMF12" s="350"/>
      <c r="CMG12" s="350"/>
      <c r="CMH12" s="350"/>
      <c r="CMI12" s="351"/>
      <c r="CMJ12" s="352"/>
      <c r="CMK12" s="353"/>
      <c r="CML12" s="352"/>
      <c r="CMM12" s="353"/>
      <c r="CMN12" s="352"/>
      <c r="CMO12" s="353"/>
      <c r="CMP12" s="352"/>
      <c r="CMQ12" s="353"/>
      <c r="CMR12" s="350"/>
      <c r="CMS12" s="350"/>
      <c r="CMT12" s="350"/>
      <c r="CMU12" s="350"/>
      <c r="CMV12" s="350"/>
      <c r="CMW12" s="350"/>
      <c r="CMX12" s="351"/>
      <c r="CMY12" s="352"/>
      <c r="CMZ12" s="353"/>
      <c r="CNA12" s="352"/>
      <c r="CNB12" s="353"/>
      <c r="CNC12" s="352"/>
      <c r="CND12" s="353"/>
      <c r="CNE12" s="352"/>
      <c r="CNF12" s="353"/>
      <c r="CNG12" s="350"/>
      <c r="CNH12" s="350"/>
      <c r="CNI12" s="350"/>
      <c r="CNJ12" s="350"/>
      <c r="CNK12" s="350"/>
      <c r="CNL12" s="350"/>
      <c r="CNM12" s="351"/>
      <c r="CNN12" s="352"/>
      <c r="CNO12" s="353"/>
      <c r="CNP12" s="352"/>
      <c r="CNQ12" s="353"/>
      <c r="CNR12" s="352"/>
      <c r="CNS12" s="353"/>
      <c r="CNT12" s="352"/>
      <c r="CNU12" s="353"/>
      <c r="CNV12" s="350"/>
      <c r="CNW12" s="350"/>
      <c r="CNX12" s="350"/>
      <c r="CNY12" s="350"/>
      <c r="CNZ12" s="350"/>
      <c r="COA12" s="350"/>
      <c r="COB12" s="351"/>
      <c r="COC12" s="352"/>
      <c r="COD12" s="353"/>
      <c r="COE12" s="352"/>
      <c r="COF12" s="353"/>
      <c r="COG12" s="352"/>
      <c r="COH12" s="353"/>
      <c r="COI12" s="352"/>
      <c r="COJ12" s="353"/>
      <c r="COK12" s="350"/>
      <c r="COL12" s="350"/>
      <c r="COM12" s="350"/>
      <c r="CON12" s="350"/>
      <c r="COO12" s="350"/>
      <c r="COP12" s="350"/>
      <c r="COQ12" s="351"/>
      <c r="COR12" s="352"/>
      <c r="COS12" s="353"/>
      <c r="COT12" s="352"/>
      <c r="COU12" s="353"/>
      <c r="COV12" s="352"/>
      <c r="COW12" s="353"/>
      <c r="COX12" s="352"/>
      <c r="COY12" s="353"/>
      <c r="COZ12" s="350"/>
      <c r="CPA12" s="350"/>
      <c r="CPB12" s="350"/>
      <c r="CPC12" s="350"/>
      <c r="CPD12" s="350"/>
      <c r="CPE12" s="350"/>
      <c r="CPF12" s="351"/>
      <c r="CPG12" s="352"/>
      <c r="CPH12" s="353"/>
      <c r="CPI12" s="352"/>
      <c r="CPJ12" s="353"/>
      <c r="CPK12" s="352"/>
      <c r="CPL12" s="353"/>
      <c r="CPM12" s="352"/>
      <c r="CPN12" s="353"/>
      <c r="CPO12" s="350"/>
      <c r="CPP12" s="350"/>
      <c r="CPQ12" s="350"/>
      <c r="CPR12" s="350"/>
      <c r="CPS12" s="350"/>
      <c r="CPT12" s="350"/>
      <c r="CPU12" s="351"/>
      <c r="CPV12" s="352"/>
      <c r="CPW12" s="353"/>
      <c r="CPX12" s="352"/>
      <c r="CPY12" s="353"/>
      <c r="CPZ12" s="352"/>
      <c r="CQA12" s="353"/>
      <c r="CQB12" s="352"/>
      <c r="CQC12" s="353"/>
      <c r="CQD12" s="350"/>
      <c r="CQE12" s="350"/>
      <c r="CQF12" s="350"/>
      <c r="CQG12" s="350"/>
      <c r="CQH12" s="350"/>
      <c r="CQI12" s="350"/>
      <c r="CQJ12" s="351"/>
      <c r="CQK12" s="352"/>
      <c r="CQL12" s="353"/>
      <c r="CQM12" s="352"/>
      <c r="CQN12" s="353"/>
      <c r="CQO12" s="352"/>
      <c r="CQP12" s="353"/>
      <c r="CQQ12" s="352"/>
      <c r="CQR12" s="353"/>
      <c r="CQS12" s="350"/>
      <c r="CQT12" s="350"/>
      <c r="CQU12" s="350"/>
      <c r="CQV12" s="350"/>
      <c r="CQW12" s="350"/>
      <c r="CQX12" s="350"/>
      <c r="CQY12" s="351"/>
      <c r="CQZ12" s="352"/>
      <c r="CRA12" s="353"/>
      <c r="CRB12" s="352"/>
      <c r="CRC12" s="353"/>
      <c r="CRD12" s="352"/>
      <c r="CRE12" s="353"/>
      <c r="CRF12" s="352"/>
      <c r="CRG12" s="353"/>
      <c r="CRH12" s="350"/>
      <c r="CRI12" s="350"/>
      <c r="CRJ12" s="350"/>
      <c r="CRK12" s="350"/>
      <c r="CRL12" s="350"/>
      <c r="CRM12" s="350"/>
      <c r="CRN12" s="351"/>
      <c r="CRO12" s="352"/>
      <c r="CRP12" s="353"/>
      <c r="CRQ12" s="352"/>
      <c r="CRR12" s="353"/>
      <c r="CRS12" s="352"/>
      <c r="CRT12" s="353"/>
      <c r="CRU12" s="352"/>
      <c r="CRV12" s="353"/>
      <c r="CRW12" s="350"/>
      <c r="CRX12" s="350"/>
      <c r="CRY12" s="350"/>
      <c r="CRZ12" s="350"/>
      <c r="CSA12" s="350"/>
      <c r="CSB12" s="350"/>
      <c r="CSC12" s="351"/>
      <c r="CSD12" s="352"/>
      <c r="CSE12" s="353"/>
      <c r="CSF12" s="352"/>
      <c r="CSG12" s="353"/>
      <c r="CSH12" s="352"/>
      <c r="CSI12" s="353"/>
      <c r="CSJ12" s="352"/>
      <c r="CSK12" s="353"/>
      <c r="CSL12" s="350"/>
      <c r="CSM12" s="350"/>
      <c r="CSN12" s="350"/>
      <c r="CSO12" s="350"/>
      <c r="CSP12" s="350"/>
      <c r="CSQ12" s="350"/>
      <c r="CSR12" s="351"/>
      <c r="CSS12" s="352"/>
      <c r="CST12" s="353"/>
      <c r="CSU12" s="352"/>
      <c r="CSV12" s="353"/>
      <c r="CSW12" s="352"/>
      <c r="CSX12" s="353"/>
      <c r="CSY12" s="352"/>
      <c r="CSZ12" s="353"/>
      <c r="CTA12" s="350"/>
      <c r="CTB12" s="350"/>
      <c r="CTC12" s="350"/>
      <c r="CTD12" s="350"/>
      <c r="CTE12" s="350"/>
      <c r="CTF12" s="350"/>
      <c r="CTG12" s="351"/>
      <c r="CTH12" s="352"/>
      <c r="CTI12" s="353"/>
      <c r="CTJ12" s="352"/>
      <c r="CTK12" s="353"/>
      <c r="CTL12" s="352"/>
      <c r="CTM12" s="353"/>
      <c r="CTN12" s="352"/>
      <c r="CTO12" s="353"/>
      <c r="CTP12" s="350"/>
      <c r="CTQ12" s="350"/>
      <c r="CTR12" s="350"/>
      <c r="CTS12" s="350"/>
      <c r="CTT12" s="350"/>
      <c r="CTU12" s="350"/>
      <c r="CTV12" s="351"/>
      <c r="CTW12" s="352"/>
      <c r="CTX12" s="353"/>
      <c r="CTY12" s="352"/>
      <c r="CTZ12" s="353"/>
      <c r="CUA12" s="352"/>
      <c r="CUB12" s="353"/>
      <c r="CUC12" s="352"/>
      <c r="CUD12" s="353"/>
      <c r="CUE12" s="350"/>
      <c r="CUF12" s="350"/>
      <c r="CUG12" s="350"/>
      <c r="CUH12" s="350"/>
      <c r="CUI12" s="350"/>
      <c r="CUJ12" s="350"/>
      <c r="CUK12" s="351"/>
      <c r="CUL12" s="352"/>
      <c r="CUM12" s="353"/>
      <c r="CUN12" s="352"/>
      <c r="CUO12" s="353"/>
      <c r="CUP12" s="352"/>
      <c r="CUQ12" s="353"/>
      <c r="CUR12" s="352"/>
      <c r="CUS12" s="353"/>
      <c r="CUT12" s="350"/>
      <c r="CUU12" s="350"/>
      <c r="CUV12" s="350"/>
      <c r="CUW12" s="350"/>
      <c r="CUX12" s="350"/>
      <c r="CUY12" s="350"/>
      <c r="CUZ12" s="351"/>
      <c r="CVA12" s="352"/>
      <c r="CVB12" s="353"/>
      <c r="CVC12" s="352"/>
      <c r="CVD12" s="353"/>
      <c r="CVE12" s="352"/>
      <c r="CVF12" s="353"/>
      <c r="CVG12" s="352"/>
      <c r="CVH12" s="353"/>
      <c r="CVI12" s="350"/>
      <c r="CVJ12" s="350"/>
      <c r="CVK12" s="350"/>
      <c r="CVL12" s="350"/>
      <c r="CVM12" s="350"/>
      <c r="CVN12" s="350"/>
      <c r="CVO12" s="351"/>
      <c r="CVP12" s="352"/>
      <c r="CVQ12" s="353"/>
      <c r="CVR12" s="352"/>
      <c r="CVS12" s="353"/>
      <c r="CVT12" s="352"/>
      <c r="CVU12" s="353"/>
      <c r="CVV12" s="352"/>
      <c r="CVW12" s="353"/>
      <c r="CVX12" s="350"/>
      <c r="CVY12" s="350"/>
      <c r="CVZ12" s="350"/>
      <c r="CWA12" s="350"/>
      <c r="CWB12" s="350"/>
      <c r="CWC12" s="350"/>
      <c r="CWD12" s="351"/>
      <c r="CWE12" s="352"/>
      <c r="CWF12" s="353"/>
      <c r="CWG12" s="352"/>
      <c r="CWH12" s="353"/>
      <c r="CWI12" s="352"/>
      <c r="CWJ12" s="353"/>
      <c r="CWK12" s="352"/>
      <c r="CWL12" s="353"/>
      <c r="CWM12" s="350"/>
      <c r="CWN12" s="350"/>
      <c r="CWO12" s="350"/>
      <c r="CWP12" s="350"/>
      <c r="CWQ12" s="350"/>
      <c r="CWR12" s="350"/>
      <c r="CWS12" s="351"/>
      <c r="CWT12" s="352"/>
      <c r="CWU12" s="353"/>
      <c r="CWV12" s="352"/>
      <c r="CWW12" s="353"/>
      <c r="CWX12" s="352"/>
      <c r="CWY12" s="353"/>
      <c r="CWZ12" s="352"/>
      <c r="CXA12" s="353"/>
      <c r="CXB12" s="350"/>
      <c r="CXC12" s="350"/>
      <c r="CXD12" s="350"/>
      <c r="CXE12" s="350"/>
      <c r="CXF12" s="350"/>
      <c r="CXG12" s="350"/>
      <c r="CXH12" s="351"/>
      <c r="CXI12" s="352"/>
      <c r="CXJ12" s="353"/>
      <c r="CXK12" s="352"/>
      <c r="CXL12" s="353"/>
      <c r="CXM12" s="352"/>
      <c r="CXN12" s="353"/>
      <c r="CXO12" s="352"/>
      <c r="CXP12" s="353"/>
      <c r="CXQ12" s="350"/>
      <c r="CXR12" s="350"/>
      <c r="CXS12" s="350"/>
      <c r="CXT12" s="350"/>
      <c r="CXU12" s="350"/>
      <c r="CXV12" s="350"/>
      <c r="CXW12" s="351"/>
      <c r="CXX12" s="352"/>
      <c r="CXY12" s="353"/>
      <c r="CXZ12" s="352"/>
      <c r="CYA12" s="353"/>
      <c r="CYB12" s="352"/>
      <c r="CYC12" s="353"/>
      <c r="CYD12" s="352"/>
      <c r="CYE12" s="353"/>
      <c r="CYF12" s="350"/>
      <c r="CYG12" s="350"/>
      <c r="CYH12" s="350"/>
      <c r="CYI12" s="350"/>
      <c r="CYJ12" s="350"/>
      <c r="CYK12" s="350"/>
      <c r="CYL12" s="351"/>
      <c r="CYM12" s="352"/>
      <c r="CYN12" s="353"/>
      <c r="CYO12" s="352"/>
      <c r="CYP12" s="353"/>
      <c r="CYQ12" s="352"/>
      <c r="CYR12" s="353"/>
      <c r="CYS12" s="352"/>
      <c r="CYT12" s="353"/>
      <c r="CYU12" s="350"/>
      <c r="CYV12" s="350"/>
      <c r="CYW12" s="350"/>
      <c r="CYX12" s="350"/>
      <c r="CYY12" s="350"/>
      <c r="CYZ12" s="350"/>
      <c r="CZA12" s="351"/>
      <c r="CZB12" s="352"/>
      <c r="CZC12" s="353"/>
      <c r="CZD12" s="352"/>
      <c r="CZE12" s="353"/>
      <c r="CZF12" s="352"/>
      <c r="CZG12" s="353"/>
      <c r="CZH12" s="352"/>
      <c r="CZI12" s="353"/>
      <c r="CZJ12" s="350"/>
      <c r="CZK12" s="350"/>
      <c r="CZL12" s="350"/>
      <c r="CZM12" s="350"/>
      <c r="CZN12" s="350"/>
      <c r="CZO12" s="350"/>
      <c r="CZP12" s="351"/>
      <c r="CZQ12" s="352"/>
      <c r="CZR12" s="353"/>
      <c r="CZS12" s="352"/>
      <c r="CZT12" s="353"/>
      <c r="CZU12" s="352"/>
      <c r="CZV12" s="353"/>
      <c r="CZW12" s="352"/>
      <c r="CZX12" s="353"/>
      <c r="CZY12" s="350"/>
      <c r="CZZ12" s="350"/>
      <c r="DAA12" s="350"/>
      <c r="DAB12" s="350"/>
      <c r="DAC12" s="350"/>
      <c r="DAD12" s="350"/>
      <c r="DAE12" s="351"/>
      <c r="DAF12" s="352"/>
      <c r="DAG12" s="353"/>
      <c r="DAH12" s="352"/>
      <c r="DAI12" s="353"/>
      <c r="DAJ12" s="352"/>
      <c r="DAK12" s="353"/>
      <c r="DAL12" s="352"/>
      <c r="DAM12" s="353"/>
      <c r="DAN12" s="350"/>
      <c r="DAO12" s="350"/>
      <c r="DAP12" s="350"/>
      <c r="DAQ12" s="350"/>
      <c r="DAR12" s="350"/>
      <c r="DAS12" s="350"/>
      <c r="DAT12" s="351"/>
      <c r="DAU12" s="352"/>
      <c r="DAV12" s="353"/>
      <c r="DAW12" s="352"/>
      <c r="DAX12" s="353"/>
      <c r="DAY12" s="352"/>
      <c r="DAZ12" s="353"/>
      <c r="DBA12" s="352"/>
      <c r="DBB12" s="353"/>
      <c r="DBC12" s="350"/>
      <c r="DBD12" s="350"/>
      <c r="DBE12" s="350"/>
      <c r="DBF12" s="350"/>
      <c r="DBG12" s="350"/>
      <c r="DBH12" s="350"/>
      <c r="DBI12" s="351"/>
      <c r="DBJ12" s="352"/>
      <c r="DBK12" s="353"/>
      <c r="DBL12" s="352"/>
      <c r="DBM12" s="353"/>
      <c r="DBN12" s="352"/>
      <c r="DBO12" s="353"/>
      <c r="DBP12" s="352"/>
      <c r="DBQ12" s="353"/>
      <c r="DBR12" s="350"/>
      <c r="DBS12" s="350"/>
      <c r="DBT12" s="350"/>
      <c r="DBU12" s="350"/>
      <c r="DBV12" s="350"/>
      <c r="DBW12" s="350"/>
      <c r="DBX12" s="351"/>
      <c r="DBY12" s="352"/>
      <c r="DBZ12" s="353"/>
      <c r="DCA12" s="352"/>
      <c r="DCB12" s="353"/>
      <c r="DCC12" s="352"/>
      <c r="DCD12" s="353"/>
      <c r="DCE12" s="352"/>
      <c r="DCF12" s="353"/>
      <c r="DCG12" s="350"/>
      <c r="DCH12" s="350"/>
      <c r="DCI12" s="350"/>
      <c r="DCJ12" s="350"/>
      <c r="DCK12" s="350"/>
      <c r="DCL12" s="350"/>
      <c r="DCM12" s="351"/>
      <c r="DCN12" s="352"/>
      <c r="DCO12" s="353"/>
      <c r="DCP12" s="352"/>
      <c r="DCQ12" s="353"/>
      <c r="DCR12" s="352"/>
      <c r="DCS12" s="353"/>
      <c r="DCT12" s="352"/>
      <c r="DCU12" s="353"/>
      <c r="DCV12" s="350"/>
      <c r="DCW12" s="350"/>
      <c r="DCX12" s="350"/>
      <c r="DCY12" s="350"/>
      <c r="DCZ12" s="350"/>
      <c r="DDA12" s="350"/>
      <c r="DDB12" s="351"/>
      <c r="DDC12" s="352"/>
      <c r="DDD12" s="353"/>
      <c r="DDE12" s="352"/>
      <c r="DDF12" s="353"/>
      <c r="DDG12" s="352"/>
      <c r="DDH12" s="353"/>
      <c r="DDI12" s="352"/>
      <c r="DDJ12" s="353"/>
      <c r="DDK12" s="350"/>
      <c r="DDL12" s="350"/>
      <c r="DDM12" s="350"/>
      <c r="DDN12" s="350"/>
      <c r="DDO12" s="350"/>
      <c r="DDP12" s="350"/>
      <c r="DDQ12" s="351"/>
      <c r="DDR12" s="352"/>
      <c r="DDS12" s="353"/>
      <c r="DDT12" s="352"/>
      <c r="DDU12" s="353"/>
      <c r="DDV12" s="352"/>
      <c r="DDW12" s="353"/>
      <c r="DDX12" s="352"/>
      <c r="DDY12" s="353"/>
      <c r="DDZ12" s="350"/>
      <c r="DEA12" s="350"/>
      <c r="DEB12" s="350"/>
      <c r="DEC12" s="350"/>
      <c r="DED12" s="350"/>
      <c r="DEE12" s="350"/>
      <c r="DEF12" s="351"/>
      <c r="DEG12" s="352"/>
      <c r="DEH12" s="353"/>
      <c r="DEI12" s="352"/>
      <c r="DEJ12" s="353"/>
      <c r="DEK12" s="352"/>
      <c r="DEL12" s="353"/>
      <c r="DEM12" s="352"/>
      <c r="DEN12" s="353"/>
      <c r="DEO12" s="350"/>
      <c r="DEP12" s="350"/>
      <c r="DEQ12" s="350"/>
      <c r="DER12" s="350"/>
      <c r="DES12" s="350"/>
      <c r="DET12" s="350"/>
      <c r="DEU12" s="351"/>
      <c r="DEV12" s="352"/>
      <c r="DEW12" s="353"/>
      <c r="DEX12" s="352"/>
      <c r="DEY12" s="353"/>
      <c r="DEZ12" s="352"/>
      <c r="DFA12" s="353"/>
      <c r="DFB12" s="352"/>
      <c r="DFC12" s="353"/>
      <c r="DFD12" s="350"/>
      <c r="DFE12" s="350"/>
      <c r="DFF12" s="350"/>
      <c r="DFG12" s="350"/>
      <c r="DFH12" s="350"/>
      <c r="DFI12" s="350"/>
      <c r="DFJ12" s="351"/>
      <c r="DFK12" s="352"/>
      <c r="DFL12" s="353"/>
      <c r="DFM12" s="352"/>
      <c r="DFN12" s="353"/>
      <c r="DFO12" s="352"/>
      <c r="DFP12" s="353"/>
      <c r="DFQ12" s="352"/>
      <c r="DFR12" s="353"/>
      <c r="DFS12" s="350"/>
      <c r="DFT12" s="350"/>
      <c r="DFU12" s="350"/>
      <c r="DFV12" s="350"/>
      <c r="DFW12" s="350"/>
      <c r="DFX12" s="350"/>
      <c r="DFY12" s="351"/>
      <c r="DFZ12" s="352"/>
      <c r="DGA12" s="353"/>
      <c r="DGB12" s="352"/>
      <c r="DGC12" s="353"/>
      <c r="DGD12" s="352"/>
      <c r="DGE12" s="353"/>
      <c r="DGF12" s="352"/>
      <c r="DGG12" s="353"/>
      <c r="DGH12" s="350"/>
      <c r="DGI12" s="350"/>
      <c r="DGJ12" s="350"/>
      <c r="DGK12" s="350"/>
      <c r="DGL12" s="350"/>
      <c r="DGM12" s="350"/>
      <c r="DGN12" s="351"/>
      <c r="DGO12" s="352"/>
      <c r="DGP12" s="353"/>
      <c r="DGQ12" s="352"/>
      <c r="DGR12" s="353"/>
      <c r="DGS12" s="352"/>
      <c r="DGT12" s="353"/>
      <c r="DGU12" s="352"/>
      <c r="DGV12" s="353"/>
      <c r="DGW12" s="350"/>
      <c r="DGX12" s="350"/>
      <c r="DGY12" s="350"/>
      <c r="DGZ12" s="350"/>
      <c r="DHA12" s="350"/>
      <c r="DHB12" s="350"/>
      <c r="DHC12" s="351"/>
      <c r="DHD12" s="352"/>
      <c r="DHE12" s="353"/>
      <c r="DHF12" s="352"/>
      <c r="DHG12" s="353"/>
      <c r="DHH12" s="352"/>
      <c r="DHI12" s="353"/>
      <c r="DHJ12" s="352"/>
      <c r="DHK12" s="353"/>
      <c r="DHL12" s="350"/>
      <c r="DHM12" s="350"/>
      <c r="DHN12" s="350"/>
      <c r="DHO12" s="350"/>
      <c r="DHP12" s="350"/>
      <c r="DHQ12" s="350"/>
      <c r="DHR12" s="351"/>
      <c r="DHS12" s="352"/>
      <c r="DHT12" s="353"/>
      <c r="DHU12" s="352"/>
      <c r="DHV12" s="353"/>
      <c r="DHW12" s="352"/>
      <c r="DHX12" s="353"/>
      <c r="DHY12" s="352"/>
      <c r="DHZ12" s="353"/>
      <c r="DIA12" s="350"/>
      <c r="DIB12" s="350"/>
      <c r="DIC12" s="350"/>
      <c r="DID12" s="350"/>
      <c r="DIE12" s="350"/>
      <c r="DIF12" s="350"/>
      <c r="DIG12" s="351"/>
      <c r="DIH12" s="352"/>
      <c r="DII12" s="353"/>
      <c r="DIJ12" s="352"/>
      <c r="DIK12" s="353"/>
      <c r="DIL12" s="352"/>
      <c r="DIM12" s="353"/>
      <c r="DIN12" s="352"/>
      <c r="DIO12" s="353"/>
      <c r="DIP12" s="350"/>
      <c r="DIQ12" s="350"/>
      <c r="DIR12" s="350"/>
      <c r="DIS12" s="350"/>
      <c r="DIT12" s="350"/>
      <c r="DIU12" s="350"/>
      <c r="DIV12" s="351"/>
      <c r="DIW12" s="352"/>
      <c r="DIX12" s="353"/>
      <c r="DIY12" s="352"/>
      <c r="DIZ12" s="353"/>
      <c r="DJA12" s="352"/>
      <c r="DJB12" s="353"/>
      <c r="DJC12" s="352"/>
      <c r="DJD12" s="353"/>
      <c r="DJE12" s="350"/>
      <c r="DJF12" s="350"/>
      <c r="DJG12" s="350"/>
      <c r="DJH12" s="350"/>
      <c r="DJI12" s="350"/>
      <c r="DJJ12" s="350"/>
      <c r="DJK12" s="351"/>
      <c r="DJL12" s="352"/>
      <c r="DJM12" s="353"/>
      <c r="DJN12" s="352"/>
      <c r="DJO12" s="353"/>
      <c r="DJP12" s="352"/>
      <c r="DJQ12" s="353"/>
      <c r="DJR12" s="352"/>
      <c r="DJS12" s="353"/>
      <c r="DJT12" s="350"/>
      <c r="DJU12" s="350"/>
      <c r="DJV12" s="350"/>
      <c r="DJW12" s="350"/>
      <c r="DJX12" s="350"/>
      <c r="DJY12" s="350"/>
      <c r="DJZ12" s="351"/>
      <c r="DKA12" s="352"/>
      <c r="DKB12" s="353"/>
      <c r="DKC12" s="352"/>
      <c r="DKD12" s="353"/>
      <c r="DKE12" s="352"/>
      <c r="DKF12" s="353"/>
      <c r="DKG12" s="352"/>
      <c r="DKH12" s="353"/>
      <c r="DKI12" s="350"/>
      <c r="DKJ12" s="350"/>
      <c r="DKK12" s="350"/>
      <c r="DKL12" s="350"/>
      <c r="DKM12" s="350"/>
      <c r="DKN12" s="350"/>
      <c r="DKO12" s="351"/>
      <c r="DKP12" s="352"/>
      <c r="DKQ12" s="353"/>
      <c r="DKR12" s="352"/>
      <c r="DKS12" s="353"/>
      <c r="DKT12" s="352"/>
      <c r="DKU12" s="353"/>
      <c r="DKV12" s="352"/>
      <c r="DKW12" s="353"/>
      <c r="DKX12" s="350"/>
      <c r="DKY12" s="350"/>
      <c r="DKZ12" s="350"/>
      <c r="DLA12" s="350"/>
      <c r="DLB12" s="350"/>
      <c r="DLC12" s="350"/>
      <c r="DLD12" s="351"/>
      <c r="DLE12" s="352"/>
      <c r="DLF12" s="353"/>
      <c r="DLG12" s="352"/>
      <c r="DLH12" s="353"/>
      <c r="DLI12" s="352"/>
      <c r="DLJ12" s="353"/>
      <c r="DLK12" s="352"/>
      <c r="DLL12" s="353"/>
      <c r="DLM12" s="350"/>
      <c r="DLN12" s="350"/>
      <c r="DLO12" s="350"/>
      <c r="DLP12" s="350"/>
      <c r="DLQ12" s="350"/>
      <c r="DLR12" s="350"/>
      <c r="DLS12" s="351"/>
      <c r="DLT12" s="352"/>
      <c r="DLU12" s="353"/>
      <c r="DLV12" s="352"/>
      <c r="DLW12" s="353"/>
      <c r="DLX12" s="352"/>
      <c r="DLY12" s="353"/>
      <c r="DLZ12" s="352"/>
      <c r="DMA12" s="353"/>
      <c r="DMB12" s="350"/>
      <c r="DMC12" s="350"/>
      <c r="DMD12" s="350"/>
      <c r="DME12" s="350"/>
      <c r="DMF12" s="350"/>
      <c r="DMG12" s="350"/>
      <c r="DMH12" s="351"/>
      <c r="DMI12" s="352"/>
      <c r="DMJ12" s="353"/>
      <c r="DMK12" s="352"/>
      <c r="DML12" s="353"/>
      <c r="DMM12" s="352"/>
      <c r="DMN12" s="353"/>
      <c r="DMO12" s="352"/>
      <c r="DMP12" s="353"/>
      <c r="DMQ12" s="350"/>
      <c r="DMR12" s="350"/>
      <c r="DMS12" s="350"/>
      <c r="DMT12" s="350"/>
      <c r="DMU12" s="350"/>
      <c r="DMV12" s="350"/>
      <c r="DMW12" s="351"/>
      <c r="DMX12" s="352"/>
      <c r="DMY12" s="353"/>
      <c r="DMZ12" s="352"/>
      <c r="DNA12" s="353"/>
      <c r="DNB12" s="352"/>
      <c r="DNC12" s="353"/>
      <c r="DND12" s="352"/>
      <c r="DNE12" s="353"/>
      <c r="DNF12" s="350"/>
      <c r="DNG12" s="350"/>
      <c r="DNH12" s="350"/>
      <c r="DNI12" s="350"/>
      <c r="DNJ12" s="350"/>
      <c r="DNK12" s="350"/>
      <c r="DNL12" s="351"/>
      <c r="DNM12" s="352"/>
      <c r="DNN12" s="353"/>
      <c r="DNO12" s="352"/>
      <c r="DNP12" s="353"/>
      <c r="DNQ12" s="352"/>
      <c r="DNR12" s="353"/>
      <c r="DNS12" s="352"/>
      <c r="DNT12" s="353"/>
      <c r="DNU12" s="350"/>
      <c r="DNV12" s="350"/>
      <c r="DNW12" s="350"/>
      <c r="DNX12" s="350"/>
      <c r="DNY12" s="350"/>
      <c r="DNZ12" s="350"/>
      <c r="DOA12" s="351"/>
      <c r="DOB12" s="352"/>
      <c r="DOC12" s="353"/>
      <c r="DOD12" s="352"/>
      <c r="DOE12" s="353"/>
      <c r="DOF12" s="352"/>
      <c r="DOG12" s="353"/>
      <c r="DOH12" s="352"/>
      <c r="DOI12" s="353"/>
      <c r="DOJ12" s="350"/>
      <c r="DOK12" s="350"/>
      <c r="DOL12" s="350"/>
      <c r="DOM12" s="350"/>
      <c r="DON12" s="350"/>
      <c r="DOO12" s="350"/>
      <c r="DOP12" s="351"/>
      <c r="DOQ12" s="352"/>
      <c r="DOR12" s="353"/>
      <c r="DOS12" s="352"/>
      <c r="DOT12" s="353"/>
      <c r="DOU12" s="352"/>
      <c r="DOV12" s="353"/>
      <c r="DOW12" s="352"/>
      <c r="DOX12" s="353"/>
      <c r="DOY12" s="350"/>
      <c r="DOZ12" s="350"/>
      <c r="DPA12" s="350"/>
      <c r="DPB12" s="350"/>
      <c r="DPC12" s="350"/>
      <c r="DPD12" s="350"/>
      <c r="DPE12" s="351"/>
      <c r="DPF12" s="352"/>
      <c r="DPG12" s="353"/>
      <c r="DPH12" s="352"/>
      <c r="DPI12" s="353"/>
      <c r="DPJ12" s="352"/>
      <c r="DPK12" s="353"/>
      <c r="DPL12" s="352"/>
      <c r="DPM12" s="353"/>
      <c r="DPN12" s="350"/>
      <c r="DPO12" s="350"/>
      <c r="DPP12" s="350"/>
      <c r="DPQ12" s="350"/>
      <c r="DPR12" s="350"/>
      <c r="DPS12" s="350"/>
      <c r="DPT12" s="351"/>
      <c r="DPU12" s="352"/>
      <c r="DPV12" s="353"/>
      <c r="DPW12" s="352"/>
      <c r="DPX12" s="353"/>
      <c r="DPY12" s="352"/>
      <c r="DPZ12" s="353"/>
      <c r="DQA12" s="352"/>
      <c r="DQB12" s="353"/>
      <c r="DQC12" s="350"/>
      <c r="DQD12" s="350"/>
      <c r="DQE12" s="350"/>
      <c r="DQF12" s="350"/>
      <c r="DQG12" s="350"/>
      <c r="DQH12" s="350"/>
      <c r="DQI12" s="351"/>
      <c r="DQJ12" s="352"/>
      <c r="DQK12" s="353"/>
      <c r="DQL12" s="352"/>
      <c r="DQM12" s="353"/>
      <c r="DQN12" s="352"/>
      <c r="DQO12" s="353"/>
      <c r="DQP12" s="352"/>
      <c r="DQQ12" s="353"/>
      <c r="DQR12" s="350"/>
      <c r="DQS12" s="350"/>
      <c r="DQT12" s="350"/>
      <c r="DQU12" s="350"/>
      <c r="DQV12" s="350"/>
      <c r="DQW12" s="350"/>
      <c r="DQX12" s="351"/>
      <c r="DQY12" s="352"/>
      <c r="DQZ12" s="353"/>
      <c r="DRA12" s="352"/>
      <c r="DRB12" s="353"/>
      <c r="DRC12" s="352"/>
      <c r="DRD12" s="353"/>
      <c r="DRE12" s="352"/>
      <c r="DRF12" s="353"/>
      <c r="DRG12" s="350"/>
      <c r="DRH12" s="350"/>
      <c r="DRI12" s="350"/>
      <c r="DRJ12" s="350"/>
      <c r="DRK12" s="350"/>
      <c r="DRL12" s="350"/>
      <c r="DRM12" s="351"/>
      <c r="DRN12" s="352"/>
      <c r="DRO12" s="353"/>
      <c r="DRP12" s="352"/>
      <c r="DRQ12" s="353"/>
      <c r="DRR12" s="352"/>
      <c r="DRS12" s="353"/>
      <c r="DRT12" s="352"/>
      <c r="DRU12" s="353"/>
      <c r="DRV12" s="350"/>
      <c r="DRW12" s="350"/>
      <c r="DRX12" s="350"/>
      <c r="DRY12" s="350"/>
      <c r="DRZ12" s="350"/>
      <c r="DSA12" s="350"/>
      <c r="DSB12" s="351"/>
      <c r="DSC12" s="352"/>
      <c r="DSD12" s="353"/>
      <c r="DSE12" s="352"/>
      <c r="DSF12" s="353"/>
      <c r="DSG12" s="352"/>
      <c r="DSH12" s="353"/>
      <c r="DSI12" s="352"/>
      <c r="DSJ12" s="353"/>
      <c r="DSK12" s="350"/>
      <c r="DSL12" s="350"/>
      <c r="DSM12" s="350"/>
      <c r="DSN12" s="350"/>
      <c r="DSO12" s="350"/>
      <c r="DSP12" s="350"/>
      <c r="DSQ12" s="351"/>
      <c r="DSR12" s="352"/>
      <c r="DSS12" s="353"/>
      <c r="DST12" s="352"/>
      <c r="DSU12" s="353"/>
      <c r="DSV12" s="352"/>
      <c r="DSW12" s="353"/>
      <c r="DSX12" s="352"/>
      <c r="DSY12" s="353"/>
      <c r="DSZ12" s="350"/>
      <c r="DTA12" s="350"/>
      <c r="DTB12" s="350"/>
      <c r="DTC12" s="350"/>
      <c r="DTD12" s="350"/>
      <c r="DTE12" s="350"/>
      <c r="DTF12" s="351"/>
      <c r="DTG12" s="352"/>
      <c r="DTH12" s="353"/>
      <c r="DTI12" s="352"/>
      <c r="DTJ12" s="353"/>
      <c r="DTK12" s="352"/>
      <c r="DTL12" s="353"/>
      <c r="DTM12" s="352"/>
      <c r="DTN12" s="353"/>
      <c r="DTO12" s="350"/>
      <c r="DTP12" s="350"/>
      <c r="DTQ12" s="350"/>
      <c r="DTR12" s="350"/>
      <c r="DTS12" s="350"/>
      <c r="DTT12" s="350"/>
      <c r="DTU12" s="351"/>
      <c r="DTV12" s="352"/>
      <c r="DTW12" s="353"/>
      <c r="DTX12" s="352"/>
      <c r="DTY12" s="353"/>
      <c r="DTZ12" s="352"/>
      <c r="DUA12" s="353"/>
      <c r="DUB12" s="352"/>
      <c r="DUC12" s="353"/>
      <c r="DUD12" s="350"/>
      <c r="DUE12" s="350"/>
      <c r="DUF12" s="350"/>
      <c r="DUG12" s="350"/>
      <c r="DUH12" s="350"/>
      <c r="DUI12" s="350"/>
      <c r="DUJ12" s="351"/>
      <c r="DUK12" s="352"/>
      <c r="DUL12" s="353"/>
      <c r="DUM12" s="352"/>
      <c r="DUN12" s="353"/>
      <c r="DUO12" s="352"/>
      <c r="DUP12" s="353"/>
      <c r="DUQ12" s="352"/>
      <c r="DUR12" s="353"/>
      <c r="DUS12" s="350"/>
      <c r="DUT12" s="350"/>
      <c r="DUU12" s="350"/>
      <c r="DUV12" s="350"/>
      <c r="DUW12" s="350"/>
      <c r="DUX12" s="350"/>
      <c r="DUY12" s="351"/>
      <c r="DUZ12" s="352"/>
      <c r="DVA12" s="353"/>
      <c r="DVB12" s="352"/>
      <c r="DVC12" s="353"/>
      <c r="DVD12" s="352"/>
      <c r="DVE12" s="353"/>
      <c r="DVF12" s="352"/>
      <c r="DVG12" s="353"/>
      <c r="DVH12" s="350"/>
      <c r="DVI12" s="350"/>
      <c r="DVJ12" s="350"/>
      <c r="DVK12" s="350"/>
      <c r="DVL12" s="350"/>
      <c r="DVM12" s="350"/>
      <c r="DVN12" s="351"/>
      <c r="DVO12" s="352"/>
      <c r="DVP12" s="353"/>
      <c r="DVQ12" s="352"/>
      <c r="DVR12" s="353"/>
      <c r="DVS12" s="352"/>
      <c r="DVT12" s="353"/>
      <c r="DVU12" s="352"/>
      <c r="DVV12" s="353"/>
      <c r="DVW12" s="350"/>
      <c r="DVX12" s="350"/>
      <c r="DVY12" s="350"/>
      <c r="DVZ12" s="350"/>
      <c r="DWA12" s="350"/>
      <c r="DWB12" s="350"/>
      <c r="DWC12" s="351"/>
      <c r="DWD12" s="352"/>
      <c r="DWE12" s="353"/>
      <c r="DWF12" s="352"/>
      <c r="DWG12" s="353"/>
      <c r="DWH12" s="352"/>
      <c r="DWI12" s="353"/>
      <c r="DWJ12" s="352"/>
      <c r="DWK12" s="353"/>
      <c r="DWL12" s="350"/>
      <c r="DWM12" s="350"/>
      <c r="DWN12" s="350"/>
      <c r="DWO12" s="350"/>
      <c r="DWP12" s="350"/>
      <c r="DWQ12" s="350"/>
      <c r="DWR12" s="351"/>
      <c r="DWS12" s="352"/>
      <c r="DWT12" s="353"/>
      <c r="DWU12" s="352"/>
      <c r="DWV12" s="353"/>
      <c r="DWW12" s="352"/>
      <c r="DWX12" s="353"/>
      <c r="DWY12" s="352"/>
      <c r="DWZ12" s="353"/>
      <c r="DXA12" s="350"/>
      <c r="DXB12" s="350"/>
      <c r="DXC12" s="350"/>
      <c r="DXD12" s="350"/>
      <c r="DXE12" s="350"/>
      <c r="DXF12" s="350"/>
      <c r="DXG12" s="351"/>
      <c r="DXH12" s="352"/>
      <c r="DXI12" s="353"/>
      <c r="DXJ12" s="352"/>
      <c r="DXK12" s="353"/>
      <c r="DXL12" s="352"/>
      <c r="DXM12" s="353"/>
      <c r="DXN12" s="352"/>
      <c r="DXO12" s="353"/>
      <c r="DXP12" s="350"/>
      <c r="DXQ12" s="350"/>
      <c r="DXR12" s="350"/>
      <c r="DXS12" s="350"/>
      <c r="DXT12" s="350"/>
      <c r="DXU12" s="350"/>
      <c r="DXV12" s="351"/>
      <c r="DXW12" s="352"/>
      <c r="DXX12" s="353"/>
      <c r="DXY12" s="352"/>
      <c r="DXZ12" s="353"/>
      <c r="DYA12" s="352"/>
      <c r="DYB12" s="353"/>
      <c r="DYC12" s="352"/>
      <c r="DYD12" s="353"/>
      <c r="DYE12" s="350"/>
      <c r="DYF12" s="350"/>
      <c r="DYG12" s="350"/>
      <c r="DYH12" s="350"/>
      <c r="DYI12" s="350"/>
      <c r="DYJ12" s="350"/>
      <c r="DYK12" s="351"/>
      <c r="DYL12" s="352"/>
      <c r="DYM12" s="353"/>
      <c r="DYN12" s="352"/>
      <c r="DYO12" s="353"/>
      <c r="DYP12" s="352"/>
      <c r="DYQ12" s="353"/>
      <c r="DYR12" s="352"/>
      <c r="DYS12" s="353"/>
      <c r="DYT12" s="350"/>
      <c r="DYU12" s="350"/>
      <c r="DYV12" s="350"/>
      <c r="DYW12" s="350"/>
      <c r="DYX12" s="350"/>
      <c r="DYY12" s="350"/>
      <c r="DYZ12" s="351"/>
      <c r="DZA12" s="352"/>
      <c r="DZB12" s="353"/>
      <c r="DZC12" s="352"/>
      <c r="DZD12" s="353"/>
      <c r="DZE12" s="352"/>
      <c r="DZF12" s="353"/>
      <c r="DZG12" s="352"/>
      <c r="DZH12" s="353"/>
      <c r="DZI12" s="350"/>
      <c r="DZJ12" s="350"/>
      <c r="DZK12" s="350"/>
      <c r="DZL12" s="350"/>
      <c r="DZM12" s="350"/>
      <c r="DZN12" s="350"/>
      <c r="DZO12" s="351"/>
      <c r="DZP12" s="352"/>
      <c r="DZQ12" s="353"/>
      <c r="DZR12" s="352"/>
      <c r="DZS12" s="353"/>
      <c r="DZT12" s="352"/>
      <c r="DZU12" s="353"/>
      <c r="DZV12" s="352"/>
      <c r="DZW12" s="353"/>
      <c r="DZX12" s="350"/>
      <c r="DZY12" s="350"/>
      <c r="DZZ12" s="350"/>
      <c r="EAA12" s="350"/>
      <c r="EAB12" s="350"/>
      <c r="EAC12" s="350"/>
      <c r="EAD12" s="351"/>
      <c r="EAE12" s="352"/>
      <c r="EAF12" s="353"/>
      <c r="EAG12" s="352"/>
      <c r="EAH12" s="353"/>
      <c r="EAI12" s="352"/>
      <c r="EAJ12" s="353"/>
      <c r="EAK12" s="352"/>
      <c r="EAL12" s="353"/>
      <c r="EAM12" s="350"/>
      <c r="EAN12" s="350"/>
      <c r="EAO12" s="350"/>
      <c r="EAP12" s="350"/>
      <c r="EAQ12" s="350"/>
      <c r="EAR12" s="350"/>
      <c r="EAS12" s="351"/>
      <c r="EAT12" s="352"/>
      <c r="EAU12" s="353"/>
      <c r="EAV12" s="352"/>
      <c r="EAW12" s="353"/>
      <c r="EAX12" s="352"/>
      <c r="EAY12" s="353"/>
      <c r="EAZ12" s="352"/>
      <c r="EBA12" s="353"/>
      <c r="EBB12" s="350"/>
      <c r="EBC12" s="350"/>
      <c r="EBD12" s="350"/>
      <c r="EBE12" s="350"/>
      <c r="EBF12" s="350"/>
      <c r="EBG12" s="350"/>
      <c r="EBH12" s="351"/>
      <c r="EBI12" s="352"/>
      <c r="EBJ12" s="353"/>
      <c r="EBK12" s="352"/>
      <c r="EBL12" s="353"/>
      <c r="EBM12" s="352"/>
      <c r="EBN12" s="353"/>
      <c r="EBO12" s="352"/>
      <c r="EBP12" s="353"/>
      <c r="EBQ12" s="350"/>
      <c r="EBR12" s="350"/>
      <c r="EBS12" s="350"/>
      <c r="EBT12" s="350"/>
      <c r="EBU12" s="350"/>
      <c r="EBV12" s="350"/>
      <c r="EBW12" s="351"/>
      <c r="EBX12" s="352"/>
      <c r="EBY12" s="353"/>
      <c r="EBZ12" s="352"/>
      <c r="ECA12" s="353"/>
      <c r="ECB12" s="352"/>
      <c r="ECC12" s="353"/>
      <c r="ECD12" s="352"/>
      <c r="ECE12" s="353"/>
      <c r="ECF12" s="350"/>
      <c r="ECG12" s="350"/>
      <c r="ECH12" s="350"/>
      <c r="ECI12" s="350"/>
      <c r="ECJ12" s="350"/>
      <c r="ECK12" s="350"/>
      <c r="ECL12" s="351"/>
      <c r="ECM12" s="352"/>
      <c r="ECN12" s="353"/>
      <c r="ECO12" s="352"/>
      <c r="ECP12" s="353"/>
      <c r="ECQ12" s="352"/>
      <c r="ECR12" s="353"/>
      <c r="ECS12" s="352"/>
      <c r="ECT12" s="353"/>
      <c r="ECU12" s="350"/>
      <c r="ECV12" s="350"/>
      <c r="ECW12" s="350"/>
      <c r="ECX12" s="350"/>
      <c r="ECY12" s="350"/>
      <c r="ECZ12" s="350"/>
      <c r="EDA12" s="351"/>
      <c r="EDB12" s="352"/>
      <c r="EDC12" s="353"/>
      <c r="EDD12" s="352"/>
      <c r="EDE12" s="353"/>
      <c r="EDF12" s="352"/>
      <c r="EDG12" s="353"/>
      <c r="EDH12" s="352"/>
      <c r="EDI12" s="353"/>
      <c r="EDJ12" s="350"/>
      <c r="EDK12" s="350"/>
      <c r="EDL12" s="350"/>
      <c r="EDM12" s="350"/>
      <c r="EDN12" s="350"/>
      <c r="EDO12" s="350"/>
      <c r="EDP12" s="351"/>
      <c r="EDQ12" s="352"/>
      <c r="EDR12" s="353"/>
      <c r="EDS12" s="352"/>
      <c r="EDT12" s="353"/>
      <c r="EDU12" s="352"/>
      <c r="EDV12" s="353"/>
      <c r="EDW12" s="352"/>
      <c r="EDX12" s="353"/>
      <c r="EDY12" s="350"/>
      <c r="EDZ12" s="350"/>
      <c r="EEA12" s="350"/>
      <c r="EEB12" s="350"/>
      <c r="EEC12" s="350"/>
      <c r="EED12" s="350"/>
      <c r="EEE12" s="351"/>
      <c r="EEF12" s="352"/>
      <c r="EEG12" s="353"/>
      <c r="EEH12" s="352"/>
      <c r="EEI12" s="353"/>
      <c r="EEJ12" s="352"/>
      <c r="EEK12" s="353"/>
      <c r="EEL12" s="352"/>
      <c r="EEM12" s="353"/>
      <c r="EEN12" s="350"/>
      <c r="EEO12" s="350"/>
      <c r="EEP12" s="350"/>
      <c r="EEQ12" s="350"/>
      <c r="EER12" s="350"/>
      <c r="EES12" s="350"/>
      <c r="EET12" s="351"/>
      <c r="EEU12" s="352"/>
      <c r="EEV12" s="353"/>
      <c r="EEW12" s="352"/>
      <c r="EEX12" s="353"/>
      <c r="EEY12" s="352"/>
      <c r="EEZ12" s="353"/>
      <c r="EFA12" s="352"/>
      <c r="EFB12" s="353"/>
      <c r="EFC12" s="350"/>
      <c r="EFD12" s="350"/>
      <c r="EFE12" s="350"/>
      <c r="EFF12" s="350"/>
      <c r="EFG12" s="350"/>
      <c r="EFH12" s="350"/>
      <c r="EFI12" s="351"/>
      <c r="EFJ12" s="352"/>
      <c r="EFK12" s="353"/>
      <c r="EFL12" s="352"/>
      <c r="EFM12" s="353"/>
      <c r="EFN12" s="352"/>
      <c r="EFO12" s="353"/>
      <c r="EFP12" s="352"/>
      <c r="EFQ12" s="353"/>
      <c r="EFR12" s="350"/>
      <c r="EFS12" s="350"/>
      <c r="EFT12" s="350"/>
      <c r="EFU12" s="350"/>
      <c r="EFV12" s="350"/>
      <c r="EFW12" s="350"/>
      <c r="EFX12" s="351"/>
      <c r="EFY12" s="352"/>
      <c r="EFZ12" s="353"/>
      <c r="EGA12" s="352"/>
      <c r="EGB12" s="353"/>
      <c r="EGC12" s="352"/>
      <c r="EGD12" s="353"/>
      <c r="EGE12" s="352"/>
      <c r="EGF12" s="353"/>
      <c r="EGG12" s="350"/>
      <c r="EGH12" s="350"/>
      <c r="EGI12" s="350"/>
      <c r="EGJ12" s="350"/>
      <c r="EGK12" s="350"/>
      <c r="EGL12" s="350"/>
      <c r="EGM12" s="351"/>
      <c r="EGN12" s="352"/>
      <c r="EGO12" s="353"/>
      <c r="EGP12" s="352"/>
      <c r="EGQ12" s="353"/>
      <c r="EGR12" s="352"/>
      <c r="EGS12" s="353"/>
      <c r="EGT12" s="352"/>
      <c r="EGU12" s="353"/>
      <c r="EGV12" s="350"/>
      <c r="EGW12" s="350"/>
      <c r="EGX12" s="350"/>
      <c r="EGY12" s="350"/>
      <c r="EGZ12" s="350"/>
      <c r="EHA12" s="350"/>
      <c r="EHB12" s="351"/>
      <c r="EHC12" s="352"/>
      <c r="EHD12" s="353"/>
      <c r="EHE12" s="352"/>
      <c r="EHF12" s="353"/>
      <c r="EHG12" s="352"/>
      <c r="EHH12" s="353"/>
      <c r="EHI12" s="352"/>
      <c r="EHJ12" s="353"/>
      <c r="EHK12" s="350"/>
      <c r="EHL12" s="350"/>
      <c r="EHM12" s="350"/>
      <c r="EHN12" s="350"/>
      <c r="EHO12" s="350"/>
      <c r="EHP12" s="350"/>
      <c r="EHQ12" s="351"/>
      <c r="EHR12" s="352"/>
      <c r="EHS12" s="353"/>
      <c r="EHT12" s="352"/>
      <c r="EHU12" s="353"/>
      <c r="EHV12" s="352"/>
      <c r="EHW12" s="353"/>
      <c r="EHX12" s="352"/>
      <c r="EHY12" s="353"/>
      <c r="EHZ12" s="350"/>
      <c r="EIA12" s="350"/>
      <c r="EIB12" s="350"/>
      <c r="EIC12" s="350"/>
      <c r="EID12" s="350"/>
      <c r="EIE12" s="350"/>
      <c r="EIF12" s="351"/>
      <c r="EIG12" s="352"/>
      <c r="EIH12" s="353"/>
      <c r="EII12" s="352"/>
      <c r="EIJ12" s="353"/>
      <c r="EIK12" s="352"/>
      <c r="EIL12" s="353"/>
      <c r="EIM12" s="352"/>
      <c r="EIN12" s="353"/>
      <c r="EIO12" s="350"/>
      <c r="EIP12" s="350"/>
      <c r="EIQ12" s="350"/>
      <c r="EIR12" s="350"/>
      <c r="EIS12" s="350"/>
      <c r="EIT12" s="350"/>
      <c r="EIU12" s="351"/>
      <c r="EIV12" s="352"/>
      <c r="EIW12" s="353"/>
      <c r="EIX12" s="352"/>
      <c r="EIY12" s="353"/>
      <c r="EIZ12" s="352"/>
      <c r="EJA12" s="353"/>
      <c r="EJB12" s="352"/>
      <c r="EJC12" s="353"/>
      <c r="EJD12" s="350"/>
      <c r="EJE12" s="350"/>
      <c r="EJF12" s="350"/>
      <c r="EJG12" s="350"/>
      <c r="EJH12" s="350"/>
      <c r="EJI12" s="350"/>
      <c r="EJJ12" s="351"/>
      <c r="EJK12" s="352"/>
      <c r="EJL12" s="353"/>
      <c r="EJM12" s="352"/>
      <c r="EJN12" s="353"/>
      <c r="EJO12" s="352"/>
      <c r="EJP12" s="353"/>
      <c r="EJQ12" s="352"/>
      <c r="EJR12" s="353"/>
      <c r="EJS12" s="350"/>
      <c r="EJT12" s="350"/>
      <c r="EJU12" s="350"/>
      <c r="EJV12" s="350"/>
      <c r="EJW12" s="350"/>
      <c r="EJX12" s="350"/>
      <c r="EJY12" s="351"/>
      <c r="EJZ12" s="352"/>
      <c r="EKA12" s="353"/>
      <c r="EKB12" s="352"/>
      <c r="EKC12" s="353"/>
      <c r="EKD12" s="352"/>
      <c r="EKE12" s="353"/>
      <c r="EKF12" s="352"/>
      <c r="EKG12" s="353"/>
      <c r="EKH12" s="350"/>
      <c r="EKI12" s="350"/>
      <c r="EKJ12" s="350"/>
      <c r="EKK12" s="350"/>
      <c r="EKL12" s="350"/>
      <c r="EKM12" s="350"/>
      <c r="EKN12" s="351"/>
      <c r="EKO12" s="352"/>
      <c r="EKP12" s="353"/>
      <c r="EKQ12" s="352"/>
      <c r="EKR12" s="353"/>
      <c r="EKS12" s="352"/>
      <c r="EKT12" s="353"/>
      <c r="EKU12" s="352"/>
      <c r="EKV12" s="353"/>
      <c r="EKW12" s="350"/>
      <c r="EKX12" s="350"/>
      <c r="EKY12" s="350"/>
      <c r="EKZ12" s="350"/>
      <c r="ELA12" s="350"/>
      <c r="ELB12" s="350"/>
      <c r="ELC12" s="351"/>
      <c r="ELD12" s="352"/>
      <c r="ELE12" s="353"/>
      <c r="ELF12" s="352"/>
      <c r="ELG12" s="353"/>
      <c r="ELH12" s="352"/>
      <c r="ELI12" s="353"/>
      <c r="ELJ12" s="352"/>
      <c r="ELK12" s="353"/>
      <c r="ELL12" s="350"/>
      <c r="ELM12" s="350"/>
      <c r="ELN12" s="350"/>
      <c r="ELO12" s="350"/>
      <c r="ELP12" s="350"/>
      <c r="ELQ12" s="350"/>
      <c r="ELR12" s="351"/>
      <c r="ELS12" s="352"/>
      <c r="ELT12" s="353"/>
      <c r="ELU12" s="352"/>
      <c r="ELV12" s="353"/>
      <c r="ELW12" s="352"/>
      <c r="ELX12" s="353"/>
      <c r="ELY12" s="352"/>
      <c r="ELZ12" s="353"/>
      <c r="EMA12" s="350"/>
      <c r="EMB12" s="350"/>
      <c r="EMC12" s="350"/>
      <c r="EMD12" s="350"/>
      <c r="EME12" s="350"/>
      <c r="EMF12" s="350"/>
      <c r="EMG12" s="351"/>
      <c r="EMH12" s="352"/>
      <c r="EMI12" s="353"/>
      <c r="EMJ12" s="352"/>
      <c r="EMK12" s="353"/>
      <c r="EML12" s="352"/>
      <c r="EMM12" s="353"/>
      <c r="EMN12" s="352"/>
      <c r="EMO12" s="353"/>
      <c r="EMP12" s="350"/>
      <c r="EMQ12" s="350"/>
      <c r="EMR12" s="350"/>
      <c r="EMS12" s="350"/>
      <c r="EMT12" s="350"/>
      <c r="EMU12" s="350"/>
      <c r="EMV12" s="351"/>
      <c r="EMW12" s="352"/>
      <c r="EMX12" s="353"/>
      <c r="EMY12" s="352"/>
      <c r="EMZ12" s="353"/>
      <c r="ENA12" s="352"/>
      <c r="ENB12" s="353"/>
      <c r="ENC12" s="352"/>
      <c r="END12" s="353"/>
      <c r="ENE12" s="350"/>
      <c r="ENF12" s="350"/>
      <c r="ENG12" s="350"/>
      <c r="ENH12" s="350"/>
      <c r="ENI12" s="350"/>
      <c r="ENJ12" s="350"/>
      <c r="ENK12" s="351"/>
      <c r="ENL12" s="352"/>
      <c r="ENM12" s="353"/>
      <c r="ENN12" s="352"/>
      <c r="ENO12" s="353"/>
      <c r="ENP12" s="352"/>
      <c r="ENQ12" s="353"/>
      <c r="ENR12" s="352"/>
      <c r="ENS12" s="353"/>
      <c r="ENT12" s="350"/>
      <c r="ENU12" s="350"/>
      <c r="ENV12" s="350"/>
      <c r="ENW12" s="350"/>
      <c r="ENX12" s="350"/>
      <c r="ENY12" s="350"/>
      <c r="ENZ12" s="351"/>
      <c r="EOA12" s="352"/>
      <c r="EOB12" s="353"/>
      <c r="EOC12" s="352"/>
      <c r="EOD12" s="353"/>
      <c r="EOE12" s="352"/>
      <c r="EOF12" s="353"/>
      <c r="EOG12" s="352"/>
      <c r="EOH12" s="353"/>
      <c r="EOI12" s="350"/>
      <c r="EOJ12" s="350"/>
      <c r="EOK12" s="350"/>
      <c r="EOL12" s="350"/>
      <c r="EOM12" s="350"/>
      <c r="EON12" s="350"/>
      <c r="EOO12" s="351"/>
      <c r="EOP12" s="352"/>
      <c r="EOQ12" s="353"/>
      <c r="EOR12" s="352"/>
      <c r="EOS12" s="353"/>
      <c r="EOT12" s="352"/>
      <c r="EOU12" s="353"/>
      <c r="EOV12" s="352"/>
      <c r="EOW12" s="353"/>
      <c r="EOX12" s="350"/>
      <c r="EOY12" s="350"/>
      <c r="EOZ12" s="350"/>
      <c r="EPA12" s="350"/>
      <c r="EPB12" s="350"/>
      <c r="EPC12" s="350"/>
      <c r="EPD12" s="351"/>
      <c r="EPE12" s="352"/>
      <c r="EPF12" s="353"/>
      <c r="EPG12" s="352"/>
      <c r="EPH12" s="353"/>
      <c r="EPI12" s="352"/>
      <c r="EPJ12" s="353"/>
      <c r="EPK12" s="352"/>
      <c r="EPL12" s="353"/>
      <c r="EPM12" s="350"/>
      <c r="EPN12" s="350"/>
      <c r="EPO12" s="350"/>
      <c r="EPP12" s="350"/>
      <c r="EPQ12" s="350"/>
      <c r="EPR12" s="350"/>
      <c r="EPS12" s="351"/>
      <c r="EPT12" s="352"/>
      <c r="EPU12" s="353"/>
      <c r="EPV12" s="352"/>
      <c r="EPW12" s="353"/>
      <c r="EPX12" s="352"/>
      <c r="EPY12" s="353"/>
      <c r="EPZ12" s="352"/>
      <c r="EQA12" s="353"/>
      <c r="EQB12" s="350"/>
      <c r="EQC12" s="350"/>
      <c r="EQD12" s="350"/>
      <c r="EQE12" s="350"/>
      <c r="EQF12" s="350"/>
      <c r="EQG12" s="350"/>
      <c r="EQH12" s="351"/>
      <c r="EQI12" s="352"/>
      <c r="EQJ12" s="353"/>
      <c r="EQK12" s="352"/>
      <c r="EQL12" s="353"/>
      <c r="EQM12" s="352"/>
      <c r="EQN12" s="353"/>
      <c r="EQO12" s="352"/>
      <c r="EQP12" s="353"/>
      <c r="EQQ12" s="350"/>
      <c r="EQR12" s="350"/>
      <c r="EQS12" s="350"/>
      <c r="EQT12" s="350"/>
      <c r="EQU12" s="350"/>
      <c r="EQV12" s="350"/>
      <c r="EQW12" s="351"/>
      <c r="EQX12" s="352"/>
      <c r="EQY12" s="353"/>
      <c r="EQZ12" s="352"/>
      <c r="ERA12" s="353"/>
      <c r="ERB12" s="352"/>
      <c r="ERC12" s="353"/>
      <c r="ERD12" s="352"/>
      <c r="ERE12" s="353"/>
      <c r="ERF12" s="350"/>
      <c r="ERG12" s="350"/>
      <c r="ERH12" s="350"/>
      <c r="ERI12" s="350"/>
      <c r="ERJ12" s="350"/>
      <c r="ERK12" s="350"/>
      <c r="ERL12" s="351"/>
      <c r="ERM12" s="352"/>
      <c r="ERN12" s="353"/>
      <c r="ERO12" s="352"/>
      <c r="ERP12" s="353"/>
      <c r="ERQ12" s="352"/>
      <c r="ERR12" s="353"/>
      <c r="ERS12" s="352"/>
      <c r="ERT12" s="353"/>
      <c r="ERU12" s="350"/>
      <c r="ERV12" s="350"/>
      <c r="ERW12" s="350"/>
      <c r="ERX12" s="350"/>
      <c r="ERY12" s="350"/>
      <c r="ERZ12" s="350"/>
      <c r="ESA12" s="351"/>
      <c r="ESB12" s="352"/>
      <c r="ESC12" s="353"/>
      <c r="ESD12" s="352"/>
      <c r="ESE12" s="353"/>
      <c r="ESF12" s="352"/>
      <c r="ESG12" s="353"/>
      <c r="ESH12" s="352"/>
      <c r="ESI12" s="353"/>
      <c r="ESJ12" s="350"/>
      <c r="ESK12" s="350"/>
      <c r="ESL12" s="350"/>
      <c r="ESM12" s="350"/>
      <c r="ESN12" s="350"/>
      <c r="ESO12" s="350"/>
      <c r="ESP12" s="351"/>
      <c r="ESQ12" s="352"/>
      <c r="ESR12" s="353"/>
      <c r="ESS12" s="352"/>
      <c r="EST12" s="353"/>
      <c r="ESU12" s="352"/>
      <c r="ESV12" s="353"/>
      <c r="ESW12" s="352"/>
      <c r="ESX12" s="353"/>
      <c r="ESY12" s="350"/>
      <c r="ESZ12" s="350"/>
      <c r="ETA12" s="350"/>
      <c r="ETB12" s="350"/>
      <c r="ETC12" s="350"/>
      <c r="ETD12" s="350"/>
      <c r="ETE12" s="351"/>
      <c r="ETF12" s="352"/>
      <c r="ETG12" s="353"/>
      <c r="ETH12" s="352"/>
      <c r="ETI12" s="353"/>
      <c r="ETJ12" s="352"/>
      <c r="ETK12" s="353"/>
      <c r="ETL12" s="352"/>
      <c r="ETM12" s="353"/>
      <c r="ETN12" s="350"/>
      <c r="ETO12" s="350"/>
      <c r="ETP12" s="350"/>
      <c r="ETQ12" s="350"/>
      <c r="ETR12" s="350"/>
      <c r="ETS12" s="350"/>
      <c r="ETT12" s="351"/>
      <c r="ETU12" s="352"/>
      <c r="ETV12" s="353"/>
      <c r="ETW12" s="352"/>
      <c r="ETX12" s="353"/>
      <c r="ETY12" s="352"/>
      <c r="ETZ12" s="353"/>
      <c r="EUA12" s="352"/>
      <c r="EUB12" s="353"/>
      <c r="EUC12" s="350"/>
      <c r="EUD12" s="350"/>
      <c r="EUE12" s="350"/>
      <c r="EUF12" s="350"/>
      <c r="EUG12" s="350"/>
      <c r="EUH12" s="350"/>
      <c r="EUI12" s="351"/>
      <c r="EUJ12" s="352"/>
      <c r="EUK12" s="353"/>
      <c r="EUL12" s="352"/>
      <c r="EUM12" s="353"/>
      <c r="EUN12" s="352"/>
      <c r="EUO12" s="353"/>
      <c r="EUP12" s="352"/>
      <c r="EUQ12" s="353"/>
      <c r="EUR12" s="350"/>
      <c r="EUS12" s="350"/>
      <c r="EUT12" s="350"/>
      <c r="EUU12" s="350"/>
      <c r="EUV12" s="350"/>
      <c r="EUW12" s="350"/>
      <c r="EUX12" s="351"/>
      <c r="EUY12" s="352"/>
      <c r="EUZ12" s="353"/>
      <c r="EVA12" s="352"/>
      <c r="EVB12" s="353"/>
      <c r="EVC12" s="352"/>
      <c r="EVD12" s="353"/>
      <c r="EVE12" s="352"/>
      <c r="EVF12" s="353"/>
      <c r="EVG12" s="350"/>
      <c r="EVH12" s="350"/>
      <c r="EVI12" s="350"/>
      <c r="EVJ12" s="350"/>
      <c r="EVK12" s="350"/>
      <c r="EVL12" s="350"/>
      <c r="EVM12" s="351"/>
      <c r="EVN12" s="352"/>
      <c r="EVO12" s="353"/>
      <c r="EVP12" s="352"/>
      <c r="EVQ12" s="353"/>
      <c r="EVR12" s="352"/>
      <c r="EVS12" s="353"/>
      <c r="EVT12" s="352"/>
      <c r="EVU12" s="353"/>
      <c r="EVV12" s="350"/>
      <c r="EVW12" s="350"/>
      <c r="EVX12" s="350"/>
      <c r="EVY12" s="350"/>
      <c r="EVZ12" s="350"/>
      <c r="EWA12" s="350"/>
      <c r="EWB12" s="351"/>
      <c r="EWC12" s="352"/>
      <c r="EWD12" s="353"/>
      <c r="EWE12" s="352"/>
      <c r="EWF12" s="353"/>
      <c r="EWG12" s="352"/>
      <c r="EWH12" s="353"/>
      <c r="EWI12" s="352"/>
      <c r="EWJ12" s="353"/>
      <c r="EWK12" s="350"/>
      <c r="EWL12" s="350"/>
      <c r="EWM12" s="350"/>
      <c r="EWN12" s="350"/>
      <c r="EWO12" s="350"/>
      <c r="EWP12" s="350"/>
      <c r="EWQ12" s="351"/>
      <c r="EWR12" s="352"/>
      <c r="EWS12" s="353"/>
      <c r="EWT12" s="352"/>
      <c r="EWU12" s="353"/>
      <c r="EWV12" s="352"/>
      <c r="EWW12" s="353"/>
      <c r="EWX12" s="352"/>
      <c r="EWY12" s="353"/>
      <c r="EWZ12" s="350"/>
      <c r="EXA12" s="350"/>
      <c r="EXB12" s="350"/>
      <c r="EXC12" s="350"/>
      <c r="EXD12" s="350"/>
      <c r="EXE12" s="350"/>
      <c r="EXF12" s="351"/>
      <c r="EXG12" s="352"/>
      <c r="EXH12" s="353"/>
      <c r="EXI12" s="352"/>
      <c r="EXJ12" s="353"/>
      <c r="EXK12" s="352"/>
      <c r="EXL12" s="353"/>
      <c r="EXM12" s="352"/>
      <c r="EXN12" s="353"/>
      <c r="EXO12" s="350"/>
      <c r="EXP12" s="350"/>
      <c r="EXQ12" s="350"/>
      <c r="EXR12" s="350"/>
      <c r="EXS12" s="350"/>
      <c r="EXT12" s="350"/>
      <c r="EXU12" s="351"/>
      <c r="EXV12" s="352"/>
      <c r="EXW12" s="353"/>
      <c r="EXX12" s="352"/>
      <c r="EXY12" s="353"/>
      <c r="EXZ12" s="352"/>
      <c r="EYA12" s="353"/>
      <c r="EYB12" s="352"/>
      <c r="EYC12" s="353"/>
      <c r="EYD12" s="350"/>
      <c r="EYE12" s="350"/>
      <c r="EYF12" s="350"/>
      <c r="EYG12" s="350"/>
      <c r="EYH12" s="350"/>
      <c r="EYI12" s="350"/>
      <c r="EYJ12" s="351"/>
      <c r="EYK12" s="352"/>
      <c r="EYL12" s="353"/>
      <c r="EYM12" s="352"/>
      <c r="EYN12" s="353"/>
      <c r="EYO12" s="352"/>
      <c r="EYP12" s="353"/>
      <c r="EYQ12" s="352"/>
      <c r="EYR12" s="353"/>
      <c r="EYS12" s="350"/>
      <c r="EYT12" s="350"/>
      <c r="EYU12" s="350"/>
      <c r="EYV12" s="350"/>
      <c r="EYW12" s="350"/>
      <c r="EYX12" s="350"/>
      <c r="EYY12" s="351"/>
      <c r="EYZ12" s="352"/>
      <c r="EZA12" s="353"/>
      <c r="EZB12" s="352"/>
      <c r="EZC12" s="353"/>
      <c r="EZD12" s="352"/>
      <c r="EZE12" s="353"/>
      <c r="EZF12" s="352"/>
      <c r="EZG12" s="353"/>
      <c r="EZH12" s="350"/>
      <c r="EZI12" s="350"/>
      <c r="EZJ12" s="350"/>
      <c r="EZK12" s="350"/>
      <c r="EZL12" s="350"/>
      <c r="EZM12" s="350"/>
      <c r="EZN12" s="351"/>
      <c r="EZO12" s="352"/>
      <c r="EZP12" s="353"/>
      <c r="EZQ12" s="352"/>
      <c r="EZR12" s="353"/>
      <c r="EZS12" s="352"/>
      <c r="EZT12" s="353"/>
      <c r="EZU12" s="352"/>
      <c r="EZV12" s="353"/>
      <c r="EZW12" s="350"/>
      <c r="EZX12" s="350"/>
      <c r="EZY12" s="350"/>
      <c r="EZZ12" s="350"/>
      <c r="FAA12" s="350"/>
      <c r="FAB12" s="350"/>
      <c r="FAC12" s="351"/>
      <c r="FAD12" s="352"/>
      <c r="FAE12" s="353"/>
      <c r="FAF12" s="352"/>
      <c r="FAG12" s="353"/>
      <c r="FAH12" s="352"/>
      <c r="FAI12" s="353"/>
      <c r="FAJ12" s="352"/>
      <c r="FAK12" s="353"/>
      <c r="FAL12" s="350"/>
      <c r="FAM12" s="350"/>
      <c r="FAN12" s="350"/>
      <c r="FAO12" s="350"/>
      <c r="FAP12" s="350"/>
      <c r="FAQ12" s="350"/>
      <c r="FAR12" s="351"/>
      <c r="FAS12" s="352"/>
      <c r="FAT12" s="353"/>
      <c r="FAU12" s="352"/>
      <c r="FAV12" s="353"/>
      <c r="FAW12" s="352"/>
      <c r="FAX12" s="353"/>
      <c r="FAY12" s="352"/>
      <c r="FAZ12" s="353"/>
      <c r="FBA12" s="350"/>
      <c r="FBB12" s="350"/>
      <c r="FBC12" s="350"/>
      <c r="FBD12" s="350"/>
      <c r="FBE12" s="350"/>
      <c r="FBF12" s="350"/>
      <c r="FBG12" s="351"/>
      <c r="FBH12" s="352"/>
      <c r="FBI12" s="353"/>
      <c r="FBJ12" s="352"/>
      <c r="FBK12" s="353"/>
      <c r="FBL12" s="352"/>
      <c r="FBM12" s="353"/>
      <c r="FBN12" s="352"/>
      <c r="FBO12" s="353"/>
      <c r="FBP12" s="350"/>
      <c r="FBQ12" s="350"/>
      <c r="FBR12" s="350"/>
      <c r="FBS12" s="350"/>
      <c r="FBT12" s="350"/>
      <c r="FBU12" s="350"/>
      <c r="FBV12" s="351"/>
      <c r="FBW12" s="352"/>
      <c r="FBX12" s="353"/>
      <c r="FBY12" s="352"/>
      <c r="FBZ12" s="353"/>
      <c r="FCA12" s="352"/>
      <c r="FCB12" s="353"/>
      <c r="FCC12" s="352"/>
      <c r="FCD12" s="353"/>
      <c r="FCE12" s="350"/>
      <c r="FCF12" s="350"/>
      <c r="FCG12" s="350"/>
      <c r="FCH12" s="350"/>
      <c r="FCI12" s="350"/>
      <c r="FCJ12" s="350"/>
      <c r="FCK12" s="351"/>
      <c r="FCL12" s="352"/>
      <c r="FCM12" s="353"/>
      <c r="FCN12" s="352"/>
      <c r="FCO12" s="353"/>
      <c r="FCP12" s="352"/>
      <c r="FCQ12" s="353"/>
      <c r="FCR12" s="352"/>
      <c r="FCS12" s="353"/>
      <c r="FCT12" s="350"/>
      <c r="FCU12" s="350"/>
      <c r="FCV12" s="350"/>
      <c r="FCW12" s="350"/>
      <c r="FCX12" s="350"/>
      <c r="FCY12" s="350"/>
      <c r="FCZ12" s="351"/>
      <c r="FDA12" s="352"/>
      <c r="FDB12" s="353"/>
      <c r="FDC12" s="352"/>
      <c r="FDD12" s="353"/>
      <c r="FDE12" s="352"/>
      <c r="FDF12" s="353"/>
      <c r="FDG12" s="352"/>
      <c r="FDH12" s="353"/>
      <c r="FDI12" s="350"/>
      <c r="FDJ12" s="350"/>
      <c r="FDK12" s="350"/>
      <c r="FDL12" s="350"/>
      <c r="FDM12" s="350"/>
      <c r="FDN12" s="350"/>
      <c r="FDO12" s="351"/>
      <c r="FDP12" s="352"/>
      <c r="FDQ12" s="353"/>
      <c r="FDR12" s="352"/>
      <c r="FDS12" s="353"/>
      <c r="FDT12" s="352"/>
      <c r="FDU12" s="353"/>
      <c r="FDV12" s="352"/>
      <c r="FDW12" s="353"/>
      <c r="FDX12" s="350"/>
      <c r="FDY12" s="350"/>
      <c r="FDZ12" s="350"/>
      <c r="FEA12" s="350"/>
      <c r="FEB12" s="350"/>
      <c r="FEC12" s="350"/>
      <c r="FED12" s="351"/>
      <c r="FEE12" s="352"/>
      <c r="FEF12" s="353"/>
      <c r="FEG12" s="352"/>
      <c r="FEH12" s="353"/>
      <c r="FEI12" s="352"/>
      <c r="FEJ12" s="353"/>
      <c r="FEK12" s="352"/>
      <c r="FEL12" s="353"/>
      <c r="FEM12" s="350"/>
      <c r="FEN12" s="350"/>
      <c r="FEO12" s="350"/>
      <c r="FEP12" s="350"/>
      <c r="FEQ12" s="350"/>
      <c r="FER12" s="350"/>
      <c r="FES12" s="351"/>
      <c r="FET12" s="352"/>
      <c r="FEU12" s="353"/>
      <c r="FEV12" s="352"/>
      <c r="FEW12" s="353"/>
      <c r="FEX12" s="352"/>
      <c r="FEY12" s="353"/>
      <c r="FEZ12" s="352"/>
      <c r="FFA12" s="353"/>
      <c r="FFB12" s="350"/>
      <c r="FFC12" s="350"/>
      <c r="FFD12" s="350"/>
      <c r="FFE12" s="350"/>
      <c r="FFF12" s="350"/>
      <c r="FFG12" s="350"/>
      <c r="FFH12" s="351"/>
      <c r="FFI12" s="352"/>
      <c r="FFJ12" s="353"/>
      <c r="FFK12" s="352"/>
      <c r="FFL12" s="353"/>
      <c r="FFM12" s="352"/>
      <c r="FFN12" s="353"/>
      <c r="FFO12" s="352"/>
      <c r="FFP12" s="353"/>
      <c r="FFQ12" s="350"/>
      <c r="FFR12" s="350"/>
      <c r="FFS12" s="350"/>
      <c r="FFT12" s="350"/>
      <c r="FFU12" s="350"/>
      <c r="FFV12" s="350"/>
      <c r="FFW12" s="351"/>
      <c r="FFX12" s="352"/>
      <c r="FFY12" s="353"/>
      <c r="FFZ12" s="352"/>
      <c r="FGA12" s="353"/>
      <c r="FGB12" s="352"/>
      <c r="FGC12" s="353"/>
      <c r="FGD12" s="352"/>
      <c r="FGE12" s="353"/>
      <c r="FGF12" s="350"/>
      <c r="FGG12" s="350"/>
      <c r="FGH12" s="350"/>
      <c r="FGI12" s="350"/>
      <c r="FGJ12" s="350"/>
      <c r="FGK12" s="350"/>
      <c r="FGL12" s="351"/>
      <c r="FGM12" s="352"/>
      <c r="FGN12" s="353"/>
      <c r="FGO12" s="352"/>
      <c r="FGP12" s="353"/>
      <c r="FGQ12" s="352"/>
      <c r="FGR12" s="353"/>
      <c r="FGS12" s="352"/>
      <c r="FGT12" s="353"/>
      <c r="FGU12" s="350"/>
      <c r="FGV12" s="350"/>
      <c r="FGW12" s="350"/>
      <c r="FGX12" s="350"/>
      <c r="FGY12" s="350"/>
      <c r="FGZ12" s="350"/>
      <c r="FHA12" s="351"/>
      <c r="FHB12" s="352"/>
      <c r="FHC12" s="353"/>
      <c r="FHD12" s="352"/>
      <c r="FHE12" s="353"/>
      <c r="FHF12" s="352"/>
      <c r="FHG12" s="353"/>
      <c r="FHH12" s="352"/>
      <c r="FHI12" s="353"/>
      <c r="FHJ12" s="350"/>
      <c r="FHK12" s="350"/>
      <c r="FHL12" s="350"/>
      <c r="FHM12" s="350"/>
      <c r="FHN12" s="350"/>
      <c r="FHO12" s="350"/>
      <c r="FHP12" s="351"/>
      <c r="FHQ12" s="352"/>
      <c r="FHR12" s="353"/>
      <c r="FHS12" s="352"/>
      <c r="FHT12" s="353"/>
      <c r="FHU12" s="352"/>
      <c r="FHV12" s="353"/>
      <c r="FHW12" s="352"/>
      <c r="FHX12" s="353"/>
      <c r="FHY12" s="350"/>
      <c r="FHZ12" s="350"/>
      <c r="FIA12" s="350"/>
      <c r="FIB12" s="350"/>
      <c r="FIC12" s="350"/>
      <c r="FID12" s="350"/>
      <c r="FIE12" s="351"/>
      <c r="FIF12" s="352"/>
      <c r="FIG12" s="353"/>
      <c r="FIH12" s="352"/>
      <c r="FII12" s="353"/>
      <c r="FIJ12" s="352"/>
      <c r="FIK12" s="353"/>
      <c r="FIL12" s="352"/>
      <c r="FIM12" s="353"/>
      <c r="FIN12" s="350"/>
      <c r="FIO12" s="350"/>
      <c r="FIP12" s="350"/>
      <c r="FIQ12" s="350"/>
      <c r="FIR12" s="350"/>
      <c r="FIS12" s="350"/>
      <c r="FIT12" s="351"/>
      <c r="FIU12" s="352"/>
      <c r="FIV12" s="353"/>
      <c r="FIW12" s="352"/>
      <c r="FIX12" s="353"/>
      <c r="FIY12" s="352"/>
      <c r="FIZ12" s="353"/>
      <c r="FJA12" s="352"/>
      <c r="FJB12" s="353"/>
      <c r="FJC12" s="350"/>
      <c r="FJD12" s="350"/>
      <c r="FJE12" s="350"/>
      <c r="FJF12" s="350"/>
      <c r="FJG12" s="350"/>
      <c r="FJH12" s="350"/>
      <c r="FJI12" s="351"/>
      <c r="FJJ12" s="352"/>
      <c r="FJK12" s="353"/>
      <c r="FJL12" s="352"/>
      <c r="FJM12" s="353"/>
      <c r="FJN12" s="352"/>
      <c r="FJO12" s="353"/>
      <c r="FJP12" s="352"/>
      <c r="FJQ12" s="353"/>
      <c r="FJR12" s="350"/>
      <c r="FJS12" s="350"/>
      <c r="FJT12" s="350"/>
      <c r="FJU12" s="350"/>
      <c r="FJV12" s="350"/>
      <c r="FJW12" s="350"/>
      <c r="FJX12" s="351"/>
      <c r="FJY12" s="352"/>
      <c r="FJZ12" s="353"/>
      <c r="FKA12" s="352"/>
      <c r="FKB12" s="353"/>
      <c r="FKC12" s="352"/>
      <c r="FKD12" s="353"/>
      <c r="FKE12" s="352"/>
      <c r="FKF12" s="353"/>
      <c r="FKG12" s="350"/>
      <c r="FKH12" s="350"/>
      <c r="FKI12" s="350"/>
      <c r="FKJ12" s="350"/>
      <c r="FKK12" s="350"/>
      <c r="FKL12" s="350"/>
      <c r="FKM12" s="351"/>
      <c r="FKN12" s="352"/>
      <c r="FKO12" s="353"/>
      <c r="FKP12" s="352"/>
      <c r="FKQ12" s="353"/>
      <c r="FKR12" s="352"/>
      <c r="FKS12" s="353"/>
      <c r="FKT12" s="352"/>
      <c r="FKU12" s="353"/>
      <c r="FKV12" s="350"/>
      <c r="FKW12" s="350"/>
      <c r="FKX12" s="350"/>
      <c r="FKY12" s="350"/>
      <c r="FKZ12" s="350"/>
      <c r="FLA12" s="350"/>
      <c r="FLB12" s="351"/>
      <c r="FLC12" s="352"/>
      <c r="FLD12" s="353"/>
      <c r="FLE12" s="352"/>
      <c r="FLF12" s="353"/>
      <c r="FLG12" s="352"/>
      <c r="FLH12" s="353"/>
      <c r="FLI12" s="352"/>
      <c r="FLJ12" s="353"/>
      <c r="FLK12" s="350"/>
      <c r="FLL12" s="350"/>
      <c r="FLM12" s="350"/>
      <c r="FLN12" s="350"/>
      <c r="FLO12" s="350"/>
      <c r="FLP12" s="350"/>
      <c r="FLQ12" s="351"/>
      <c r="FLR12" s="352"/>
      <c r="FLS12" s="353"/>
      <c r="FLT12" s="352"/>
      <c r="FLU12" s="353"/>
      <c r="FLV12" s="352"/>
      <c r="FLW12" s="353"/>
      <c r="FLX12" s="352"/>
      <c r="FLY12" s="353"/>
      <c r="FLZ12" s="350"/>
      <c r="FMA12" s="350"/>
      <c r="FMB12" s="350"/>
      <c r="FMC12" s="350"/>
      <c r="FMD12" s="350"/>
      <c r="FME12" s="350"/>
      <c r="FMF12" s="351"/>
      <c r="FMG12" s="352"/>
      <c r="FMH12" s="353"/>
      <c r="FMI12" s="352"/>
      <c r="FMJ12" s="353"/>
      <c r="FMK12" s="352"/>
      <c r="FML12" s="353"/>
      <c r="FMM12" s="352"/>
      <c r="FMN12" s="353"/>
      <c r="FMO12" s="350"/>
      <c r="FMP12" s="350"/>
      <c r="FMQ12" s="350"/>
      <c r="FMR12" s="350"/>
      <c r="FMS12" s="350"/>
      <c r="FMT12" s="350"/>
      <c r="FMU12" s="351"/>
      <c r="FMV12" s="352"/>
      <c r="FMW12" s="353"/>
      <c r="FMX12" s="352"/>
      <c r="FMY12" s="353"/>
      <c r="FMZ12" s="352"/>
      <c r="FNA12" s="353"/>
      <c r="FNB12" s="352"/>
      <c r="FNC12" s="353"/>
      <c r="FND12" s="350"/>
      <c r="FNE12" s="350"/>
      <c r="FNF12" s="350"/>
      <c r="FNG12" s="350"/>
      <c r="FNH12" s="350"/>
      <c r="FNI12" s="350"/>
      <c r="FNJ12" s="351"/>
      <c r="FNK12" s="352"/>
      <c r="FNL12" s="353"/>
      <c r="FNM12" s="352"/>
      <c r="FNN12" s="353"/>
      <c r="FNO12" s="352"/>
      <c r="FNP12" s="353"/>
      <c r="FNQ12" s="352"/>
      <c r="FNR12" s="353"/>
      <c r="FNS12" s="350"/>
      <c r="FNT12" s="350"/>
      <c r="FNU12" s="350"/>
      <c r="FNV12" s="350"/>
      <c r="FNW12" s="350"/>
      <c r="FNX12" s="350"/>
      <c r="FNY12" s="351"/>
      <c r="FNZ12" s="352"/>
      <c r="FOA12" s="353"/>
      <c r="FOB12" s="352"/>
      <c r="FOC12" s="353"/>
      <c r="FOD12" s="352"/>
      <c r="FOE12" s="353"/>
      <c r="FOF12" s="352"/>
      <c r="FOG12" s="353"/>
      <c r="FOH12" s="350"/>
      <c r="FOI12" s="350"/>
      <c r="FOJ12" s="350"/>
      <c r="FOK12" s="350"/>
      <c r="FOL12" s="350"/>
      <c r="FOM12" s="350"/>
      <c r="FON12" s="351"/>
      <c r="FOO12" s="352"/>
      <c r="FOP12" s="353"/>
      <c r="FOQ12" s="352"/>
      <c r="FOR12" s="353"/>
      <c r="FOS12" s="352"/>
      <c r="FOT12" s="353"/>
      <c r="FOU12" s="352"/>
      <c r="FOV12" s="353"/>
      <c r="FOW12" s="350"/>
      <c r="FOX12" s="350"/>
      <c r="FOY12" s="350"/>
      <c r="FOZ12" s="350"/>
      <c r="FPA12" s="350"/>
      <c r="FPB12" s="350"/>
      <c r="FPC12" s="351"/>
      <c r="FPD12" s="352"/>
      <c r="FPE12" s="353"/>
      <c r="FPF12" s="352"/>
      <c r="FPG12" s="353"/>
      <c r="FPH12" s="352"/>
      <c r="FPI12" s="353"/>
      <c r="FPJ12" s="352"/>
      <c r="FPK12" s="353"/>
      <c r="FPL12" s="350"/>
      <c r="FPM12" s="350"/>
      <c r="FPN12" s="350"/>
      <c r="FPO12" s="350"/>
      <c r="FPP12" s="350"/>
      <c r="FPQ12" s="350"/>
      <c r="FPR12" s="351"/>
      <c r="FPS12" s="352"/>
      <c r="FPT12" s="353"/>
      <c r="FPU12" s="352"/>
      <c r="FPV12" s="353"/>
      <c r="FPW12" s="352"/>
      <c r="FPX12" s="353"/>
      <c r="FPY12" s="352"/>
      <c r="FPZ12" s="353"/>
      <c r="FQA12" s="350"/>
      <c r="FQB12" s="350"/>
      <c r="FQC12" s="350"/>
      <c r="FQD12" s="350"/>
      <c r="FQE12" s="350"/>
      <c r="FQF12" s="350"/>
      <c r="FQG12" s="351"/>
      <c r="FQH12" s="352"/>
      <c r="FQI12" s="353"/>
      <c r="FQJ12" s="352"/>
      <c r="FQK12" s="353"/>
      <c r="FQL12" s="352"/>
      <c r="FQM12" s="353"/>
      <c r="FQN12" s="352"/>
      <c r="FQO12" s="353"/>
      <c r="FQP12" s="350"/>
      <c r="FQQ12" s="350"/>
      <c r="FQR12" s="350"/>
      <c r="FQS12" s="350"/>
      <c r="FQT12" s="350"/>
      <c r="FQU12" s="350"/>
      <c r="FQV12" s="351"/>
      <c r="FQW12" s="352"/>
      <c r="FQX12" s="353"/>
      <c r="FQY12" s="352"/>
      <c r="FQZ12" s="353"/>
      <c r="FRA12" s="352"/>
      <c r="FRB12" s="353"/>
      <c r="FRC12" s="352"/>
      <c r="FRD12" s="353"/>
      <c r="FRE12" s="350"/>
      <c r="FRF12" s="350"/>
      <c r="FRG12" s="350"/>
      <c r="FRH12" s="350"/>
      <c r="FRI12" s="350"/>
      <c r="FRJ12" s="350"/>
      <c r="FRK12" s="351"/>
      <c r="FRL12" s="352"/>
      <c r="FRM12" s="353"/>
      <c r="FRN12" s="352"/>
      <c r="FRO12" s="353"/>
      <c r="FRP12" s="352"/>
      <c r="FRQ12" s="353"/>
      <c r="FRR12" s="352"/>
      <c r="FRS12" s="353"/>
      <c r="FRT12" s="350"/>
      <c r="FRU12" s="350"/>
      <c r="FRV12" s="350"/>
      <c r="FRW12" s="350"/>
      <c r="FRX12" s="350"/>
      <c r="FRY12" s="350"/>
      <c r="FRZ12" s="351"/>
      <c r="FSA12" s="352"/>
      <c r="FSB12" s="353"/>
      <c r="FSC12" s="352"/>
      <c r="FSD12" s="353"/>
      <c r="FSE12" s="352"/>
      <c r="FSF12" s="353"/>
      <c r="FSG12" s="352"/>
      <c r="FSH12" s="353"/>
      <c r="FSI12" s="350"/>
      <c r="FSJ12" s="350"/>
      <c r="FSK12" s="350"/>
      <c r="FSL12" s="350"/>
      <c r="FSM12" s="350"/>
      <c r="FSN12" s="350"/>
      <c r="FSO12" s="351"/>
      <c r="FSP12" s="352"/>
      <c r="FSQ12" s="353"/>
      <c r="FSR12" s="352"/>
      <c r="FSS12" s="353"/>
      <c r="FST12" s="352"/>
      <c r="FSU12" s="353"/>
      <c r="FSV12" s="352"/>
      <c r="FSW12" s="353"/>
      <c r="FSX12" s="350"/>
      <c r="FSY12" s="350"/>
      <c r="FSZ12" s="350"/>
      <c r="FTA12" s="350"/>
      <c r="FTB12" s="350"/>
      <c r="FTC12" s="350"/>
      <c r="FTD12" s="351"/>
      <c r="FTE12" s="352"/>
      <c r="FTF12" s="353"/>
      <c r="FTG12" s="352"/>
      <c r="FTH12" s="353"/>
      <c r="FTI12" s="352"/>
      <c r="FTJ12" s="353"/>
      <c r="FTK12" s="352"/>
      <c r="FTL12" s="353"/>
      <c r="FTM12" s="350"/>
      <c r="FTN12" s="350"/>
      <c r="FTO12" s="350"/>
      <c r="FTP12" s="350"/>
      <c r="FTQ12" s="350"/>
      <c r="FTR12" s="350"/>
      <c r="FTS12" s="351"/>
      <c r="FTT12" s="352"/>
      <c r="FTU12" s="353"/>
      <c r="FTV12" s="352"/>
      <c r="FTW12" s="353"/>
      <c r="FTX12" s="352"/>
      <c r="FTY12" s="353"/>
      <c r="FTZ12" s="352"/>
      <c r="FUA12" s="353"/>
      <c r="FUB12" s="350"/>
      <c r="FUC12" s="350"/>
      <c r="FUD12" s="350"/>
      <c r="FUE12" s="350"/>
      <c r="FUF12" s="350"/>
      <c r="FUG12" s="350"/>
      <c r="FUH12" s="351"/>
      <c r="FUI12" s="352"/>
      <c r="FUJ12" s="353"/>
      <c r="FUK12" s="352"/>
      <c r="FUL12" s="353"/>
      <c r="FUM12" s="352"/>
      <c r="FUN12" s="353"/>
      <c r="FUO12" s="352"/>
      <c r="FUP12" s="353"/>
      <c r="FUQ12" s="350"/>
      <c r="FUR12" s="350"/>
      <c r="FUS12" s="350"/>
      <c r="FUT12" s="350"/>
      <c r="FUU12" s="350"/>
      <c r="FUV12" s="350"/>
      <c r="FUW12" s="351"/>
      <c r="FUX12" s="352"/>
      <c r="FUY12" s="353"/>
      <c r="FUZ12" s="352"/>
      <c r="FVA12" s="353"/>
      <c r="FVB12" s="352"/>
      <c r="FVC12" s="353"/>
      <c r="FVD12" s="352"/>
      <c r="FVE12" s="353"/>
      <c r="FVF12" s="350"/>
      <c r="FVG12" s="350"/>
      <c r="FVH12" s="350"/>
      <c r="FVI12" s="350"/>
      <c r="FVJ12" s="350"/>
      <c r="FVK12" s="350"/>
      <c r="FVL12" s="351"/>
      <c r="FVM12" s="352"/>
      <c r="FVN12" s="353"/>
      <c r="FVO12" s="352"/>
      <c r="FVP12" s="353"/>
      <c r="FVQ12" s="352"/>
      <c r="FVR12" s="353"/>
      <c r="FVS12" s="352"/>
      <c r="FVT12" s="353"/>
      <c r="FVU12" s="350"/>
      <c r="FVV12" s="350"/>
      <c r="FVW12" s="350"/>
      <c r="FVX12" s="350"/>
      <c r="FVY12" s="350"/>
      <c r="FVZ12" s="350"/>
      <c r="FWA12" s="351"/>
      <c r="FWB12" s="352"/>
      <c r="FWC12" s="353"/>
      <c r="FWD12" s="352"/>
      <c r="FWE12" s="353"/>
      <c r="FWF12" s="352"/>
      <c r="FWG12" s="353"/>
      <c r="FWH12" s="352"/>
      <c r="FWI12" s="353"/>
      <c r="FWJ12" s="350"/>
      <c r="FWK12" s="350"/>
      <c r="FWL12" s="350"/>
      <c r="FWM12" s="350"/>
      <c r="FWN12" s="350"/>
      <c r="FWO12" s="350"/>
      <c r="FWP12" s="351"/>
      <c r="FWQ12" s="352"/>
      <c r="FWR12" s="353"/>
      <c r="FWS12" s="352"/>
      <c r="FWT12" s="353"/>
      <c r="FWU12" s="352"/>
      <c r="FWV12" s="353"/>
      <c r="FWW12" s="352"/>
      <c r="FWX12" s="353"/>
      <c r="FWY12" s="350"/>
      <c r="FWZ12" s="350"/>
      <c r="FXA12" s="350"/>
      <c r="FXB12" s="350"/>
      <c r="FXC12" s="350"/>
      <c r="FXD12" s="350"/>
      <c r="FXE12" s="351"/>
      <c r="FXF12" s="352"/>
      <c r="FXG12" s="353"/>
      <c r="FXH12" s="352"/>
      <c r="FXI12" s="353"/>
      <c r="FXJ12" s="352"/>
      <c r="FXK12" s="353"/>
      <c r="FXL12" s="352"/>
      <c r="FXM12" s="353"/>
      <c r="FXN12" s="350"/>
      <c r="FXO12" s="350"/>
      <c r="FXP12" s="350"/>
      <c r="FXQ12" s="350"/>
      <c r="FXR12" s="350"/>
      <c r="FXS12" s="350"/>
      <c r="FXT12" s="351"/>
      <c r="FXU12" s="352"/>
      <c r="FXV12" s="353"/>
      <c r="FXW12" s="352"/>
      <c r="FXX12" s="353"/>
      <c r="FXY12" s="352"/>
      <c r="FXZ12" s="353"/>
      <c r="FYA12" s="352"/>
      <c r="FYB12" s="353"/>
      <c r="FYC12" s="350"/>
      <c r="FYD12" s="350"/>
      <c r="FYE12" s="350"/>
      <c r="FYF12" s="350"/>
      <c r="FYG12" s="350"/>
      <c r="FYH12" s="350"/>
      <c r="FYI12" s="351"/>
      <c r="FYJ12" s="352"/>
      <c r="FYK12" s="353"/>
      <c r="FYL12" s="352"/>
      <c r="FYM12" s="353"/>
      <c r="FYN12" s="352"/>
      <c r="FYO12" s="353"/>
      <c r="FYP12" s="352"/>
      <c r="FYQ12" s="353"/>
      <c r="FYR12" s="350"/>
      <c r="FYS12" s="350"/>
      <c r="FYT12" s="350"/>
      <c r="FYU12" s="350"/>
      <c r="FYV12" s="350"/>
      <c r="FYW12" s="350"/>
      <c r="FYX12" s="351"/>
      <c r="FYY12" s="352"/>
      <c r="FYZ12" s="353"/>
      <c r="FZA12" s="352"/>
      <c r="FZB12" s="353"/>
      <c r="FZC12" s="352"/>
      <c r="FZD12" s="353"/>
      <c r="FZE12" s="352"/>
      <c r="FZF12" s="353"/>
      <c r="FZG12" s="350"/>
      <c r="FZH12" s="350"/>
      <c r="FZI12" s="350"/>
      <c r="FZJ12" s="350"/>
      <c r="FZK12" s="350"/>
      <c r="FZL12" s="350"/>
      <c r="FZM12" s="351"/>
      <c r="FZN12" s="352"/>
      <c r="FZO12" s="353"/>
      <c r="FZP12" s="352"/>
      <c r="FZQ12" s="353"/>
      <c r="FZR12" s="352"/>
      <c r="FZS12" s="353"/>
      <c r="FZT12" s="352"/>
      <c r="FZU12" s="353"/>
      <c r="FZV12" s="350"/>
      <c r="FZW12" s="350"/>
      <c r="FZX12" s="350"/>
      <c r="FZY12" s="350"/>
      <c r="FZZ12" s="350"/>
      <c r="GAA12" s="350"/>
      <c r="GAB12" s="351"/>
      <c r="GAC12" s="352"/>
      <c r="GAD12" s="353"/>
      <c r="GAE12" s="352"/>
      <c r="GAF12" s="353"/>
      <c r="GAG12" s="352"/>
      <c r="GAH12" s="353"/>
      <c r="GAI12" s="352"/>
      <c r="GAJ12" s="353"/>
      <c r="GAK12" s="350"/>
      <c r="GAL12" s="350"/>
      <c r="GAM12" s="350"/>
      <c r="GAN12" s="350"/>
      <c r="GAO12" s="350"/>
      <c r="GAP12" s="350"/>
      <c r="GAQ12" s="351"/>
      <c r="GAR12" s="352"/>
      <c r="GAS12" s="353"/>
      <c r="GAT12" s="352"/>
      <c r="GAU12" s="353"/>
      <c r="GAV12" s="352"/>
      <c r="GAW12" s="353"/>
      <c r="GAX12" s="352"/>
      <c r="GAY12" s="353"/>
      <c r="GAZ12" s="350"/>
      <c r="GBA12" s="350"/>
      <c r="GBB12" s="350"/>
      <c r="GBC12" s="350"/>
      <c r="GBD12" s="350"/>
      <c r="GBE12" s="350"/>
      <c r="GBF12" s="351"/>
      <c r="GBG12" s="352"/>
      <c r="GBH12" s="353"/>
      <c r="GBI12" s="352"/>
      <c r="GBJ12" s="353"/>
      <c r="GBK12" s="352"/>
      <c r="GBL12" s="353"/>
      <c r="GBM12" s="352"/>
      <c r="GBN12" s="353"/>
      <c r="GBO12" s="350"/>
      <c r="GBP12" s="350"/>
      <c r="GBQ12" s="350"/>
      <c r="GBR12" s="350"/>
      <c r="GBS12" s="350"/>
      <c r="GBT12" s="350"/>
      <c r="GBU12" s="351"/>
      <c r="GBV12" s="352"/>
      <c r="GBW12" s="353"/>
      <c r="GBX12" s="352"/>
      <c r="GBY12" s="353"/>
      <c r="GBZ12" s="352"/>
      <c r="GCA12" s="353"/>
      <c r="GCB12" s="352"/>
      <c r="GCC12" s="353"/>
      <c r="GCD12" s="350"/>
      <c r="GCE12" s="350"/>
      <c r="GCF12" s="350"/>
      <c r="GCG12" s="350"/>
      <c r="GCH12" s="350"/>
      <c r="GCI12" s="350"/>
      <c r="GCJ12" s="351"/>
      <c r="GCK12" s="352"/>
      <c r="GCL12" s="353"/>
      <c r="GCM12" s="352"/>
      <c r="GCN12" s="353"/>
      <c r="GCO12" s="352"/>
      <c r="GCP12" s="353"/>
      <c r="GCQ12" s="352"/>
      <c r="GCR12" s="353"/>
      <c r="GCS12" s="350"/>
      <c r="GCT12" s="350"/>
      <c r="GCU12" s="350"/>
      <c r="GCV12" s="350"/>
      <c r="GCW12" s="350"/>
      <c r="GCX12" s="350"/>
      <c r="GCY12" s="351"/>
      <c r="GCZ12" s="352"/>
      <c r="GDA12" s="353"/>
      <c r="GDB12" s="352"/>
      <c r="GDC12" s="353"/>
      <c r="GDD12" s="352"/>
      <c r="GDE12" s="353"/>
      <c r="GDF12" s="352"/>
      <c r="GDG12" s="353"/>
      <c r="GDH12" s="350"/>
      <c r="GDI12" s="350"/>
      <c r="GDJ12" s="350"/>
      <c r="GDK12" s="350"/>
      <c r="GDL12" s="350"/>
      <c r="GDM12" s="350"/>
      <c r="GDN12" s="351"/>
      <c r="GDO12" s="352"/>
      <c r="GDP12" s="353"/>
      <c r="GDQ12" s="352"/>
      <c r="GDR12" s="353"/>
      <c r="GDS12" s="352"/>
      <c r="GDT12" s="353"/>
      <c r="GDU12" s="352"/>
      <c r="GDV12" s="353"/>
      <c r="GDW12" s="350"/>
      <c r="GDX12" s="350"/>
      <c r="GDY12" s="350"/>
      <c r="GDZ12" s="350"/>
      <c r="GEA12" s="350"/>
      <c r="GEB12" s="350"/>
      <c r="GEC12" s="351"/>
      <c r="GED12" s="352"/>
      <c r="GEE12" s="353"/>
      <c r="GEF12" s="352"/>
      <c r="GEG12" s="353"/>
      <c r="GEH12" s="352"/>
      <c r="GEI12" s="353"/>
      <c r="GEJ12" s="352"/>
      <c r="GEK12" s="353"/>
      <c r="GEL12" s="350"/>
      <c r="GEM12" s="350"/>
      <c r="GEN12" s="350"/>
      <c r="GEO12" s="350"/>
      <c r="GEP12" s="350"/>
      <c r="GEQ12" s="350"/>
      <c r="GER12" s="351"/>
      <c r="GES12" s="352"/>
      <c r="GET12" s="353"/>
      <c r="GEU12" s="352"/>
      <c r="GEV12" s="353"/>
      <c r="GEW12" s="352"/>
      <c r="GEX12" s="353"/>
      <c r="GEY12" s="352"/>
      <c r="GEZ12" s="353"/>
      <c r="GFA12" s="350"/>
      <c r="GFB12" s="350"/>
      <c r="GFC12" s="350"/>
      <c r="GFD12" s="350"/>
      <c r="GFE12" s="350"/>
      <c r="GFF12" s="350"/>
      <c r="GFG12" s="351"/>
      <c r="GFH12" s="352"/>
      <c r="GFI12" s="353"/>
      <c r="GFJ12" s="352"/>
      <c r="GFK12" s="353"/>
      <c r="GFL12" s="352"/>
      <c r="GFM12" s="353"/>
      <c r="GFN12" s="352"/>
      <c r="GFO12" s="353"/>
      <c r="GFP12" s="350"/>
      <c r="GFQ12" s="350"/>
      <c r="GFR12" s="350"/>
      <c r="GFS12" s="350"/>
      <c r="GFT12" s="350"/>
      <c r="GFU12" s="350"/>
      <c r="GFV12" s="351"/>
      <c r="GFW12" s="352"/>
      <c r="GFX12" s="353"/>
      <c r="GFY12" s="352"/>
      <c r="GFZ12" s="353"/>
      <c r="GGA12" s="352"/>
      <c r="GGB12" s="353"/>
      <c r="GGC12" s="352"/>
      <c r="GGD12" s="353"/>
      <c r="GGE12" s="350"/>
      <c r="GGF12" s="350"/>
      <c r="GGG12" s="350"/>
      <c r="GGH12" s="350"/>
      <c r="GGI12" s="350"/>
      <c r="GGJ12" s="350"/>
      <c r="GGK12" s="351"/>
      <c r="GGL12" s="352"/>
      <c r="GGM12" s="353"/>
      <c r="GGN12" s="352"/>
      <c r="GGO12" s="353"/>
      <c r="GGP12" s="352"/>
      <c r="GGQ12" s="353"/>
      <c r="GGR12" s="352"/>
      <c r="GGS12" s="353"/>
      <c r="GGT12" s="350"/>
      <c r="GGU12" s="350"/>
      <c r="GGV12" s="350"/>
      <c r="GGW12" s="350"/>
      <c r="GGX12" s="350"/>
      <c r="GGY12" s="350"/>
      <c r="GGZ12" s="351"/>
      <c r="GHA12" s="352"/>
      <c r="GHB12" s="353"/>
      <c r="GHC12" s="352"/>
      <c r="GHD12" s="353"/>
      <c r="GHE12" s="352"/>
      <c r="GHF12" s="353"/>
      <c r="GHG12" s="352"/>
      <c r="GHH12" s="353"/>
      <c r="GHI12" s="350"/>
      <c r="GHJ12" s="350"/>
      <c r="GHK12" s="350"/>
      <c r="GHL12" s="350"/>
      <c r="GHM12" s="350"/>
      <c r="GHN12" s="350"/>
      <c r="GHO12" s="351"/>
      <c r="GHP12" s="352"/>
      <c r="GHQ12" s="353"/>
      <c r="GHR12" s="352"/>
      <c r="GHS12" s="353"/>
      <c r="GHT12" s="352"/>
      <c r="GHU12" s="353"/>
      <c r="GHV12" s="352"/>
      <c r="GHW12" s="353"/>
      <c r="GHX12" s="350"/>
      <c r="GHY12" s="350"/>
      <c r="GHZ12" s="350"/>
      <c r="GIA12" s="350"/>
      <c r="GIB12" s="350"/>
      <c r="GIC12" s="350"/>
      <c r="GID12" s="351"/>
      <c r="GIE12" s="352"/>
      <c r="GIF12" s="353"/>
      <c r="GIG12" s="352"/>
      <c r="GIH12" s="353"/>
      <c r="GII12" s="352"/>
      <c r="GIJ12" s="353"/>
      <c r="GIK12" s="352"/>
      <c r="GIL12" s="353"/>
      <c r="GIM12" s="350"/>
      <c r="GIN12" s="350"/>
      <c r="GIO12" s="350"/>
      <c r="GIP12" s="350"/>
      <c r="GIQ12" s="350"/>
      <c r="GIR12" s="350"/>
      <c r="GIS12" s="351"/>
      <c r="GIT12" s="352"/>
      <c r="GIU12" s="353"/>
      <c r="GIV12" s="352"/>
      <c r="GIW12" s="353"/>
      <c r="GIX12" s="352"/>
      <c r="GIY12" s="353"/>
      <c r="GIZ12" s="352"/>
      <c r="GJA12" s="353"/>
      <c r="GJB12" s="350"/>
      <c r="GJC12" s="350"/>
      <c r="GJD12" s="350"/>
      <c r="GJE12" s="350"/>
      <c r="GJF12" s="350"/>
      <c r="GJG12" s="350"/>
      <c r="GJH12" s="351"/>
      <c r="GJI12" s="352"/>
      <c r="GJJ12" s="353"/>
      <c r="GJK12" s="352"/>
      <c r="GJL12" s="353"/>
      <c r="GJM12" s="352"/>
      <c r="GJN12" s="353"/>
      <c r="GJO12" s="352"/>
      <c r="GJP12" s="353"/>
      <c r="GJQ12" s="350"/>
      <c r="GJR12" s="350"/>
      <c r="GJS12" s="350"/>
      <c r="GJT12" s="350"/>
      <c r="GJU12" s="350"/>
      <c r="GJV12" s="350"/>
      <c r="GJW12" s="351"/>
      <c r="GJX12" s="352"/>
      <c r="GJY12" s="353"/>
      <c r="GJZ12" s="352"/>
      <c r="GKA12" s="353"/>
      <c r="GKB12" s="352"/>
      <c r="GKC12" s="353"/>
      <c r="GKD12" s="352"/>
      <c r="GKE12" s="353"/>
      <c r="GKF12" s="350"/>
      <c r="GKG12" s="350"/>
      <c r="GKH12" s="350"/>
      <c r="GKI12" s="350"/>
      <c r="GKJ12" s="350"/>
      <c r="GKK12" s="350"/>
      <c r="GKL12" s="351"/>
      <c r="GKM12" s="352"/>
      <c r="GKN12" s="353"/>
      <c r="GKO12" s="352"/>
      <c r="GKP12" s="353"/>
      <c r="GKQ12" s="352"/>
      <c r="GKR12" s="353"/>
      <c r="GKS12" s="352"/>
      <c r="GKT12" s="353"/>
      <c r="GKU12" s="350"/>
      <c r="GKV12" s="350"/>
      <c r="GKW12" s="350"/>
      <c r="GKX12" s="350"/>
      <c r="GKY12" s="350"/>
      <c r="GKZ12" s="350"/>
      <c r="GLA12" s="351"/>
      <c r="GLB12" s="352"/>
      <c r="GLC12" s="353"/>
      <c r="GLD12" s="352"/>
      <c r="GLE12" s="353"/>
      <c r="GLF12" s="352"/>
      <c r="GLG12" s="353"/>
      <c r="GLH12" s="352"/>
      <c r="GLI12" s="353"/>
      <c r="GLJ12" s="350"/>
      <c r="GLK12" s="350"/>
      <c r="GLL12" s="350"/>
      <c r="GLM12" s="350"/>
      <c r="GLN12" s="350"/>
      <c r="GLO12" s="350"/>
      <c r="GLP12" s="351"/>
      <c r="GLQ12" s="352"/>
      <c r="GLR12" s="353"/>
      <c r="GLS12" s="352"/>
      <c r="GLT12" s="353"/>
      <c r="GLU12" s="352"/>
      <c r="GLV12" s="353"/>
      <c r="GLW12" s="352"/>
      <c r="GLX12" s="353"/>
      <c r="GLY12" s="350"/>
      <c r="GLZ12" s="350"/>
      <c r="GMA12" s="350"/>
      <c r="GMB12" s="350"/>
      <c r="GMC12" s="350"/>
      <c r="GMD12" s="350"/>
      <c r="GME12" s="351"/>
      <c r="GMF12" s="352"/>
      <c r="GMG12" s="353"/>
      <c r="GMH12" s="352"/>
      <c r="GMI12" s="353"/>
      <c r="GMJ12" s="352"/>
      <c r="GMK12" s="353"/>
      <c r="GML12" s="352"/>
      <c r="GMM12" s="353"/>
      <c r="GMN12" s="350"/>
      <c r="GMO12" s="350"/>
      <c r="GMP12" s="350"/>
      <c r="GMQ12" s="350"/>
      <c r="GMR12" s="350"/>
      <c r="GMS12" s="350"/>
      <c r="GMT12" s="351"/>
      <c r="GMU12" s="352"/>
      <c r="GMV12" s="353"/>
      <c r="GMW12" s="352"/>
      <c r="GMX12" s="353"/>
      <c r="GMY12" s="352"/>
      <c r="GMZ12" s="353"/>
      <c r="GNA12" s="352"/>
      <c r="GNB12" s="353"/>
      <c r="GNC12" s="350"/>
      <c r="GND12" s="350"/>
      <c r="GNE12" s="350"/>
      <c r="GNF12" s="350"/>
      <c r="GNG12" s="350"/>
      <c r="GNH12" s="350"/>
      <c r="GNI12" s="351"/>
      <c r="GNJ12" s="352"/>
      <c r="GNK12" s="353"/>
      <c r="GNL12" s="352"/>
      <c r="GNM12" s="353"/>
      <c r="GNN12" s="352"/>
      <c r="GNO12" s="353"/>
      <c r="GNP12" s="352"/>
      <c r="GNQ12" s="353"/>
      <c r="GNR12" s="350"/>
      <c r="GNS12" s="350"/>
      <c r="GNT12" s="350"/>
      <c r="GNU12" s="350"/>
      <c r="GNV12" s="350"/>
      <c r="GNW12" s="350"/>
      <c r="GNX12" s="351"/>
      <c r="GNY12" s="352"/>
      <c r="GNZ12" s="353"/>
      <c r="GOA12" s="352"/>
      <c r="GOB12" s="353"/>
      <c r="GOC12" s="352"/>
      <c r="GOD12" s="353"/>
      <c r="GOE12" s="352"/>
      <c r="GOF12" s="353"/>
      <c r="GOG12" s="350"/>
      <c r="GOH12" s="350"/>
      <c r="GOI12" s="350"/>
      <c r="GOJ12" s="350"/>
      <c r="GOK12" s="350"/>
      <c r="GOL12" s="350"/>
      <c r="GOM12" s="351"/>
      <c r="GON12" s="352"/>
      <c r="GOO12" s="353"/>
      <c r="GOP12" s="352"/>
      <c r="GOQ12" s="353"/>
      <c r="GOR12" s="352"/>
      <c r="GOS12" s="353"/>
      <c r="GOT12" s="352"/>
      <c r="GOU12" s="353"/>
      <c r="GOV12" s="350"/>
      <c r="GOW12" s="350"/>
      <c r="GOX12" s="350"/>
      <c r="GOY12" s="350"/>
      <c r="GOZ12" s="350"/>
      <c r="GPA12" s="350"/>
      <c r="GPB12" s="351"/>
      <c r="GPC12" s="352"/>
      <c r="GPD12" s="353"/>
      <c r="GPE12" s="352"/>
      <c r="GPF12" s="353"/>
      <c r="GPG12" s="352"/>
      <c r="GPH12" s="353"/>
      <c r="GPI12" s="352"/>
      <c r="GPJ12" s="353"/>
      <c r="GPK12" s="350"/>
      <c r="GPL12" s="350"/>
      <c r="GPM12" s="350"/>
      <c r="GPN12" s="350"/>
      <c r="GPO12" s="350"/>
      <c r="GPP12" s="350"/>
      <c r="GPQ12" s="351"/>
      <c r="GPR12" s="352"/>
      <c r="GPS12" s="353"/>
      <c r="GPT12" s="352"/>
      <c r="GPU12" s="353"/>
      <c r="GPV12" s="352"/>
      <c r="GPW12" s="353"/>
      <c r="GPX12" s="352"/>
      <c r="GPY12" s="353"/>
      <c r="GPZ12" s="350"/>
      <c r="GQA12" s="350"/>
      <c r="GQB12" s="350"/>
      <c r="GQC12" s="350"/>
      <c r="GQD12" s="350"/>
      <c r="GQE12" s="350"/>
      <c r="GQF12" s="351"/>
      <c r="GQG12" s="352"/>
      <c r="GQH12" s="353"/>
      <c r="GQI12" s="352"/>
      <c r="GQJ12" s="353"/>
      <c r="GQK12" s="352"/>
      <c r="GQL12" s="353"/>
      <c r="GQM12" s="352"/>
      <c r="GQN12" s="353"/>
      <c r="GQO12" s="350"/>
      <c r="GQP12" s="350"/>
      <c r="GQQ12" s="350"/>
      <c r="GQR12" s="350"/>
      <c r="GQS12" s="350"/>
      <c r="GQT12" s="350"/>
      <c r="GQU12" s="351"/>
      <c r="GQV12" s="352"/>
      <c r="GQW12" s="353"/>
      <c r="GQX12" s="352"/>
      <c r="GQY12" s="353"/>
      <c r="GQZ12" s="352"/>
      <c r="GRA12" s="353"/>
      <c r="GRB12" s="352"/>
      <c r="GRC12" s="353"/>
      <c r="GRD12" s="350"/>
      <c r="GRE12" s="350"/>
      <c r="GRF12" s="350"/>
      <c r="GRG12" s="350"/>
      <c r="GRH12" s="350"/>
      <c r="GRI12" s="350"/>
      <c r="GRJ12" s="351"/>
      <c r="GRK12" s="352"/>
      <c r="GRL12" s="353"/>
      <c r="GRM12" s="352"/>
      <c r="GRN12" s="353"/>
      <c r="GRO12" s="352"/>
      <c r="GRP12" s="353"/>
      <c r="GRQ12" s="352"/>
      <c r="GRR12" s="353"/>
      <c r="GRS12" s="350"/>
      <c r="GRT12" s="350"/>
      <c r="GRU12" s="350"/>
      <c r="GRV12" s="350"/>
      <c r="GRW12" s="350"/>
      <c r="GRX12" s="350"/>
      <c r="GRY12" s="351"/>
      <c r="GRZ12" s="352"/>
      <c r="GSA12" s="353"/>
      <c r="GSB12" s="352"/>
      <c r="GSC12" s="353"/>
      <c r="GSD12" s="352"/>
      <c r="GSE12" s="353"/>
      <c r="GSF12" s="352"/>
      <c r="GSG12" s="353"/>
      <c r="GSH12" s="350"/>
      <c r="GSI12" s="350"/>
      <c r="GSJ12" s="350"/>
      <c r="GSK12" s="350"/>
      <c r="GSL12" s="350"/>
      <c r="GSM12" s="350"/>
      <c r="GSN12" s="351"/>
      <c r="GSO12" s="352"/>
      <c r="GSP12" s="353"/>
      <c r="GSQ12" s="352"/>
      <c r="GSR12" s="353"/>
      <c r="GSS12" s="352"/>
      <c r="GST12" s="353"/>
      <c r="GSU12" s="352"/>
      <c r="GSV12" s="353"/>
      <c r="GSW12" s="350"/>
      <c r="GSX12" s="350"/>
      <c r="GSY12" s="350"/>
      <c r="GSZ12" s="350"/>
      <c r="GTA12" s="350"/>
      <c r="GTB12" s="350"/>
      <c r="GTC12" s="351"/>
      <c r="GTD12" s="352"/>
      <c r="GTE12" s="353"/>
      <c r="GTF12" s="352"/>
      <c r="GTG12" s="353"/>
      <c r="GTH12" s="352"/>
      <c r="GTI12" s="353"/>
      <c r="GTJ12" s="352"/>
      <c r="GTK12" s="353"/>
      <c r="GTL12" s="350"/>
      <c r="GTM12" s="350"/>
      <c r="GTN12" s="350"/>
      <c r="GTO12" s="350"/>
      <c r="GTP12" s="350"/>
      <c r="GTQ12" s="350"/>
      <c r="GTR12" s="351"/>
      <c r="GTS12" s="352"/>
      <c r="GTT12" s="353"/>
      <c r="GTU12" s="352"/>
      <c r="GTV12" s="353"/>
      <c r="GTW12" s="352"/>
      <c r="GTX12" s="353"/>
      <c r="GTY12" s="352"/>
      <c r="GTZ12" s="353"/>
      <c r="GUA12" s="350"/>
      <c r="GUB12" s="350"/>
      <c r="GUC12" s="350"/>
      <c r="GUD12" s="350"/>
      <c r="GUE12" s="350"/>
      <c r="GUF12" s="350"/>
      <c r="GUG12" s="351"/>
      <c r="GUH12" s="352"/>
      <c r="GUI12" s="353"/>
      <c r="GUJ12" s="352"/>
      <c r="GUK12" s="353"/>
      <c r="GUL12" s="352"/>
      <c r="GUM12" s="353"/>
      <c r="GUN12" s="352"/>
      <c r="GUO12" s="353"/>
      <c r="GUP12" s="350"/>
      <c r="GUQ12" s="350"/>
      <c r="GUR12" s="350"/>
      <c r="GUS12" s="350"/>
      <c r="GUT12" s="350"/>
      <c r="GUU12" s="350"/>
      <c r="GUV12" s="351"/>
      <c r="GUW12" s="352"/>
      <c r="GUX12" s="353"/>
      <c r="GUY12" s="352"/>
      <c r="GUZ12" s="353"/>
      <c r="GVA12" s="352"/>
      <c r="GVB12" s="353"/>
      <c r="GVC12" s="352"/>
      <c r="GVD12" s="353"/>
      <c r="GVE12" s="350"/>
      <c r="GVF12" s="350"/>
      <c r="GVG12" s="350"/>
      <c r="GVH12" s="350"/>
      <c r="GVI12" s="350"/>
      <c r="GVJ12" s="350"/>
      <c r="GVK12" s="351"/>
      <c r="GVL12" s="352"/>
      <c r="GVM12" s="353"/>
      <c r="GVN12" s="352"/>
      <c r="GVO12" s="353"/>
      <c r="GVP12" s="352"/>
      <c r="GVQ12" s="353"/>
      <c r="GVR12" s="352"/>
      <c r="GVS12" s="353"/>
      <c r="GVT12" s="350"/>
      <c r="GVU12" s="350"/>
      <c r="GVV12" s="350"/>
      <c r="GVW12" s="350"/>
      <c r="GVX12" s="350"/>
      <c r="GVY12" s="350"/>
      <c r="GVZ12" s="351"/>
      <c r="GWA12" s="352"/>
      <c r="GWB12" s="353"/>
      <c r="GWC12" s="352"/>
      <c r="GWD12" s="353"/>
      <c r="GWE12" s="352"/>
      <c r="GWF12" s="353"/>
      <c r="GWG12" s="352"/>
      <c r="GWH12" s="353"/>
      <c r="GWI12" s="350"/>
      <c r="GWJ12" s="350"/>
      <c r="GWK12" s="350"/>
      <c r="GWL12" s="350"/>
      <c r="GWM12" s="350"/>
      <c r="GWN12" s="350"/>
      <c r="GWO12" s="351"/>
      <c r="GWP12" s="352"/>
      <c r="GWQ12" s="353"/>
      <c r="GWR12" s="352"/>
      <c r="GWS12" s="353"/>
      <c r="GWT12" s="352"/>
      <c r="GWU12" s="353"/>
      <c r="GWV12" s="352"/>
      <c r="GWW12" s="353"/>
      <c r="GWX12" s="350"/>
      <c r="GWY12" s="350"/>
      <c r="GWZ12" s="350"/>
      <c r="GXA12" s="350"/>
      <c r="GXB12" s="350"/>
      <c r="GXC12" s="350"/>
      <c r="GXD12" s="351"/>
      <c r="GXE12" s="352"/>
      <c r="GXF12" s="353"/>
      <c r="GXG12" s="352"/>
      <c r="GXH12" s="353"/>
      <c r="GXI12" s="352"/>
      <c r="GXJ12" s="353"/>
      <c r="GXK12" s="352"/>
      <c r="GXL12" s="353"/>
      <c r="GXM12" s="350"/>
      <c r="GXN12" s="350"/>
      <c r="GXO12" s="350"/>
      <c r="GXP12" s="350"/>
      <c r="GXQ12" s="350"/>
      <c r="GXR12" s="350"/>
      <c r="GXS12" s="351"/>
      <c r="GXT12" s="352"/>
      <c r="GXU12" s="353"/>
      <c r="GXV12" s="352"/>
      <c r="GXW12" s="353"/>
      <c r="GXX12" s="352"/>
      <c r="GXY12" s="353"/>
      <c r="GXZ12" s="352"/>
      <c r="GYA12" s="353"/>
      <c r="GYB12" s="350"/>
      <c r="GYC12" s="350"/>
      <c r="GYD12" s="350"/>
      <c r="GYE12" s="350"/>
      <c r="GYF12" s="350"/>
      <c r="GYG12" s="350"/>
      <c r="GYH12" s="351"/>
      <c r="GYI12" s="352"/>
      <c r="GYJ12" s="353"/>
      <c r="GYK12" s="352"/>
      <c r="GYL12" s="353"/>
      <c r="GYM12" s="352"/>
      <c r="GYN12" s="353"/>
      <c r="GYO12" s="352"/>
      <c r="GYP12" s="353"/>
      <c r="GYQ12" s="350"/>
      <c r="GYR12" s="350"/>
      <c r="GYS12" s="350"/>
      <c r="GYT12" s="350"/>
      <c r="GYU12" s="350"/>
      <c r="GYV12" s="350"/>
      <c r="GYW12" s="351"/>
      <c r="GYX12" s="352"/>
      <c r="GYY12" s="353"/>
      <c r="GYZ12" s="352"/>
      <c r="GZA12" s="353"/>
      <c r="GZB12" s="352"/>
      <c r="GZC12" s="353"/>
      <c r="GZD12" s="352"/>
      <c r="GZE12" s="353"/>
      <c r="GZF12" s="350"/>
      <c r="GZG12" s="350"/>
      <c r="GZH12" s="350"/>
      <c r="GZI12" s="350"/>
      <c r="GZJ12" s="350"/>
      <c r="GZK12" s="350"/>
      <c r="GZL12" s="351"/>
      <c r="GZM12" s="352"/>
      <c r="GZN12" s="353"/>
      <c r="GZO12" s="352"/>
      <c r="GZP12" s="353"/>
      <c r="GZQ12" s="352"/>
      <c r="GZR12" s="353"/>
      <c r="GZS12" s="352"/>
      <c r="GZT12" s="353"/>
      <c r="GZU12" s="350"/>
      <c r="GZV12" s="350"/>
      <c r="GZW12" s="350"/>
      <c r="GZX12" s="350"/>
      <c r="GZY12" s="350"/>
      <c r="GZZ12" s="350"/>
      <c r="HAA12" s="351"/>
      <c r="HAB12" s="352"/>
      <c r="HAC12" s="353"/>
      <c r="HAD12" s="352"/>
      <c r="HAE12" s="353"/>
      <c r="HAF12" s="352"/>
      <c r="HAG12" s="353"/>
      <c r="HAH12" s="352"/>
      <c r="HAI12" s="353"/>
      <c r="HAJ12" s="350"/>
      <c r="HAK12" s="350"/>
      <c r="HAL12" s="350"/>
      <c r="HAM12" s="350"/>
      <c r="HAN12" s="350"/>
      <c r="HAO12" s="350"/>
      <c r="HAP12" s="351"/>
      <c r="HAQ12" s="352"/>
      <c r="HAR12" s="353"/>
      <c r="HAS12" s="352"/>
      <c r="HAT12" s="353"/>
      <c r="HAU12" s="352"/>
      <c r="HAV12" s="353"/>
      <c r="HAW12" s="352"/>
      <c r="HAX12" s="353"/>
      <c r="HAY12" s="350"/>
      <c r="HAZ12" s="350"/>
      <c r="HBA12" s="350"/>
      <c r="HBB12" s="350"/>
      <c r="HBC12" s="350"/>
      <c r="HBD12" s="350"/>
      <c r="HBE12" s="351"/>
      <c r="HBF12" s="352"/>
      <c r="HBG12" s="353"/>
      <c r="HBH12" s="352"/>
      <c r="HBI12" s="353"/>
      <c r="HBJ12" s="352"/>
      <c r="HBK12" s="353"/>
      <c r="HBL12" s="352"/>
      <c r="HBM12" s="353"/>
      <c r="HBN12" s="350"/>
      <c r="HBO12" s="350"/>
      <c r="HBP12" s="350"/>
      <c r="HBQ12" s="350"/>
      <c r="HBR12" s="350"/>
      <c r="HBS12" s="350"/>
      <c r="HBT12" s="351"/>
      <c r="HBU12" s="352"/>
      <c r="HBV12" s="353"/>
      <c r="HBW12" s="352"/>
      <c r="HBX12" s="353"/>
      <c r="HBY12" s="352"/>
      <c r="HBZ12" s="353"/>
      <c r="HCA12" s="352"/>
      <c r="HCB12" s="353"/>
      <c r="HCC12" s="350"/>
      <c r="HCD12" s="350"/>
      <c r="HCE12" s="350"/>
      <c r="HCF12" s="350"/>
      <c r="HCG12" s="350"/>
      <c r="HCH12" s="350"/>
      <c r="HCI12" s="351"/>
      <c r="HCJ12" s="352"/>
      <c r="HCK12" s="353"/>
      <c r="HCL12" s="352"/>
      <c r="HCM12" s="353"/>
      <c r="HCN12" s="352"/>
      <c r="HCO12" s="353"/>
      <c r="HCP12" s="352"/>
      <c r="HCQ12" s="353"/>
      <c r="HCR12" s="350"/>
      <c r="HCS12" s="350"/>
      <c r="HCT12" s="350"/>
      <c r="HCU12" s="350"/>
      <c r="HCV12" s="350"/>
      <c r="HCW12" s="350"/>
      <c r="HCX12" s="351"/>
      <c r="HCY12" s="352"/>
      <c r="HCZ12" s="353"/>
      <c r="HDA12" s="352"/>
      <c r="HDB12" s="353"/>
      <c r="HDC12" s="352"/>
      <c r="HDD12" s="353"/>
      <c r="HDE12" s="352"/>
      <c r="HDF12" s="353"/>
      <c r="HDG12" s="350"/>
      <c r="HDH12" s="350"/>
      <c r="HDI12" s="350"/>
      <c r="HDJ12" s="350"/>
      <c r="HDK12" s="350"/>
      <c r="HDL12" s="350"/>
      <c r="HDM12" s="351"/>
      <c r="HDN12" s="352"/>
      <c r="HDO12" s="353"/>
      <c r="HDP12" s="352"/>
      <c r="HDQ12" s="353"/>
      <c r="HDR12" s="352"/>
      <c r="HDS12" s="353"/>
      <c r="HDT12" s="352"/>
      <c r="HDU12" s="353"/>
      <c r="HDV12" s="350"/>
      <c r="HDW12" s="350"/>
      <c r="HDX12" s="350"/>
      <c r="HDY12" s="350"/>
      <c r="HDZ12" s="350"/>
      <c r="HEA12" s="350"/>
      <c r="HEB12" s="351"/>
      <c r="HEC12" s="352"/>
      <c r="HED12" s="353"/>
      <c r="HEE12" s="352"/>
      <c r="HEF12" s="353"/>
      <c r="HEG12" s="352"/>
      <c r="HEH12" s="353"/>
      <c r="HEI12" s="352"/>
      <c r="HEJ12" s="353"/>
      <c r="HEK12" s="350"/>
      <c r="HEL12" s="350"/>
      <c r="HEM12" s="350"/>
      <c r="HEN12" s="350"/>
      <c r="HEO12" s="350"/>
      <c r="HEP12" s="350"/>
      <c r="HEQ12" s="351"/>
      <c r="HER12" s="352"/>
      <c r="HES12" s="353"/>
      <c r="HET12" s="352"/>
      <c r="HEU12" s="353"/>
      <c r="HEV12" s="352"/>
      <c r="HEW12" s="353"/>
      <c r="HEX12" s="352"/>
      <c r="HEY12" s="353"/>
      <c r="HEZ12" s="350"/>
      <c r="HFA12" s="350"/>
      <c r="HFB12" s="350"/>
      <c r="HFC12" s="350"/>
      <c r="HFD12" s="350"/>
      <c r="HFE12" s="350"/>
      <c r="HFF12" s="351"/>
      <c r="HFG12" s="352"/>
      <c r="HFH12" s="353"/>
      <c r="HFI12" s="352"/>
      <c r="HFJ12" s="353"/>
      <c r="HFK12" s="352"/>
      <c r="HFL12" s="353"/>
      <c r="HFM12" s="352"/>
      <c r="HFN12" s="353"/>
      <c r="HFO12" s="350"/>
      <c r="HFP12" s="350"/>
      <c r="HFQ12" s="350"/>
      <c r="HFR12" s="350"/>
      <c r="HFS12" s="350"/>
      <c r="HFT12" s="350"/>
      <c r="HFU12" s="351"/>
      <c r="HFV12" s="352"/>
      <c r="HFW12" s="353"/>
      <c r="HFX12" s="352"/>
      <c r="HFY12" s="353"/>
      <c r="HFZ12" s="352"/>
      <c r="HGA12" s="353"/>
      <c r="HGB12" s="352"/>
      <c r="HGC12" s="353"/>
      <c r="HGD12" s="350"/>
      <c r="HGE12" s="350"/>
      <c r="HGF12" s="350"/>
      <c r="HGG12" s="350"/>
      <c r="HGH12" s="350"/>
      <c r="HGI12" s="350"/>
      <c r="HGJ12" s="351"/>
      <c r="HGK12" s="352"/>
      <c r="HGL12" s="353"/>
      <c r="HGM12" s="352"/>
      <c r="HGN12" s="353"/>
      <c r="HGO12" s="352"/>
      <c r="HGP12" s="353"/>
      <c r="HGQ12" s="352"/>
      <c r="HGR12" s="353"/>
      <c r="HGS12" s="350"/>
      <c r="HGT12" s="350"/>
      <c r="HGU12" s="350"/>
      <c r="HGV12" s="350"/>
      <c r="HGW12" s="350"/>
      <c r="HGX12" s="350"/>
      <c r="HGY12" s="351"/>
      <c r="HGZ12" s="352"/>
      <c r="HHA12" s="353"/>
      <c r="HHB12" s="352"/>
      <c r="HHC12" s="353"/>
      <c r="HHD12" s="352"/>
      <c r="HHE12" s="353"/>
      <c r="HHF12" s="352"/>
      <c r="HHG12" s="353"/>
      <c r="HHH12" s="350"/>
      <c r="HHI12" s="350"/>
      <c r="HHJ12" s="350"/>
      <c r="HHK12" s="350"/>
      <c r="HHL12" s="350"/>
      <c r="HHM12" s="350"/>
      <c r="HHN12" s="351"/>
      <c r="HHO12" s="352"/>
      <c r="HHP12" s="353"/>
      <c r="HHQ12" s="352"/>
      <c r="HHR12" s="353"/>
      <c r="HHS12" s="352"/>
      <c r="HHT12" s="353"/>
      <c r="HHU12" s="352"/>
      <c r="HHV12" s="353"/>
      <c r="HHW12" s="350"/>
      <c r="HHX12" s="350"/>
      <c r="HHY12" s="350"/>
      <c r="HHZ12" s="350"/>
      <c r="HIA12" s="350"/>
      <c r="HIB12" s="350"/>
      <c r="HIC12" s="351"/>
      <c r="HID12" s="352"/>
      <c r="HIE12" s="353"/>
      <c r="HIF12" s="352"/>
      <c r="HIG12" s="353"/>
      <c r="HIH12" s="352"/>
      <c r="HII12" s="353"/>
      <c r="HIJ12" s="352"/>
      <c r="HIK12" s="353"/>
      <c r="HIL12" s="350"/>
      <c r="HIM12" s="350"/>
      <c r="HIN12" s="350"/>
      <c r="HIO12" s="350"/>
      <c r="HIP12" s="350"/>
      <c r="HIQ12" s="350"/>
      <c r="HIR12" s="351"/>
      <c r="HIS12" s="352"/>
      <c r="HIT12" s="353"/>
      <c r="HIU12" s="352"/>
      <c r="HIV12" s="353"/>
      <c r="HIW12" s="352"/>
      <c r="HIX12" s="353"/>
      <c r="HIY12" s="352"/>
      <c r="HIZ12" s="353"/>
      <c r="HJA12" s="350"/>
      <c r="HJB12" s="350"/>
      <c r="HJC12" s="350"/>
      <c r="HJD12" s="350"/>
      <c r="HJE12" s="350"/>
      <c r="HJF12" s="350"/>
      <c r="HJG12" s="351"/>
      <c r="HJH12" s="352"/>
      <c r="HJI12" s="353"/>
      <c r="HJJ12" s="352"/>
      <c r="HJK12" s="353"/>
      <c r="HJL12" s="352"/>
      <c r="HJM12" s="353"/>
      <c r="HJN12" s="352"/>
      <c r="HJO12" s="353"/>
      <c r="HJP12" s="350"/>
      <c r="HJQ12" s="350"/>
      <c r="HJR12" s="350"/>
      <c r="HJS12" s="350"/>
      <c r="HJT12" s="350"/>
      <c r="HJU12" s="350"/>
      <c r="HJV12" s="351"/>
      <c r="HJW12" s="352"/>
      <c r="HJX12" s="353"/>
      <c r="HJY12" s="352"/>
      <c r="HJZ12" s="353"/>
      <c r="HKA12" s="352"/>
      <c r="HKB12" s="353"/>
      <c r="HKC12" s="352"/>
      <c r="HKD12" s="353"/>
      <c r="HKE12" s="350"/>
      <c r="HKF12" s="350"/>
      <c r="HKG12" s="350"/>
      <c r="HKH12" s="350"/>
      <c r="HKI12" s="350"/>
      <c r="HKJ12" s="350"/>
      <c r="HKK12" s="351"/>
      <c r="HKL12" s="352"/>
      <c r="HKM12" s="353"/>
      <c r="HKN12" s="352"/>
      <c r="HKO12" s="353"/>
      <c r="HKP12" s="352"/>
      <c r="HKQ12" s="353"/>
      <c r="HKR12" s="352"/>
      <c r="HKS12" s="353"/>
      <c r="HKT12" s="350"/>
      <c r="HKU12" s="350"/>
      <c r="HKV12" s="350"/>
      <c r="HKW12" s="350"/>
      <c r="HKX12" s="350"/>
      <c r="HKY12" s="350"/>
      <c r="HKZ12" s="351"/>
      <c r="HLA12" s="352"/>
      <c r="HLB12" s="353"/>
      <c r="HLC12" s="352"/>
      <c r="HLD12" s="353"/>
      <c r="HLE12" s="352"/>
      <c r="HLF12" s="353"/>
      <c r="HLG12" s="352"/>
      <c r="HLH12" s="353"/>
      <c r="HLI12" s="350"/>
      <c r="HLJ12" s="350"/>
      <c r="HLK12" s="350"/>
      <c r="HLL12" s="350"/>
      <c r="HLM12" s="350"/>
      <c r="HLN12" s="350"/>
      <c r="HLO12" s="351"/>
      <c r="HLP12" s="352"/>
      <c r="HLQ12" s="353"/>
      <c r="HLR12" s="352"/>
      <c r="HLS12" s="353"/>
      <c r="HLT12" s="352"/>
      <c r="HLU12" s="353"/>
      <c r="HLV12" s="352"/>
      <c r="HLW12" s="353"/>
      <c r="HLX12" s="350"/>
      <c r="HLY12" s="350"/>
      <c r="HLZ12" s="350"/>
      <c r="HMA12" s="350"/>
      <c r="HMB12" s="350"/>
      <c r="HMC12" s="350"/>
      <c r="HMD12" s="351"/>
      <c r="HME12" s="352"/>
      <c r="HMF12" s="353"/>
      <c r="HMG12" s="352"/>
      <c r="HMH12" s="353"/>
      <c r="HMI12" s="352"/>
      <c r="HMJ12" s="353"/>
      <c r="HMK12" s="352"/>
      <c r="HML12" s="353"/>
      <c r="HMM12" s="350"/>
      <c r="HMN12" s="350"/>
      <c r="HMO12" s="350"/>
      <c r="HMP12" s="350"/>
      <c r="HMQ12" s="350"/>
      <c r="HMR12" s="350"/>
      <c r="HMS12" s="351"/>
      <c r="HMT12" s="352"/>
      <c r="HMU12" s="353"/>
      <c r="HMV12" s="352"/>
      <c r="HMW12" s="353"/>
      <c r="HMX12" s="352"/>
      <c r="HMY12" s="353"/>
      <c r="HMZ12" s="352"/>
      <c r="HNA12" s="353"/>
      <c r="HNB12" s="350"/>
      <c r="HNC12" s="350"/>
      <c r="HND12" s="350"/>
      <c r="HNE12" s="350"/>
      <c r="HNF12" s="350"/>
      <c r="HNG12" s="350"/>
      <c r="HNH12" s="351"/>
      <c r="HNI12" s="352"/>
      <c r="HNJ12" s="353"/>
      <c r="HNK12" s="352"/>
      <c r="HNL12" s="353"/>
      <c r="HNM12" s="352"/>
      <c r="HNN12" s="353"/>
      <c r="HNO12" s="352"/>
      <c r="HNP12" s="353"/>
      <c r="HNQ12" s="350"/>
      <c r="HNR12" s="350"/>
      <c r="HNS12" s="350"/>
      <c r="HNT12" s="350"/>
      <c r="HNU12" s="350"/>
      <c r="HNV12" s="350"/>
      <c r="HNW12" s="351"/>
      <c r="HNX12" s="352"/>
      <c r="HNY12" s="353"/>
      <c r="HNZ12" s="352"/>
      <c r="HOA12" s="353"/>
      <c r="HOB12" s="352"/>
      <c r="HOC12" s="353"/>
      <c r="HOD12" s="352"/>
      <c r="HOE12" s="353"/>
      <c r="HOF12" s="350"/>
      <c r="HOG12" s="350"/>
      <c r="HOH12" s="350"/>
      <c r="HOI12" s="350"/>
      <c r="HOJ12" s="350"/>
      <c r="HOK12" s="350"/>
      <c r="HOL12" s="351"/>
      <c r="HOM12" s="352"/>
      <c r="HON12" s="353"/>
      <c r="HOO12" s="352"/>
      <c r="HOP12" s="353"/>
      <c r="HOQ12" s="352"/>
      <c r="HOR12" s="353"/>
      <c r="HOS12" s="352"/>
      <c r="HOT12" s="353"/>
      <c r="HOU12" s="350"/>
      <c r="HOV12" s="350"/>
      <c r="HOW12" s="350"/>
      <c r="HOX12" s="350"/>
      <c r="HOY12" s="350"/>
      <c r="HOZ12" s="350"/>
      <c r="HPA12" s="351"/>
      <c r="HPB12" s="352"/>
      <c r="HPC12" s="353"/>
      <c r="HPD12" s="352"/>
      <c r="HPE12" s="353"/>
      <c r="HPF12" s="352"/>
      <c r="HPG12" s="353"/>
      <c r="HPH12" s="352"/>
      <c r="HPI12" s="353"/>
      <c r="HPJ12" s="350"/>
      <c r="HPK12" s="350"/>
      <c r="HPL12" s="350"/>
      <c r="HPM12" s="350"/>
      <c r="HPN12" s="350"/>
      <c r="HPO12" s="350"/>
      <c r="HPP12" s="351"/>
      <c r="HPQ12" s="352"/>
      <c r="HPR12" s="353"/>
      <c r="HPS12" s="352"/>
      <c r="HPT12" s="353"/>
      <c r="HPU12" s="352"/>
      <c r="HPV12" s="353"/>
      <c r="HPW12" s="352"/>
      <c r="HPX12" s="353"/>
      <c r="HPY12" s="350"/>
      <c r="HPZ12" s="350"/>
      <c r="HQA12" s="350"/>
      <c r="HQB12" s="350"/>
      <c r="HQC12" s="350"/>
      <c r="HQD12" s="350"/>
      <c r="HQE12" s="351"/>
      <c r="HQF12" s="352"/>
      <c r="HQG12" s="353"/>
      <c r="HQH12" s="352"/>
      <c r="HQI12" s="353"/>
      <c r="HQJ12" s="352"/>
      <c r="HQK12" s="353"/>
      <c r="HQL12" s="352"/>
      <c r="HQM12" s="353"/>
      <c r="HQN12" s="350"/>
      <c r="HQO12" s="350"/>
      <c r="HQP12" s="350"/>
      <c r="HQQ12" s="350"/>
      <c r="HQR12" s="350"/>
      <c r="HQS12" s="350"/>
      <c r="HQT12" s="351"/>
      <c r="HQU12" s="352"/>
      <c r="HQV12" s="353"/>
      <c r="HQW12" s="352"/>
      <c r="HQX12" s="353"/>
      <c r="HQY12" s="352"/>
      <c r="HQZ12" s="353"/>
      <c r="HRA12" s="352"/>
      <c r="HRB12" s="353"/>
      <c r="HRC12" s="350"/>
      <c r="HRD12" s="350"/>
      <c r="HRE12" s="350"/>
      <c r="HRF12" s="350"/>
      <c r="HRG12" s="350"/>
      <c r="HRH12" s="350"/>
      <c r="HRI12" s="351"/>
      <c r="HRJ12" s="352"/>
      <c r="HRK12" s="353"/>
      <c r="HRL12" s="352"/>
      <c r="HRM12" s="353"/>
      <c r="HRN12" s="352"/>
      <c r="HRO12" s="353"/>
      <c r="HRP12" s="352"/>
      <c r="HRQ12" s="353"/>
      <c r="HRR12" s="350"/>
      <c r="HRS12" s="350"/>
      <c r="HRT12" s="350"/>
      <c r="HRU12" s="350"/>
      <c r="HRV12" s="350"/>
      <c r="HRW12" s="350"/>
      <c r="HRX12" s="351"/>
      <c r="HRY12" s="352"/>
      <c r="HRZ12" s="353"/>
      <c r="HSA12" s="352"/>
      <c r="HSB12" s="353"/>
      <c r="HSC12" s="352"/>
      <c r="HSD12" s="353"/>
      <c r="HSE12" s="352"/>
      <c r="HSF12" s="353"/>
      <c r="HSG12" s="350"/>
      <c r="HSH12" s="350"/>
      <c r="HSI12" s="350"/>
      <c r="HSJ12" s="350"/>
      <c r="HSK12" s="350"/>
      <c r="HSL12" s="350"/>
      <c r="HSM12" s="351"/>
      <c r="HSN12" s="352"/>
      <c r="HSO12" s="353"/>
      <c r="HSP12" s="352"/>
      <c r="HSQ12" s="353"/>
      <c r="HSR12" s="352"/>
      <c r="HSS12" s="353"/>
      <c r="HST12" s="352"/>
      <c r="HSU12" s="353"/>
      <c r="HSV12" s="350"/>
      <c r="HSW12" s="350"/>
      <c r="HSX12" s="350"/>
      <c r="HSY12" s="350"/>
      <c r="HSZ12" s="350"/>
      <c r="HTA12" s="350"/>
      <c r="HTB12" s="351"/>
      <c r="HTC12" s="352"/>
      <c r="HTD12" s="353"/>
      <c r="HTE12" s="352"/>
      <c r="HTF12" s="353"/>
      <c r="HTG12" s="352"/>
      <c r="HTH12" s="353"/>
      <c r="HTI12" s="352"/>
      <c r="HTJ12" s="353"/>
      <c r="HTK12" s="350"/>
      <c r="HTL12" s="350"/>
      <c r="HTM12" s="350"/>
      <c r="HTN12" s="350"/>
      <c r="HTO12" s="350"/>
      <c r="HTP12" s="350"/>
      <c r="HTQ12" s="351"/>
      <c r="HTR12" s="352"/>
      <c r="HTS12" s="353"/>
      <c r="HTT12" s="352"/>
      <c r="HTU12" s="353"/>
      <c r="HTV12" s="352"/>
      <c r="HTW12" s="353"/>
      <c r="HTX12" s="352"/>
      <c r="HTY12" s="353"/>
      <c r="HTZ12" s="350"/>
      <c r="HUA12" s="350"/>
      <c r="HUB12" s="350"/>
      <c r="HUC12" s="350"/>
      <c r="HUD12" s="350"/>
      <c r="HUE12" s="350"/>
      <c r="HUF12" s="351"/>
      <c r="HUG12" s="352"/>
      <c r="HUH12" s="353"/>
      <c r="HUI12" s="352"/>
      <c r="HUJ12" s="353"/>
      <c r="HUK12" s="352"/>
      <c r="HUL12" s="353"/>
      <c r="HUM12" s="352"/>
      <c r="HUN12" s="353"/>
      <c r="HUO12" s="350"/>
      <c r="HUP12" s="350"/>
      <c r="HUQ12" s="350"/>
      <c r="HUR12" s="350"/>
      <c r="HUS12" s="350"/>
      <c r="HUT12" s="350"/>
      <c r="HUU12" s="351"/>
      <c r="HUV12" s="352"/>
      <c r="HUW12" s="353"/>
      <c r="HUX12" s="352"/>
      <c r="HUY12" s="353"/>
      <c r="HUZ12" s="352"/>
      <c r="HVA12" s="353"/>
      <c r="HVB12" s="352"/>
      <c r="HVC12" s="353"/>
      <c r="HVD12" s="350"/>
      <c r="HVE12" s="350"/>
      <c r="HVF12" s="350"/>
      <c r="HVG12" s="350"/>
      <c r="HVH12" s="350"/>
      <c r="HVI12" s="350"/>
      <c r="HVJ12" s="351"/>
      <c r="HVK12" s="352"/>
      <c r="HVL12" s="353"/>
      <c r="HVM12" s="352"/>
      <c r="HVN12" s="353"/>
      <c r="HVO12" s="352"/>
      <c r="HVP12" s="353"/>
      <c r="HVQ12" s="352"/>
      <c r="HVR12" s="353"/>
      <c r="HVS12" s="350"/>
      <c r="HVT12" s="350"/>
      <c r="HVU12" s="350"/>
      <c r="HVV12" s="350"/>
      <c r="HVW12" s="350"/>
      <c r="HVX12" s="350"/>
      <c r="HVY12" s="351"/>
      <c r="HVZ12" s="352"/>
      <c r="HWA12" s="353"/>
      <c r="HWB12" s="352"/>
      <c r="HWC12" s="353"/>
      <c r="HWD12" s="352"/>
      <c r="HWE12" s="353"/>
      <c r="HWF12" s="352"/>
      <c r="HWG12" s="353"/>
      <c r="HWH12" s="350"/>
      <c r="HWI12" s="350"/>
      <c r="HWJ12" s="350"/>
      <c r="HWK12" s="350"/>
      <c r="HWL12" s="350"/>
      <c r="HWM12" s="350"/>
      <c r="HWN12" s="351"/>
      <c r="HWO12" s="352"/>
      <c r="HWP12" s="353"/>
      <c r="HWQ12" s="352"/>
      <c r="HWR12" s="353"/>
      <c r="HWS12" s="352"/>
      <c r="HWT12" s="353"/>
      <c r="HWU12" s="352"/>
      <c r="HWV12" s="353"/>
      <c r="HWW12" s="350"/>
      <c r="HWX12" s="350"/>
      <c r="HWY12" s="350"/>
      <c r="HWZ12" s="350"/>
      <c r="HXA12" s="350"/>
      <c r="HXB12" s="350"/>
      <c r="HXC12" s="351"/>
      <c r="HXD12" s="352"/>
      <c r="HXE12" s="353"/>
      <c r="HXF12" s="352"/>
      <c r="HXG12" s="353"/>
      <c r="HXH12" s="352"/>
      <c r="HXI12" s="353"/>
      <c r="HXJ12" s="352"/>
      <c r="HXK12" s="353"/>
      <c r="HXL12" s="350"/>
      <c r="HXM12" s="350"/>
      <c r="HXN12" s="350"/>
      <c r="HXO12" s="350"/>
      <c r="HXP12" s="350"/>
      <c r="HXQ12" s="350"/>
      <c r="HXR12" s="351"/>
      <c r="HXS12" s="352"/>
      <c r="HXT12" s="353"/>
      <c r="HXU12" s="352"/>
      <c r="HXV12" s="353"/>
      <c r="HXW12" s="352"/>
      <c r="HXX12" s="353"/>
      <c r="HXY12" s="352"/>
      <c r="HXZ12" s="353"/>
      <c r="HYA12" s="350"/>
      <c r="HYB12" s="350"/>
      <c r="HYC12" s="350"/>
      <c r="HYD12" s="350"/>
      <c r="HYE12" s="350"/>
      <c r="HYF12" s="350"/>
      <c r="HYG12" s="351"/>
      <c r="HYH12" s="352"/>
      <c r="HYI12" s="353"/>
      <c r="HYJ12" s="352"/>
      <c r="HYK12" s="353"/>
      <c r="HYL12" s="352"/>
      <c r="HYM12" s="353"/>
      <c r="HYN12" s="352"/>
      <c r="HYO12" s="353"/>
      <c r="HYP12" s="350"/>
      <c r="HYQ12" s="350"/>
      <c r="HYR12" s="350"/>
      <c r="HYS12" s="350"/>
      <c r="HYT12" s="350"/>
      <c r="HYU12" s="350"/>
      <c r="HYV12" s="351"/>
      <c r="HYW12" s="352"/>
      <c r="HYX12" s="353"/>
      <c r="HYY12" s="352"/>
      <c r="HYZ12" s="353"/>
      <c r="HZA12" s="352"/>
      <c r="HZB12" s="353"/>
      <c r="HZC12" s="352"/>
      <c r="HZD12" s="353"/>
      <c r="HZE12" s="350"/>
      <c r="HZF12" s="350"/>
      <c r="HZG12" s="350"/>
      <c r="HZH12" s="350"/>
      <c r="HZI12" s="350"/>
      <c r="HZJ12" s="350"/>
      <c r="HZK12" s="351"/>
      <c r="HZL12" s="352"/>
      <c r="HZM12" s="353"/>
      <c r="HZN12" s="352"/>
      <c r="HZO12" s="353"/>
      <c r="HZP12" s="352"/>
      <c r="HZQ12" s="353"/>
      <c r="HZR12" s="352"/>
      <c r="HZS12" s="353"/>
      <c r="HZT12" s="350"/>
      <c r="HZU12" s="350"/>
      <c r="HZV12" s="350"/>
      <c r="HZW12" s="350"/>
      <c r="HZX12" s="350"/>
      <c r="HZY12" s="350"/>
      <c r="HZZ12" s="351"/>
      <c r="IAA12" s="352"/>
      <c r="IAB12" s="353"/>
      <c r="IAC12" s="352"/>
      <c r="IAD12" s="353"/>
      <c r="IAE12" s="352"/>
      <c r="IAF12" s="353"/>
      <c r="IAG12" s="352"/>
      <c r="IAH12" s="353"/>
      <c r="IAI12" s="350"/>
      <c r="IAJ12" s="350"/>
      <c r="IAK12" s="350"/>
      <c r="IAL12" s="350"/>
      <c r="IAM12" s="350"/>
      <c r="IAN12" s="350"/>
      <c r="IAO12" s="351"/>
      <c r="IAP12" s="352"/>
      <c r="IAQ12" s="353"/>
      <c r="IAR12" s="352"/>
      <c r="IAS12" s="353"/>
      <c r="IAT12" s="352"/>
      <c r="IAU12" s="353"/>
      <c r="IAV12" s="352"/>
      <c r="IAW12" s="353"/>
      <c r="IAX12" s="350"/>
      <c r="IAY12" s="350"/>
      <c r="IAZ12" s="350"/>
      <c r="IBA12" s="350"/>
      <c r="IBB12" s="350"/>
      <c r="IBC12" s="350"/>
      <c r="IBD12" s="351"/>
      <c r="IBE12" s="352"/>
      <c r="IBF12" s="353"/>
      <c r="IBG12" s="352"/>
      <c r="IBH12" s="353"/>
      <c r="IBI12" s="352"/>
      <c r="IBJ12" s="353"/>
      <c r="IBK12" s="352"/>
      <c r="IBL12" s="353"/>
      <c r="IBM12" s="350"/>
      <c r="IBN12" s="350"/>
      <c r="IBO12" s="350"/>
      <c r="IBP12" s="350"/>
      <c r="IBQ12" s="350"/>
      <c r="IBR12" s="350"/>
      <c r="IBS12" s="351"/>
      <c r="IBT12" s="352"/>
      <c r="IBU12" s="353"/>
      <c r="IBV12" s="352"/>
      <c r="IBW12" s="353"/>
      <c r="IBX12" s="352"/>
      <c r="IBY12" s="353"/>
      <c r="IBZ12" s="352"/>
      <c r="ICA12" s="353"/>
      <c r="ICB12" s="350"/>
      <c r="ICC12" s="350"/>
      <c r="ICD12" s="350"/>
      <c r="ICE12" s="350"/>
      <c r="ICF12" s="350"/>
      <c r="ICG12" s="350"/>
      <c r="ICH12" s="351"/>
      <c r="ICI12" s="352"/>
      <c r="ICJ12" s="353"/>
      <c r="ICK12" s="352"/>
      <c r="ICL12" s="353"/>
      <c r="ICM12" s="352"/>
      <c r="ICN12" s="353"/>
      <c r="ICO12" s="352"/>
      <c r="ICP12" s="353"/>
      <c r="ICQ12" s="350"/>
      <c r="ICR12" s="350"/>
      <c r="ICS12" s="350"/>
      <c r="ICT12" s="350"/>
      <c r="ICU12" s="350"/>
      <c r="ICV12" s="350"/>
      <c r="ICW12" s="351"/>
      <c r="ICX12" s="352"/>
      <c r="ICY12" s="353"/>
      <c r="ICZ12" s="352"/>
      <c r="IDA12" s="353"/>
      <c r="IDB12" s="352"/>
      <c r="IDC12" s="353"/>
      <c r="IDD12" s="352"/>
      <c r="IDE12" s="353"/>
      <c r="IDF12" s="350"/>
      <c r="IDG12" s="350"/>
      <c r="IDH12" s="350"/>
      <c r="IDI12" s="350"/>
      <c r="IDJ12" s="350"/>
      <c r="IDK12" s="350"/>
      <c r="IDL12" s="351"/>
      <c r="IDM12" s="352"/>
      <c r="IDN12" s="353"/>
      <c r="IDO12" s="352"/>
      <c r="IDP12" s="353"/>
      <c r="IDQ12" s="352"/>
      <c r="IDR12" s="353"/>
      <c r="IDS12" s="352"/>
      <c r="IDT12" s="353"/>
      <c r="IDU12" s="350"/>
      <c r="IDV12" s="350"/>
      <c r="IDW12" s="350"/>
      <c r="IDX12" s="350"/>
      <c r="IDY12" s="350"/>
      <c r="IDZ12" s="350"/>
      <c r="IEA12" s="351"/>
      <c r="IEB12" s="352"/>
      <c r="IEC12" s="353"/>
      <c r="IED12" s="352"/>
      <c r="IEE12" s="353"/>
      <c r="IEF12" s="352"/>
      <c r="IEG12" s="353"/>
      <c r="IEH12" s="352"/>
      <c r="IEI12" s="353"/>
      <c r="IEJ12" s="350"/>
      <c r="IEK12" s="350"/>
      <c r="IEL12" s="350"/>
      <c r="IEM12" s="350"/>
      <c r="IEN12" s="350"/>
      <c r="IEO12" s="350"/>
      <c r="IEP12" s="351"/>
      <c r="IEQ12" s="352"/>
      <c r="IER12" s="353"/>
      <c r="IES12" s="352"/>
      <c r="IET12" s="353"/>
      <c r="IEU12" s="352"/>
      <c r="IEV12" s="353"/>
      <c r="IEW12" s="352"/>
      <c r="IEX12" s="353"/>
      <c r="IEY12" s="350"/>
      <c r="IEZ12" s="350"/>
      <c r="IFA12" s="350"/>
      <c r="IFB12" s="350"/>
      <c r="IFC12" s="350"/>
      <c r="IFD12" s="350"/>
      <c r="IFE12" s="351"/>
      <c r="IFF12" s="352"/>
      <c r="IFG12" s="353"/>
      <c r="IFH12" s="352"/>
      <c r="IFI12" s="353"/>
      <c r="IFJ12" s="352"/>
      <c r="IFK12" s="353"/>
      <c r="IFL12" s="352"/>
      <c r="IFM12" s="353"/>
      <c r="IFN12" s="350"/>
      <c r="IFO12" s="350"/>
      <c r="IFP12" s="350"/>
      <c r="IFQ12" s="350"/>
      <c r="IFR12" s="350"/>
      <c r="IFS12" s="350"/>
      <c r="IFT12" s="351"/>
      <c r="IFU12" s="352"/>
      <c r="IFV12" s="353"/>
      <c r="IFW12" s="352"/>
      <c r="IFX12" s="353"/>
      <c r="IFY12" s="352"/>
      <c r="IFZ12" s="353"/>
      <c r="IGA12" s="352"/>
      <c r="IGB12" s="353"/>
      <c r="IGC12" s="350"/>
      <c r="IGD12" s="350"/>
      <c r="IGE12" s="350"/>
      <c r="IGF12" s="350"/>
      <c r="IGG12" s="350"/>
      <c r="IGH12" s="350"/>
      <c r="IGI12" s="351"/>
      <c r="IGJ12" s="352"/>
      <c r="IGK12" s="353"/>
      <c r="IGL12" s="352"/>
      <c r="IGM12" s="353"/>
      <c r="IGN12" s="352"/>
      <c r="IGO12" s="353"/>
      <c r="IGP12" s="352"/>
      <c r="IGQ12" s="353"/>
      <c r="IGR12" s="350"/>
      <c r="IGS12" s="350"/>
      <c r="IGT12" s="350"/>
      <c r="IGU12" s="350"/>
      <c r="IGV12" s="350"/>
      <c r="IGW12" s="350"/>
      <c r="IGX12" s="351"/>
      <c r="IGY12" s="352"/>
      <c r="IGZ12" s="353"/>
      <c r="IHA12" s="352"/>
      <c r="IHB12" s="353"/>
      <c r="IHC12" s="352"/>
      <c r="IHD12" s="353"/>
      <c r="IHE12" s="352"/>
      <c r="IHF12" s="353"/>
      <c r="IHG12" s="350"/>
      <c r="IHH12" s="350"/>
      <c r="IHI12" s="350"/>
      <c r="IHJ12" s="350"/>
      <c r="IHK12" s="350"/>
      <c r="IHL12" s="350"/>
      <c r="IHM12" s="351"/>
      <c r="IHN12" s="352"/>
      <c r="IHO12" s="353"/>
      <c r="IHP12" s="352"/>
      <c r="IHQ12" s="353"/>
      <c r="IHR12" s="352"/>
      <c r="IHS12" s="353"/>
      <c r="IHT12" s="352"/>
      <c r="IHU12" s="353"/>
      <c r="IHV12" s="350"/>
      <c r="IHW12" s="350"/>
      <c r="IHX12" s="350"/>
      <c r="IHY12" s="350"/>
      <c r="IHZ12" s="350"/>
      <c r="IIA12" s="350"/>
      <c r="IIB12" s="351"/>
      <c r="IIC12" s="352"/>
      <c r="IID12" s="353"/>
      <c r="IIE12" s="352"/>
      <c r="IIF12" s="353"/>
      <c r="IIG12" s="352"/>
      <c r="IIH12" s="353"/>
      <c r="III12" s="352"/>
      <c r="IIJ12" s="353"/>
      <c r="IIK12" s="350"/>
      <c r="IIL12" s="350"/>
      <c r="IIM12" s="350"/>
      <c r="IIN12" s="350"/>
      <c r="IIO12" s="350"/>
      <c r="IIP12" s="350"/>
      <c r="IIQ12" s="351"/>
      <c r="IIR12" s="352"/>
      <c r="IIS12" s="353"/>
      <c r="IIT12" s="352"/>
      <c r="IIU12" s="353"/>
      <c r="IIV12" s="352"/>
      <c r="IIW12" s="353"/>
      <c r="IIX12" s="352"/>
      <c r="IIY12" s="353"/>
      <c r="IIZ12" s="350"/>
      <c r="IJA12" s="350"/>
      <c r="IJB12" s="350"/>
      <c r="IJC12" s="350"/>
      <c r="IJD12" s="350"/>
      <c r="IJE12" s="350"/>
      <c r="IJF12" s="351"/>
      <c r="IJG12" s="352"/>
      <c r="IJH12" s="353"/>
      <c r="IJI12" s="352"/>
      <c r="IJJ12" s="353"/>
      <c r="IJK12" s="352"/>
      <c r="IJL12" s="353"/>
      <c r="IJM12" s="352"/>
      <c r="IJN12" s="353"/>
      <c r="IJO12" s="350"/>
      <c r="IJP12" s="350"/>
      <c r="IJQ12" s="350"/>
      <c r="IJR12" s="350"/>
      <c r="IJS12" s="350"/>
      <c r="IJT12" s="350"/>
      <c r="IJU12" s="351"/>
      <c r="IJV12" s="352"/>
      <c r="IJW12" s="353"/>
      <c r="IJX12" s="352"/>
      <c r="IJY12" s="353"/>
      <c r="IJZ12" s="352"/>
      <c r="IKA12" s="353"/>
      <c r="IKB12" s="352"/>
      <c r="IKC12" s="353"/>
      <c r="IKD12" s="350"/>
      <c r="IKE12" s="350"/>
      <c r="IKF12" s="350"/>
      <c r="IKG12" s="350"/>
      <c r="IKH12" s="350"/>
      <c r="IKI12" s="350"/>
      <c r="IKJ12" s="351"/>
      <c r="IKK12" s="352"/>
      <c r="IKL12" s="353"/>
      <c r="IKM12" s="352"/>
      <c r="IKN12" s="353"/>
      <c r="IKO12" s="352"/>
      <c r="IKP12" s="353"/>
      <c r="IKQ12" s="352"/>
      <c r="IKR12" s="353"/>
      <c r="IKS12" s="350"/>
      <c r="IKT12" s="350"/>
      <c r="IKU12" s="350"/>
      <c r="IKV12" s="350"/>
      <c r="IKW12" s="350"/>
      <c r="IKX12" s="350"/>
      <c r="IKY12" s="351"/>
      <c r="IKZ12" s="352"/>
      <c r="ILA12" s="353"/>
      <c r="ILB12" s="352"/>
      <c r="ILC12" s="353"/>
      <c r="ILD12" s="352"/>
      <c r="ILE12" s="353"/>
      <c r="ILF12" s="352"/>
      <c r="ILG12" s="353"/>
      <c r="ILH12" s="350"/>
      <c r="ILI12" s="350"/>
      <c r="ILJ12" s="350"/>
      <c r="ILK12" s="350"/>
      <c r="ILL12" s="350"/>
      <c r="ILM12" s="350"/>
      <c r="ILN12" s="351"/>
      <c r="ILO12" s="352"/>
      <c r="ILP12" s="353"/>
      <c r="ILQ12" s="352"/>
      <c r="ILR12" s="353"/>
      <c r="ILS12" s="352"/>
      <c r="ILT12" s="353"/>
      <c r="ILU12" s="352"/>
      <c r="ILV12" s="353"/>
      <c r="ILW12" s="350"/>
      <c r="ILX12" s="350"/>
      <c r="ILY12" s="350"/>
      <c r="ILZ12" s="350"/>
      <c r="IMA12" s="350"/>
      <c r="IMB12" s="350"/>
      <c r="IMC12" s="351"/>
      <c r="IMD12" s="352"/>
      <c r="IME12" s="353"/>
      <c r="IMF12" s="352"/>
      <c r="IMG12" s="353"/>
      <c r="IMH12" s="352"/>
      <c r="IMI12" s="353"/>
      <c r="IMJ12" s="352"/>
      <c r="IMK12" s="353"/>
      <c r="IML12" s="350"/>
      <c r="IMM12" s="350"/>
      <c r="IMN12" s="350"/>
      <c r="IMO12" s="350"/>
      <c r="IMP12" s="350"/>
      <c r="IMQ12" s="350"/>
      <c r="IMR12" s="351"/>
      <c r="IMS12" s="352"/>
      <c r="IMT12" s="353"/>
      <c r="IMU12" s="352"/>
      <c r="IMV12" s="353"/>
      <c r="IMW12" s="352"/>
      <c r="IMX12" s="353"/>
      <c r="IMY12" s="352"/>
      <c r="IMZ12" s="353"/>
      <c r="INA12" s="350"/>
      <c r="INB12" s="350"/>
      <c r="INC12" s="350"/>
      <c r="IND12" s="350"/>
      <c r="INE12" s="350"/>
      <c r="INF12" s="350"/>
      <c r="ING12" s="351"/>
      <c r="INH12" s="352"/>
      <c r="INI12" s="353"/>
      <c r="INJ12" s="352"/>
      <c r="INK12" s="353"/>
      <c r="INL12" s="352"/>
      <c r="INM12" s="353"/>
      <c r="INN12" s="352"/>
      <c r="INO12" s="353"/>
      <c r="INP12" s="350"/>
      <c r="INQ12" s="350"/>
      <c r="INR12" s="350"/>
      <c r="INS12" s="350"/>
      <c r="INT12" s="350"/>
      <c r="INU12" s="350"/>
      <c r="INV12" s="351"/>
      <c r="INW12" s="352"/>
      <c r="INX12" s="353"/>
      <c r="INY12" s="352"/>
      <c r="INZ12" s="353"/>
      <c r="IOA12" s="352"/>
      <c r="IOB12" s="353"/>
      <c r="IOC12" s="352"/>
      <c r="IOD12" s="353"/>
      <c r="IOE12" s="350"/>
      <c r="IOF12" s="350"/>
      <c r="IOG12" s="350"/>
      <c r="IOH12" s="350"/>
      <c r="IOI12" s="350"/>
      <c r="IOJ12" s="350"/>
      <c r="IOK12" s="351"/>
      <c r="IOL12" s="352"/>
      <c r="IOM12" s="353"/>
      <c r="ION12" s="352"/>
      <c r="IOO12" s="353"/>
      <c r="IOP12" s="352"/>
      <c r="IOQ12" s="353"/>
      <c r="IOR12" s="352"/>
      <c r="IOS12" s="353"/>
      <c r="IOT12" s="350"/>
      <c r="IOU12" s="350"/>
      <c r="IOV12" s="350"/>
      <c r="IOW12" s="350"/>
      <c r="IOX12" s="350"/>
      <c r="IOY12" s="350"/>
      <c r="IOZ12" s="351"/>
      <c r="IPA12" s="352"/>
      <c r="IPB12" s="353"/>
      <c r="IPC12" s="352"/>
      <c r="IPD12" s="353"/>
      <c r="IPE12" s="352"/>
      <c r="IPF12" s="353"/>
      <c r="IPG12" s="352"/>
      <c r="IPH12" s="353"/>
      <c r="IPI12" s="350"/>
      <c r="IPJ12" s="350"/>
      <c r="IPK12" s="350"/>
      <c r="IPL12" s="350"/>
      <c r="IPM12" s="350"/>
      <c r="IPN12" s="350"/>
      <c r="IPO12" s="351"/>
      <c r="IPP12" s="352"/>
      <c r="IPQ12" s="353"/>
      <c r="IPR12" s="352"/>
      <c r="IPS12" s="353"/>
      <c r="IPT12" s="352"/>
      <c r="IPU12" s="353"/>
      <c r="IPV12" s="352"/>
      <c r="IPW12" s="353"/>
      <c r="IPX12" s="350"/>
      <c r="IPY12" s="350"/>
      <c r="IPZ12" s="350"/>
      <c r="IQA12" s="350"/>
      <c r="IQB12" s="350"/>
      <c r="IQC12" s="350"/>
      <c r="IQD12" s="351"/>
      <c r="IQE12" s="352"/>
      <c r="IQF12" s="353"/>
      <c r="IQG12" s="352"/>
      <c r="IQH12" s="353"/>
      <c r="IQI12" s="352"/>
      <c r="IQJ12" s="353"/>
      <c r="IQK12" s="352"/>
      <c r="IQL12" s="353"/>
      <c r="IQM12" s="350"/>
      <c r="IQN12" s="350"/>
      <c r="IQO12" s="350"/>
      <c r="IQP12" s="350"/>
      <c r="IQQ12" s="350"/>
      <c r="IQR12" s="350"/>
      <c r="IQS12" s="351"/>
      <c r="IQT12" s="352"/>
      <c r="IQU12" s="353"/>
      <c r="IQV12" s="352"/>
      <c r="IQW12" s="353"/>
      <c r="IQX12" s="352"/>
      <c r="IQY12" s="353"/>
      <c r="IQZ12" s="352"/>
      <c r="IRA12" s="353"/>
      <c r="IRB12" s="350"/>
      <c r="IRC12" s="350"/>
      <c r="IRD12" s="350"/>
      <c r="IRE12" s="350"/>
      <c r="IRF12" s="350"/>
      <c r="IRG12" s="350"/>
      <c r="IRH12" s="351"/>
      <c r="IRI12" s="352"/>
      <c r="IRJ12" s="353"/>
      <c r="IRK12" s="352"/>
      <c r="IRL12" s="353"/>
      <c r="IRM12" s="352"/>
      <c r="IRN12" s="353"/>
      <c r="IRO12" s="352"/>
      <c r="IRP12" s="353"/>
      <c r="IRQ12" s="350"/>
      <c r="IRR12" s="350"/>
      <c r="IRS12" s="350"/>
      <c r="IRT12" s="350"/>
      <c r="IRU12" s="350"/>
      <c r="IRV12" s="350"/>
      <c r="IRW12" s="351"/>
      <c r="IRX12" s="352"/>
      <c r="IRY12" s="353"/>
      <c r="IRZ12" s="352"/>
      <c r="ISA12" s="353"/>
      <c r="ISB12" s="352"/>
      <c r="ISC12" s="353"/>
      <c r="ISD12" s="352"/>
      <c r="ISE12" s="353"/>
      <c r="ISF12" s="350"/>
      <c r="ISG12" s="350"/>
      <c r="ISH12" s="350"/>
      <c r="ISI12" s="350"/>
      <c r="ISJ12" s="350"/>
      <c r="ISK12" s="350"/>
      <c r="ISL12" s="351"/>
      <c r="ISM12" s="352"/>
      <c r="ISN12" s="353"/>
      <c r="ISO12" s="352"/>
      <c r="ISP12" s="353"/>
      <c r="ISQ12" s="352"/>
      <c r="ISR12" s="353"/>
      <c r="ISS12" s="352"/>
      <c r="IST12" s="353"/>
      <c r="ISU12" s="350"/>
      <c r="ISV12" s="350"/>
      <c r="ISW12" s="350"/>
      <c r="ISX12" s="350"/>
      <c r="ISY12" s="350"/>
      <c r="ISZ12" s="350"/>
      <c r="ITA12" s="351"/>
      <c r="ITB12" s="352"/>
      <c r="ITC12" s="353"/>
      <c r="ITD12" s="352"/>
      <c r="ITE12" s="353"/>
      <c r="ITF12" s="352"/>
      <c r="ITG12" s="353"/>
      <c r="ITH12" s="352"/>
      <c r="ITI12" s="353"/>
      <c r="ITJ12" s="350"/>
      <c r="ITK12" s="350"/>
      <c r="ITL12" s="350"/>
      <c r="ITM12" s="350"/>
      <c r="ITN12" s="350"/>
      <c r="ITO12" s="350"/>
      <c r="ITP12" s="351"/>
      <c r="ITQ12" s="352"/>
      <c r="ITR12" s="353"/>
      <c r="ITS12" s="352"/>
      <c r="ITT12" s="353"/>
      <c r="ITU12" s="352"/>
      <c r="ITV12" s="353"/>
      <c r="ITW12" s="352"/>
      <c r="ITX12" s="353"/>
      <c r="ITY12" s="350"/>
      <c r="ITZ12" s="350"/>
      <c r="IUA12" s="350"/>
      <c r="IUB12" s="350"/>
      <c r="IUC12" s="350"/>
      <c r="IUD12" s="350"/>
      <c r="IUE12" s="351"/>
      <c r="IUF12" s="352"/>
      <c r="IUG12" s="353"/>
      <c r="IUH12" s="352"/>
      <c r="IUI12" s="353"/>
      <c r="IUJ12" s="352"/>
      <c r="IUK12" s="353"/>
      <c r="IUL12" s="352"/>
      <c r="IUM12" s="353"/>
      <c r="IUN12" s="350"/>
      <c r="IUO12" s="350"/>
      <c r="IUP12" s="350"/>
      <c r="IUQ12" s="350"/>
      <c r="IUR12" s="350"/>
      <c r="IUS12" s="350"/>
      <c r="IUT12" s="351"/>
      <c r="IUU12" s="352"/>
      <c r="IUV12" s="353"/>
      <c r="IUW12" s="352"/>
      <c r="IUX12" s="353"/>
      <c r="IUY12" s="352"/>
      <c r="IUZ12" s="353"/>
      <c r="IVA12" s="352"/>
      <c r="IVB12" s="353"/>
      <c r="IVC12" s="350"/>
      <c r="IVD12" s="350"/>
      <c r="IVE12" s="350"/>
      <c r="IVF12" s="350"/>
      <c r="IVG12" s="350"/>
      <c r="IVH12" s="350"/>
      <c r="IVI12" s="351"/>
      <c r="IVJ12" s="352"/>
      <c r="IVK12" s="353"/>
      <c r="IVL12" s="352"/>
      <c r="IVM12" s="353"/>
      <c r="IVN12" s="352"/>
      <c r="IVO12" s="353"/>
      <c r="IVP12" s="352"/>
      <c r="IVQ12" s="353"/>
      <c r="IVR12" s="350"/>
      <c r="IVS12" s="350"/>
      <c r="IVT12" s="350"/>
      <c r="IVU12" s="350"/>
      <c r="IVV12" s="350"/>
      <c r="IVW12" s="350"/>
      <c r="IVX12" s="351"/>
      <c r="IVY12" s="352"/>
      <c r="IVZ12" s="353"/>
      <c r="IWA12" s="352"/>
      <c r="IWB12" s="353"/>
      <c r="IWC12" s="352"/>
      <c r="IWD12" s="353"/>
      <c r="IWE12" s="352"/>
      <c r="IWF12" s="353"/>
      <c r="IWG12" s="350"/>
      <c r="IWH12" s="350"/>
      <c r="IWI12" s="350"/>
      <c r="IWJ12" s="350"/>
      <c r="IWK12" s="350"/>
      <c r="IWL12" s="350"/>
      <c r="IWM12" s="351"/>
      <c r="IWN12" s="352"/>
      <c r="IWO12" s="353"/>
      <c r="IWP12" s="352"/>
      <c r="IWQ12" s="353"/>
      <c r="IWR12" s="352"/>
      <c r="IWS12" s="353"/>
      <c r="IWT12" s="352"/>
      <c r="IWU12" s="353"/>
      <c r="IWV12" s="350"/>
      <c r="IWW12" s="350"/>
      <c r="IWX12" s="350"/>
      <c r="IWY12" s="350"/>
      <c r="IWZ12" s="350"/>
      <c r="IXA12" s="350"/>
      <c r="IXB12" s="351"/>
      <c r="IXC12" s="352"/>
      <c r="IXD12" s="353"/>
      <c r="IXE12" s="352"/>
      <c r="IXF12" s="353"/>
      <c r="IXG12" s="352"/>
      <c r="IXH12" s="353"/>
      <c r="IXI12" s="352"/>
      <c r="IXJ12" s="353"/>
      <c r="IXK12" s="350"/>
      <c r="IXL12" s="350"/>
      <c r="IXM12" s="350"/>
      <c r="IXN12" s="350"/>
      <c r="IXO12" s="350"/>
      <c r="IXP12" s="350"/>
      <c r="IXQ12" s="351"/>
      <c r="IXR12" s="352"/>
      <c r="IXS12" s="353"/>
      <c r="IXT12" s="352"/>
      <c r="IXU12" s="353"/>
      <c r="IXV12" s="352"/>
      <c r="IXW12" s="353"/>
      <c r="IXX12" s="352"/>
      <c r="IXY12" s="353"/>
      <c r="IXZ12" s="350"/>
      <c r="IYA12" s="350"/>
      <c r="IYB12" s="350"/>
      <c r="IYC12" s="350"/>
      <c r="IYD12" s="350"/>
      <c r="IYE12" s="350"/>
      <c r="IYF12" s="351"/>
      <c r="IYG12" s="352"/>
      <c r="IYH12" s="353"/>
      <c r="IYI12" s="352"/>
      <c r="IYJ12" s="353"/>
      <c r="IYK12" s="352"/>
      <c r="IYL12" s="353"/>
      <c r="IYM12" s="352"/>
      <c r="IYN12" s="353"/>
      <c r="IYO12" s="350"/>
      <c r="IYP12" s="350"/>
      <c r="IYQ12" s="350"/>
      <c r="IYR12" s="350"/>
      <c r="IYS12" s="350"/>
      <c r="IYT12" s="350"/>
      <c r="IYU12" s="351"/>
      <c r="IYV12" s="352"/>
      <c r="IYW12" s="353"/>
      <c r="IYX12" s="352"/>
      <c r="IYY12" s="353"/>
      <c r="IYZ12" s="352"/>
      <c r="IZA12" s="353"/>
      <c r="IZB12" s="352"/>
      <c r="IZC12" s="353"/>
      <c r="IZD12" s="350"/>
      <c r="IZE12" s="350"/>
      <c r="IZF12" s="350"/>
      <c r="IZG12" s="350"/>
      <c r="IZH12" s="350"/>
      <c r="IZI12" s="350"/>
      <c r="IZJ12" s="351"/>
      <c r="IZK12" s="352"/>
      <c r="IZL12" s="353"/>
      <c r="IZM12" s="352"/>
      <c r="IZN12" s="353"/>
      <c r="IZO12" s="352"/>
      <c r="IZP12" s="353"/>
      <c r="IZQ12" s="352"/>
      <c r="IZR12" s="353"/>
      <c r="IZS12" s="350"/>
      <c r="IZT12" s="350"/>
      <c r="IZU12" s="350"/>
      <c r="IZV12" s="350"/>
      <c r="IZW12" s="350"/>
      <c r="IZX12" s="350"/>
      <c r="IZY12" s="351"/>
      <c r="IZZ12" s="352"/>
      <c r="JAA12" s="353"/>
      <c r="JAB12" s="352"/>
      <c r="JAC12" s="353"/>
      <c r="JAD12" s="352"/>
      <c r="JAE12" s="353"/>
      <c r="JAF12" s="352"/>
      <c r="JAG12" s="353"/>
      <c r="JAH12" s="350"/>
      <c r="JAI12" s="350"/>
      <c r="JAJ12" s="350"/>
      <c r="JAK12" s="350"/>
      <c r="JAL12" s="350"/>
      <c r="JAM12" s="350"/>
      <c r="JAN12" s="351"/>
      <c r="JAO12" s="352"/>
      <c r="JAP12" s="353"/>
      <c r="JAQ12" s="352"/>
      <c r="JAR12" s="353"/>
      <c r="JAS12" s="352"/>
      <c r="JAT12" s="353"/>
      <c r="JAU12" s="352"/>
      <c r="JAV12" s="353"/>
      <c r="JAW12" s="350"/>
      <c r="JAX12" s="350"/>
      <c r="JAY12" s="350"/>
      <c r="JAZ12" s="350"/>
      <c r="JBA12" s="350"/>
      <c r="JBB12" s="350"/>
      <c r="JBC12" s="351"/>
      <c r="JBD12" s="352"/>
      <c r="JBE12" s="353"/>
      <c r="JBF12" s="352"/>
      <c r="JBG12" s="353"/>
      <c r="JBH12" s="352"/>
      <c r="JBI12" s="353"/>
      <c r="JBJ12" s="352"/>
      <c r="JBK12" s="353"/>
      <c r="JBL12" s="350"/>
      <c r="JBM12" s="350"/>
      <c r="JBN12" s="350"/>
      <c r="JBO12" s="350"/>
      <c r="JBP12" s="350"/>
      <c r="JBQ12" s="350"/>
      <c r="JBR12" s="351"/>
      <c r="JBS12" s="352"/>
      <c r="JBT12" s="353"/>
      <c r="JBU12" s="352"/>
      <c r="JBV12" s="353"/>
      <c r="JBW12" s="352"/>
      <c r="JBX12" s="353"/>
      <c r="JBY12" s="352"/>
      <c r="JBZ12" s="353"/>
      <c r="JCA12" s="350"/>
      <c r="JCB12" s="350"/>
      <c r="JCC12" s="350"/>
      <c r="JCD12" s="350"/>
      <c r="JCE12" s="350"/>
      <c r="JCF12" s="350"/>
      <c r="JCG12" s="351"/>
      <c r="JCH12" s="352"/>
      <c r="JCI12" s="353"/>
      <c r="JCJ12" s="352"/>
      <c r="JCK12" s="353"/>
      <c r="JCL12" s="352"/>
      <c r="JCM12" s="353"/>
      <c r="JCN12" s="352"/>
      <c r="JCO12" s="353"/>
      <c r="JCP12" s="350"/>
      <c r="JCQ12" s="350"/>
      <c r="JCR12" s="350"/>
      <c r="JCS12" s="350"/>
      <c r="JCT12" s="350"/>
      <c r="JCU12" s="350"/>
      <c r="JCV12" s="351"/>
      <c r="JCW12" s="352"/>
      <c r="JCX12" s="353"/>
      <c r="JCY12" s="352"/>
      <c r="JCZ12" s="353"/>
      <c r="JDA12" s="352"/>
      <c r="JDB12" s="353"/>
      <c r="JDC12" s="352"/>
      <c r="JDD12" s="353"/>
      <c r="JDE12" s="350"/>
      <c r="JDF12" s="350"/>
      <c r="JDG12" s="350"/>
      <c r="JDH12" s="350"/>
      <c r="JDI12" s="350"/>
      <c r="JDJ12" s="350"/>
      <c r="JDK12" s="351"/>
      <c r="JDL12" s="352"/>
      <c r="JDM12" s="353"/>
      <c r="JDN12" s="352"/>
      <c r="JDO12" s="353"/>
      <c r="JDP12" s="352"/>
      <c r="JDQ12" s="353"/>
      <c r="JDR12" s="352"/>
      <c r="JDS12" s="353"/>
      <c r="JDT12" s="350"/>
      <c r="JDU12" s="350"/>
      <c r="JDV12" s="350"/>
      <c r="JDW12" s="350"/>
      <c r="JDX12" s="350"/>
      <c r="JDY12" s="350"/>
      <c r="JDZ12" s="351"/>
      <c r="JEA12" s="352"/>
      <c r="JEB12" s="353"/>
      <c r="JEC12" s="352"/>
      <c r="JED12" s="353"/>
      <c r="JEE12" s="352"/>
      <c r="JEF12" s="353"/>
      <c r="JEG12" s="352"/>
      <c r="JEH12" s="353"/>
      <c r="JEI12" s="350"/>
      <c r="JEJ12" s="350"/>
      <c r="JEK12" s="350"/>
      <c r="JEL12" s="350"/>
      <c r="JEM12" s="350"/>
      <c r="JEN12" s="350"/>
      <c r="JEO12" s="351"/>
      <c r="JEP12" s="352"/>
      <c r="JEQ12" s="353"/>
      <c r="JER12" s="352"/>
      <c r="JES12" s="353"/>
      <c r="JET12" s="352"/>
      <c r="JEU12" s="353"/>
      <c r="JEV12" s="352"/>
      <c r="JEW12" s="353"/>
      <c r="JEX12" s="350"/>
      <c r="JEY12" s="350"/>
      <c r="JEZ12" s="350"/>
      <c r="JFA12" s="350"/>
      <c r="JFB12" s="350"/>
      <c r="JFC12" s="350"/>
      <c r="JFD12" s="351"/>
      <c r="JFE12" s="352"/>
      <c r="JFF12" s="353"/>
      <c r="JFG12" s="352"/>
      <c r="JFH12" s="353"/>
      <c r="JFI12" s="352"/>
      <c r="JFJ12" s="353"/>
      <c r="JFK12" s="352"/>
      <c r="JFL12" s="353"/>
      <c r="JFM12" s="350"/>
      <c r="JFN12" s="350"/>
      <c r="JFO12" s="350"/>
      <c r="JFP12" s="350"/>
      <c r="JFQ12" s="350"/>
      <c r="JFR12" s="350"/>
      <c r="JFS12" s="351"/>
      <c r="JFT12" s="352"/>
      <c r="JFU12" s="353"/>
      <c r="JFV12" s="352"/>
      <c r="JFW12" s="353"/>
      <c r="JFX12" s="352"/>
      <c r="JFY12" s="353"/>
      <c r="JFZ12" s="352"/>
      <c r="JGA12" s="353"/>
      <c r="JGB12" s="350"/>
      <c r="JGC12" s="350"/>
      <c r="JGD12" s="350"/>
      <c r="JGE12" s="350"/>
      <c r="JGF12" s="350"/>
      <c r="JGG12" s="350"/>
      <c r="JGH12" s="351"/>
      <c r="JGI12" s="352"/>
      <c r="JGJ12" s="353"/>
      <c r="JGK12" s="352"/>
      <c r="JGL12" s="353"/>
      <c r="JGM12" s="352"/>
      <c r="JGN12" s="353"/>
      <c r="JGO12" s="352"/>
      <c r="JGP12" s="353"/>
      <c r="JGQ12" s="350"/>
      <c r="JGR12" s="350"/>
      <c r="JGS12" s="350"/>
      <c r="JGT12" s="350"/>
      <c r="JGU12" s="350"/>
      <c r="JGV12" s="350"/>
      <c r="JGW12" s="351"/>
      <c r="JGX12" s="352"/>
      <c r="JGY12" s="353"/>
      <c r="JGZ12" s="352"/>
      <c r="JHA12" s="353"/>
      <c r="JHB12" s="352"/>
      <c r="JHC12" s="353"/>
      <c r="JHD12" s="352"/>
      <c r="JHE12" s="353"/>
      <c r="JHF12" s="350"/>
      <c r="JHG12" s="350"/>
      <c r="JHH12" s="350"/>
      <c r="JHI12" s="350"/>
      <c r="JHJ12" s="350"/>
      <c r="JHK12" s="350"/>
      <c r="JHL12" s="351"/>
      <c r="JHM12" s="352"/>
      <c r="JHN12" s="353"/>
      <c r="JHO12" s="352"/>
      <c r="JHP12" s="353"/>
      <c r="JHQ12" s="352"/>
      <c r="JHR12" s="353"/>
      <c r="JHS12" s="352"/>
      <c r="JHT12" s="353"/>
      <c r="JHU12" s="350"/>
      <c r="JHV12" s="350"/>
      <c r="JHW12" s="350"/>
      <c r="JHX12" s="350"/>
      <c r="JHY12" s="350"/>
      <c r="JHZ12" s="350"/>
      <c r="JIA12" s="351"/>
      <c r="JIB12" s="352"/>
      <c r="JIC12" s="353"/>
      <c r="JID12" s="352"/>
      <c r="JIE12" s="353"/>
      <c r="JIF12" s="352"/>
      <c r="JIG12" s="353"/>
      <c r="JIH12" s="352"/>
      <c r="JII12" s="353"/>
      <c r="JIJ12" s="350"/>
      <c r="JIK12" s="350"/>
      <c r="JIL12" s="350"/>
      <c r="JIM12" s="350"/>
      <c r="JIN12" s="350"/>
      <c r="JIO12" s="350"/>
      <c r="JIP12" s="351"/>
      <c r="JIQ12" s="352"/>
      <c r="JIR12" s="353"/>
      <c r="JIS12" s="352"/>
      <c r="JIT12" s="353"/>
      <c r="JIU12" s="352"/>
      <c r="JIV12" s="353"/>
      <c r="JIW12" s="352"/>
      <c r="JIX12" s="353"/>
      <c r="JIY12" s="350"/>
      <c r="JIZ12" s="350"/>
      <c r="JJA12" s="350"/>
      <c r="JJB12" s="350"/>
      <c r="JJC12" s="350"/>
      <c r="JJD12" s="350"/>
      <c r="JJE12" s="351"/>
      <c r="JJF12" s="352"/>
      <c r="JJG12" s="353"/>
      <c r="JJH12" s="352"/>
      <c r="JJI12" s="353"/>
      <c r="JJJ12" s="352"/>
      <c r="JJK12" s="353"/>
      <c r="JJL12" s="352"/>
      <c r="JJM12" s="353"/>
      <c r="JJN12" s="350"/>
      <c r="JJO12" s="350"/>
      <c r="JJP12" s="350"/>
      <c r="JJQ12" s="350"/>
      <c r="JJR12" s="350"/>
      <c r="JJS12" s="350"/>
      <c r="JJT12" s="351"/>
      <c r="JJU12" s="352"/>
      <c r="JJV12" s="353"/>
      <c r="JJW12" s="352"/>
      <c r="JJX12" s="353"/>
      <c r="JJY12" s="352"/>
      <c r="JJZ12" s="353"/>
      <c r="JKA12" s="352"/>
      <c r="JKB12" s="353"/>
      <c r="JKC12" s="350"/>
      <c r="JKD12" s="350"/>
      <c r="JKE12" s="350"/>
      <c r="JKF12" s="350"/>
      <c r="JKG12" s="350"/>
      <c r="JKH12" s="350"/>
      <c r="JKI12" s="351"/>
      <c r="JKJ12" s="352"/>
      <c r="JKK12" s="353"/>
      <c r="JKL12" s="352"/>
      <c r="JKM12" s="353"/>
      <c r="JKN12" s="352"/>
      <c r="JKO12" s="353"/>
      <c r="JKP12" s="352"/>
      <c r="JKQ12" s="353"/>
      <c r="JKR12" s="350"/>
      <c r="JKS12" s="350"/>
      <c r="JKT12" s="350"/>
      <c r="JKU12" s="350"/>
      <c r="JKV12" s="350"/>
      <c r="JKW12" s="350"/>
      <c r="JKX12" s="351"/>
      <c r="JKY12" s="352"/>
      <c r="JKZ12" s="353"/>
      <c r="JLA12" s="352"/>
      <c r="JLB12" s="353"/>
      <c r="JLC12" s="352"/>
      <c r="JLD12" s="353"/>
      <c r="JLE12" s="352"/>
      <c r="JLF12" s="353"/>
      <c r="JLG12" s="350"/>
      <c r="JLH12" s="350"/>
      <c r="JLI12" s="350"/>
      <c r="JLJ12" s="350"/>
      <c r="JLK12" s="350"/>
      <c r="JLL12" s="350"/>
      <c r="JLM12" s="351"/>
      <c r="JLN12" s="352"/>
      <c r="JLO12" s="353"/>
      <c r="JLP12" s="352"/>
      <c r="JLQ12" s="353"/>
      <c r="JLR12" s="352"/>
      <c r="JLS12" s="353"/>
      <c r="JLT12" s="352"/>
      <c r="JLU12" s="353"/>
      <c r="JLV12" s="350"/>
      <c r="JLW12" s="350"/>
      <c r="JLX12" s="350"/>
      <c r="JLY12" s="350"/>
      <c r="JLZ12" s="350"/>
      <c r="JMA12" s="350"/>
      <c r="JMB12" s="351"/>
      <c r="JMC12" s="352"/>
      <c r="JMD12" s="353"/>
      <c r="JME12" s="352"/>
      <c r="JMF12" s="353"/>
      <c r="JMG12" s="352"/>
      <c r="JMH12" s="353"/>
      <c r="JMI12" s="352"/>
      <c r="JMJ12" s="353"/>
      <c r="JMK12" s="350"/>
      <c r="JML12" s="350"/>
      <c r="JMM12" s="350"/>
      <c r="JMN12" s="350"/>
      <c r="JMO12" s="350"/>
      <c r="JMP12" s="350"/>
      <c r="JMQ12" s="351"/>
      <c r="JMR12" s="352"/>
      <c r="JMS12" s="353"/>
      <c r="JMT12" s="352"/>
      <c r="JMU12" s="353"/>
      <c r="JMV12" s="352"/>
      <c r="JMW12" s="353"/>
      <c r="JMX12" s="352"/>
      <c r="JMY12" s="353"/>
      <c r="JMZ12" s="350"/>
      <c r="JNA12" s="350"/>
      <c r="JNB12" s="350"/>
      <c r="JNC12" s="350"/>
      <c r="JND12" s="350"/>
      <c r="JNE12" s="350"/>
      <c r="JNF12" s="351"/>
      <c r="JNG12" s="352"/>
      <c r="JNH12" s="353"/>
      <c r="JNI12" s="352"/>
      <c r="JNJ12" s="353"/>
      <c r="JNK12" s="352"/>
      <c r="JNL12" s="353"/>
      <c r="JNM12" s="352"/>
      <c r="JNN12" s="353"/>
      <c r="JNO12" s="350"/>
      <c r="JNP12" s="350"/>
      <c r="JNQ12" s="350"/>
      <c r="JNR12" s="350"/>
      <c r="JNS12" s="350"/>
      <c r="JNT12" s="350"/>
      <c r="JNU12" s="351"/>
      <c r="JNV12" s="352"/>
      <c r="JNW12" s="353"/>
      <c r="JNX12" s="352"/>
      <c r="JNY12" s="353"/>
      <c r="JNZ12" s="352"/>
      <c r="JOA12" s="353"/>
      <c r="JOB12" s="352"/>
      <c r="JOC12" s="353"/>
      <c r="JOD12" s="350"/>
      <c r="JOE12" s="350"/>
      <c r="JOF12" s="350"/>
      <c r="JOG12" s="350"/>
      <c r="JOH12" s="350"/>
      <c r="JOI12" s="350"/>
      <c r="JOJ12" s="351"/>
      <c r="JOK12" s="352"/>
      <c r="JOL12" s="353"/>
      <c r="JOM12" s="352"/>
      <c r="JON12" s="353"/>
      <c r="JOO12" s="352"/>
      <c r="JOP12" s="353"/>
      <c r="JOQ12" s="352"/>
      <c r="JOR12" s="353"/>
      <c r="JOS12" s="350"/>
      <c r="JOT12" s="350"/>
      <c r="JOU12" s="350"/>
      <c r="JOV12" s="350"/>
      <c r="JOW12" s="350"/>
      <c r="JOX12" s="350"/>
      <c r="JOY12" s="351"/>
      <c r="JOZ12" s="352"/>
      <c r="JPA12" s="353"/>
      <c r="JPB12" s="352"/>
      <c r="JPC12" s="353"/>
      <c r="JPD12" s="352"/>
      <c r="JPE12" s="353"/>
      <c r="JPF12" s="352"/>
      <c r="JPG12" s="353"/>
      <c r="JPH12" s="350"/>
      <c r="JPI12" s="350"/>
      <c r="JPJ12" s="350"/>
      <c r="JPK12" s="350"/>
      <c r="JPL12" s="350"/>
      <c r="JPM12" s="350"/>
      <c r="JPN12" s="351"/>
      <c r="JPO12" s="352"/>
      <c r="JPP12" s="353"/>
      <c r="JPQ12" s="352"/>
      <c r="JPR12" s="353"/>
      <c r="JPS12" s="352"/>
      <c r="JPT12" s="353"/>
      <c r="JPU12" s="352"/>
      <c r="JPV12" s="353"/>
      <c r="JPW12" s="350"/>
      <c r="JPX12" s="350"/>
      <c r="JPY12" s="350"/>
      <c r="JPZ12" s="350"/>
      <c r="JQA12" s="350"/>
      <c r="JQB12" s="350"/>
      <c r="JQC12" s="351"/>
      <c r="JQD12" s="352"/>
      <c r="JQE12" s="353"/>
      <c r="JQF12" s="352"/>
      <c r="JQG12" s="353"/>
      <c r="JQH12" s="352"/>
      <c r="JQI12" s="353"/>
      <c r="JQJ12" s="352"/>
      <c r="JQK12" s="353"/>
      <c r="JQL12" s="350"/>
      <c r="JQM12" s="350"/>
      <c r="JQN12" s="350"/>
      <c r="JQO12" s="350"/>
      <c r="JQP12" s="350"/>
      <c r="JQQ12" s="350"/>
      <c r="JQR12" s="351"/>
      <c r="JQS12" s="352"/>
      <c r="JQT12" s="353"/>
      <c r="JQU12" s="352"/>
      <c r="JQV12" s="353"/>
      <c r="JQW12" s="352"/>
      <c r="JQX12" s="353"/>
      <c r="JQY12" s="352"/>
      <c r="JQZ12" s="353"/>
      <c r="JRA12" s="350"/>
      <c r="JRB12" s="350"/>
      <c r="JRC12" s="350"/>
      <c r="JRD12" s="350"/>
      <c r="JRE12" s="350"/>
      <c r="JRF12" s="350"/>
      <c r="JRG12" s="351"/>
      <c r="JRH12" s="352"/>
      <c r="JRI12" s="353"/>
      <c r="JRJ12" s="352"/>
      <c r="JRK12" s="353"/>
      <c r="JRL12" s="352"/>
      <c r="JRM12" s="353"/>
      <c r="JRN12" s="352"/>
      <c r="JRO12" s="353"/>
      <c r="JRP12" s="350"/>
      <c r="JRQ12" s="350"/>
      <c r="JRR12" s="350"/>
      <c r="JRS12" s="350"/>
      <c r="JRT12" s="350"/>
      <c r="JRU12" s="350"/>
      <c r="JRV12" s="351"/>
      <c r="JRW12" s="352"/>
      <c r="JRX12" s="353"/>
      <c r="JRY12" s="352"/>
      <c r="JRZ12" s="353"/>
      <c r="JSA12" s="352"/>
      <c r="JSB12" s="353"/>
      <c r="JSC12" s="352"/>
      <c r="JSD12" s="353"/>
      <c r="JSE12" s="350"/>
      <c r="JSF12" s="350"/>
      <c r="JSG12" s="350"/>
      <c r="JSH12" s="350"/>
      <c r="JSI12" s="350"/>
      <c r="JSJ12" s="350"/>
      <c r="JSK12" s="351"/>
      <c r="JSL12" s="352"/>
      <c r="JSM12" s="353"/>
      <c r="JSN12" s="352"/>
      <c r="JSO12" s="353"/>
      <c r="JSP12" s="352"/>
      <c r="JSQ12" s="353"/>
      <c r="JSR12" s="352"/>
      <c r="JSS12" s="353"/>
      <c r="JST12" s="350"/>
      <c r="JSU12" s="350"/>
      <c r="JSV12" s="350"/>
      <c r="JSW12" s="350"/>
      <c r="JSX12" s="350"/>
      <c r="JSY12" s="350"/>
      <c r="JSZ12" s="351"/>
      <c r="JTA12" s="352"/>
      <c r="JTB12" s="353"/>
      <c r="JTC12" s="352"/>
      <c r="JTD12" s="353"/>
      <c r="JTE12" s="352"/>
      <c r="JTF12" s="353"/>
      <c r="JTG12" s="352"/>
      <c r="JTH12" s="353"/>
      <c r="JTI12" s="350"/>
      <c r="JTJ12" s="350"/>
      <c r="JTK12" s="350"/>
      <c r="JTL12" s="350"/>
      <c r="JTM12" s="350"/>
      <c r="JTN12" s="350"/>
      <c r="JTO12" s="351"/>
      <c r="JTP12" s="352"/>
      <c r="JTQ12" s="353"/>
      <c r="JTR12" s="352"/>
      <c r="JTS12" s="353"/>
      <c r="JTT12" s="352"/>
      <c r="JTU12" s="353"/>
      <c r="JTV12" s="352"/>
      <c r="JTW12" s="353"/>
      <c r="JTX12" s="350"/>
      <c r="JTY12" s="350"/>
      <c r="JTZ12" s="350"/>
      <c r="JUA12" s="350"/>
      <c r="JUB12" s="350"/>
      <c r="JUC12" s="350"/>
      <c r="JUD12" s="351"/>
      <c r="JUE12" s="352"/>
      <c r="JUF12" s="353"/>
      <c r="JUG12" s="352"/>
      <c r="JUH12" s="353"/>
      <c r="JUI12" s="352"/>
      <c r="JUJ12" s="353"/>
      <c r="JUK12" s="352"/>
      <c r="JUL12" s="353"/>
      <c r="JUM12" s="350"/>
      <c r="JUN12" s="350"/>
      <c r="JUO12" s="350"/>
      <c r="JUP12" s="350"/>
      <c r="JUQ12" s="350"/>
      <c r="JUR12" s="350"/>
      <c r="JUS12" s="351"/>
      <c r="JUT12" s="352"/>
      <c r="JUU12" s="353"/>
      <c r="JUV12" s="352"/>
      <c r="JUW12" s="353"/>
      <c r="JUX12" s="352"/>
      <c r="JUY12" s="353"/>
      <c r="JUZ12" s="352"/>
      <c r="JVA12" s="353"/>
      <c r="JVB12" s="350"/>
      <c r="JVC12" s="350"/>
      <c r="JVD12" s="350"/>
      <c r="JVE12" s="350"/>
      <c r="JVF12" s="350"/>
      <c r="JVG12" s="350"/>
      <c r="JVH12" s="351"/>
      <c r="JVI12" s="352"/>
      <c r="JVJ12" s="353"/>
      <c r="JVK12" s="352"/>
      <c r="JVL12" s="353"/>
      <c r="JVM12" s="352"/>
      <c r="JVN12" s="353"/>
      <c r="JVO12" s="352"/>
      <c r="JVP12" s="353"/>
      <c r="JVQ12" s="350"/>
      <c r="JVR12" s="350"/>
      <c r="JVS12" s="350"/>
      <c r="JVT12" s="350"/>
      <c r="JVU12" s="350"/>
      <c r="JVV12" s="350"/>
      <c r="JVW12" s="351"/>
      <c r="JVX12" s="352"/>
      <c r="JVY12" s="353"/>
      <c r="JVZ12" s="352"/>
      <c r="JWA12" s="353"/>
      <c r="JWB12" s="352"/>
      <c r="JWC12" s="353"/>
      <c r="JWD12" s="352"/>
      <c r="JWE12" s="353"/>
      <c r="JWF12" s="350"/>
      <c r="JWG12" s="350"/>
      <c r="JWH12" s="350"/>
      <c r="JWI12" s="350"/>
      <c r="JWJ12" s="350"/>
      <c r="JWK12" s="350"/>
      <c r="JWL12" s="351"/>
      <c r="JWM12" s="352"/>
      <c r="JWN12" s="353"/>
      <c r="JWO12" s="352"/>
      <c r="JWP12" s="353"/>
      <c r="JWQ12" s="352"/>
      <c r="JWR12" s="353"/>
      <c r="JWS12" s="352"/>
      <c r="JWT12" s="353"/>
      <c r="JWU12" s="350"/>
      <c r="JWV12" s="350"/>
      <c r="JWW12" s="350"/>
      <c r="JWX12" s="350"/>
      <c r="JWY12" s="350"/>
      <c r="JWZ12" s="350"/>
      <c r="JXA12" s="351"/>
      <c r="JXB12" s="352"/>
      <c r="JXC12" s="353"/>
      <c r="JXD12" s="352"/>
      <c r="JXE12" s="353"/>
      <c r="JXF12" s="352"/>
      <c r="JXG12" s="353"/>
      <c r="JXH12" s="352"/>
      <c r="JXI12" s="353"/>
      <c r="JXJ12" s="350"/>
      <c r="JXK12" s="350"/>
      <c r="JXL12" s="350"/>
      <c r="JXM12" s="350"/>
      <c r="JXN12" s="350"/>
      <c r="JXO12" s="350"/>
      <c r="JXP12" s="351"/>
      <c r="JXQ12" s="352"/>
      <c r="JXR12" s="353"/>
      <c r="JXS12" s="352"/>
      <c r="JXT12" s="353"/>
      <c r="JXU12" s="352"/>
      <c r="JXV12" s="353"/>
      <c r="JXW12" s="352"/>
      <c r="JXX12" s="353"/>
      <c r="JXY12" s="350"/>
      <c r="JXZ12" s="350"/>
      <c r="JYA12" s="350"/>
      <c r="JYB12" s="350"/>
      <c r="JYC12" s="350"/>
      <c r="JYD12" s="350"/>
      <c r="JYE12" s="351"/>
      <c r="JYF12" s="352"/>
      <c r="JYG12" s="353"/>
      <c r="JYH12" s="352"/>
      <c r="JYI12" s="353"/>
      <c r="JYJ12" s="352"/>
      <c r="JYK12" s="353"/>
      <c r="JYL12" s="352"/>
      <c r="JYM12" s="353"/>
      <c r="JYN12" s="350"/>
      <c r="JYO12" s="350"/>
      <c r="JYP12" s="350"/>
      <c r="JYQ12" s="350"/>
      <c r="JYR12" s="350"/>
      <c r="JYS12" s="350"/>
      <c r="JYT12" s="351"/>
      <c r="JYU12" s="352"/>
      <c r="JYV12" s="353"/>
      <c r="JYW12" s="352"/>
      <c r="JYX12" s="353"/>
      <c r="JYY12" s="352"/>
      <c r="JYZ12" s="353"/>
      <c r="JZA12" s="352"/>
      <c r="JZB12" s="353"/>
      <c r="JZC12" s="350"/>
      <c r="JZD12" s="350"/>
      <c r="JZE12" s="350"/>
      <c r="JZF12" s="350"/>
      <c r="JZG12" s="350"/>
      <c r="JZH12" s="350"/>
      <c r="JZI12" s="351"/>
      <c r="JZJ12" s="352"/>
      <c r="JZK12" s="353"/>
      <c r="JZL12" s="352"/>
      <c r="JZM12" s="353"/>
      <c r="JZN12" s="352"/>
      <c r="JZO12" s="353"/>
      <c r="JZP12" s="352"/>
      <c r="JZQ12" s="353"/>
      <c r="JZR12" s="350"/>
      <c r="JZS12" s="350"/>
      <c r="JZT12" s="350"/>
      <c r="JZU12" s="350"/>
      <c r="JZV12" s="350"/>
      <c r="JZW12" s="350"/>
      <c r="JZX12" s="351"/>
      <c r="JZY12" s="352"/>
      <c r="JZZ12" s="353"/>
      <c r="KAA12" s="352"/>
      <c r="KAB12" s="353"/>
      <c r="KAC12" s="352"/>
      <c r="KAD12" s="353"/>
      <c r="KAE12" s="352"/>
      <c r="KAF12" s="353"/>
      <c r="KAG12" s="350"/>
      <c r="KAH12" s="350"/>
      <c r="KAI12" s="350"/>
      <c r="KAJ12" s="350"/>
      <c r="KAK12" s="350"/>
      <c r="KAL12" s="350"/>
      <c r="KAM12" s="351"/>
      <c r="KAN12" s="352"/>
      <c r="KAO12" s="353"/>
      <c r="KAP12" s="352"/>
      <c r="KAQ12" s="353"/>
      <c r="KAR12" s="352"/>
      <c r="KAS12" s="353"/>
      <c r="KAT12" s="352"/>
      <c r="KAU12" s="353"/>
      <c r="KAV12" s="350"/>
      <c r="KAW12" s="350"/>
      <c r="KAX12" s="350"/>
      <c r="KAY12" s="350"/>
      <c r="KAZ12" s="350"/>
      <c r="KBA12" s="350"/>
      <c r="KBB12" s="351"/>
      <c r="KBC12" s="352"/>
      <c r="KBD12" s="353"/>
      <c r="KBE12" s="352"/>
      <c r="KBF12" s="353"/>
      <c r="KBG12" s="352"/>
      <c r="KBH12" s="353"/>
      <c r="KBI12" s="352"/>
      <c r="KBJ12" s="353"/>
      <c r="KBK12" s="350"/>
      <c r="KBL12" s="350"/>
      <c r="KBM12" s="350"/>
      <c r="KBN12" s="350"/>
      <c r="KBO12" s="350"/>
      <c r="KBP12" s="350"/>
      <c r="KBQ12" s="351"/>
      <c r="KBR12" s="352"/>
      <c r="KBS12" s="353"/>
      <c r="KBT12" s="352"/>
      <c r="KBU12" s="353"/>
      <c r="KBV12" s="352"/>
      <c r="KBW12" s="353"/>
      <c r="KBX12" s="352"/>
      <c r="KBY12" s="353"/>
      <c r="KBZ12" s="350"/>
      <c r="KCA12" s="350"/>
      <c r="KCB12" s="350"/>
      <c r="KCC12" s="350"/>
      <c r="KCD12" s="350"/>
      <c r="KCE12" s="350"/>
      <c r="KCF12" s="351"/>
      <c r="KCG12" s="352"/>
      <c r="KCH12" s="353"/>
      <c r="KCI12" s="352"/>
      <c r="KCJ12" s="353"/>
      <c r="KCK12" s="352"/>
      <c r="KCL12" s="353"/>
      <c r="KCM12" s="352"/>
      <c r="KCN12" s="353"/>
      <c r="KCO12" s="350"/>
      <c r="KCP12" s="350"/>
      <c r="KCQ12" s="350"/>
      <c r="KCR12" s="350"/>
      <c r="KCS12" s="350"/>
      <c r="KCT12" s="350"/>
      <c r="KCU12" s="351"/>
      <c r="KCV12" s="352"/>
      <c r="KCW12" s="353"/>
      <c r="KCX12" s="352"/>
      <c r="KCY12" s="353"/>
      <c r="KCZ12" s="352"/>
      <c r="KDA12" s="353"/>
      <c r="KDB12" s="352"/>
      <c r="KDC12" s="353"/>
      <c r="KDD12" s="350"/>
      <c r="KDE12" s="350"/>
      <c r="KDF12" s="350"/>
      <c r="KDG12" s="350"/>
      <c r="KDH12" s="350"/>
      <c r="KDI12" s="350"/>
      <c r="KDJ12" s="351"/>
      <c r="KDK12" s="352"/>
      <c r="KDL12" s="353"/>
      <c r="KDM12" s="352"/>
      <c r="KDN12" s="353"/>
      <c r="KDO12" s="352"/>
      <c r="KDP12" s="353"/>
      <c r="KDQ12" s="352"/>
      <c r="KDR12" s="353"/>
      <c r="KDS12" s="350"/>
      <c r="KDT12" s="350"/>
      <c r="KDU12" s="350"/>
      <c r="KDV12" s="350"/>
      <c r="KDW12" s="350"/>
      <c r="KDX12" s="350"/>
      <c r="KDY12" s="351"/>
      <c r="KDZ12" s="352"/>
      <c r="KEA12" s="353"/>
      <c r="KEB12" s="352"/>
      <c r="KEC12" s="353"/>
      <c r="KED12" s="352"/>
      <c r="KEE12" s="353"/>
      <c r="KEF12" s="352"/>
      <c r="KEG12" s="353"/>
      <c r="KEH12" s="350"/>
      <c r="KEI12" s="350"/>
      <c r="KEJ12" s="350"/>
      <c r="KEK12" s="350"/>
      <c r="KEL12" s="350"/>
      <c r="KEM12" s="350"/>
      <c r="KEN12" s="351"/>
      <c r="KEO12" s="352"/>
      <c r="KEP12" s="353"/>
      <c r="KEQ12" s="352"/>
      <c r="KER12" s="353"/>
      <c r="KES12" s="352"/>
      <c r="KET12" s="353"/>
      <c r="KEU12" s="352"/>
      <c r="KEV12" s="353"/>
      <c r="KEW12" s="350"/>
      <c r="KEX12" s="350"/>
      <c r="KEY12" s="350"/>
      <c r="KEZ12" s="350"/>
      <c r="KFA12" s="350"/>
      <c r="KFB12" s="350"/>
      <c r="KFC12" s="351"/>
      <c r="KFD12" s="352"/>
      <c r="KFE12" s="353"/>
      <c r="KFF12" s="352"/>
      <c r="KFG12" s="353"/>
      <c r="KFH12" s="352"/>
      <c r="KFI12" s="353"/>
      <c r="KFJ12" s="352"/>
      <c r="KFK12" s="353"/>
      <c r="KFL12" s="350"/>
      <c r="KFM12" s="350"/>
      <c r="KFN12" s="350"/>
      <c r="KFO12" s="350"/>
      <c r="KFP12" s="350"/>
      <c r="KFQ12" s="350"/>
      <c r="KFR12" s="351"/>
      <c r="KFS12" s="352"/>
      <c r="KFT12" s="353"/>
      <c r="KFU12" s="352"/>
      <c r="KFV12" s="353"/>
      <c r="KFW12" s="352"/>
      <c r="KFX12" s="353"/>
      <c r="KFY12" s="352"/>
      <c r="KFZ12" s="353"/>
      <c r="KGA12" s="350"/>
      <c r="KGB12" s="350"/>
      <c r="KGC12" s="350"/>
      <c r="KGD12" s="350"/>
      <c r="KGE12" s="350"/>
      <c r="KGF12" s="350"/>
      <c r="KGG12" s="351"/>
      <c r="KGH12" s="352"/>
      <c r="KGI12" s="353"/>
      <c r="KGJ12" s="352"/>
      <c r="KGK12" s="353"/>
      <c r="KGL12" s="352"/>
      <c r="KGM12" s="353"/>
      <c r="KGN12" s="352"/>
      <c r="KGO12" s="353"/>
      <c r="KGP12" s="350"/>
      <c r="KGQ12" s="350"/>
      <c r="KGR12" s="350"/>
      <c r="KGS12" s="350"/>
      <c r="KGT12" s="350"/>
      <c r="KGU12" s="350"/>
      <c r="KGV12" s="351"/>
      <c r="KGW12" s="352"/>
      <c r="KGX12" s="353"/>
      <c r="KGY12" s="352"/>
      <c r="KGZ12" s="353"/>
      <c r="KHA12" s="352"/>
      <c r="KHB12" s="353"/>
      <c r="KHC12" s="352"/>
      <c r="KHD12" s="353"/>
      <c r="KHE12" s="350"/>
      <c r="KHF12" s="350"/>
      <c r="KHG12" s="350"/>
      <c r="KHH12" s="350"/>
      <c r="KHI12" s="350"/>
      <c r="KHJ12" s="350"/>
      <c r="KHK12" s="351"/>
      <c r="KHL12" s="352"/>
      <c r="KHM12" s="353"/>
      <c r="KHN12" s="352"/>
      <c r="KHO12" s="353"/>
      <c r="KHP12" s="352"/>
      <c r="KHQ12" s="353"/>
      <c r="KHR12" s="352"/>
      <c r="KHS12" s="353"/>
      <c r="KHT12" s="350"/>
      <c r="KHU12" s="350"/>
      <c r="KHV12" s="350"/>
      <c r="KHW12" s="350"/>
      <c r="KHX12" s="350"/>
      <c r="KHY12" s="350"/>
      <c r="KHZ12" s="351"/>
      <c r="KIA12" s="352"/>
      <c r="KIB12" s="353"/>
      <c r="KIC12" s="352"/>
      <c r="KID12" s="353"/>
      <c r="KIE12" s="352"/>
      <c r="KIF12" s="353"/>
      <c r="KIG12" s="352"/>
      <c r="KIH12" s="353"/>
      <c r="KII12" s="350"/>
      <c r="KIJ12" s="350"/>
      <c r="KIK12" s="350"/>
      <c r="KIL12" s="350"/>
      <c r="KIM12" s="350"/>
      <c r="KIN12" s="350"/>
      <c r="KIO12" s="351"/>
      <c r="KIP12" s="352"/>
      <c r="KIQ12" s="353"/>
      <c r="KIR12" s="352"/>
      <c r="KIS12" s="353"/>
      <c r="KIT12" s="352"/>
      <c r="KIU12" s="353"/>
      <c r="KIV12" s="352"/>
      <c r="KIW12" s="353"/>
      <c r="KIX12" s="350"/>
      <c r="KIY12" s="350"/>
      <c r="KIZ12" s="350"/>
      <c r="KJA12" s="350"/>
      <c r="KJB12" s="350"/>
      <c r="KJC12" s="350"/>
      <c r="KJD12" s="351"/>
      <c r="KJE12" s="352"/>
      <c r="KJF12" s="353"/>
      <c r="KJG12" s="352"/>
      <c r="KJH12" s="353"/>
      <c r="KJI12" s="352"/>
      <c r="KJJ12" s="353"/>
      <c r="KJK12" s="352"/>
      <c r="KJL12" s="353"/>
      <c r="KJM12" s="350"/>
      <c r="KJN12" s="350"/>
      <c r="KJO12" s="350"/>
      <c r="KJP12" s="350"/>
      <c r="KJQ12" s="350"/>
      <c r="KJR12" s="350"/>
      <c r="KJS12" s="351"/>
      <c r="KJT12" s="352"/>
      <c r="KJU12" s="353"/>
      <c r="KJV12" s="352"/>
      <c r="KJW12" s="353"/>
      <c r="KJX12" s="352"/>
      <c r="KJY12" s="353"/>
      <c r="KJZ12" s="352"/>
      <c r="KKA12" s="353"/>
      <c r="KKB12" s="350"/>
      <c r="KKC12" s="350"/>
      <c r="KKD12" s="350"/>
      <c r="KKE12" s="350"/>
      <c r="KKF12" s="350"/>
      <c r="KKG12" s="350"/>
      <c r="KKH12" s="351"/>
      <c r="KKI12" s="352"/>
      <c r="KKJ12" s="353"/>
      <c r="KKK12" s="352"/>
      <c r="KKL12" s="353"/>
      <c r="KKM12" s="352"/>
      <c r="KKN12" s="353"/>
      <c r="KKO12" s="352"/>
      <c r="KKP12" s="353"/>
      <c r="KKQ12" s="350"/>
      <c r="KKR12" s="350"/>
      <c r="KKS12" s="350"/>
      <c r="KKT12" s="350"/>
      <c r="KKU12" s="350"/>
      <c r="KKV12" s="350"/>
      <c r="KKW12" s="351"/>
      <c r="KKX12" s="352"/>
      <c r="KKY12" s="353"/>
      <c r="KKZ12" s="352"/>
      <c r="KLA12" s="353"/>
      <c r="KLB12" s="352"/>
      <c r="KLC12" s="353"/>
      <c r="KLD12" s="352"/>
      <c r="KLE12" s="353"/>
      <c r="KLF12" s="350"/>
      <c r="KLG12" s="350"/>
      <c r="KLH12" s="350"/>
      <c r="KLI12" s="350"/>
      <c r="KLJ12" s="350"/>
      <c r="KLK12" s="350"/>
      <c r="KLL12" s="351"/>
      <c r="KLM12" s="352"/>
      <c r="KLN12" s="353"/>
      <c r="KLO12" s="352"/>
      <c r="KLP12" s="353"/>
      <c r="KLQ12" s="352"/>
      <c r="KLR12" s="353"/>
      <c r="KLS12" s="352"/>
      <c r="KLT12" s="353"/>
      <c r="KLU12" s="350"/>
      <c r="KLV12" s="350"/>
      <c r="KLW12" s="350"/>
      <c r="KLX12" s="350"/>
      <c r="KLY12" s="350"/>
      <c r="KLZ12" s="350"/>
      <c r="KMA12" s="351"/>
      <c r="KMB12" s="352"/>
      <c r="KMC12" s="353"/>
      <c r="KMD12" s="352"/>
      <c r="KME12" s="353"/>
      <c r="KMF12" s="352"/>
      <c r="KMG12" s="353"/>
      <c r="KMH12" s="352"/>
      <c r="KMI12" s="353"/>
      <c r="KMJ12" s="350"/>
      <c r="KMK12" s="350"/>
      <c r="KML12" s="350"/>
      <c r="KMM12" s="350"/>
      <c r="KMN12" s="350"/>
      <c r="KMO12" s="350"/>
      <c r="KMP12" s="351"/>
      <c r="KMQ12" s="352"/>
      <c r="KMR12" s="353"/>
      <c r="KMS12" s="352"/>
      <c r="KMT12" s="353"/>
      <c r="KMU12" s="352"/>
      <c r="KMV12" s="353"/>
      <c r="KMW12" s="352"/>
      <c r="KMX12" s="353"/>
      <c r="KMY12" s="350"/>
      <c r="KMZ12" s="350"/>
      <c r="KNA12" s="350"/>
      <c r="KNB12" s="350"/>
      <c r="KNC12" s="350"/>
      <c r="KND12" s="350"/>
      <c r="KNE12" s="351"/>
      <c r="KNF12" s="352"/>
      <c r="KNG12" s="353"/>
      <c r="KNH12" s="352"/>
      <c r="KNI12" s="353"/>
      <c r="KNJ12" s="352"/>
      <c r="KNK12" s="353"/>
      <c r="KNL12" s="352"/>
      <c r="KNM12" s="353"/>
      <c r="KNN12" s="350"/>
      <c r="KNO12" s="350"/>
      <c r="KNP12" s="350"/>
      <c r="KNQ12" s="350"/>
      <c r="KNR12" s="350"/>
      <c r="KNS12" s="350"/>
      <c r="KNT12" s="351"/>
      <c r="KNU12" s="352"/>
      <c r="KNV12" s="353"/>
      <c r="KNW12" s="352"/>
      <c r="KNX12" s="353"/>
      <c r="KNY12" s="352"/>
      <c r="KNZ12" s="353"/>
      <c r="KOA12" s="352"/>
      <c r="KOB12" s="353"/>
      <c r="KOC12" s="350"/>
      <c r="KOD12" s="350"/>
      <c r="KOE12" s="350"/>
      <c r="KOF12" s="350"/>
      <c r="KOG12" s="350"/>
      <c r="KOH12" s="350"/>
      <c r="KOI12" s="351"/>
      <c r="KOJ12" s="352"/>
      <c r="KOK12" s="353"/>
      <c r="KOL12" s="352"/>
      <c r="KOM12" s="353"/>
      <c r="KON12" s="352"/>
      <c r="KOO12" s="353"/>
      <c r="KOP12" s="352"/>
      <c r="KOQ12" s="353"/>
      <c r="KOR12" s="350"/>
      <c r="KOS12" s="350"/>
      <c r="KOT12" s="350"/>
      <c r="KOU12" s="350"/>
      <c r="KOV12" s="350"/>
      <c r="KOW12" s="350"/>
      <c r="KOX12" s="351"/>
      <c r="KOY12" s="352"/>
      <c r="KOZ12" s="353"/>
      <c r="KPA12" s="352"/>
      <c r="KPB12" s="353"/>
      <c r="KPC12" s="352"/>
      <c r="KPD12" s="353"/>
      <c r="KPE12" s="352"/>
      <c r="KPF12" s="353"/>
      <c r="KPG12" s="350"/>
      <c r="KPH12" s="350"/>
      <c r="KPI12" s="350"/>
      <c r="KPJ12" s="350"/>
      <c r="KPK12" s="350"/>
      <c r="KPL12" s="350"/>
      <c r="KPM12" s="351"/>
      <c r="KPN12" s="352"/>
      <c r="KPO12" s="353"/>
      <c r="KPP12" s="352"/>
      <c r="KPQ12" s="353"/>
      <c r="KPR12" s="352"/>
      <c r="KPS12" s="353"/>
      <c r="KPT12" s="352"/>
      <c r="KPU12" s="353"/>
      <c r="KPV12" s="350"/>
      <c r="KPW12" s="350"/>
      <c r="KPX12" s="350"/>
      <c r="KPY12" s="350"/>
      <c r="KPZ12" s="350"/>
      <c r="KQA12" s="350"/>
      <c r="KQB12" s="351"/>
      <c r="KQC12" s="352"/>
      <c r="KQD12" s="353"/>
      <c r="KQE12" s="352"/>
      <c r="KQF12" s="353"/>
      <c r="KQG12" s="352"/>
      <c r="KQH12" s="353"/>
      <c r="KQI12" s="352"/>
      <c r="KQJ12" s="353"/>
      <c r="KQK12" s="350"/>
      <c r="KQL12" s="350"/>
      <c r="KQM12" s="350"/>
      <c r="KQN12" s="350"/>
      <c r="KQO12" s="350"/>
      <c r="KQP12" s="350"/>
      <c r="KQQ12" s="351"/>
      <c r="KQR12" s="352"/>
      <c r="KQS12" s="353"/>
      <c r="KQT12" s="352"/>
      <c r="KQU12" s="353"/>
      <c r="KQV12" s="352"/>
      <c r="KQW12" s="353"/>
      <c r="KQX12" s="352"/>
      <c r="KQY12" s="353"/>
      <c r="KQZ12" s="350"/>
      <c r="KRA12" s="350"/>
      <c r="KRB12" s="350"/>
      <c r="KRC12" s="350"/>
      <c r="KRD12" s="350"/>
      <c r="KRE12" s="350"/>
      <c r="KRF12" s="351"/>
      <c r="KRG12" s="352"/>
      <c r="KRH12" s="353"/>
      <c r="KRI12" s="352"/>
      <c r="KRJ12" s="353"/>
      <c r="KRK12" s="352"/>
      <c r="KRL12" s="353"/>
      <c r="KRM12" s="352"/>
      <c r="KRN12" s="353"/>
      <c r="KRO12" s="350"/>
      <c r="KRP12" s="350"/>
      <c r="KRQ12" s="350"/>
      <c r="KRR12" s="350"/>
      <c r="KRS12" s="350"/>
      <c r="KRT12" s="350"/>
      <c r="KRU12" s="351"/>
      <c r="KRV12" s="352"/>
      <c r="KRW12" s="353"/>
      <c r="KRX12" s="352"/>
      <c r="KRY12" s="353"/>
      <c r="KRZ12" s="352"/>
      <c r="KSA12" s="353"/>
      <c r="KSB12" s="352"/>
      <c r="KSC12" s="353"/>
      <c r="KSD12" s="350"/>
      <c r="KSE12" s="350"/>
      <c r="KSF12" s="350"/>
      <c r="KSG12" s="350"/>
      <c r="KSH12" s="350"/>
      <c r="KSI12" s="350"/>
      <c r="KSJ12" s="351"/>
      <c r="KSK12" s="352"/>
      <c r="KSL12" s="353"/>
      <c r="KSM12" s="352"/>
      <c r="KSN12" s="353"/>
      <c r="KSO12" s="352"/>
      <c r="KSP12" s="353"/>
      <c r="KSQ12" s="352"/>
      <c r="KSR12" s="353"/>
      <c r="KSS12" s="350"/>
      <c r="KST12" s="350"/>
      <c r="KSU12" s="350"/>
      <c r="KSV12" s="350"/>
      <c r="KSW12" s="350"/>
      <c r="KSX12" s="350"/>
      <c r="KSY12" s="351"/>
      <c r="KSZ12" s="352"/>
      <c r="KTA12" s="353"/>
      <c r="KTB12" s="352"/>
      <c r="KTC12" s="353"/>
      <c r="KTD12" s="352"/>
      <c r="KTE12" s="353"/>
      <c r="KTF12" s="352"/>
      <c r="KTG12" s="353"/>
      <c r="KTH12" s="350"/>
      <c r="KTI12" s="350"/>
      <c r="KTJ12" s="350"/>
      <c r="KTK12" s="350"/>
      <c r="KTL12" s="350"/>
      <c r="KTM12" s="350"/>
      <c r="KTN12" s="351"/>
      <c r="KTO12" s="352"/>
      <c r="KTP12" s="353"/>
      <c r="KTQ12" s="352"/>
      <c r="KTR12" s="353"/>
      <c r="KTS12" s="352"/>
      <c r="KTT12" s="353"/>
      <c r="KTU12" s="352"/>
      <c r="KTV12" s="353"/>
      <c r="KTW12" s="350"/>
      <c r="KTX12" s="350"/>
      <c r="KTY12" s="350"/>
      <c r="KTZ12" s="350"/>
      <c r="KUA12" s="350"/>
      <c r="KUB12" s="350"/>
      <c r="KUC12" s="351"/>
      <c r="KUD12" s="352"/>
      <c r="KUE12" s="353"/>
      <c r="KUF12" s="352"/>
      <c r="KUG12" s="353"/>
      <c r="KUH12" s="352"/>
      <c r="KUI12" s="353"/>
      <c r="KUJ12" s="352"/>
      <c r="KUK12" s="353"/>
      <c r="KUL12" s="350"/>
      <c r="KUM12" s="350"/>
      <c r="KUN12" s="350"/>
      <c r="KUO12" s="350"/>
      <c r="KUP12" s="350"/>
      <c r="KUQ12" s="350"/>
      <c r="KUR12" s="351"/>
      <c r="KUS12" s="352"/>
      <c r="KUT12" s="353"/>
      <c r="KUU12" s="352"/>
      <c r="KUV12" s="353"/>
      <c r="KUW12" s="352"/>
      <c r="KUX12" s="353"/>
      <c r="KUY12" s="352"/>
      <c r="KUZ12" s="353"/>
      <c r="KVA12" s="350"/>
      <c r="KVB12" s="350"/>
      <c r="KVC12" s="350"/>
      <c r="KVD12" s="350"/>
      <c r="KVE12" s="350"/>
      <c r="KVF12" s="350"/>
      <c r="KVG12" s="351"/>
      <c r="KVH12" s="352"/>
      <c r="KVI12" s="353"/>
      <c r="KVJ12" s="352"/>
      <c r="KVK12" s="353"/>
      <c r="KVL12" s="352"/>
      <c r="KVM12" s="353"/>
      <c r="KVN12" s="352"/>
      <c r="KVO12" s="353"/>
      <c r="KVP12" s="350"/>
      <c r="KVQ12" s="350"/>
      <c r="KVR12" s="350"/>
      <c r="KVS12" s="350"/>
      <c r="KVT12" s="350"/>
      <c r="KVU12" s="350"/>
      <c r="KVV12" s="351"/>
      <c r="KVW12" s="352"/>
      <c r="KVX12" s="353"/>
      <c r="KVY12" s="352"/>
      <c r="KVZ12" s="353"/>
      <c r="KWA12" s="352"/>
      <c r="KWB12" s="353"/>
      <c r="KWC12" s="352"/>
      <c r="KWD12" s="353"/>
      <c r="KWE12" s="350"/>
      <c r="KWF12" s="350"/>
      <c r="KWG12" s="350"/>
      <c r="KWH12" s="350"/>
      <c r="KWI12" s="350"/>
      <c r="KWJ12" s="350"/>
      <c r="KWK12" s="351"/>
      <c r="KWL12" s="352"/>
      <c r="KWM12" s="353"/>
      <c r="KWN12" s="352"/>
      <c r="KWO12" s="353"/>
      <c r="KWP12" s="352"/>
      <c r="KWQ12" s="353"/>
      <c r="KWR12" s="352"/>
      <c r="KWS12" s="353"/>
      <c r="KWT12" s="350"/>
      <c r="KWU12" s="350"/>
      <c r="KWV12" s="350"/>
      <c r="KWW12" s="350"/>
      <c r="KWX12" s="350"/>
      <c r="KWY12" s="350"/>
      <c r="KWZ12" s="351"/>
      <c r="KXA12" s="352"/>
      <c r="KXB12" s="353"/>
      <c r="KXC12" s="352"/>
      <c r="KXD12" s="353"/>
      <c r="KXE12" s="352"/>
      <c r="KXF12" s="353"/>
      <c r="KXG12" s="352"/>
      <c r="KXH12" s="353"/>
      <c r="KXI12" s="350"/>
      <c r="KXJ12" s="350"/>
      <c r="KXK12" s="350"/>
      <c r="KXL12" s="350"/>
      <c r="KXM12" s="350"/>
      <c r="KXN12" s="350"/>
      <c r="KXO12" s="351"/>
      <c r="KXP12" s="352"/>
      <c r="KXQ12" s="353"/>
      <c r="KXR12" s="352"/>
      <c r="KXS12" s="353"/>
      <c r="KXT12" s="352"/>
      <c r="KXU12" s="353"/>
      <c r="KXV12" s="352"/>
      <c r="KXW12" s="353"/>
      <c r="KXX12" s="350"/>
      <c r="KXY12" s="350"/>
      <c r="KXZ12" s="350"/>
      <c r="KYA12" s="350"/>
      <c r="KYB12" s="350"/>
      <c r="KYC12" s="350"/>
      <c r="KYD12" s="351"/>
      <c r="KYE12" s="352"/>
      <c r="KYF12" s="353"/>
      <c r="KYG12" s="352"/>
      <c r="KYH12" s="353"/>
      <c r="KYI12" s="352"/>
      <c r="KYJ12" s="353"/>
      <c r="KYK12" s="352"/>
      <c r="KYL12" s="353"/>
      <c r="KYM12" s="350"/>
      <c r="KYN12" s="350"/>
      <c r="KYO12" s="350"/>
      <c r="KYP12" s="350"/>
      <c r="KYQ12" s="350"/>
      <c r="KYR12" s="350"/>
      <c r="KYS12" s="351"/>
      <c r="KYT12" s="352"/>
      <c r="KYU12" s="353"/>
      <c r="KYV12" s="352"/>
      <c r="KYW12" s="353"/>
      <c r="KYX12" s="352"/>
      <c r="KYY12" s="353"/>
      <c r="KYZ12" s="352"/>
      <c r="KZA12" s="353"/>
      <c r="KZB12" s="350"/>
      <c r="KZC12" s="350"/>
      <c r="KZD12" s="350"/>
      <c r="KZE12" s="350"/>
      <c r="KZF12" s="350"/>
      <c r="KZG12" s="350"/>
      <c r="KZH12" s="351"/>
      <c r="KZI12" s="352"/>
      <c r="KZJ12" s="353"/>
      <c r="KZK12" s="352"/>
      <c r="KZL12" s="353"/>
      <c r="KZM12" s="352"/>
      <c r="KZN12" s="353"/>
      <c r="KZO12" s="352"/>
      <c r="KZP12" s="353"/>
      <c r="KZQ12" s="350"/>
      <c r="KZR12" s="350"/>
      <c r="KZS12" s="350"/>
      <c r="KZT12" s="350"/>
      <c r="KZU12" s="350"/>
      <c r="KZV12" s="350"/>
      <c r="KZW12" s="351"/>
      <c r="KZX12" s="352"/>
      <c r="KZY12" s="353"/>
      <c r="KZZ12" s="352"/>
      <c r="LAA12" s="353"/>
      <c r="LAB12" s="352"/>
      <c r="LAC12" s="353"/>
      <c r="LAD12" s="352"/>
      <c r="LAE12" s="353"/>
      <c r="LAF12" s="350"/>
      <c r="LAG12" s="350"/>
      <c r="LAH12" s="350"/>
      <c r="LAI12" s="350"/>
      <c r="LAJ12" s="350"/>
      <c r="LAK12" s="350"/>
      <c r="LAL12" s="351"/>
      <c r="LAM12" s="352"/>
      <c r="LAN12" s="353"/>
      <c r="LAO12" s="352"/>
      <c r="LAP12" s="353"/>
      <c r="LAQ12" s="352"/>
      <c r="LAR12" s="353"/>
      <c r="LAS12" s="352"/>
      <c r="LAT12" s="353"/>
      <c r="LAU12" s="350"/>
      <c r="LAV12" s="350"/>
      <c r="LAW12" s="350"/>
      <c r="LAX12" s="350"/>
      <c r="LAY12" s="350"/>
      <c r="LAZ12" s="350"/>
      <c r="LBA12" s="351"/>
      <c r="LBB12" s="352"/>
      <c r="LBC12" s="353"/>
      <c r="LBD12" s="352"/>
      <c r="LBE12" s="353"/>
      <c r="LBF12" s="352"/>
      <c r="LBG12" s="353"/>
      <c r="LBH12" s="352"/>
      <c r="LBI12" s="353"/>
      <c r="LBJ12" s="350"/>
      <c r="LBK12" s="350"/>
      <c r="LBL12" s="350"/>
      <c r="LBM12" s="350"/>
      <c r="LBN12" s="350"/>
      <c r="LBO12" s="350"/>
      <c r="LBP12" s="351"/>
      <c r="LBQ12" s="352"/>
      <c r="LBR12" s="353"/>
      <c r="LBS12" s="352"/>
      <c r="LBT12" s="353"/>
      <c r="LBU12" s="352"/>
      <c r="LBV12" s="353"/>
      <c r="LBW12" s="352"/>
      <c r="LBX12" s="353"/>
      <c r="LBY12" s="350"/>
      <c r="LBZ12" s="350"/>
      <c r="LCA12" s="350"/>
      <c r="LCB12" s="350"/>
      <c r="LCC12" s="350"/>
      <c r="LCD12" s="350"/>
      <c r="LCE12" s="351"/>
      <c r="LCF12" s="352"/>
      <c r="LCG12" s="353"/>
      <c r="LCH12" s="352"/>
      <c r="LCI12" s="353"/>
      <c r="LCJ12" s="352"/>
      <c r="LCK12" s="353"/>
      <c r="LCL12" s="352"/>
      <c r="LCM12" s="353"/>
      <c r="LCN12" s="350"/>
      <c r="LCO12" s="350"/>
      <c r="LCP12" s="350"/>
      <c r="LCQ12" s="350"/>
      <c r="LCR12" s="350"/>
      <c r="LCS12" s="350"/>
      <c r="LCT12" s="351"/>
      <c r="LCU12" s="352"/>
      <c r="LCV12" s="353"/>
      <c r="LCW12" s="352"/>
      <c r="LCX12" s="353"/>
      <c r="LCY12" s="352"/>
      <c r="LCZ12" s="353"/>
      <c r="LDA12" s="352"/>
      <c r="LDB12" s="353"/>
      <c r="LDC12" s="350"/>
      <c r="LDD12" s="350"/>
      <c r="LDE12" s="350"/>
      <c r="LDF12" s="350"/>
      <c r="LDG12" s="350"/>
      <c r="LDH12" s="350"/>
      <c r="LDI12" s="351"/>
      <c r="LDJ12" s="352"/>
      <c r="LDK12" s="353"/>
      <c r="LDL12" s="352"/>
      <c r="LDM12" s="353"/>
      <c r="LDN12" s="352"/>
      <c r="LDO12" s="353"/>
      <c r="LDP12" s="352"/>
      <c r="LDQ12" s="353"/>
      <c r="LDR12" s="350"/>
      <c r="LDS12" s="350"/>
      <c r="LDT12" s="350"/>
      <c r="LDU12" s="350"/>
      <c r="LDV12" s="350"/>
      <c r="LDW12" s="350"/>
      <c r="LDX12" s="351"/>
      <c r="LDY12" s="352"/>
      <c r="LDZ12" s="353"/>
      <c r="LEA12" s="352"/>
      <c r="LEB12" s="353"/>
      <c r="LEC12" s="352"/>
      <c r="LED12" s="353"/>
      <c r="LEE12" s="352"/>
      <c r="LEF12" s="353"/>
      <c r="LEG12" s="350"/>
      <c r="LEH12" s="350"/>
      <c r="LEI12" s="350"/>
      <c r="LEJ12" s="350"/>
      <c r="LEK12" s="350"/>
      <c r="LEL12" s="350"/>
      <c r="LEM12" s="351"/>
      <c r="LEN12" s="352"/>
      <c r="LEO12" s="353"/>
      <c r="LEP12" s="352"/>
      <c r="LEQ12" s="353"/>
      <c r="LER12" s="352"/>
      <c r="LES12" s="353"/>
      <c r="LET12" s="352"/>
      <c r="LEU12" s="353"/>
      <c r="LEV12" s="350"/>
      <c r="LEW12" s="350"/>
      <c r="LEX12" s="350"/>
      <c r="LEY12" s="350"/>
      <c r="LEZ12" s="350"/>
      <c r="LFA12" s="350"/>
      <c r="LFB12" s="351"/>
      <c r="LFC12" s="352"/>
      <c r="LFD12" s="353"/>
      <c r="LFE12" s="352"/>
      <c r="LFF12" s="353"/>
      <c r="LFG12" s="352"/>
      <c r="LFH12" s="353"/>
      <c r="LFI12" s="352"/>
      <c r="LFJ12" s="353"/>
      <c r="LFK12" s="350"/>
      <c r="LFL12" s="350"/>
      <c r="LFM12" s="350"/>
      <c r="LFN12" s="350"/>
      <c r="LFO12" s="350"/>
      <c r="LFP12" s="350"/>
      <c r="LFQ12" s="351"/>
      <c r="LFR12" s="352"/>
      <c r="LFS12" s="353"/>
      <c r="LFT12" s="352"/>
      <c r="LFU12" s="353"/>
      <c r="LFV12" s="352"/>
      <c r="LFW12" s="353"/>
      <c r="LFX12" s="352"/>
      <c r="LFY12" s="353"/>
      <c r="LFZ12" s="350"/>
      <c r="LGA12" s="350"/>
      <c r="LGB12" s="350"/>
      <c r="LGC12" s="350"/>
      <c r="LGD12" s="350"/>
      <c r="LGE12" s="350"/>
      <c r="LGF12" s="351"/>
      <c r="LGG12" s="352"/>
      <c r="LGH12" s="353"/>
      <c r="LGI12" s="352"/>
      <c r="LGJ12" s="353"/>
      <c r="LGK12" s="352"/>
      <c r="LGL12" s="353"/>
      <c r="LGM12" s="352"/>
      <c r="LGN12" s="353"/>
      <c r="LGO12" s="350"/>
      <c r="LGP12" s="350"/>
      <c r="LGQ12" s="350"/>
      <c r="LGR12" s="350"/>
      <c r="LGS12" s="350"/>
      <c r="LGT12" s="350"/>
      <c r="LGU12" s="351"/>
      <c r="LGV12" s="352"/>
      <c r="LGW12" s="353"/>
      <c r="LGX12" s="352"/>
      <c r="LGY12" s="353"/>
      <c r="LGZ12" s="352"/>
      <c r="LHA12" s="353"/>
      <c r="LHB12" s="352"/>
      <c r="LHC12" s="353"/>
      <c r="LHD12" s="350"/>
      <c r="LHE12" s="350"/>
      <c r="LHF12" s="350"/>
      <c r="LHG12" s="350"/>
      <c r="LHH12" s="350"/>
      <c r="LHI12" s="350"/>
      <c r="LHJ12" s="351"/>
      <c r="LHK12" s="352"/>
      <c r="LHL12" s="353"/>
      <c r="LHM12" s="352"/>
      <c r="LHN12" s="353"/>
      <c r="LHO12" s="352"/>
      <c r="LHP12" s="353"/>
      <c r="LHQ12" s="352"/>
      <c r="LHR12" s="353"/>
      <c r="LHS12" s="350"/>
      <c r="LHT12" s="350"/>
      <c r="LHU12" s="350"/>
      <c r="LHV12" s="350"/>
      <c r="LHW12" s="350"/>
      <c r="LHX12" s="350"/>
      <c r="LHY12" s="351"/>
      <c r="LHZ12" s="352"/>
      <c r="LIA12" s="353"/>
      <c r="LIB12" s="352"/>
      <c r="LIC12" s="353"/>
      <c r="LID12" s="352"/>
      <c r="LIE12" s="353"/>
      <c r="LIF12" s="352"/>
      <c r="LIG12" s="353"/>
      <c r="LIH12" s="350"/>
      <c r="LII12" s="350"/>
      <c r="LIJ12" s="350"/>
      <c r="LIK12" s="350"/>
      <c r="LIL12" s="350"/>
      <c r="LIM12" s="350"/>
      <c r="LIN12" s="351"/>
      <c r="LIO12" s="352"/>
      <c r="LIP12" s="353"/>
      <c r="LIQ12" s="352"/>
      <c r="LIR12" s="353"/>
      <c r="LIS12" s="352"/>
      <c r="LIT12" s="353"/>
      <c r="LIU12" s="352"/>
      <c r="LIV12" s="353"/>
      <c r="LIW12" s="350"/>
      <c r="LIX12" s="350"/>
      <c r="LIY12" s="350"/>
      <c r="LIZ12" s="350"/>
      <c r="LJA12" s="350"/>
      <c r="LJB12" s="350"/>
      <c r="LJC12" s="351"/>
      <c r="LJD12" s="352"/>
      <c r="LJE12" s="353"/>
      <c r="LJF12" s="352"/>
      <c r="LJG12" s="353"/>
      <c r="LJH12" s="352"/>
      <c r="LJI12" s="353"/>
      <c r="LJJ12" s="352"/>
      <c r="LJK12" s="353"/>
      <c r="LJL12" s="350"/>
      <c r="LJM12" s="350"/>
      <c r="LJN12" s="350"/>
      <c r="LJO12" s="350"/>
      <c r="LJP12" s="350"/>
      <c r="LJQ12" s="350"/>
      <c r="LJR12" s="351"/>
      <c r="LJS12" s="352"/>
      <c r="LJT12" s="353"/>
      <c r="LJU12" s="352"/>
      <c r="LJV12" s="353"/>
      <c r="LJW12" s="352"/>
      <c r="LJX12" s="353"/>
      <c r="LJY12" s="352"/>
      <c r="LJZ12" s="353"/>
      <c r="LKA12" s="350"/>
      <c r="LKB12" s="350"/>
      <c r="LKC12" s="350"/>
      <c r="LKD12" s="350"/>
      <c r="LKE12" s="350"/>
      <c r="LKF12" s="350"/>
      <c r="LKG12" s="351"/>
      <c r="LKH12" s="352"/>
      <c r="LKI12" s="353"/>
      <c r="LKJ12" s="352"/>
      <c r="LKK12" s="353"/>
      <c r="LKL12" s="352"/>
      <c r="LKM12" s="353"/>
      <c r="LKN12" s="352"/>
      <c r="LKO12" s="353"/>
      <c r="LKP12" s="350"/>
      <c r="LKQ12" s="350"/>
      <c r="LKR12" s="350"/>
      <c r="LKS12" s="350"/>
      <c r="LKT12" s="350"/>
      <c r="LKU12" s="350"/>
      <c r="LKV12" s="351"/>
      <c r="LKW12" s="352"/>
      <c r="LKX12" s="353"/>
      <c r="LKY12" s="352"/>
      <c r="LKZ12" s="353"/>
      <c r="LLA12" s="352"/>
      <c r="LLB12" s="353"/>
      <c r="LLC12" s="352"/>
      <c r="LLD12" s="353"/>
      <c r="LLE12" s="350"/>
      <c r="LLF12" s="350"/>
      <c r="LLG12" s="350"/>
      <c r="LLH12" s="350"/>
      <c r="LLI12" s="350"/>
      <c r="LLJ12" s="350"/>
      <c r="LLK12" s="351"/>
      <c r="LLL12" s="352"/>
      <c r="LLM12" s="353"/>
      <c r="LLN12" s="352"/>
      <c r="LLO12" s="353"/>
      <c r="LLP12" s="352"/>
      <c r="LLQ12" s="353"/>
      <c r="LLR12" s="352"/>
      <c r="LLS12" s="353"/>
      <c r="LLT12" s="350"/>
      <c r="LLU12" s="350"/>
      <c r="LLV12" s="350"/>
      <c r="LLW12" s="350"/>
      <c r="LLX12" s="350"/>
      <c r="LLY12" s="350"/>
      <c r="LLZ12" s="351"/>
      <c r="LMA12" s="352"/>
      <c r="LMB12" s="353"/>
      <c r="LMC12" s="352"/>
      <c r="LMD12" s="353"/>
      <c r="LME12" s="352"/>
      <c r="LMF12" s="353"/>
      <c r="LMG12" s="352"/>
      <c r="LMH12" s="353"/>
      <c r="LMI12" s="350"/>
      <c r="LMJ12" s="350"/>
      <c r="LMK12" s="350"/>
      <c r="LML12" s="350"/>
      <c r="LMM12" s="350"/>
      <c r="LMN12" s="350"/>
      <c r="LMO12" s="351"/>
      <c r="LMP12" s="352"/>
      <c r="LMQ12" s="353"/>
      <c r="LMR12" s="352"/>
      <c r="LMS12" s="353"/>
      <c r="LMT12" s="352"/>
      <c r="LMU12" s="353"/>
      <c r="LMV12" s="352"/>
      <c r="LMW12" s="353"/>
      <c r="LMX12" s="350"/>
      <c r="LMY12" s="350"/>
      <c r="LMZ12" s="350"/>
      <c r="LNA12" s="350"/>
      <c r="LNB12" s="350"/>
      <c r="LNC12" s="350"/>
      <c r="LND12" s="351"/>
      <c r="LNE12" s="352"/>
      <c r="LNF12" s="353"/>
      <c r="LNG12" s="352"/>
      <c r="LNH12" s="353"/>
      <c r="LNI12" s="352"/>
      <c r="LNJ12" s="353"/>
      <c r="LNK12" s="352"/>
      <c r="LNL12" s="353"/>
      <c r="LNM12" s="350"/>
      <c r="LNN12" s="350"/>
      <c r="LNO12" s="350"/>
      <c r="LNP12" s="350"/>
      <c r="LNQ12" s="350"/>
      <c r="LNR12" s="350"/>
      <c r="LNS12" s="351"/>
      <c r="LNT12" s="352"/>
      <c r="LNU12" s="353"/>
      <c r="LNV12" s="352"/>
      <c r="LNW12" s="353"/>
      <c r="LNX12" s="352"/>
      <c r="LNY12" s="353"/>
      <c r="LNZ12" s="352"/>
      <c r="LOA12" s="353"/>
      <c r="LOB12" s="350"/>
      <c r="LOC12" s="350"/>
      <c r="LOD12" s="350"/>
      <c r="LOE12" s="350"/>
      <c r="LOF12" s="350"/>
      <c r="LOG12" s="350"/>
      <c r="LOH12" s="351"/>
      <c r="LOI12" s="352"/>
      <c r="LOJ12" s="353"/>
      <c r="LOK12" s="352"/>
      <c r="LOL12" s="353"/>
      <c r="LOM12" s="352"/>
      <c r="LON12" s="353"/>
      <c r="LOO12" s="352"/>
      <c r="LOP12" s="353"/>
      <c r="LOQ12" s="350"/>
      <c r="LOR12" s="350"/>
      <c r="LOS12" s="350"/>
      <c r="LOT12" s="350"/>
      <c r="LOU12" s="350"/>
      <c r="LOV12" s="350"/>
      <c r="LOW12" s="351"/>
      <c r="LOX12" s="352"/>
      <c r="LOY12" s="353"/>
      <c r="LOZ12" s="352"/>
      <c r="LPA12" s="353"/>
      <c r="LPB12" s="352"/>
      <c r="LPC12" s="353"/>
      <c r="LPD12" s="352"/>
      <c r="LPE12" s="353"/>
      <c r="LPF12" s="350"/>
      <c r="LPG12" s="350"/>
      <c r="LPH12" s="350"/>
      <c r="LPI12" s="350"/>
      <c r="LPJ12" s="350"/>
      <c r="LPK12" s="350"/>
      <c r="LPL12" s="351"/>
      <c r="LPM12" s="352"/>
      <c r="LPN12" s="353"/>
      <c r="LPO12" s="352"/>
      <c r="LPP12" s="353"/>
      <c r="LPQ12" s="352"/>
      <c r="LPR12" s="353"/>
      <c r="LPS12" s="352"/>
      <c r="LPT12" s="353"/>
      <c r="LPU12" s="350"/>
      <c r="LPV12" s="350"/>
      <c r="LPW12" s="350"/>
      <c r="LPX12" s="350"/>
      <c r="LPY12" s="350"/>
      <c r="LPZ12" s="350"/>
      <c r="LQA12" s="351"/>
      <c r="LQB12" s="352"/>
      <c r="LQC12" s="353"/>
      <c r="LQD12" s="352"/>
      <c r="LQE12" s="353"/>
      <c r="LQF12" s="352"/>
      <c r="LQG12" s="353"/>
      <c r="LQH12" s="352"/>
      <c r="LQI12" s="353"/>
      <c r="LQJ12" s="350"/>
      <c r="LQK12" s="350"/>
      <c r="LQL12" s="350"/>
      <c r="LQM12" s="350"/>
      <c r="LQN12" s="350"/>
      <c r="LQO12" s="350"/>
      <c r="LQP12" s="351"/>
      <c r="LQQ12" s="352"/>
      <c r="LQR12" s="353"/>
      <c r="LQS12" s="352"/>
      <c r="LQT12" s="353"/>
      <c r="LQU12" s="352"/>
      <c r="LQV12" s="353"/>
      <c r="LQW12" s="352"/>
      <c r="LQX12" s="353"/>
      <c r="LQY12" s="350"/>
      <c r="LQZ12" s="350"/>
      <c r="LRA12" s="350"/>
      <c r="LRB12" s="350"/>
      <c r="LRC12" s="350"/>
      <c r="LRD12" s="350"/>
      <c r="LRE12" s="351"/>
      <c r="LRF12" s="352"/>
      <c r="LRG12" s="353"/>
      <c r="LRH12" s="352"/>
      <c r="LRI12" s="353"/>
      <c r="LRJ12" s="352"/>
      <c r="LRK12" s="353"/>
      <c r="LRL12" s="352"/>
      <c r="LRM12" s="353"/>
      <c r="LRN12" s="350"/>
      <c r="LRO12" s="350"/>
      <c r="LRP12" s="350"/>
      <c r="LRQ12" s="350"/>
      <c r="LRR12" s="350"/>
      <c r="LRS12" s="350"/>
      <c r="LRT12" s="351"/>
      <c r="LRU12" s="352"/>
      <c r="LRV12" s="353"/>
      <c r="LRW12" s="352"/>
      <c r="LRX12" s="353"/>
      <c r="LRY12" s="352"/>
      <c r="LRZ12" s="353"/>
      <c r="LSA12" s="352"/>
      <c r="LSB12" s="353"/>
      <c r="LSC12" s="350"/>
      <c r="LSD12" s="350"/>
      <c r="LSE12" s="350"/>
      <c r="LSF12" s="350"/>
      <c r="LSG12" s="350"/>
      <c r="LSH12" s="350"/>
      <c r="LSI12" s="351"/>
      <c r="LSJ12" s="352"/>
      <c r="LSK12" s="353"/>
      <c r="LSL12" s="352"/>
      <c r="LSM12" s="353"/>
      <c r="LSN12" s="352"/>
      <c r="LSO12" s="353"/>
      <c r="LSP12" s="352"/>
      <c r="LSQ12" s="353"/>
      <c r="LSR12" s="350"/>
      <c r="LSS12" s="350"/>
      <c r="LST12" s="350"/>
      <c r="LSU12" s="350"/>
      <c r="LSV12" s="350"/>
      <c r="LSW12" s="350"/>
      <c r="LSX12" s="351"/>
      <c r="LSY12" s="352"/>
      <c r="LSZ12" s="353"/>
      <c r="LTA12" s="352"/>
      <c r="LTB12" s="353"/>
      <c r="LTC12" s="352"/>
      <c r="LTD12" s="353"/>
      <c r="LTE12" s="352"/>
      <c r="LTF12" s="353"/>
      <c r="LTG12" s="350"/>
      <c r="LTH12" s="350"/>
      <c r="LTI12" s="350"/>
      <c r="LTJ12" s="350"/>
      <c r="LTK12" s="350"/>
      <c r="LTL12" s="350"/>
      <c r="LTM12" s="351"/>
      <c r="LTN12" s="352"/>
      <c r="LTO12" s="353"/>
      <c r="LTP12" s="352"/>
      <c r="LTQ12" s="353"/>
      <c r="LTR12" s="352"/>
      <c r="LTS12" s="353"/>
      <c r="LTT12" s="352"/>
      <c r="LTU12" s="353"/>
      <c r="LTV12" s="350"/>
      <c r="LTW12" s="350"/>
      <c r="LTX12" s="350"/>
      <c r="LTY12" s="350"/>
      <c r="LTZ12" s="350"/>
      <c r="LUA12" s="350"/>
      <c r="LUB12" s="351"/>
      <c r="LUC12" s="352"/>
      <c r="LUD12" s="353"/>
      <c r="LUE12" s="352"/>
      <c r="LUF12" s="353"/>
      <c r="LUG12" s="352"/>
      <c r="LUH12" s="353"/>
      <c r="LUI12" s="352"/>
      <c r="LUJ12" s="353"/>
      <c r="LUK12" s="350"/>
      <c r="LUL12" s="350"/>
      <c r="LUM12" s="350"/>
      <c r="LUN12" s="350"/>
      <c r="LUO12" s="350"/>
      <c r="LUP12" s="350"/>
      <c r="LUQ12" s="351"/>
      <c r="LUR12" s="352"/>
      <c r="LUS12" s="353"/>
      <c r="LUT12" s="352"/>
      <c r="LUU12" s="353"/>
      <c r="LUV12" s="352"/>
      <c r="LUW12" s="353"/>
      <c r="LUX12" s="352"/>
      <c r="LUY12" s="353"/>
      <c r="LUZ12" s="350"/>
      <c r="LVA12" s="350"/>
      <c r="LVB12" s="350"/>
      <c r="LVC12" s="350"/>
      <c r="LVD12" s="350"/>
      <c r="LVE12" s="350"/>
      <c r="LVF12" s="351"/>
      <c r="LVG12" s="352"/>
      <c r="LVH12" s="353"/>
      <c r="LVI12" s="352"/>
      <c r="LVJ12" s="353"/>
      <c r="LVK12" s="352"/>
      <c r="LVL12" s="353"/>
      <c r="LVM12" s="352"/>
      <c r="LVN12" s="353"/>
      <c r="LVO12" s="350"/>
      <c r="LVP12" s="350"/>
      <c r="LVQ12" s="350"/>
      <c r="LVR12" s="350"/>
      <c r="LVS12" s="350"/>
      <c r="LVT12" s="350"/>
      <c r="LVU12" s="351"/>
      <c r="LVV12" s="352"/>
      <c r="LVW12" s="353"/>
      <c r="LVX12" s="352"/>
      <c r="LVY12" s="353"/>
      <c r="LVZ12" s="352"/>
      <c r="LWA12" s="353"/>
      <c r="LWB12" s="352"/>
      <c r="LWC12" s="353"/>
      <c r="LWD12" s="350"/>
      <c r="LWE12" s="350"/>
      <c r="LWF12" s="350"/>
      <c r="LWG12" s="350"/>
      <c r="LWH12" s="350"/>
      <c r="LWI12" s="350"/>
      <c r="LWJ12" s="351"/>
      <c r="LWK12" s="352"/>
      <c r="LWL12" s="353"/>
      <c r="LWM12" s="352"/>
      <c r="LWN12" s="353"/>
      <c r="LWO12" s="352"/>
      <c r="LWP12" s="353"/>
      <c r="LWQ12" s="352"/>
      <c r="LWR12" s="353"/>
      <c r="LWS12" s="350"/>
      <c r="LWT12" s="350"/>
      <c r="LWU12" s="350"/>
      <c r="LWV12" s="350"/>
      <c r="LWW12" s="350"/>
      <c r="LWX12" s="350"/>
      <c r="LWY12" s="351"/>
      <c r="LWZ12" s="352"/>
      <c r="LXA12" s="353"/>
      <c r="LXB12" s="352"/>
      <c r="LXC12" s="353"/>
      <c r="LXD12" s="352"/>
      <c r="LXE12" s="353"/>
      <c r="LXF12" s="352"/>
      <c r="LXG12" s="353"/>
      <c r="LXH12" s="350"/>
      <c r="LXI12" s="350"/>
      <c r="LXJ12" s="350"/>
      <c r="LXK12" s="350"/>
      <c r="LXL12" s="350"/>
      <c r="LXM12" s="350"/>
      <c r="LXN12" s="351"/>
      <c r="LXO12" s="352"/>
      <c r="LXP12" s="353"/>
      <c r="LXQ12" s="352"/>
      <c r="LXR12" s="353"/>
      <c r="LXS12" s="352"/>
      <c r="LXT12" s="353"/>
      <c r="LXU12" s="352"/>
      <c r="LXV12" s="353"/>
      <c r="LXW12" s="350"/>
      <c r="LXX12" s="350"/>
      <c r="LXY12" s="350"/>
      <c r="LXZ12" s="350"/>
      <c r="LYA12" s="350"/>
      <c r="LYB12" s="350"/>
      <c r="LYC12" s="351"/>
      <c r="LYD12" s="352"/>
      <c r="LYE12" s="353"/>
      <c r="LYF12" s="352"/>
      <c r="LYG12" s="353"/>
      <c r="LYH12" s="352"/>
      <c r="LYI12" s="353"/>
      <c r="LYJ12" s="352"/>
      <c r="LYK12" s="353"/>
      <c r="LYL12" s="350"/>
      <c r="LYM12" s="350"/>
      <c r="LYN12" s="350"/>
      <c r="LYO12" s="350"/>
      <c r="LYP12" s="350"/>
      <c r="LYQ12" s="350"/>
      <c r="LYR12" s="351"/>
      <c r="LYS12" s="352"/>
      <c r="LYT12" s="353"/>
      <c r="LYU12" s="352"/>
      <c r="LYV12" s="353"/>
      <c r="LYW12" s="352"/>
      <c r="LYX12" s="353"/>
      <c r="LYY12" s="352"/>
      <c r="LYZ12" s="353"/>
      <c r="LZA12" s="350"/>
      <c r="LZB12" s="350"/>
      <c r="LZC12" s="350"/>
      <c r="LZD12" s="350"/>
      <c r="LZE12" s="350"/>
      <c r="LZF12" s="350"/>
      <c r="LZG12" s="351"/>
      <c r="LZH12" s="352"/>
      <c r="LZI12" s="353"/>
      <c r="LZJ12" s="352"/>
      <c r="LZK12" s="353"/>
      <c r="LZL12" s="352"/>
      <c r="LZM12" s="353"/>
      <c r="LZN12" s="352"/>
      <c r="LZO12" s="353"/>
      <c r="LZP12" s="350"/>
      <c r="LZQ12" s="350"/>
      <c r="LZR12" s="350"/>
      <c r="LZS12" s="350"/>
      <c r="LZT12" s="350"/>
      <c r="LZU12" s="350"/>
      <c r="LZV12" s="351"/>
      <c r="LZW12" s="352"/>
      <c r="LZX12" s="353"/>
      <c r="LZY12" s="352"/>
      <c r="LZZ12" s="353"/>
      <c r="MAA12" s="352"/>
      <c r="MAB12" s="353"/>
      <c r="MAC12" s="352"/>
      <c r="MAD12" s="353"/>
      <c r="MAE12" s="350"/>
      <c r="MAF12" s="350"/>
      <c r="MAG12" s="350"/>
      <c r="MAH12" s="350"/>
      <c r="MAI12" s="350"/>
      <c r="MAJ12" s="350"/>
      <c r="MAK12" s="351"/>
      <c r="MAL12" s="352"/>
      <c r="MAM12" s="353"/>
      <c r="MAN12" s="352"/>
      <c r="MAO12" s="353"/>
      <c r="MAP12" s="352"/>
      <c r="MAQ12" s="353"/>
      <c r="MAR12" s="352"/>
      <c r="MAS12" s="353"/>
      <c r="MAT12" s="350"/>
      <c r="MAU12" s="350"/>
      <c r="MAV12" s="350"/>
      <c r="MAW12" s="350"/>
      <c r="MAX12" s="350"/>
      <c r="MAY12" s="350"/>
      <c r="MAZ12" s="351"/>
      <c r="MBA12" s="352"/>
      <c r="MBB12" s="353"/>
      <c r="MBC12" s="352"/>
      <c r="MBD12" s="353"/>
      <c r="MBE12" s="352"/>
      <c r="MBF12" s="353"/>
      <c r="MBG12" s="352"/>
      <c r="MBH12" s="353"/>
      <c r="MBI12" s="350"/>
      <c r="MBJ12" s="350"/>
      <c r="MBK12" s="350"/>
      <c r="MBL12" s="350"/>
      <c r="MBM12" s="350"/>
      <c r="MBN12" s="350"/>
      <c r="MBO12" s="351"/>
      <c r="MBP12" s="352"/>
      <c r="MBQ12" s="353"/>
      <c r="MBR12" s="352"/>
      <c r="MBS12" s="353"/>
      <c r="MBT12" s="352"/>
      <c r="MBU12" s="353"/>
      <c r="MBV12" s="352"/>
      <c r="MBW12" s="353"/>
      <c r="MBX12" s="350"/>
      <c r="MBY12" s="350"/>
      <c r="MBZ12" s="350"/>
      <c r="MCA12" s="350"/>
      <c r="MCB12" s="350"/>
      <c r="MCC12" s="350"/>
      <c r="MCD12" s="351"/>
      <c r="MCE12" s="352"/>
      <c r="MCF12" s="353"/>
      <c r="MCG12" s="352"/>
      <c r="MCH12" s="353"/>
      <c r="MCI12" s="352"/>
      <c r="MCJ12" s="353"/>
      <c r="MCK12" s="352"/>
      <c r="MCL12" s="353"/>
      <c r="MCM12" s="350"/>
      <c r="MCN12" s="350"/>
      <c r="MCO12" s="350"/>
      <c r="MCP12" s="350"/>
      <c r="MCQ12" s="350"/>
      <c r="MCR12" s="350"/>
      <c r="MCS12" s="351"/>
      <c r="MCT12" s="352"/>
      <c r="MCU12" s="353"/>
      <c r="MCV12" s="352"/>
      <c r="MCW12" s="353"/>
      <c r="MCX12" s="352"/>
      <c r="MCY12" s="353"/>
      <c r="MCZ12" s="352"/>
      <c r="MDA12" s="353"/>
      <c r="MDB12" s="350"/>
      <c r="MDC12" s="350"/>
      <c r="MDD12" s="350"/>
      <c r="MDE12" s="350"/>
      <c r="MDF12" s="350"/>
      <c r="MDG12" s="350"/>
      <c r="MDH12" s="351"/>
      <c r="MDI12" s="352"/>
      <c r="MDJ12" s="353"/>
      <c r="MDK12" s="352"/>
      <c r="MDL12" s="353"/>
      <c r="MDM12" s="352"/>
      <c r="MDN12" s="353"/>
      <c r="MDO12" s="352"/>
      <c r="MDP12" s="353"/>
      <c r="MDQ12" s="350"/>
      <c r="MDR12" s="350"/>
      <c r="MDS12" s="350"/>
      <c r="MDT12" s="350"/>
      <c r="MDU12" s="350"/>
      <c r="MDV12" s="350"/>
      <c r="MDW12" s="351"/>
      <c r="MDX12" s="352"/>
      <c r="MDY12" s="353"/>
      <c r="MDZ12" s="352"/>
      <c r="MEA12" s="353"/>
      <c r="MEB12" s="352"/>
      <c r="MEC12" s="353"/>
      <c r="MED12" s="352"/>
      <c r="MEE12" s="353"/>
      <c r="MEF12" s="350"/>
      <c r="MEG12" s="350"/>
      <c r="MEH12" s="350"/>
      <c r="MEI12" s="350"/>
      <c r="MEJ12" s="350"/>
      <c r="MEK12" s="350"/>
      <c r="MEL12" s="351"/>
      <c r="MEM12" s="352"/>
      <c r="MEN12" s="353"/>
      <c r="MEO12" s="352"/>
      <c r="MEP12" s="353"/>
      <c r="MEQ12" s="352"/>
      <c r="MER12" s="353"/>
      <c r="MES12" s="352"/>
      <c r="MET12" s="353"/>
      <c r="MEU12" s="350"/>
      <c r="MEV12" s="350"/>
      <c r="MEW12" s="350"/>
      <c r="MEX12" s="350"/>
      <c r="MEY12" s="350"/>
      <c r="MEZ12" s="350"/>
      <c r="MFA12" s="351"/>
      <c r="MFB12" s="352"/>
      <c r="MFC12" s="353"/>
      <c r="MFD12" s="352"/>
      <c r="MFE12" s="353"/>
      <c r="MFF12" s="352"/>
      <c r="MFG12" s="353"/>
      <c r="MFH12" s="352"/>
      <c r="MFI12" s="353"/>
      <c r="MFJ12" s="350"/>
      <c r="MFK12" s="350"/>
      <c r="MFL12" s="350"/>
      <c r="MFM12" s="350"/>
      <c r="MFN12" s="350"/>
      <c r="MFO12" s="350"/>
      <c r="MFP12" s="351"/>
      <c r="MFQ12" s="352"/>
      <c r="MFR12" s="353"/>
      <c r="MFS12" s="352"/>
      <c r="MFT12" s="353"/>
      <c r="MFU12" s="352"/>
      <c r="MFV12" s="353"/>
      <c r="MFW12" s="352"/>
      <c r="MFX12" s="353"/>
      <c r="MFY12" s="350"/>
      <c r="MFZ12" s="350"/>
      <c r="MGA12" s="350"/>
      <c r="MGB12" s="350"/>
      <c r="MGC12" s="350"/>
      <c r="MGD12" s="350"/>
      <c r="MGE12" s="351"/>
      <c r="MGF12" s="352"/>
      <c r="MGG12" s="353"/>
      <c r="MGH12" s="352"/>
      <c r="MGI12" s="353"/>
      <c r="MGJ12" s="352"/>
      <c r="MGK12" s="353"/>
      <c r="MGL12" s="352"/>
      <c r="MGM12" s="353"/>
      <c r="MGN12" s="350"/>
      <c r="MGO12" s="350"/>
      <c r="MGP12" s="350"/>
      <c r="MGQ12" s="350"/>
      <c r="MGR12" s="350"/>
      <c r="MGS12" s="350"/>
      <c r="MGT12" s="351"/>
      <c r="MGU12" s="352"/>
      <c r="MGV12" s="353"/>
      <c r="MGW12" s="352"/>
      <c r="MGX12" s="353"/>
      <c r="MGY12" s="352"/>
      <c r="MGZ12" s="353"/>
      <c r="MHA12" s="352"/>
      <c r="MHB12" s="353"/>
      <c r="MHC12" s="350"/>
      <c r="MHD12" s="350"/>
      <c r="MHE12" s="350"/>
      <c r="MHF12" s="350"/>
      <c r="MHG12" s="350"/>
      <c r="MHH12" s="350"/>
      <c r="MHI12" s="351"/>
      <c r="MHJ12" s="352"/>
      <c r="MHK12" s="353"/>
      <c r="MHL12" s="352"/>
      <c r="MHM12" s="353"/>
      <c r="MHN12" s="352"/>
      <c r="MHO12" s="353"/>
      <c r="MHP12" s="352"/>
      <c r="MHQ12" s="353"/>
      <c r="MHR12" s="350"/>
      <c r="MHS12" s="350"/>
      <c r="MHT12" s="350"/>
      <c r="MHU12" s="350"/>
      <c r="MHV12" s="350"/>
      <c r="MHW12" s="350"/>
      <c r="MHX12" s="351"/>
      <c r="MHY12" s="352"/>
      <c r="MHZ12" s="353"/>
      <c r="MIA12" s="352"/>
      <c r="MIB12" s="353"/>
      <c r="MIC12" s="352"/>
      <c r="MID12" s="353"/>
      <c r="MIE12" s="352"/>
      <c r="MIF12" s="353"/>
      <c r="MIG12" s="350"/>
      <c r="MIH12" s="350"/>
      <c r="MII12" s="350"/>
      <c r="MIJ12" s="350"/>
      <c r="MIK12" s="350"/>
      <c r="MIL12" s="350"/>
      <c r="MIM12" s="351"/>
      <c r="MIN12" s="352"/>
      <c r="MIO12" s="353"/>
      <c r="MIP12" s="352"/>
      <c r="MIQ12" s="353"/>
      <c r="MIR12" s="352"/>
      <c r="MIS12" s="353"/>
      <c r="MIT12" s="352"/>
      <c r="MIU12" s="353"/>
      <c r="MIV12" s="350"/>
      <c r="MIW12" s="350"/>
      <c r="MIX12" s="350"/>
      <c r="MIY12" s="350"/>
      <c r="MIZ12" s="350"/>
      <c r="MJA12" s="350"/>
      <c r="MJB12" s="351"/>
      <c r="MJC12" s="352"/>
      <c r="MJD12" s="353"/>
      <c r="MJE12" s="352"/>
      <c r="MJF12" s="353"/>
      <c r="MJG12" s="352"/>
      <c r="MJH12" s="353"/>
      <c r="MJI12" s="352"/>
      <c r="MJJ12" s="353"/>
      <c r="MJK12" s="350"/>
      <c r="MJL12" s="350"/>
      <c r="MJM12" s="350"/>
      <c r="MJN12" s="350"/>
      <c r="MJO12" s="350"/>
      <c r="MJP12" s="350"/>
      <c r="MJQ12" s="351"/>
      <c r="MJR12" s="352"/>
      <c r="MJS12" s="353"/>
      <c r="MJT12" s="352"/>
      <c r="MJU12" s="353"/>
      <c r="MJV12" s="352"/>
      <c r="MJW12" s="353"/>
      <c r="MJX12" s="352"/>
      <c r="MJY12" s="353"/>
      <c r="MJZ12" s="350"/>
      <c r="MKA12" s="350"/>
      <c r="MKB12" s="350"/>
      <c r="MKC12" s="350"/>
      <c r="MKD12" s="350"/>
      <c r="MKE12" s="350"/>
      <c r="MKF12" s="351"/>
      <c r="MKG12" s="352"/>
      <c r="MKH12" s="353"/>
      <c r="MKI12" s="352"/>
      <c r="MKJ12" s="353"/>
      <c r="MKK12" s="352"/>
      <c r="MKL12" s="353"/>
      <c r="MKM12" s="352"/>
      <c r="MKN12" s="353"/>
      <c r="MKO12" s="350"/>
      <c r="MKP12" s="350"/>
      <c r="MKQ12" s="350"/>
      <c r="MKR12" s="350"/>
      <c r="MKS12" s="350"/>
      <c r="MKT12" s="350"/>
      <c r="MKU12" s="351"/>
      <c r="MKV12" s="352"/>
      <c r="MKW12" s="353"/>
      <c r="MKX12" s="352"/>
      <c r="MKY12" s="353"/>
      <c r="MKZ12" s="352"/>
      <c r="MLA12" s="353"/>
      <c r="MLB12" s="352"/>
      <c r="MLC12" s="353"/>
      <c r="MLD12" s="350"/>
      <c r="MLE12" s="350"/>
      <c r="MLF12" s="350"/>
      <c r="MLG12" s="350"/>
      <c r="MLH12" s="350"/>
      <c r="MLI12" s="350"/>
      <c r="MLJ12" s="351"/>
      <c r="MLK12" s="352"/>
      <c r="MLL12" s="353"/>
      <c r="MLM12" s="352"/>
      <c r="MLN12" s="353"/>
      <c r="MLO12" s="352"/>
      <c r="MLP12" s="353"/>
      <c r="MLQ12" s="352"/>
      <c r="MLR12" s="353"/>
      <c r="MLS12" s="350"/>
      <c r="MLT12" s="350"/>
      <c r="MLU12" s="350"/>
      <c r="MLV12" s="350"/>
      <c r="MLW12" s="350"/>
      <c r="MLX12" s="350"/>
      <c r="MLY12" s="351"/>
      <c r="MLZ12" s="352"/>
      <c r="MMA12" s="353"/>
      <c r="MMB12" s="352"/>
      <c r="MMC12" s="353"/>
      <c r="MMD12" s="352"/>
      <c r="MME12" s="353"/>
      <c r="MMF12" s="352"/>
      <c r="MMG12" s="353"/>
      <c r="MMH12" s="350"/>
      <c r="MMI12" s="350"/>
      <c r="MMJ12" s="350"/>
      <c r="MMK12" s="350"/>
      <c r="MML12" s="350"/>
      <c r="MMM12" s="350"/>
      <c r="MMN12" s="351"/>
      <c r="MMO12" s="352"/>
      <c r="MMP12" s="353"/>
      <c r="MMQ12" s="352"/>
      <c r="MMR12" s="353"/>
      <c r="MMS12" s="352"/>
      <c r="MMT12" s="353"/>
      <c r="MMU12" s="352"/>
      <c r="MMV12" s="353"/>
      <c r="MMW12" s="350"/>
      <c r="MMX12" s="350"/>
      <c r="MMY12" s="350"/>
      <c r="MMZ12" s="350"/>
      <c r="MNA12" s="350"/>
      <c r="MNB12" s="350"/>
      <c r="MNC12" s="351"/>
      <c r="MND12" s="352"/>
      <c r="MNE12" s="353"/>
      <c r="MNF12" s="352"/>
      <c r="MNG12" s="353"/>
      <c r="MNH12" s="352"/>
      <c r="MNI12" s="353"/>
      <c r="MNJ12" s="352"/>
      <c r="MNK12" s="353"/>
      <c r="MNL12" s="350"/>
      <c r="MNM12" s="350"/>
      <c r="MNN12" s="350"/>
      <c r="MNO12" s="350"/>
      <c r="MNP12" s="350"/>
      <c r="MNQ12" s="350"/>
      <c r="MNR12" s="351"/>
      <c r="MNS12" s="352"/>
      <c r="MNT12" s="353"/>
      <c r="MNU12" s="352"/>
      <c r="MNV12" s="353"/>
      <c r="MNW12" s="352"/>
      <c r="MNX12" s="353"/>
      <c r="MNY12" s="352"/>
      <c r="MNZ12" s="353"/>
      <c r="MOA12" s="350"/>
      <c r="MOB12" s="350"/>
      <c r="MOC12" s="350"/>
      <c r="MOD12" s="350"/>
      <c r="MOE12" s="350"/>
      <c r="MOF12" s="350"/>
      <c r="MOG12" s="351"/>
      <c r="MOH12" s="352"/>
      <c r="MOI12" s="353"/>
      <c r="MOJ12" s="352"/>
      <c r="MOK12" s="353"/>
      <c r="MOL12" s="352"/>
      <c r="MOM12" s="353"/>
      <c r="MON12" s="352"/>
      <c r="MOO12" s="353"/>
      <c r="MOP12" s="350"/>
      <c r="MOQ12" s="350"/>
      <c r="MOR12" s="350"/>
      <c r="MOS12" s="350"/>
      <c r="MOT12" s="350"/>
      <c r="MOU12" s="350"/>
      <c r="MOV12" s="351"/>
      <c r="MOW12" s="352"/>
      <c r="MOX12" s="353"/>
      <c r="MOY12" s="352"/>
      <c r="MOZ12" s="353"/>
      <c r="MPA12" s="352"/>
      <c r="MPB12" s="353"/>
      <c r="MPC12" s="352"/>
      <c r="MPD12" s="353"/>
      <c r="MPE12" s="350"/>
      <c r="MPF12" s="350"/>
      <c r="MPG12" s="350"/>
      <c r="MPH12" s="350"/>
      <c r="MPI12" s="350"/>
      <c r="MPJ12" s="350"/>
      <c r="MPK12" s="351"/>
      <c r="MPL12" s="352"/>
      <c r="MPM12" s="353"/>
      <c r="MPN12" s="352"/>
      <c r="MPO12" s="353"/>
      <c r="MPP12" s="352"/>
      <c r="MPQ12" s="353"/>
      <c r="MPR12" s="352"/>
      <c r="MPS12" s="353"/>
      <c r="MPT12" s="350"/>
      <c r="MPU12" s="350"/>
      <c r="MPV12" s="350"/>
      <c r="MPW12" s="350"/>
      <c r="MPX12" s="350"/>
      <c r="MPY12" s="350"/>
      <c r="MPZ12" s="351"/>
      <c r="MQA12" s="352"/>
      <c r="MQB12" s="353"/>
      <c r="MQC12" s="352"/>
      <c r="MQD12" s="353"/>
      <c r="MQE12" s="352"/>
      <c r="MQF12" s="353"/>
      <c r="MQG12" s="352"/>
      <c r="MQH12" s="353"/>
      <c r="MQI12" s="350"/>
      <c r="MQJ12" s="350"/>
      <c r="MQK12" s="350"/>
      <c r="MQL12" s="350"/>
      <c r="MQM12" s="350"/>
      <c r="MQN12" s="350"/>
      <c r="MQO12" s="351"/>
      <c r="MQP12" s="352"/>
      <c r="MQQ12" s="353"/>
      <c r="MQR12" s="352"/>
      <c r="MQS12" s="353"/>
      <c r="MQT12" s="352"/>
      <c r="MQU12" s="353"/>
      <c r="MQV12" s="352"/>
      <c r="MQW12" s="353"/>
      <c r="MQX12" s="350"/>
      <c r="MQY12" s="350"/>
      <c r="MQZ12" s="350"/>
      <c r="MRA12" s="350"/>
      <c r="MRB12" s="350"/>
      <c r="MRC12" s="350"/>
      <c r="MRD12" s="351"/>
      <c r="MRE12" s="352"/>
      <c r="MRF12" s="353"/>
      <c r="MRG12" s="352"/>
      <c r="MRH12" s="353"/>
      <c r="MRI12" s="352"/>
      <c r="MRJ12" s="353"/>
      <c r="MRK12" s="352"/>
      <c r="MRL12" s="353"/>
      <c r="MRM12" s="350"/>
      <c r="MRN12" s="350"/>
      <c r="MRO12" s="350"/>
      <c r="MRP12" s="350"/>
      <c r="MRQ12" s="350"/>
      <c r="MRR12" s="350"/>
      <c r="MRS12" s="351"/>
      <c r="MRT12" s="352"/>
      <c r="MRU12" s="353"/>
      <c r="MRV12" s="352"/>
      <c r="MRW12" s="353"/>
      <c r="MRX12" s="352"/>
      <c r="MRY12" s="353"/>
      <c r="MRZ12" s="352"/>
      <c r="MSA12" s="353"/>
      <c r="MSB12" s="350"/>
      <c r="MSC12" s="350"/>
      <c r="MSD12" s="350"/>
      <c r="MSE12" s="350"/>
      <c r="MSF12" s="350"/>
      <c r="MSG12" s="350"/>
      <c r="MSH12" s="351"/>
      <c r="MSI12" s="352"/>
      <c r="MSJ12" s="353"/>
      <c r="MSK12" s="352"/>
      <c r="MSL12" s="353"/>
      <c r="MSM12" s="352"/>
      <c r="MSN12" s="353"/>
      <c r="MSO12" s="352"/>
      <c r="MSP12" s="353"/>
      <c r="MSQ12" s="350"/>
      <c r="MSR12" s="350"/>
      <c r="MSS12" s="350"/>
      <c r="MST12" s="350"/>
      <c r="MSU12" s="350"/>
      <c r="MSV12" s="350"/>
      <c r="MSW12" s="351"/>
      <c r="MSX12" s="352"/>
      <c r="MSY12" s="353"/>
      <c r="MSZ12" s="352"/>
      <c r="MTA12" s="353"/>
      <c r="MTB12" s="352"/>
      <c r="MTC12" s="353"/>
      <c r="MTD12" s="352"/>
      <c r="MTE12" s="353"/>
      <c r="MTF12" s="350"/>
      <c r="MTG12" s="350"/>
      <c r="MTH12" s="350"/>
      <c r="MTI12" s="350"/>
      <c r="MTJ12" s="350"/>
      <c r="MTK12" s="350"/>
      <c r="MTL12" s="351"/>
      <c r="MTM12" s="352"/>
      <c r="MTN12" s="353"/>
      <c r="MTO12" s="352"/>
      <c r="MTP12" s="353"/>
      <c r="MTQ12" s="352"/>
      <c r="MTR12" s="353"/>
      <c r="MTS12" s="352"/>
      <c r="MTT12" s="353"/>
      <c r="MTU12" s="350"/>
      <c r="MTV12" s="350"/>
      <c r="MTW12" s="350"/>
      <c r="MTX12" s="350"/>
      <c r="MTY12" s="350"/>
      <c r="MTZ12" s="350"/>
      <c r="MUA12" s="351"/>
      <c r="MUB12" s="352"/>
      <c r="MUC12" s="353"/>
      <c r="MUD12" s="352"/>
      <c r="MUE12" s="353"/>
      <c r="MUF12" s="352"/>
      <c r="MUG12" s="353"/>
      <c r="MUH12" s="352"/>
      <c r="MUI12" s="353"/>
      <c r="MUJ12" s="350"/>
      <c r="MUK12" s="350"/>
      <c r="MUL12" s="350"/>
      <c r="MUM12" s="350"/>
      <c r="MUN12" s="350"/>
      <c r="MUO12" s="350"/>
      <c r="MUP12" s="351"/>
      <c r="MUQ12" s="352"/>
      <c r="MUR12" s="353"/>
      <c r="MUS12" s="352"/>
      <c r="MUT12" s="353"/>
      <c r="MUU12" s="352"/>
      <c r="MUV12" s="353"/>
      <c r="MUW12" s="352"/>
      <c r="MUX12" s="353"/>
      <c r="MUY12" s="350"/>
      <c r="MUZ12" s="350"/>
      <c r="MVA12" s="350"/>
      <c r="MVB12" s="350"/>
      <c r="MVC12" s="350"/>
      <c r="MVD12" s="350"/>
      <c r="MVE12" s="351"/>
      <c r="MVF12" s="352"/>
      <c r="MVG12" s="353"/>
      <c r="MVH12" s="352"/>
      <c r="MVI12" s="353"/>
      <c r="MVJ12" s="352"/>
      <c r="MVK12" s="353"/>
      <c r="MVL12" s="352"/>
      <c r="MVM12" s="353"/>
      <c r="MVN12" s="350"/>
      <c r="MVO12" s="350"/>
      <c r="MVP12" s="350"/>
      <c r="MVQ12" s="350"/>
      <c r="MVR12" s="350"/>
      <c r="MVS12" s="350"/>
      <c r="MVT12" s="351"/>
      <c r="MVU12" s="352"/>
      <c r="MVV12" s="353"/>
      <c r="MVW12" s="352"/>
      <c r="MVX12" s="353"/>
      <c r="MVY12" s="352"/>
      <c r="MVZ12" s="353"/>
      <c r="MWA12" s="352"/>
      <c r="MWB12" s="353"/>
      <c r="MWC12" s="350"/>
      <c r="MWD12" s="350"/>
      <c r="MWE12" s="350"/>
      <c r="MWF12" s="350"/>
      <c r="MWG12" s="350"/>
      <c r="MWH12" s="350"/>
      <c r="MWI12" s="351"/>
      <c r="MWJ12" s="352"/>
      <c r="MWK12" s="353"/>
      <c r="MWL12" s="352"/>
      <c r="MWM12" s="353"/>
      <c r="MWN12" s="352"/>
      <c r="MWO12" s="353"/>
      <c r="MWP12" s="352"/>
      <c r="MWQ12" s="353"/>
      <c r="MWR12" s="350"/>
      <c r="MWS12" s="350"/>
      <c r="MWT12" s="350"/>
      <c r="MWU12" s="350"/>
      <c r="MWV12" s="350"/>
      <c r="MWW12" s="350"/>
      <c r="MWX12" s="351"/>
      <c r="MWY12" s="352"/>
      <c r="MWZ12" s="353"/>
      <c r="MXA12" s="352"/>
      <c r="MXB12" s="353"/>
      <c r="MXC12" s="352"/>
      <c r="MXD12" s="353"/>
      <c r="MXE12" s="352"/>
      <c r="MXF12" s="353"/>
      <c r="MXG12" s="350"/>
      <c r="MXH12" s="350"/>
      <c r="MXI12" s="350"/>
      <c r="MXJ12" s="350"/>
      <c r="MXK12" s="350"/>
      <c r="MXL12" s="350"/>
      <c r="MXM12" s="351"/>
      <c r="MXN12" s="352"/>
      <c r="MXO12" s="353"/>
      <c r="MXP12" s="352"/>
      <c r="MXQ12" s="353"/>
      <c r="MXR12" s="352"/>
      <c r="MXS12" s="353"/>
      <c r="MXT12" s="352"/>
      <c r="MXU12" s="353"/>
      <c r="MXV12" s="350"/>
      <c r="MXW12" s="350"/>
      <c r="MXX12" s="350"/>
      <c r="MXY12" s="350"/>
      <c r="MXZ12" s="350"/>
      <c r="MYA12" s="350"/>
      <c r="MYB12" s="351"/>
      <c r="MYC12" s="352"/>
      <c r="MYD12" s="353"/>
      <c r="MYE12" s="352"/>
      <c r="MYF12" s="353"/>
      <c r="MYG12" s="352"/>
      <c r="MYH12" s="353"/>
      <c r="MYI12" s="352"/>
      <c r="MYJ12" s="353"/>
      <c r="MYK12" s="350"/>
      <c r="MYL12" s="350"/>
      <c r="MYM12" s="350"/>
      <c r="MYN12" s="350"/>
      <c r="MYO12" s="350"/>
      <c r="MYP12" s="350"/>
      <c r="MYQ12" s="351"/>
      <c r="MYR12" s="352"/>
      <c r="MYS12" s="353"/>
      <c r="MYT12" s="352"/>
      <c r="MYU12" s="353"/>
      <c r="MYV12" s="352"/>
      <c r="MYW12" s="353"/>
      <c r="MYX12" s="352"/>
      <c r="MYY12" s="353"/>
      <c r="MYZ12" s="350"/>
      <c r="MZA12" s="350"/>
      <c r="MZB12" s="350"/>
      <c r="MZC12" s="350"/>
      <c r="MZD12" s="350"/>
      <c r="MZE12" s="350"/>
      <c r="MZF12" s="351"/>
      <c r="MZG12" s="352"/>
      <c r="MZH12" s="353"/>
      <c r="MZI12" s="352"/>
      <c r="MZJ12" s="353"/>
      <c r="MZK12" s="352"/>
      <c r="MZL12" s="353"/>
      <c r="MZM12" s="352"/>
      <c r="MZN12" s="353"/>
      <c r="MZO12" s="350"/>
      <c r="MZP12" s="350"/>
      <c r="MZQ12" s="350"/>
      <c r="MZR12" s="350"/>
      <c r="MZS12" s="350"/>
      <c r="MZT12" s="350"/>
      <c r="MZU12" s="351"/>
      <c r="MZV12" s="352"/>
      <c r="MZW12" s="353"/>
      <c r="MZX12" s="352"/>
      <c r="MZY12" s="353"/>
      <c r="MZZ12" s="352"/>
      <c r="NAA12" s="353"/>
      <c r="NAB12" s="352"/>
      <c r="NAC12" s="353"/>
      <c r="NAD12" s="350"/>
      <c r="NAE12" s="350"/>
      <c r="NAF12" s="350"/>
      <c r="NAG12" s="350"/>
      <c r="NAH12" s="350"/>
      <c r="NAI12" s="350"/>
      <c r="NAJ12" s="351"/>
      <c r="NAK12" s="352"/>
      <c r="NAL12" s="353"/>
      <c r="NAM12" s="352"/>
      <c r="NAN12" s="353"/>
      <c r="NAO12" s="352"/>
      <c r="NAP12" s="353"/>
      <c r="NAQ12" s="352"/>
      <c r="NAR12" s="353"/>
      <c r="NAS12" s="350"/>
      <c r="NAT12" s="350"/>
      <c r="NAU12" s="350"/>
      <c r="NAV12" s="350"/>
      <c r="NAW12" s="350"/>
      <c r="NAX12" s="350"/>
      <c r="NAY12" s="351"/>
      <c r="NAZ12" s="352"/>
      <c r="NBA12" s="353"/>
      <c r="NBB12" s="352"/>
      <c r="NBC12" s="353"/>
      <c r="NBD12" s="352"/>
      <c r="NBE12" s="353"/>
      <c r="NBF12" s="352"/>
      <c r="NBG12" s="353"/>
      <c r="NBH12" s="350"/>
      <c r="NBI12" s="350"/>
      <c r="NBJ12" s="350"/>
      <c r="NBK12" s="350"/>
      <c r="NBL12" s="350"/>
      <c r="NBM12" s="350"/>
      <c r="NBN12" s="351"/>
      <c r="NBO12" s="352"/>
      <c r="NBP12" s="353"/>
      <c r="NBQ12" s="352"/>
      <c r="NBR12" s="353"/>
      <c r="NBS12" s="352"/>
      <c r="NBT12" s="353"/>
      <c r="NBU12" s="352"/>
      <c r="NBV12" s="353"/>
      <c r="NBW12" s="350"/>
      <c r="NBX12" s="350"/>
      <c r="NBY12" s="350"/>
      <c r="NBZ12" s="350"/>
      <c r="NCA12" s="350"/>
      <c r="NCB12" s="350"/>
      <c r="NCC12" s="351"/>
      <c r="NCD12" s="352"/>
      <c r="NCE12" s="353"/>
      <c r="NCF12" s="352"/>
      <c r="NCG12" s="353"/>
      <c r="NCH12" s="352"/>
      <c r="NCI12" s="353"/>
      <c r="NCJ12" s="352"/>
      <c r="NCK12" s="353"/>
      <c r="NCL12" s="350"/>
      <c r="NCM12" s="350"/>
      <c r="NCN12" s="350"/>
      <c r="NCO12" s="350"/>
      <c r="NCP12" s="350"/>
      <c r="NCQ12" s="350"/>
      <c r="NCR12" s="351"/>
      <c r="NCS12" s="352"/>
      <c r="NCT12" s="353"/>
      <c r="NCU12" s="352"/>
      <c r="NCV12" s="353"/>
      <c r="NCW12" s="352"/>
      <c r="NCX12" s="353"/>
      <c r="NCY12" s="352"/>
      <c r="NCZ12" s="353"/>
      <c r="NDA12" s="350"/>
      <c r="NDB12" s="350"/>
      <c r="NDC12" s="350"/>
      <c r="NDD12" s="350"/>
      <c r="NDE12" s="350"/>
      <c r="NDF12" s="350"/>
      <c r="NDG12" s="351"/>
      <c r="NDH12" s="352"/>
      <c r="NDI12" s="353"/>
      <c r="NDJ12" s="352"/>
      <c r="NDK12" s="353"/>
      <c r="NDL12" s="352"/>
      <c r="NDM12" s="353"/>
      <c r="NDN12" s="352"/>
      <c r="NDO12" s="353"/>
      <c r="NDP12" s="350"/>
      <c r="NDQ12" s="350"/>
      <c r="NDR12" s="350"/>
      <c r="NDS12" s="350"/>
      <c r="NDT12" s="350"/>
      <c r="NDU12" s="350"/>
      <c r="NDV12" s="351"/>
      <c r="NDW12" s="352"/>
      <c r="NDX12" s="353"/>
      <c r="NDY12" s="352"/>
      <c r="NDZ12" s="353"/>
      <c r="NEA12" s="352"/>
      <c r="NEB12" s="353"/>
      <c r="NEC12" s="352"/>
      <c r="NED12" s="353"/>
      <c r="NEE12" s="350"/>
      <c r="NEF12" s="350"/>
      <c r="NEG12" s="350"/>
      <c r="NEH12" s="350"/>
      <c r="NEI12" s="350"/>
      <c r="NEJ12" s="350"/>
      <c r="NEK12" s="351"/>
      <c r="NEL12" s="352"/>
      <c r="NEM12" s="353"/>
      <c r="NEN12" s="352"/>
      <c r="NEO12" s="353"/>
      <c r="NEP12" s="352"/>
      <c r="NEQ12" s="353"/>
      <c r="NER12" s="352"/>
      <c r="NES12" s="353"/>
      <c r="NET12" s="350"/>
      <c r="NEU12" s="350"/>
      <c r="NEV12" s="350"/>
      <c r="NEW12" s="350"/>
      <c r="NEX12" s="350"/>
      <c r="NEY12" s="350"/>
      <c r="NEZ12" s="351"/>
      <c r="NFA12" s="352"/>
      <c r="NFB12" s="353"/>
      <c r="NFC12" s="352"/>
      <c r="NFD12" s="353"/>
      <c r="NFE12" s="352"/>
      <c r="NFF12" s="353"/>
      <c r="NFG12" s="352"/>
      <c r="NFH12" s="353"/>
      <c r="NFI12" s="350"/>
      <c r="NFJ12" s="350"/>
      <c r="NFK12" s="350"/>
      <c r="NFL12" s="350"/>
      <c r="NFM12" s="350"/>
      <c r="NFN12" s="350"/>
      <c r="NFO12" s="351"/>
      <c r="NFP12" s="352"/>
      <c r="NFQ12" s="353"/>
      <c r="NFR12" s="352"/>
      <c r="NFS12" s="353"/>
      <c r="NFT12" s="352"/>
      <c r="NFU12" s="353"/>
      <c r="NFV12" s="352"/>
      <c r="NFW12" s="353"/>
      <c r="NFX12" s="350"/>
      <c r="NFY12" s="350"/>
      <c r="NFZ12" s="350"/>
      <c r="NGA12" s="350"/>
      <c r="NGB12" s="350"/>
      <c r="NGC12" s="350"/>
      <c r="NGD12" s="351"/>
      <c r="NGE12" s="352"/>
      <c r="NGF12" s="353"/>
      <c r="NGG12" s="352"/>
      <c r="NGH12" s="353"/>
      <c r="NGI12" s="352"/>
      <c r="NGJ12" s="353"/>
      <c r="NGK12" s="352"/>
      <c r="NGL12" s="353"/>
      <c r="NGM12" s="350"/>
      <c r="NGN12" s="350"/>
      <c r="NGO12" s="350"/>
      <c r="NGP12" s="350"/>
      <c r="NGQ12" s="350"/>
      <c r="NGR12" s="350"/>
      <c r="NGS12" s="351"/>
      <c r="NGT12" s="352"/>
      <c r="NGU12" s="353"/>
      <c r="NGV12" s="352"/>
      <c r="NGW12" s="353"/>
      <c r="NGX12" s="352"/>
      <c r="NGY12" s="353"/>
      <c r="NGZ12" s="352"/>
      <c r="NHA12" s="353"/>
      <c r="NHB12" s="350"/>
      <c r="NHC12" s="350"/>
      <c r="NHD12" s="350"/>
      <c r="NHE12" s="350"/>
      <c r="NHF12" s="350"/>
      <c r="NHG12" s="350"/>
      <c r="NHH12" s="351"/>
      <c r="NHI12" s="352"/>
      <c r="NHJ12" s="353"/>
      <c r="NHK12" s="352"/>
      <c r="NHL12" s="353"/>
      <c r="NHM12" s="352"/>
      <c r="NHN12" s="353"/>
      <c r="NHO12" s="352"/>
      <c r="NHP12" s="353"/>
      <c r="NHQ12" s="350"/>
      <c r="NHR12" s="350"/>
      <c r="NHS12" s="350"/>
      <c r="NHT12" s="350"/>
      <c r="NHU12" s="350"/>
      <c r="NHV12" s="350"/>
      <c r="NHW12" s="351"/>
      <c r="NHX12" s="352"/>
      <c r="NHY12" s="353"/>
      <c r="NHZ12" s="352"/>
      <c r="NIA12" s="353"/>
      <c r="NIB12" s="352"/>
      <c r="NIC12" s="353"/>
      <c r="NID12" s="352"/>
      <c r="NIE12" s="353"/>
      <c r="NIF12" s="350"/>
      <c r="NIG12" s="350"/>
      <c r="NIH12" s="350"/>
      <c r="NII12" s="350"/>
      <c r="NIJ12" s="350"/>
      <c r="NIK12" s="350"/>
      <c r="NIL12" s="351"/>
      <c r="NIM12" s="352"/>
      <c r="NIN12" s="353"/>
      <c r="NIO12" s="352"/>
      <c r="NIP12" s="353"/>
      <c r="NIQ12" s="352"/>
      <c r="NIR12" s="353"/>
      <c r="NIS12" s="352"/>
      <c r="NIT12" s="353"/>
      <c r="NIU12" s="350"/>
      <c r="NIV12" s="350"/>
      <c r="NIW12" s="350"/>
      <c r="NIX12" s="350"/>
      <c r="NIY12" s="350"/>
      <c r="NIZ12" s="350"/>
      <c r="NJA12" s="351"/>
      <c r="NJB12" s="352"/>
      <c r="NJC12" s="353"/>
      <c r="NJD12" s="352"/>
      <c r="NJE12" s="353"/>
      <c r="NJF12" s="352"/>
      <c r="NJG12" s="353"/>
      <c r="NJH12" s="352"/>
      <c r="NJI12" s="353"/>
      <c r="NJJ12" s="350"/>
      <c r="NJK12" s="350"/>
      <c r="NJL12" s="350"/>
      <c r="NJM12" s="350"/>
      <c r="NJN12" s="350"/>
      <c r="NJO12" s="350"/>
      <c r="NJP12" s="351"/>
      <c r="NJQ12" s="352"/>
      <c r="NJR12" s="353"/>
      <c r="NJS12" s="352"/>
      <c r="NJT12" s="353"/>
      <c r="NJU12" s="352"/>
      <c r="NJV12" s="353"/>
      <c r="NJW12" s="352"/>
      <c r="NJX12" s="353"/>
      <c r="NJY12" s="350"/>
      <c r="NJZ12" s="350"/>
      <c r="NKA12" s="350"/>
      <c r="NKB12" s="350"/>
      <c r="NKC12" s="350"/>
      <c r="NKD12" s="350"/>
      <c r="NKE12" s="351"/>
      <c r="NKF12" s="352"/>
      <c r="NKG12" s="353"/>
      <c r="NKH12" s="352"/>
      <c r="NKI12" s="353"/>
      <c r="NKJ12" s="352"/>
      <c r="NKK12" s="353"/>
      <c r="NKL12" s="352"/>
      <c r="NKM12" s="353"/>
      <c r="NKN12" s="350"/>
      <c r="NKO12" s="350"/>
      <c r="NKP12" s="350"/>
      <c r="NKQ12" s="350"/>
      <c r="NKR12" s="350"/>
      <c r="NKS12" s="350"/>
      <c r="NKT12" s="351"/>
      <c r="NKU12" s="352"/>
      <c r="NKV12" s="353"/>
      <c r="NKW12" s="352"/>
      <c r="NKX12" s="353"/>
      <c r="NKY12" s="352"/>
      <c r="NKZ12" s="353"/>
      <c r="NLA12" s="352"/>
      <c r="NLB12" s="353"/>
      <c r="NLC12" s="350"/>
      <c r="NLD12" s="350"/>
      <c r="NLE12" s="350"/>
      <c r="NLF12" s="350"/>
      <c r="NLG12" s="350"/>
      <c r="NLH12" s="350"/>
      <c r="NLI12" s="351"/>
      <c r="NLJ12" s="352"/>
      <c r="NLK12" s="353"/>
      <c r="NLL12" s="352"/>
      <c r="NLM12" s="353"/>
      <c r="NLN12" s="352"/>
      <c r="NLO12" s="353"/>
      <c r="NLP12" s="352"/>
      <c r="NLQ12" s="353"/>
      <c r="NLR12" s="350"/>
      <c r="NLS12" s="350"/>
      <c r="NLT12" s="350"/>
      <c r="NLU12" s="350"/>
      <c r="NLV12" s="350"/>
      <c r="NLW12" s="350"/>
      <c r="NLX12" s="351"/>
      <c r="NLY12" s="352"/>
      <c r="NLZ12" s="353"/>
      <c r="NMA12" s="352"/>
      <c r="NMB12" s="353"/>
      <c r="NMC12" s="352"/>
      <c r="NMD12" s="353"/>
      <c r="NME12" s="352"/>
      <c r="NMF12" s="353"/>
      <c r="NMG12" s="350"/>
      <c r="NMH12" s="350"/>
      <c r="NMI12" s="350"/>
      <c r="NMJ12" s="350"/>
      <c r="NMK12" s="350"/>
      <c r="NML12" s="350"/>
      <c r="NMM12" s="351"/>
      <c r="NMN12" s="352"/>
      <c r="NMO12" s="353"/>
      <c r="NMP12" s="352"/>
      <c r="NMQ12" s="353"/>
      <c r="NMR12" s="352"/>
      <c r="NMS12" s="353"/>
      <c r="NMT12" s="352"/>
      <c r="NMU12" s="353"/>
      <c r="NMV12" s="350"/>
      <c r="NMW12" s="350"/>
      <c r="NMX12" s="350"/>
      <c r="NMY12" s="350"/>
      <c r="NMZ12" s="350"/>
      <c r="NNA12" s="350"/>
      <c r="NNB12" s="351"/>
      <c r="NNC12" s="352"/>
      <c r="NND12" s="353"/>
      <c r="NNE12" s="352"/>
      <c r="NNF12" s="353"/>
      <c r="NNG12" s="352"/>
      <c r="NNH12" s="353"/>
      <c r="NNI12" s="352"/>
      <c r="NNJ12" s="353"/>
      <c r="NNK12" s="350"/>
      <c r="NNL12" s="350"/>
      <c r="NNM12" s="350"/>
      <c r="NNN12" s="350"/>
      <c r="NNO12" s="350"/>
      <c r="NNP12" s="350"/>
      <c r="NNQ12" s="351"/>
      <c r="NNR12" s="352"/>
      <c r="NNS12" s="353"/>
      <c r="NNT12" s="352"/>
      <c r="NNU12" s="353"/>
      <c r="NNV12" s="352"/>
      <c r="NNW12" s="353"/>
      <c r="NNX12" s="352"/>
      <c r="NNY12" s="353"/>
      <c r="NNZ12" s="350"/>
      <c r="NOA12" s="350"/>
      <c r="NOB12" s="350"/>
      <c r="NOC12" s="350"/>
      <c r="NOD12" s="350"/>
      <c r="NOE12" s="350"/>
      <c r="NOF12" s="351"/>
      <c r="NOG12" s="352"/>
      <c r="NOH12" s="353"/>
      <c r="NOI12" s="352"/>
      <c r="NOJ12" s="353"/>
      <c r="NOK12" s="352"/>
      <c r="NOL12" s="353"/>
      <c r="NOM12" s="352"/>
      <c r="NON12" s="353"/>
      <c r="NOO12" s="350"/>
      <c r="NOP12" s="350"/>
      <c r="NOQ12" s="350"/>
      <c r="NOR12" s="350"/>
      <c r="NOS12" s="350"/>
      <c r="NOT12" s="350"/>
      <c r="NOU12" s="351"/>
      <c r="NOV12" s="352"/>
      <c r="NOW12" s="353"/>
      <c r="NOX12" s="352"/>
      <c r="NOY12" s="353"/>
      <c r="NOZ12" s="352"/>
      <c r="NPA12" s="353"/>
      <c r="NPB12" s="352"/>
      <c r="NPC12" s="353"/>
      <c r="NPD12" s="350"/>
      <c r="NPE12" s="350"/>
      <c r="NPF12" s="350"/>
      <c r="NPG12" s="350"/>
      <c r="NPH12" s="350"/>
      <c r="NPI12" s="350"/>
      <c r="NPJ12" s="351"/>
      <c r="NPK12" s="352"/>
      <c r="NPL12" s="353"/>
      <c r="NPM12" s="352"/>
      <c r="NPN12" s="353"/>
      <c r="NPO12" s="352"/>
      <c r="NPP12" s="353"/>
      <c r="NPQ12" s="352"/>
      <c r="NPR12" s="353"/>
      <c r="NPS12" s="350"/>
      <c r="NPT12" s="350"/>
      <c r="NPU12" s="350"/>
      <c r="NPV12" s="350"/>
      <c r="NPW12" s="350"/>
      <c r="NPX12" s="350"/>
      <c r="NPY12" s="351"/>
      <c r="NPZ12" s="352"/>
      <c r="NQA12" s="353"/>
      <c r="NQB12" s="352"/>
      <c r="NQC12" s="353"/>
      <c r="NQD12" s="352"/>
      <c r="NQE12" s="353"/>
      <c r="NQF12" s="352"/>
      <c r="NQG12" s="353"/>
      <c r="NQH12" s="350"/>
      <c r="NQI12" s="350"/>
      <c r="NQJ12" s="350"/>
      <c r="NQK12" s="350"/>
      <c r="NQL12" s="350"/>
      <c r="NQM12" s="350"/>
      <c r="NQN12" s="351"/>
      <c r="NQO12" s="352"/>
      <c r="NQP12" s="353"/>
      <c r="NQQ12" s="352"/>
      <c r="NQR12" s="353"/>
      <c r="NQS12" s="352"/>
      <c r="NQT12" s="353"/>
      <c r="NQU12" s="352"/>
      <c r="NQV12" s="353"/>
      <c r="NQW12" s="350"/>
      <c r="NQX12" s="350"/>
      <c r="NQY12" s="350"/>
      <c r="NQZ12" s="350"/>
      <c r="NRA12" s="350"/>
      <c r="NRB12" s="350"/>
      <c r="NRC12" s="351"/>
      <c r="NRD12" s="352"/>
      <c r="NRE12" s="353"/>
      <c r="NRF12" s="352"/>
      <c r="NRG12" s="353"/>
      <c r="NRH12" s="352"/>
      <c r="NRI12" s="353"/>
      <c r="NRJ12" s="352"/>
      <c r="NRK12" s="353"/>
      <c r="NRL12" s="350"/>
      <c r="NRM12" s="350"/>
      <c r="NRN12" s="350"/>
      <c r="NRO12" s="350"/>
      <c r="NRP12" s="350"/>
      <c r="NRQ12" s="350"/>
      <c r="NRR12" s="351"/>
      <c r="NRS12" s="352"/>
      <c r="NRT12" s="353"/>
      <c r="NRU12" s="352"/>
      <c r="NRV12" s="353"/>
      <c r="NRW12" s="352"/>
      <c r="NRX12" s="353"/>
      <c r="NRY12" s="352"/>
      <c r="NRZ12" s="353"/>
      <c r="NSA12" s="350"/>
      <c r="NSB12" s="350"/>
      <c r="NSC12" s="350"/>
      <c r="NSD12" s="350"/>
      <c r="NSE12" s="350"/>
      <c r="NSF12" s="350"/>
      <c r="NSG12" s="351"/>
      <c r="NSH12" s="352"/>
      <c r="NSI12" s="353"/>
      <c r="NSJ12" s="352"/>
      <c r="NSK12" s="353"/>
      <c r="NSL12" s="352"/>
      <c r="NSM12" s="353"/>
      <c r="NSN12" s="352"/>
      <c r="NSO12" s="353"/>
      <c r="NSP12" s="350"/>
      <c r="NSQ12" s="350"/>
      <c r="NSR12" s="350"/>
      <c r="NSS12" s="350"/>
      <c r="NST12" s="350"/>
      <c r="NSU12" s="350"/>
      <c r="NSV12" s="351"/>
      <c r="NSW12" s="352"/>
      <c r="NSX12" s="353"/>
      <c r="NSY12" s="352"/>
      <c r="NSZ12" s="353"/>
      <c r="NTA12" s="352"/>
      <c r="NTB12" s="353"/>
      <c r="NTC12" s="352"/>
      <c r="NTD12" s="353"/>
      <c r="NTE12" s="350"/>
      <c r="NTF12" s="350"/>
      <c r="NTG12" s="350"/>
      <c r="NTH12" s="350"/>
      <c r="NTI12" s="350"/>
      <c r="NTJ12" s="350"/>
      <c r="NTK12" s="351"/>
      <c r="NTL12" s="352"/>
      <c r="NTM12" s="353"/>
      <c r="NTN12" s="352"/>
      <c r="NTO12" s="353"/>
      <c r="NTP12" s="352"/>
      <c r="NTQ12" s="353"/>
      <c r="NTR12" s="352"/>
      <c r="NTS12" s="353"/>
      <c r="NTT12" s="350"/>
      <c r="NTU12" s="350"/>
      <c r="NTV12" s="350"/>
      <c r="NTW12" s="350"/>
      <c r="NTX12" s="350"/>
      <c r="NTY12" s="350"/>
      <c r="NTZ12" s="351"/>
      <c r="NUA12" s="352"/>
      <c r="NUB12" s="353"/>
      <c r="NUC12" s="352"/>
      <c r="NUD12" s="353"/>
      <c r="NUE12" s="352"/>
      <c r="NUF12" s="353"/>
      <c r="NUG12" s="352"/>
      <c r="NUH12" s="353"/>
      <c r="NUI12" s="350"/>
      <c r="NUJ12" s="350"/>
      <c r="NUK12" s="350"/>
      <c r="NUL12" s="350"/>
      <c r="NUM12" s="350"/>
      <c r="NUN12" s="350"/>
      <c r="NUO12" s="351"/>
      <c r="NUP12" s="352"/>
      <c r="NUQ12" s="353"/>
      <c r="NUR12" s="352"/>
      <c r="NUS12" s="353"/>
      <c r="NUT12" s="352"/>
      <c r="NUU12" s="353"/>
      <c r="NUV12" s="352"/>
      <c r="NUW12" s="353"/>
      <c r="NUX12" s="350"/>
      <c r="NUY12" s="350"/>
      <c r="NUZ12" s="350"/>
      <c r="NVA12" s="350"/>
      <c r="NVB12" s="350"/>
      <c r="NVC12" s="350"/>
      <c r="NVD12" s="351"/>
      <c r="NVE12" s="352"/>
      <c r="NVF12" s="353"/>
      <c r="NVG12" s="352"/>
      <c r="NVH12" s="353"/>
      <c r="NVI12" s="352"/>
      <c r="NVJ12" s="353"/>
      <c r="NVK12" s="352"/>
      <c r="NVL12" s="353"/>
      <c r="NVM12" s="350"/>
      <c r="NVN12" s="350"/>
      <c r="NVO12" s="350"/>
      <c r="NVP12" s="350"/>
      <c r="NVQ12" s="350"/>
      <c r="NVR12" s="350"/>
      <c r="NVS12" s="351"/>
      <c r="NVT12" s="352"/>
      <c r="NVU12" s="353"/>
      <c r="NVV12" s="352"/>
      <c r="NVW12" s="353"/>
      <c r="NVX12" s="352"/>
      <c r="NVY12" s="353"/>
      <c r="NVZ12" s="352"/>
      <c r="NWA12" s="353"/>
      <c r="NWB12" s="350"/>
      <c r="NWC12" s="350"/>
      <c r="NWD12" s="350"/>
      <c r="NWE12" s="350"/>
      <c r="NWF12" s="350"/>
      <c r="NWG12" s="350"/>
      <c r="NWH12" s="351"/>
      <c r="NWI12" s="352"/>
      <c r="NWJ12" s="353"/>
      <c r="NWK12" s="352"/>
      <c r="NWL12" s="353"/>
      <c r="NWM12" s="352"/>
      <c r="NWN12" s="353"/>
      <c r="NWO12" s="352"/>
      <c r="NWP12" s="353"/>
      <c r="NWQ12" s="350"/>
      <c r="NWR12" s="350"/>
      <c r="NWS12" s="350"/>
      <c r="NWT12" s="350"/>
      <c r="NWU12" s="350"/>
      <c r="NWV12" s="350"/>
      <c r="NWW12" s="351"/>
      <c r="NWX12" s="352"/>
      <c r="NWY12" s="353"/>
      <c r="NWZ12" s="352"/>
      <c r="NXA12" s="353"/>
      <c r="NXB12" s="352"/>
      <c r="NXC12" s="353"/>
      <c r="NXD12" s="352"/>
      <c r="NXE12" s="353"/>
      <c r="NXF12" s="350"/>
      <c r="NXG12" s="350"/>
      <c r="NXH12" s="350"/>
      <c r="NXI12" s="350"/>
      <c r="NXJ12" s="350"/>
      <c r="NXK12" s="350"/>
      <c r="NXL12" s="351"/>
      <c r="NXM12" s="352"/>
      <c r="NXN12" s="353"/>
      <c r="NXO12" s="352"/>
      <c r="NXP12" s="353"/>
      <c r="NXQ12" s="352"/>
      <c r="NXR12" s="353"/>
      <c r="NXS12" s="352"/>
      <c r="NXT12" s="353"/>
      <c r="NXU12" s="350"/>
      <c r="NXV12" s="350"/>
      <c r="NXW12" s="350"/>
      <c r="NXX12" s="350"/>
      <c r="NXY12" s="350"/>
      <c r="NXZ12" s="350"/>
      <c r="NYA12" s="351"/>
      <c r="NYB12" s="352"/>
      <c r="NYC12" s="353"/>
      <c r="NYD12" s="352"/>
      <c r="NYE12" s="353"/>
      <c r="NYF12" s="352"/>
      <c r="NYG12" s="353"/>
      <c r="NYH12" s="352"/>
      <c r="NYI12" s="353"/>
      <c r="NYJ12" s="350"/>
      <c r="NYK12" s="350"/>
      <c r="NYL12" s="350"/>
      <c r="NYM12" s="350"/>
      <c r="NYN12" s="350"/>
      <c r="NYO12" s="350"/>
      <c r="NYP12" s="351"/>
      <c r="NYQ12" s="352"/>
      <c r="NYR12" s="353"/>
      <c r="NYS12" s="352"/>
      <c r="NYT12" s="353"/>
      <c r="NYU12" s="352"/>
      <c r="NYV12" s="353"/>
      <c r="NYW12" s="352"/>
      <c r="NYX12" s="353"/>
      <c r="NYY12" s="350"/>
      <c r="NYZ12" s="350"/>
      <c r="NZA12" s="350"/>
      <c r="NZB12" s="350"/>
      <c r="NZC12" s="350"/>
      <c r="NZD12" s="350"/>
      <c r="NZE12" s="351"/>
      <c r="NZF12" s="352"/>
      <c r="NZG12" s="353"/>
      <c r="NZH12" s="352"/>
      <c r="NZI12" s="353"/>
      <c r="NZJ12" s="352"/>
      <c r="NZK12" s="353"/>
      <c r="NZL12" s="352"/>
      <c r="NZM12" s="353"/>
      <c r="NZN12" s="350"/>
      <c r="NZO12" s="350"/>
      <c r="NZP12" s="350"/>
      <c r="NZQ12" s="350"/>
      <c r="NZR12" s="350"/>
      <c r="NZS12" s="350"/>
      <c r="NZT12" s="351"/>
      <c r="NZU12" s="352"/>
      <c r="NZV12" s="353"/>
      <c r="NZW12" s="352"/>
      <c r="NZX12" s="353"/>
      <c r="NZY12" s="352"/>
      <c r="NZZ12" s="353"/>
      <c r="OAA12" s="352"/>
      <c r="OAB12" s="353"/>
      <c r="OAC12" s="350"/>
      <c r="OAD12" s="350"/>
      <c r="OAE12" s="350"/>
      <c r="OAF12" s="350"/>
      <c r="OAG12" s="350"/>
      <c r="OAH12" s="350"/>
      <c r="OAI12" s="351"/>
      <c r="OAJ12" s="352"/>
      <c r="OAK12" s="353"/>
      <c r="OAL12" s="352"/>
      <c r="OAM12" s="353"/>
      <c r="OAN12" s="352"/>
      <c r="OAO12" s="353"/>
      <c r="OAP12" s="352"/>
      <c r="OAQ12" s="353"/>
      <c r="OAR12" s="350"/>
      <c r="OAS12" s="350"/>
      <c r="OAT12" s="350"/>
      <c r="OAU12" s="350"/>
      <c r="OAV12" s="350"/>
      <c r="OAW12" s="350"/>
      <c r="OAX12" s="351"/>
      <c r="OAY12" s="352"/>
      <c r="OAZ12" s="353"/>
      <c r="OBA12" s="352"/>
      <c r="OBB12" s="353"/>
      <c r="OBC12" s="352"/>
      <c r="OBD12" s="353"/>
      <c r="OBE12" s="352"/>
      <c r="OBF12" s="353"/>
      <c r="OBG12" s="350"/>
      <c r="OBH12" s="350"/>
      <c r="OBI12" s="350"/>
      <c r="OBJ12" s="350"/>
      <c r="OBK12" s="350"/>
      <c r="OBL12" s="350"/>
      <c r="OBM12" s="351"/>
      <c r="OBN12" s="352"/>
      <c r="OBO12" s="353"/>
      <c r="OBP12" s="352"/>
      <c r="OBQ12" s="353"/>
      <c r="OBR12" s="352"/>
      <c r="OBS12" s="353"/>
      <c r="OBT12" s="352"/>
      <c r="OBU12" s="353"/>
      <c r="OBV12" s="350"/>
      <c r="OBW12" s="350"/>
      <c r="OBX12" s="350"/>
      <c r="OBY12" s="350"/>
      <c r="OBZ12" s="350"/>
      <c r="OCA12" s="350"/>
      <c r="OCB12" s="351"/>
      <c r="OCC12" s="352"/>
      <c r="OCD12" s="353"/>
      <c r="OCE12" s="352"/>
      <c r="OCF12" s="353"/>
      <c r="OCG12" s="352"/>
      <c r="OCH12" s="353"/>
      <c r="OCI12" s="352"/>
      <c r="OCJ12" s="353"/>
      <c r="OCK12" s="350"/>
      <c r="OCL12" s="350"/>
      <c r="OCM12" s="350"/>
      <c r="OCN12" s="350"/>
      <c r="OCO12" s="350"/>
      <c r="OCP12" s="350"/>
      <c r="OCQ12" s="351"/>
      <c r="OCR12" s="352"/>
      <c r="OCS12" s="353"/>
      <c r="OCT12" s="352"/>
      <c r="OCU12" s="353"/>
      <c r="OCV12" s="352"/>
      <c r="OCW12" s="353"/>
      <c r="OCX12" s="352"/>
      <c r="OCY12" s="353"/>
      <c r="OCZ12" s="350"/>
      <c r="ODA12" s="350"/>
      <c r="ODB12" s="350"/>
      <c r="ODC12" s="350"/>
      <c r="ODD12" s="350"/>
      <c r="ODE12" s="350"/>
      <c r="ODF12" s="351"/>
      <c r="ODG12" s="352"/>
      <c r="ODH12" s="353"/>
      <c r="ODI12" s="352"/>
      <c r="ODJ12" s="353"/>
      <c r="ODK12" s="352"/>
      <c r="ODL12" s="353"/>
      <c r="ODM12" s="352"/>
      <c r="ODN12" s="353"/>
      <c r="ODO12" s="350"/>
      <c r="ODP12" s="350"/>
      <c r="ODQ12" s="350"/>
      <c r="ODR12" s="350"/>
      <c r="ODS12" s="350"/>
      <c r="ODT12" s="350"/>
      <c r="ODU12" s="351"/>
      <c r="ODV12" s="352"/>
      <c r="ODW12" s="353"/>
      <c r="ODX12" s="352"/>
      <c r="ODY12" s="353"/>
      <c r="ODZ12" s="352"/>
      <c r="OEA12" s="353"/>
      <c r="OEB12" s="352"/>
      <c r="OEC12" s="353"/>
      <c r="OED12" s="350"/>
      <c r="OEE12" s="350"/>
      <c r="OEF12" s="350"/>
      <c r="OEG12" s="350"/>
      <c r="OEH12" s="350"/>
      <c r="OEI12" s="350"/>
      <c r="OEJ12" s="351"/>
      <c r="OEK12" s="352"/>
      <c r="OEL12" s="353"/>
      <c r="OEM12" s="352"/>
      <c r="OEN12" s="353"/>
      <c r="OEO12" s="352"/>
      <c r="OEP12" s="353"/>
      <c r="OEQ12" s="352"/>
      <c r="OER12" s="353"/>
      <c r="OES12" s="350"/>
      <c r="OET12" s="350"/>
      <c r="OEU12" s="350"/>
      <c r="OEV12" s="350"/>
      <c r="OEW12" s="350"/>
      <c r="OEX12" s="350"/>
      <c r="OEY12" s="351"/>
      <c r="OEZ12" s="352"/>
      <c r="OFA12" s="353"/>
      <c r="OFB12" s="352"/>
      <c r="OFC12" s="353"/>
      <c r="OFD12" s="352"/>
      <c r="OFE12" s="353"/>
      <c r="OFF12" s="352"/>
      <c r="OFG12" s="353"/>
      <c r="OFH12" s="350"/>
      <c r="OFI12" s="350"/>
      <c r="OFJ12" s="350"/>
      <c r="OFK12" s="350"/>
      <c r="OFL12" s="350"/>
      <c r="OFM12" s="350"/>
      <c r="OFN12" s="351"/>
      <c r="OFO12" s="352"/>
      <c r="OFP12" s="353"/>
      <c r="OFQ12" s="352"/>
      <c r="OFR12" s="353"/>
      <c r="OFS12" s="352"/>
      <c r="OFT12" s="353"/>
      <c r="OFU12" s="352"/>
      <c r="OFV12" s="353"/>
      <c r="OFW12" s="350"/>
      <c r="OFX12" s="350"/>
      <c r="OFY12" s="350"/>
      <c r="OFZ12" s="350"/>
      <c r="OGA12" s="350"/>
      <c r="OGB12" s="350"/>
      <c r="OGC12" s="351"/>
      <c r="OGD12" s="352"/>
      <c r="OGE12" s="353"/>
      <c r="OGF12" s="352"/>
      <c r="OGG12" s="353"/>
      <c r="OGH12" s="352"/>
      <c r="OGI12" s="353"/>
      <c r="OGJ12" s="352"/>
      <c r="OGK12" s="353"/>
      <c r="OGL12" s="350"/>
      <c r="OGM12" s="350"/>
      <c r="OGN12" s="350"/>
      <c r="OGO12" s="350"/>
      <c r="OGP12" s="350"/>
      <c r="OGQ12" s="350"/>
      <c r="OGR12" s="351"/>
      <c r="OGS12" s="352"/>
      <c r="OGT12" s="353"/>
      <c r="OGU12" s="352"/>
      <c r="OGV12" s="353"/>
      <c r="OGW12" s="352"/>
      <c r="OGX12" s="353"/>
      <c r="OGY12" s="352"/>
      <c r="OGZ12" s="353"/>
      <c r="OHA12" s="350"/>
      <c r="OHB12" s="350"/>
      <c r="OHC12" s="350"/>
      <c r="OHD12" s="350"/>
      <c r="OHE12" s="350"/>
      <c r="OHF12" s="350"/>
      <c r="OHG12" s="351"/>
      <c r="OHH12" s="352"/>
      <c r="OHI12" s="353"/>
      <c r="OHJ12" s="352"/>
      <c r="OHK12" s="353"/>
      <c r="OHL12" s="352"/>
      <c r="OHM12" s="353"/>
      <c r="OHN12" s="352"/>
      <c r="OHO12" s="353"/>
      <c r="OHP12" s="350"/>
      <c r="OHQ12" s="350"/>
      <c r="OHR12" s="350"/>
      <c r="OHS12" s="350"/>
      <c r="OHT12" s="350"/>
      <c r="OHU12" s="350"/>
      <c r="OHV12" s="351"/>
      <c r="OHW12" s="352"/>
      <c r="OHX12" s="353"/>
      <c r="OHY12" s="352"/>
      <c r="OHZ12" s="353"/>
      <c r="OIA12" s="352"/>
      <c r="OIB12" s="353"/>
      <c r="OIC12" s="352"/>
      <c r="OID12" s="353"/>
      <c r="OIE12" s="350"/>
      <c r="OIF12" s="350"/>
      <c r="OIG12" s="350"/>
      <c r="OIH12" s="350"/>
      <c r="OII12" s="350"/>
      <c r="OIJ12" s="350"/>
      <c r="OIK12" s="351"/>
      <c r="OIL12" s="352"/>
      <c r="OIM12" s="353"/>
      <c r="OIN12" s="352"/>
      <c r="OIO12" s="353"/>
      <c r="OIP12" s="352"/>
      <c r="OIQ12" s="353"/>
      <c r="OIR12" s="352"/>
      <c r="OIS12" s="353"/>
      <c r="OIT12" s="350"/>
      <c r="OIU12" s="350"/>
      <c r="OIV12" s="350"/>
      <c r="OIW12" s="350"/>
      <c r="OIX12" s="350"/>
      <c r="OIY12" s="350"/>
      <c r="OIZ12" s="351"/>
      <c r="OJA12" s="352"/>
      <c r="OJB12" s="353"/>
      <c r="OJC12" s="352"/>
      <c r="OJD12" s="353"/>
      <c r="OJE12" s="352"/>
      <c r="OJF12" s="353"/>
      <c r="OJG12" s="352"/>
      <c r="OJH12" s="353"/>
      <c r="OJI12" s="350"/>
      <c r="OJJ12" s="350"/>
      <c r="OJK12" s="350"/>
      <c r="OJL12" s="350"/>
      <c r="OJM12" s="350"/>
      <c r="OJN12" s="350"/>
      <c r="OJO12" s="351"/>
      <c r="OJP12" s="352"/>
      <c r="OJQ12" s="353"/>
      <c r="OJR12" s="352"/>
      <c r="OJS12" s="353"/>
      <c r="OJT12" s="352"/>
      <c r="OJU12" s="353"/>
      <c r="OJV12" s="352"/>
      <c r="OJW12" s="353"/>
      <c r="OJX12" s="350"/>
      <c r="OJY12" s="350"/>
      <c r="OJZ12" s="350"/>
      <c r="OKA12" s="350"/>
      <c r="OKB12" s="350"/>
      <c r="OKC12" s="350"/>
      <c r="OKD12" s="351"/>
      <c r="OKE12" s="352"/>
      <c r="OKF12" s="353"/>
      <c r="OKG12" s="352"/>
      <c r="OKH12" s="353"/>
      <c r="OKI12" s="352"/>
      <c r="OKJ12" s="353"/>
      <c r="OKK12" s="352"/>
      <c r="OKL12" s="353"/>
      <c r="OKM12" s="350"/>
      <c r="OKN12" s="350"/>
      <c r="OKO12" s="350"/>
      <c r="OKP12" s="350"/>
      <c r="OKQ12" s="350"/>
      <c r="OKR12" s="350"/>
      <c r="OKS12" s="351"/>
      <c r="OKT12" s="352"/>
      <c r="OKU12" s="353"/>
      <c r="OKV12" s="352"/>
      <c r="OKW12" s="353"/>
      <c r="OKX12" s="352"/>
      <c r="OKY12" s="353"/>
      <c r="OKZ12" s="352"/>
      <c r="OLA12" s="353"/>
      <c r="OLB12" s="350"/>
      <c r="OLC12" s="350"/>
      <c r="OLD12" s="350"/>
      <c r="OLE12" s="350"/>
      <c r="OLF12" s="350"/>
      <c r="OLG12" s="350"/>
      <c r="OLH12" s="351"/>
      <c r="OLI12" s="352"/>
      <c r="OLJ12" s="353"/>
      <c r="OLK12" s="352"/>
      <c r="OLL12" s="353"/>
      <c r="OLM12" s="352"/>
      <c r="OLN12" s="353"/>
      <c r="OLO12" s="352"/>
      <c r="OLP12" s="353"/>
      <c r="OLQ12" s="350"/>
      <c r="OLR12" s="350"/>
      <c r="OLS12" s="350"/>
      <c r="OLT12" s="350"/>
      <c r="OLU12" s="350"/>
      <c r="OLV12" s="350"/>
      <c r="OLW12" s="351"/>
      <c r="OLX12" s="352"/>
      <c r="OLY12" s="353"/>
      <c r="OLZ12" s="352"/>
      <c r="OMA12" s="353"/>
      <c r="OMB12" s="352"/>
      <c r="OMC12" s="353"/>
      <c r="OMD12" s="352"/>
      <c r="OME12" s="353"/>
      <c r="OMF12" s="350"/>
      <c r="OMG12" s="350"/>
      <c r="OMH12" s="350"/>
      <c r="OMI12" s="350"/>
      <c r="OMJ12" s="350"/>
      <c r="OMK12" s="350"/>
      <c r="OML12" s="351"/>
      <c r="OMM12" s="352"/>
      <c r="OMN12" s="353"/>
      <c r="OMO12" s="352"/>
      <c r="OMP12" s="353"/>
      <c r="OMQ12" s="352"/>
      <c r="OMR12" s="353"/>
      <c r="OMS12" s="352"/>
      <c r="OMT12" s="353"/>
      <c r="OMU12" s="350"/>
      <c r="OMV12" s="350"/>
      <c r="OMW12" s="350"/>
      <c r="OMX12" s="350"/>
      <c r="OMY12" s="350"/>
      <c r="OMZ12" s="350"/>
      <c r="ONA12" s="351"/>
      <c r="ONB12" s="352"/>
      <c r="ONC12" s="353"/>
      <c r="OND12" s="352"/>
      <c r="ONE12" s="353"/>
      <c r="ONF12" s="352"/>
      <c r="ONG12" s="353"/>
      <c r="ONH12" s="352"/>
      <c r="ONI12" s="353"/>
      <c r="ONJ12" s="350"/>
      <c r="ONK12" s="350"/>
      <c r="ONL12" s="350"/>
      <c r="ONM12" s="350"/>
      <c r="ONN12" s="350"/>
      <c r="ONO12" s="350"/>
      <c r="ONP12" s="351"/>
      <c r="ONQ12" s="352"/>
      <c r="ONR12" s="353"/>
      <c r="ONS12" s="352"/>
      <c r="ONT12" s="353"/>
      <c r="ONU12" s="352"/>
      <c r="ONV12" s="353"/>
      <c r="ONW12" s="352"/>
      <c r="ONX12" s="353"/>
      <c r="ONY12" s="350"/>
      <c r="ONZ12" s="350"/>
      <c r="OOA12" s="350"/>
      <c r="OOB12" s="350"/>
      <c r="OOC12" s="350"/>
      <c r="OOD12" s="350"/>
      <c r="OOE12" s="351"/>
      <c r="OOF12" s="352"/>
      <c r="OOG12" s="353"/>
      <c r="OOH12" s="352"/>
      <c r="OOI12" s="353"/>
      <c r="OOJ12" s="352"/>
      <c r="OOK12" s="353"/>
      <c r="OOL12" s="352"/>
      <c r="OOM12" s="353"/>
      <c r="OON12" s="350"/>
      <c r="OOO12" s="350"/>
      <c r="OOP12" s="350"/>
      <c r="OOQ12" s="350"/>
      <c r="OOR12" s="350"/>
      <c r="OOS12" s="350"/>
      <c r="OOT12" s="351"/>
      <c r="OOU12" s="352"/>
      <c r="OOV12" s="353"/>
      <c r="OOW12" s="352"/>
      <c r="OOX12" s="353"/>
      <c r="OOY12" s="352"/>
      <c r="OOZ12" s="353"/>
      <c r="OPA12" s="352"/>
      <c r="OPB12" s="353"/>
      <c r="OPC12" s="350"/>
      <c r="OPD12" s="350"/>
      <c r="OPE12" s="350"/>
      <c r="OPF12" s="350"/>
      <c r="OPG12" s="350"/>
      <c r="OPH12" s="350"/>
      <c r="OPI12" s="351"/>
      <c r="OPJ12" s="352"/>
      <c r="OPK12" s="353"/>
      <c r="OPL12" s="352"/>
      <c r="OPM12" s="353"/>
      <c r="OPN12" s="352"/>
      <c r="OPO12" s="353"/>
      <c r="OPP12" s="352"/>
      <c r="OPQ12" s="353"/>
      <c r="OPR12" s="350"/>
      <c r="OPS12" s="350"/>
      <c r="OPT12" s="350"/>
      <c r="OPU12" s="350"/>
      <c r="OPV12" s="350"/>
      <c r="OPW12" s="350"/>
      <c r="OPX12" s="351"/>
      <c r="OPY12" s="352"/>
      <c r="OPZ12" s="353"/>
      <c r="OQA12" s="352"/>
      <c r="OQB12" s="353"/>
      <c r="OQC12" s="352"/>
      <c r="OQD12" s="353"/>
      <c r="OQE12" s="352"/>
      <c r="OQF12" s="353"/>
      <c r="OQG12" s="350"/>
      <c r="OQH12" s="350"/>
      <c r="OQI12" s="350"/>
      <c r="OQJ12" s="350"/>
      <c r="OQK12" s="350"/>
      <c r="OQL12" s="350"/>
      <c r="OQM12" s="351"/>
      <c r="OQN12" s="352"/>
      <c r="OQO12" s="353"/>
      <c r="OQP12" s="352"/>
      <c r="OQQ12" s="353"/>
      <c r="OQR12" s="352"/>
      <c r="OQS12" s="353"/>
      <c r="OQT12" s="352"/>
      <c r="OQU12" s="353"/>
      <c r="OQV12" s="350"/>
      <c r="OQW12" s="350"/>
      <c r="OQX12" s="350"/>
      <c r="OQY12" s="350"/>
      <c r="OQZ12" s="350"/>
      <c r="ORA12" s="350"/>
      <c r="ORB12" s="351"/>
      <c r="ORC12" s="352"/>
      <c r="ORD12" s="353"/>
      <c r="ORE12" s="352"/>
      <c r="ORF12" s="353"/>
      <c r="ORG12" s="352"/>
      <c r="ORH12" s="353"/>
      <c r="ORI12" s="352"/>
      <c r="ORJ12" s="353"/>
      <c r="ORK12" s="350"/>
      <c r="ORL12" s="350"/>
      <c r="ORM12" s="350"/>
      <c r="ORN12" s="350"/>
      <c r="ORO12" s="350"/>
      <c r="ORP12" s="350"/>
      <c r="ORQ12" s="351"/>
      <c r="ORR12" s="352"/>
      <c r="ORS12" s="353"/>
      <c r="ORT12" s="352"/>
      <c r="ORU12" s="353"/>
      <c r="ORV12" s="352"/>
      <c r="ORW12" s="353"/>
      <c r="ORX12" s="352"/>
      <c r="ORY12" s="353"/>
      <c r="ORZ12" s="350"/>
      <c r="OSA12" s="350"/>
      <c r="OSB12" s="350"/>
      <c r="OSC12" s="350"/>
      <c r="OSD12" s="350"/>
      <c r="OSE12" s="350"/>
      <c r="OSF12" s="351"/>
      <c r="OSG12" s="352"/>
      <c r="OSH12" s="353"/>
      <c r="OSI12" s="352"/>
      <c r="OSJ12" s="353"/>
      <c r="OSK12" s="352"/>
      <c r="OSL12" s="353"/>
      <c r="OSM12" s="352"/>
      <c r="OSN12" s="353"/>
      <c r="OSO12" s="350"/>
      <c r="OSP12" s="350"/>
      <c r="OSQ12" s="350"/>
      <c r="OSR12" s="350"/>
      <c r="OSS12" s="350"/>
      <c r="OST12" s="350"/>
      <c r="OSU12" s="351"/>
      <c r="OSV12" s="352"/>
      <c r="OSW12" s="353"/>
      <c r="OSX12" s="352"/>
      <c r="OSY12" s="353"/>
      <c r="OSZ12" s="352"/>
      <c r="OTA12" s="353"/>
      <c r="OTB12" s="352"/>
      <c r="OTC12" s="353"/>
      <c r="OTD12" s="350"/>
      <c r="OTE12" s="350"/>
      <c r="OTF12" s="350"/>
      <c r="OTG12" s="350"/>
      <c r="OTH12" s="350"/>
      <c r="OTI12" s="350"/>
      <c r="OTJ12" s="351"/>
      <c r="OTK12" s="352"/>
      <c r="OTL12" s="353"/>
      <c r="OTM12" s="352"/>
      <c r="OTN12" s="353"/>
      <c r="OTO12" s="352"/>
      <c r="OTP12" s="353"/>
      <c r="OTQ12" s="352"/>
      <c r="OTR12" s="353"/>
      <c r="OTS12" s="350"/>
      <c r="OTT12" s="350"/>
      <c r="OTU12" s="350"/>
      <c r="OTV12" s="350"/>
      <c r="OTW12" s="350"/>
      <c r="OTX12" s="350"/>
      <c r="OTY12" s="351"/>
      <c r="OTZ12" s="352"/>
      <c r="OUA12" s="353"/>
      <c r="OUB12" s="352"/>
      <c r="OUC12" s="353"/>
      <c r="OUD12" s="352"/>
      <c r="OUE12" s="353"/>
      <c r="OUF12" s="352"/>
      <c r="OUG12" s="353"/>
      <c r="OUH12" s="350"/>
      <c r="OUI12" s="350"/>
      <c r="OUJ12" s="350"/>
      <c r="OUK12" s="350"/>
      <c r="OUL12" s="350"/>
      <c r="OUM12" s="350"/>
      <c r="OUN12" s="351"/>
      <c r="OUO12" s="352"/>
      <c r="OUP12" s="353"/>
      <c r="OUQ12" s="352"/>
      <c r="OUR12" s="353"/>
      <c r="OUS12" s="352"/>
      <c r="OUT12" s="353"/>
      <c r="OUU12" s="352"/>
      <c r="OUV12" s="353"/>
      <c r="OUW12" s="350"/>
      <c r="OUX12" s="350"/>
      <c r="OUY12" s="350"/>
      <c r="OUZ12" s="350"/>
      <c r="OVA12" s="350"/>
      <c r="OVB12" s="350"/>
      <c r="OVC12" s="351"/>
      <c r="OVD12" s="352"/>
      <c r="OVE12" s="353"/>
      <c r="OVF12" s="352"/>
      <c r="OVG12" s="353"/>
      <c r="OVH12" s="352"/>
      <c r="OVI12" s="353"/>
      <c r="OVJ12" s="352"/>
      <c r="OVK12" s="353"/>
      <c r="OVL12" s="350"/>
      <c r="OVM12" s="350"/>
      <c r="OVN12" s="350"/>
      <c r="OVO12" s="350"/>
      <c r="OVP12" s="350"/>
      <c r="OVQ12" s="350"/>
      <c r="OVR12" s="351"/>
      <c r="OVS12" s="352"/>
      <c r="OVT12" s="353"/>
      <c r="OVU12" s="352"/>
      <c r="OVV12" s="353"/>
      <c r="OVW12" s="352"/>
      <c r="OVX12" s="353"/>
      <c r="OVY12" s="352"/>
      <c r="OVZ12" s="353"/>
      <c r="OWA12" s="350"/>
      <c r="OWB12" s="350"/>
      <c r="OWC12" s="350"/>
      <c r="OWD12" s="350"/>
      <c r="OWE12" s="350"/>
      <c r="OWF12" s="350"/>
      <c r="OWG12" s="351"/>
      <c r="OWH12" s="352"/>
      <c r="OWI12" s="353"/>
      <c r="OWJ12" s="352"/>
      <c r="OWK12" s="353"/>
      <c r="OWL12" s="352"/>
      <c r="OWM12" s="353"/>
      <c r="OWN12" s="352"/>
      <c r="OWO12" s="353"/>
      <c r="OWP12" s="350"/>
      <c r="OWQ12" s="350"/>
      <c r="OWR12" s="350"/>
      <c r="OWS12" s="350"/>
      <c r="OWT12" s="350"/>
      <c r="OWU12" s="350"/>
      <c r="OWV12" s="351"/>
      <c r="OWW12" s="352"/>
      <c r="OWX12" s="353"/>
      <c r="OWY12" s="352"/>
      <c r="OWZ12" s="353"/>
      <c r="OXA12" s="352"/>
      <c r="OXB12" s="353"/>
      <c r="OXC12" s="352"/>
      <c r="OXD12" s="353"/>
      <c r="OXE12" s="350"/>
      <c r="OXF12" s="350"/>
      <c r="OXG12" s="350"/>
      <c r="OXH12" s="350"/>
      <c r="OXI12" s="350"/>
      <c r="OXJ12" s="350"/>
      <c r="OXK12" s="351"/>
      <c r="OXL12" s="352"/>
      <c r="OXM12" s="353"/>
      <c r="OXN12" s="352"/>
      <c r="OXO12" s="353"/>
      <c r="OXP12" s="352"/>
      <c r="OXQ12" s="353"/>
      <c r="OXR12" s="352"/>
      <c r="OXS12" s="353"/>
      <c r="OXT12" s="350"/>
      <c r="OXU12" s="350"/>
      <c r="OXV12" s="350"/>
      <c r="OXW12" s="350"/>
      <c r="OXX12" s="350"/>
      <c r="OXY12" s="350"/>
      <c r="OXZ12" s="351"/>
      <c r="OYA12" s="352"/>
      <c r="OYB12" s="353"/>
      <c r="OYC12" s="352"/>
      <c r="OYD12" s="353"/>
      <c r="OYE12" s="352"/>
      <c r="OYF12" s="353"/>
      <c r="OYG12" s="352"/>
      <c r="OYH12" s="353"/>
      <c r="OYI12" s="350"/>
      <c r="OYJ12" s="350"/>
      <c r="OYK12" s="350"/>
      <c r="OYL12" s="350"/>
      <c r="OYM12" s="350"/>
      <c r="OYN12" s="350"/>
      <c r="OYO12" s="351"/>
      <c r="OYP12" s="352"/>
      <c r="OYQ12" s="353"/>
      <c r="OYR12" s="352"/>
      <c r="OYS12" s="353"/>
      <c r="OYT12" s="352"/>
      <c r="OYU12" s="353"/>
      <c r="OYV12" s="352"/>
      <c r="OYW12" s="353"/>
      <c r="OYX12" s="350"/>
      <c r="OYY12" s="350"/>
      <c r="OYZ12" s="350"/>
      <c r="OZA12" s="350"/>
      <c r="OZB12" s="350"/>
      <c r="OZC12" s="350"/>
      <c r="OZD12" s="351"/>
      <c r="OZE12" s="352"/>
      <c r="OZF12" s="353"/>
      <c r="OZG12" s="352"/>
      <c r="OZH12" s="353"/>
      <c r="OZI12" s="352"/>
      <c r="OZJ12" s="353"/>
      <c r="OZK12" s="352"/>
      <c r="OZL12" s="353"/>
      <c r="OZM12" s="350"/>
      <c r="OZN12" s="350"/>
      <c r="OZO12" s="350"/>
      <c r="OZP12" s="350"/>
      <c r="OZQ12" s="350"/>
      <c r="OZR12" s="350"/>
      <c r="OZS12" s="351"/>
      <c r="OZT12" s="352"/>
      <c r="OZU12" s="353"/>
      <c r="OZV12" s="352"/>
      <c r="OZW12" s="353"/>
      <c r="OZX12" s="352"/>
      <c r="OZY12" s="353"/>
      <c r="OZZ12" s="352"/>
      <c r="PAA12" s="353"/>
      <c r="PAB12" s="350"/>
      <c r="PAC12" s="350"/>
      <c r="PAD12" s="350"/>
      <c r="PAE12" s="350"/>
      <c r="PAF12" s="350"/>
      <c r="PAG12" s="350"/>
      <c r="PAH12" s="351"/>
      <c r="PAI12" s="352"/>
      <c r="PAJ12" s="353"/>
      <c r="PAK12" s="352"/>
      <c r="PAL12" s="353"/>
      <c r="PAM12" s="352"/>
      <c r="PAN12" s="353"/>
      <c r="PAO12" s="352"/>
      <c r="PAP12" s="353"/>
      <c r="PAQ12" s="350"/>
      <c r="PAR12" s="350"/>
      <c r="PAS12" s="350"/>
      <c r="PAT12" s="350"/>
      <c r="PAU12" s="350"/>
      <c r="PAV12" s="350"/>
      <c r="PAW12" s="351"/>
      <c r="PAX12" s="352"/>
      <c r="PAY12" s="353"/>
      <c r="PAZ12" s="352"/>
      <c r="PBA12" s="353"/>
      <c r="PBB12" s="352"/>
      <c r="PBC12" s="353"/>
      <c r="PBD12" s="352"/>
      <c r="PBE12" s="353"/>
      <c r="PBF12" s="350"/>
      <c r="PBG12" s="350"/>
      <c r="PBH12" s="350"/>
      <c r="PBI12" s="350"/>
      <c r="PBJ12" s="350"/>
      <c r="PBK12" s="350"/>
      <c r="PBL12" s="351"/>
      <c r="PBM12" s="352"/>
      <c r="PBN12" s="353"/>
      <c r="PBO12" s="352"/>
      <c r="PBP12" s="353"/>
      <c r="PBQ12" s="352"/>
      <c r="PBR12" s="353"/>
      <c r="PBS12" s="352"/>
      <c r="PBT12" s="353"/>
      <c r="PBU12" s="350"/>
      <c r="PBV12" s="350"/>
      <c r="PBW12" s="350"/>
      <c r="PBX12" s="350"/>
      <c r="PBY12" s="350"/>
      <c r="PBZ12" s="350"/>
      <c r="PCA12" s="351"/>
      <c r="PCB12" s="352"/>
      <c r="PCC12" s="353"/>
      <c r="PCD12" s="352"/>
      <c r="PCE12" s="353"/>
      <c r="PCF12" s="352"/>
      <c r="PCG12" s="353"/>
      <c r="PCH12" s="352"/>
      <c r="PCI12" s="353"/>
      <c r="PCJ12" s="350"/>
      <c r="PCK12" s="350"/>
      <c r="PCL12" s="350"/>
      <c r="PCM12" s="350"/>
      <c r="PCN12" s="350"/>
      <c r="PCO12" s="350"/>
      <c r="PCP12" s="351"/>
      <c r="PCQ12" s="352"/>
      <c r="PCR12" s="353"/>
      <c r="PCS12" s="352"/>
      <c r="PCT12" s="353"/>
      <c r="PCU12" s="352"/>
      <c r="PCV12" s="353"/>
      <c r="PCW12" s="352"/>
      <c r="PCX12" s="353"/>
      <c r="PCY12" s="350"/>
      <c r="PCZ12" s="350"/>
      <c r="PDA12" s="350"/>
      <c r="PDB12" s="350"/>
      <c r="PDC12" s="350"/>
      <c r="PDD12" s="350"/>
      <c r="PDE12" s="351"/>
      <c r="PDF12" s="352"/>
      <c r="PDG12" s="353"/>
      <c r="PDH12" s="352"/>
      <c r="PDI12" s="353"/>
      <c r="PDJ12" s="352"/>
      <c r="PDK12" s="353"/>
      <c r="PDL12" s="352"/>
      <c r="PDM12" s="353"/>
      <c r="PDN12" s="350"/>
      <c r="PDO12" s="350"/>
      <c r="PDP12" s="350"/>
      <c r="PDQ12" s="350"/>
      <c r="PDR12" s="350"/>
      <c r="PDS12" s="350"/>
      <c r="PDT12" s="351"/>
      <c r="PDU12" s="352"/>
      <c r="PDV12" s="353"/>
      <c r="PDW12" s="352"/>
      <c r="PDX12" s="353"/>
      <c r="PDY12" s="352"/>
      <c r="PDZ12" s="353"/>
      <c r="PEA12" s="352"/>
      <c r="PEB12" s="353"/>
      <c r="PEC12" s="350"/>
      <c r="PED12" s="350"/>
      <c r="PEE12" s="350"/>
      <c r="PEF12" s="350"/>
      <c r="PEG12" s="350"/>
      <c r="PEH12" s="350"/>
      <c r="PEI12" s="351"/>
      <c r="PEJ12" s="352"/>
      <c r="PEK12" s="353"/>
      <c r="PEL12" s="352"/>
      <c r="PEM12" s="353"/>
      <c r="PEN12" s="352"/>
      <c r="PEO12" s="353"/>
      <c r="PEP12" s="352"/>
      <c r="PEQ12" s="353"/>
      <c r="PER12" s="350"/>
      <c r="PES12" s="350"/>
      <c r="PET12" s="350"/>
      <c r="PEU12" s="350"/>
      <c r="PEV12" s="350"/>
      <c r="PEW12" s="350"/>
      <c r="PEX12" s="351"/>
      <c r="PEY12" s="352"/>
      <c r="PEZ12" s="353"/>
      <c r="PFA12" s="352"/>
      <c r="PFB12" s="353"/>
      <c r="PFC12" s="352"/>
      <c r="PFD12" s="353"/>
      <c r="PFE12" s="352"/>
      <c r="PFF12" s="353"/>
      <c r="PFG12" s="350"/>
      <c r="PFH12" s="350"/>
      <c r="PFI12" s="350"/>
      <c r="PFJ12" s="350"/>
      <c r="PFK12" s="350"/>
      <c r="PFL12" s="350"/>
      <c r="PFM12" s="351"/>
      <c r="PFN12" s="352"/>
      <c r="PFO12" s="353"/>
      <c r="PFP12" s="352"/>
      <c r="PFQ12" s="353"/>
      <c r="PFR12" s="352"/>
      <c r="PFS12" s="353"/>
      <c r="PFT12" s="352"/>
      <c r="PFU12" s="353"/>
      <c r="PFV12" s="350"/>
      <c r="PFW12" s="350"/>
      <c r="PFX12" s="350"/>
      <c r="PFY12" s="350"/>
      <c r="PFZ12" s="350"/>
      <c r="PGA12" s="350"/>
      <c r="PGB12" s="351"/>
      <c r="PGC12" s="352"/>
      <c r="PGD12" s="353"/>
      <c r="PGE12" s="352"/>
      <c r="PGF12" s="353"/>
      <c r="PGG12" s="352"/>
      <c r="PGH12" s="353"/>
      <c r="PGI12" s="352"/>
      <c r="PGJ12" s="353"/>
      <c r="PGK12" s="350"/>
      <c r="PGL12" s="350"/>
      <c r="PGM12" s="350"/>
      <c r="PGN12" s="350"/>
      <c r="PGO12" s="350"/>
      <c r="PGP12" s="350"/>
      <c r="PGQ12" s="351"/>
      <c r="PGR12" s="352"/>
      <c r="PGS12" s="353"/>
      <c r="PGT12" s="352"/>
      <c r="PGU12" s="353"/>
      <c r="PGV12" s="352"/>
      <c r="PGW12" s="353"/>
      <c r="PGX12" s="352"/>
      <c r="PGY12" s="353"/>
      <c r="PGZ12" s="350"/>
      <c r="PHA12" s="350"/>
      <c r="PHB12" s="350"/>
      <c r="PHC12" s="350"/>
      <c r="PHD12" s="350"/>
      <c r="PHE12" s="350"/>
      <c r="PHF12" s="351"/>
      <c r="PHG12" s="352"/>
      <c r="PHH12" s="353"/>
      <c r="PHI12" s="352"/>
      <c r="PHJ12" s="353"/>
      <c r="PHK12" s="352"/>
      <c r="PHL12" s="353"/>
      <c r="PHM12" s="352"/>
      <c r="PHN12" s="353"/>
      <c r="PHO12" s="350"/>
      <c r="PHP12" s="350"/>
      <c r="PHQ12" s="350"/>
      <c r="PHR12" s="350"/>
      <c r="PHS12" s="350"/>
      <c r="PHT12" s="350"/>
      <c r="PHU12" s="351"/>
      <c r="PHV12" s="352"/>
      <c r="PHW12" s="353"/>
      <c r="PHX12" s="352"/>
      <c r="PHY12" s="353"/>
      <c r="PHZ12" s="352"/>
      <c r="PIA12" s="353"/>
      <c r="PIB12" s="352"/>
      <c r="PIC12" s="353"/>
      <c r="PID12" s="350"/>
      <c r="PIE12" s="350"/>
      <c r="PIF12" s="350"/>
      <c r="PIG12" s="350"/>
      <c r="PIH12" s="350"/>
      <c r="PII12" s="350"/>
      <c r="PIJ12" s="351"/>
      <c r="PIK12" s="352"/>
      <c r="PIL12" s="353"/>
      <c r="PIM12" s="352"/>
      <c r="PIN12" s="353"/>
      <c r="PIO12" s="352"/>
      <c r="PIP12" s="353"/>
      <c r="PIQ12" s="352"/>
      <c r="PIR12" s="353"/>
      <c r="PIS12" s="350"/>
      <c r="PIT12" s="350"/>
      <c r="PIU12" s="350"/>
      <c r="PIV12" s="350"/>
      <c r="PIW12" s="350"/>
      <c r="PIX12" s="350"/>
      <c r="PIY12" s="351"/>
      <c r="PIZ12" s="352"/>
      <c r="PJA12" s="353"/>
      <c r="PJB12" s="352"/>
      <c r="PJC12" s="353"/>
      <c r="PJD12" s="352"/>
      <c r="PJE12" s="353"/>
      <c r="PJF12" s="352"/>
      <c r="PJG12" s="353"/>
      <c r="PJH12" s="350"/>
      <c r="PJI12" s="350"/>
      <c r="PJJ12" s="350"/>
      <c r="PJK12" s="350"/>
      <c r="PJL12" s="350"/>
      <c r="PJM12" s="350"/>
      <c r="PJN12" s="351"/>
      <c r="PJO12" s="352"/>
      <c r="PJP12" s="353"/>
      <c r="PJQ12" s="352"/>
      <c r="PJR12" s="353"/>
      <c r="PJS12" s="352"/>
      <c r="PJT12" s="353"/>
      <c r="PJU12" s="352"/>
      <c r="PJV12" s="353"/>
      <c r="PJW12" s="350"/>
      <c r="PJX12" s="350"/>
      <c r="PJY12" s="350"/>
      <c r="PJZ12" s="350"/>
      <c r="PKA12" s="350"/>
      <c r="PKB12" s="350"/>
      <c r="PKC12" s="351"/>
      <c r="PKD12" s="352"/>
      <c r="PKE12" s="353"/>
      <c r="PKF12" s="352"/>
      <c r="PKG12" s="353"/>
      <c r="PKH12" s="352"/>
      <c r="PKI12" s="353"/>
      <c r="PKJ12" s="352"/>
      <c r="PKK12" s="353"/>
      <c r="PKL12" s="350"/>
      <c r="PKM12" s="350"/>
      <c r="PKN12" s="350"/>
      <c r="PKO12" s="350"/>
      <c r="PKP12" s="350"/>
      <c r="PKQ12" s="350"/>
      <c r="PKR12" s="351"/>
      <c r="PKS12" s="352"/>
      <c r="PKT12" s="353"/>
      <c r="PKU12" s="352"/>
      <c r="PKV12" s="353"/>
      <c r="PKW12" s="352"/>
      <c r="PKX12" s="353"/>
      <c r="PKY12" s="352"/>
      <c r="PKZ12" s="353"/>
      <c r="PLA12" s="350"/>
      <c r="PLB12" s="350"/>
      <c r="PLC12" s="350"/>
      <c r="PLD12" s="350"/>
      <c r="PLE12" s="350"/>
      <c r="PLF12" s="350"/>
      <c r="PLG12" s="351"/>
      <c r="PLH12" s="352"/>
      <c r="PLI12" s="353"/>
      <c r="PLJ12" s="352"/>
      <c r="PLK12" s="353"/>
      <c r="PLL12" s="352"/>
      <c r="PLM12" s="353"/>
      <c r="PLN12" s="352"/>
      <c r="PLO12" s="353"/>
      <c r="PLP12" s="350"/>
      <c r="PLQ12" s="350"/>
      <c r="PLR12" s="350"/>
      <c r="PLS12" s="350"/>
      <c r="PLT12" s="350"/>
      <c r="PLU12" s="350"/>
      <c r="PLV12" s="351"/>
      <c r="PLW12" s="352"/>
      <c r="PLX12" s="353"/>
      <c r="PLY12" s="352"/>
      <c r="PLZ12" s="353"/>
      <c r="PMA12" s="352"/>
      <c r="PMB12" s="353"/>
      <c r="PMC12" s="352"/>
      <c r="PMD12" s="353"/>
      <c r="PME12" s="350"/>
      <c r="PMF12" s="350"/>
      <c r="PMG12" s="350"/>
      <c r="PMH12" s="350"/>
      <c r="PMI12" s="350"/>
      <c r="PMJ12" s="350"/>
      <c r="PMK12" s="351"/>
      <c r="PML12" s="352"/>
      <c r="PMM12" s="353"/>
      <c r="PMN12" s="352"/>
      <c r="PMO12" s="353"/>
      <c r="PMP12" s="352"/>
      <c r="PMQ12" s="353"/>
      <c r="PMR12" s="352"/>
      <c r="PMS12" s="353"/>
      <c r="PMT12" s="350"/>
      <c r="PMU12" s="350"/>
      <c r="PMV12" s="350"/>
      <c r="PMW12" s="350"/>
      <c r="PMX12" s="350"/>
      <c r="PMY12" s="350"/>
      <c r="PMZ12" s="351"/>
      <c r="PNA12" s="352"/>
      <c r="PNB12" s="353"/>
      <c r="PNC12" s="352"/>
      <c r="PND12" s="353"/>
      <c r="PNE12" s="352"/>
      <c r="PNF12" s="353"/>
      <c r="PNG12" s="352"/>
      <c r="PNH12" s="353"/>
      <c r="PNI12" s="350"/>
      <c r="PNJ12" s="350"/>
      <c r="PNK12" s="350"/>
      <c r="PNL12" s="350"/>
      <c r="PNM12" s="350"/>
      <c r="PNN12" s="350"/>
      <c r="PNO12" s="351"/>
      <c r="PNP12" s="352"/>
      <c r="PNQ12" s="353"/>
      <c r="PNR12" s="352"/>
      <c r="PNS12" s="353"/>
      <c r="PNT12" s="352"/>
      <c r="PNU12" s="353"/>
      <c r="PNV12" s="352"/>
      <c r="PNW12" s="353"/>
      <c r="PNX12" s="350"/>
      <c r="PNY12" s="350"/>
      <c r="PNZ12" s="350"/>
      <c r="POA12" s="350"/>
      <c r="POB12" s="350"/>
      <c r="POC12" s="350"/>
      <c r="POD12" s="351"/>
      <c r="POE12" s="352"/>
      <c r="POF12" s="353"/>
      <c r="POG12" s="352"/>
      <c r="POH12" s="353"/>
      <c r="POI12" s="352"/>
      <c r="POJ12" s="353"/>
      <c r="POK12" s="352"/>
      <c r="POL12" s="353"/>
      <c r="POM12" s="350"/>
      <c r="PON12" s="350"/>
      <c r="POO12" s="350"/>
      <c r="POP12" s="350"/>
      <c r="POQ12" s="350"/>
      <c r="POR12" s="350"/>
      <c r="POS12" s="351"/>
      <c r="POT12" s="352"/>
      <c r="POU12" s="353"/>
      <c r="POV12" s="352"/>
      <c r="POW12" s="353"/>
      <c r="POX12" s="352"/>
      <c r="POY12" s="353"/>
      <c r="POZ12" s="352"/>
      <c r="PPA12" s="353"/>
      <c r="PPB12" s="350"/>
      <c r="PPC12" s="350"/>
      <c r="PPD12" s="350"/>
      <c r="PPE12" s="350"/>
      <c r="PPF12" s="350"/>
      <c r="PPG12" s="350"/>
      <c r="PPH12" s="351"/>
      <c r="PPI12" s="352"/>
      <c r="PPJ12" s="353"/>
      <c r="PPK12" s="352"/>
      <c r="PPL12" s="353"/>
      <c r="PPM12" s="352"/>
      <c r="PPN12" s="353"/>
      <c r="PPO12" s="352"/>
      <c r="PPP12" s="353"/>
      <c r="PPQ12" s="350"/>
      <c r="PPR12" s="350"/>
      <c r="PPS12" s="350"/>
      <c r="PPT12" s="350"/>
      <c r="PPU12" s="350"/>
      <c r="PPV12" s="350"/>
      <c r="PPW12" s="351"/>
      <c r="PPX12" s="352"/>
      <c r="PPY12" s="353"/>
      <c r="PPZ12" s="352"/>
      <c r="PQA12" s="353"/>
      <c r="PQB12" s="352"/>
      <c r="PQC12" s="353"/>
      <c r="PQD12" s="352"/>
      <c r="PQE12" s="353"/>
      <c r="PQF12" s="350"/>
      <c r="PQG12" s="350"/>
      <c r="PQH12" s="350"/>
      <c r="PQI12" s="350"/>
      <c r="PQJ12" s="350"/>
      <c r="PQK12" s="350"/>
      <c r="PQL12" s="351"/>
      <c r="PQM12" s="352"/>
      <c r="PQN12" s="353"/>
      <c r="PQO12" s="352"/>
      <c r="PQP12" s="353"/>
      <c r="PQQ12" s="352"/>
      <c r="PQR12" s="353"/>
      <c r="PQS12" s="352"/>
      <c r="PQT12" s="353"/>
      <c r="PQU12" s="350"/>
      <c r="PQV12" s="350"/>
      <c r="PQW12" s="350"/>
      <c r="PQX12" s="350"/>
      <c r="PQY12" s="350"/>
      <c r="PQZ12" s="350"/>
      <c r="PRA12" s="351"/>
      <c r="PRB12" s="352"/>
      <c r="PRC12" s="353"/>
      <c r="PRD12" s="352"/>
      <c r="PRE12" s="353"/>
      <c r="PRF12" s="352"/>
      <c r="PRG12" s="353"/>
      <c r="PRH12" s="352"/>
      <c r="PRI12" s="353"/>
      <c r="PRJ12" s="350"/>
      <c r="PRK12" s="350"/>
      <c r="PRL12" s="350"/>
      <c r="PRM12" s="350"/>
      <c r="PRN12" s="350"/>
      <c r="PRO12" s="350"/>
      <c r="PRP12" s="351"/>
      <c r="PRQ12" s="352"/>
      <c r="PRR12" s="353"/>
      <c r="PRS12" s="352"/>
      <c r="PRT12" s="353"/>
      <c r="PRU12" s="352"/>
      <c r="PRV12" s="353"/>
      <c r="PRW12" s="352"/>
      <c r="PRX12" s="353"/>
      <c r="PRY12" s="350"/>
      <c r="PRZ12" s="350"/>
      <c r="PSA12" s="350"/>
      <c r="PSB12" s="350"/>
      <c r="PSC12" s="350"/>
      <c r="PSD12" s="350"/>
      <c r="PSE12" s="351"/>
      <c r="PSF12" s="352"/>
      <c r="PSG12" s="353"/>
      <c r="PSH12" s="352"/>
      <c r="PSI12" s="353"/>
      <c r="PSJ12" s="352"/>
      <c r="PSK12" s="353"/>
      <c r="PSL12" s="352"/>
      <c r="PSM12" s="353"/>
      <c r="PSN12" s="350"/>
      <c r="PSO12" s="350"/>
      <c r="PSP12" s="350"/>
      <c r="PSQ12" s="350"/>
      <c r="PSR12" s="350"/>
      <c r="PSS12" s="350"/>
      <c r="PST12" s="351"/>
      <c r="PSU12" s="352"/>
      <c r="PSV12" s="353"/>
      <c r="PSW12" s="352"/>
      <c r="PSX12" s="353"/>
      <c r="PSY12" s="352"/>
      <c r="PSZ12" s="353"/>
      <c r="PTA12" s="352"/>
      <c r="PTB12" s="353"/>
      <c r="PTC12" s="350"/>
      <c r="PTD12" s="350"/>
      <c r="PTE12" s="350"/>
      <c r="PTF12" s="350"/>
      <c r="PTG12" s="350"/>
      <c r="PTH12" s="350"/>
      <c r="PTI12" s="351"/>
      <c r="PTJ12" s="352"/>
      <c r="PTK12" s="353"/>
      <c r="PTL12" s="352"/>
      <c r="PTM12" s="353"/>
      <c r="PTN12" s="352"/>
      <c r="PTO12" s="353"/>
      <c r="PTP12" s="352"/>
      <c r="PTQ12" s="353"/>
      <c r="PTR12" s="350"/>
      <c r="PTS12" s="350"/>
      <c r="PTT12" s="350"/>
      <c r="PTU12" s="350"/>
      <c r="PTV12" s="350"/>
      <c r="PTW12" s="350"/>
      <c r="PTX12" s="351"/>
      <c r="PTY12" s="352"/>
      <c r="PTZ12" s="353"/>
      <c r="PUA12" s="352"/>
      <c r="PUB12" s="353"/>
      <c r="PUC12" s="352"/>
      <c r="PUD12" s="353"/>
      <c r="PUE12" s="352"/>
      <c r="PUF12" s="353"/>
      <c r="PUG12" s="350"/>
      <c r="PUH12" s="350"/>
      <c r="PUI12" s="350"/>
      <c r="PUJ12" s="350"/>
      <c r="PUK12" s="350"/>
      <c r="PUL12" s="350"/>
      <c r="PUM12" s="351"/>
      <c r="PUN12" s="352"/>
      <c r="PUO12" s="353"/>
      <c r="PUP12" s="352"/>
      <c r="PUQ12" s="353"/>
      <c r="PUR12" s="352"/>
      <c r="PUS12" s="353"/>
      <c r="PUT12" s="352"/>
      <c r="PUU12" s="353"/>
      <c r="PUV12" s="350"/>
      <c r="PUW12" s="350"/>
      <c r="PUX12" s="350"/>
      <c r="PUY12" s="350"/>
      <c r="PUZ12" s="350"/>
      <c r="PVA12" s="350"/>
      <c r="PVB12" s="351"/>
      <c r="PVC12" s="352"/>
      <c r="PVD12" s="353"/>
      <c r="PVE12" s="352"/>
      <c r="PVF12" s="353"/>
      <c r="PVG12" s="352"/>
      <c r="PVH12" s="353"/>
      <c r="PVI12" s="352"/>
      <c r="PVJ12" s="353"/>
      <c r="PVK12" s="350"/>
      <c r="PVL12" s="350"/>
      <c r="PVM12" s="350"/>
      <c r="PVN12" s="350"/>
      <c r="PVO12" s="350"/>
      <c r="PVP12" s="350"/>
      <c r="PVQ12" s="351"/>
      <c r="PVR12" s="352"/>
      <c r="PVS12" s="353"/>
      <c r="PVT12" s="352"/>
      <c r="PVU12" s="353"/>
      <c r="PVV12" s="352"/>
      <c r="PVW12" s="353"/>
      <c r="PVX12" s="352"/>
      <c r="PVY12" s="353"/>
      <c r="PVZ12" s="350"/>
      <c r="PWA12" s="350"/>
      <c r="PWB12" s="350"/>
      <c r="PWC12" s="350"/>
      <c r="PWD12" s="350"/>
      <c r="PWE12" s="350"/>
      <c r="PWF12" s="351"/>
      <c r="PWG12" s="352"/>
      <c r="PWH12" s="353"/>
      <c r="PWI12" s="352"/>
      <c r="PWJ12" s="353"/>
      <c r="PWK12" s="352"/>
      <c r="PWL12" s="353"/>
      <c r="PWM12" s="352"/>
      <c r="PWN12" s="353"/>
      <c r="PWO12" s="350"/>
      <c r="PWP12" s="350"/>
      <c r="PWQ12" s="350"/>
      <c r="PWR12" s="350"/>
      <c r="PWS12" s="350"/>
      <c r="PWT12" s="350"/>
      <c r="PWU12" s="351"/>
      <c r="PWV12" s="352"/>
      <c r="PWW12" s="353"/>
      <c r="PWX12" s="352"/>
      <c r="PWY12" s="353"/>
      <c r="PWZ12" s="352"/>
      <c r="PXA12" s="353"/>
      <c r="PXB12" s="352"/>
      <c r="PXC12" s="353"/>
      <c r="PXD12" s="350"/>
      <c r="PXE12" s="350"/>
      <c r="PXF12" s="350"/>
      <c r="PXG12" s="350"/>
      <c r="PXH12" s="350"/>
      <c r="PXI12" s="350"/>
      <c r="PXJ12" s="351"/>
      <c r="PXK12" s="352"/>
      <c r="PXL12" s="353"/>
      <c r="PXM12" s="352"/>
      <c r="PXN12" s="353"/>
      <c r="PXO12" s="352"/>
      <c r="PXP12" s="353"/>
      <c r="PXQ12" s="352"/>
      <c r="PXR12" s="353"/>
      <c r="PXS12" s="350"/>
      <c r="PXT12" s="350"/>
      <c r="PXU12" s="350"/>
      <c r="PXV12" s="350"/>
      <c r="PXW12" s="350"/>
      <c r="PXX12" s="350"/>
      <c r="PXY12" s="351"/>
      <c r="PXZ12" s="352"/>
      <c r="PYA12" s="353"/>
      <c r="PYB12" s="352"/>
      <c r="PYC12" s="353"/>
      <c r="PYD12" s="352"/>
      <c r="PYE12" s="353"/>
      <c r="PYF12" s="352"/>
      <c r="PYG12" s="353"/>
      <c r="PYH12" s="350"/>
      <c r="PYI12" s="350"/>
      <c r="PYJ12" s="350"/>
      <c r="PYK12" s="350"/>
      <c r="PYL12" s="350"/>
      <c r="PYM12" s="350"/>
      <c r="PYN12" s="351"/>
      <c r="PYO12" s="352"/>
      <c r="PYP12" s="353"/>
      <c r="PYQ12" s="352"/>
      <c r="PYR12" s="353"/>
      <c r="PYS12" s="352"/>
      <c r="PYT12" s="353"/>
      <c r="PYU12" s="352"/>
      <c r="PYV12" s="353"/>
      <c r="PYW12" s="350"/>
      <c r="PYX12" s="350"/>
      <c r="PYY12" s="350"/>
      <c r="PYZ12" s="350"/>
      <c r="PZA12" s="350"/>
      <c r="PZB12" s="350"/>
      <c r="PZC12" s="351"/>
      <c r="PZD12" s="352"/>
      <c r="PZE12" s="353"/>
      <c r="PZF12" s="352"/>
      <c r="PZG12" s="353"/>
      <c r="PZH12" s="352"/>
      <c r="PZI12" s="353"/>
      <c r="PZJ12" s="352"/>
      <c r="PZK12" s="353"/>
      <c r="PZL12" s="350"/>
      <c r="PZM12" s="350"/>
      <c r="PZN12" s="350"/>
      <c r="PZO12" s="350"/>
      <c r="PZP12" s="350"/>
      <c r="PZQ12" s="350"/>
      <c r="PZR12" s="351"/>
      <c r="PZS12" s="352"/>
      <c r="PZT12" s="353"/>
      <c r="PZU12" s="352"/>
      <c r="PZV12" s="353"/>
      <c r="PZW12" s="352"/>
      <c r="PZX12" s="353"/>
      <c r="PZY12" s="352"/>
      <c r="PZZ12" s="353"/>
      <c r="QAA12" s="350"/>
      <c r="QAB12" s="350"/>
      <c r="QAC12" s="350"/>
      <c r="QAD12" s="350"/>
      <c r="QAE12" s="350"/>
      <c r="QAF12" s="350"/>
      <c r="QAG12" s="351"/>
      <c r="QAH12" s="352"/>
      <c r="QAI12" s="353"/>
      <c r="QAJ12" s="352"/>
      <c r="QAK12" s="353"/>
      <c r="QAL12" s="352"/>
      <c r="QAM12" s="353"/>
      <c r="QAN12" s="352"/>
      <c r="QAO12" s="353"/>
      <c r="QAP12" s="350"/>
      <c r="QAQ12" s="350"/>
      <c r="QAR12" s="350"/>
      <c r="QAS12" s="350"/>
      <c r="QAT12" s="350"/>
      <c r="QAU12" s="350"/>
      <c r="QAV12" s="351"/>
      <c r="QAW12" s="352"/>
      <c r="QAX12" s="353"/>
      <c r="QAY12" s="352"/>
      <c r="QAZ12" s="353"/>
      <c r="QBA12" s="352"/>
      <c r="QBB12" s="353"/>
      <c r="QBC12" s="352"/>
      <c r="QBD12" s="353"/>
      <c r="QBE12" s="350"/>
      <c r="QBF12" s="350"/>
      <c r="QBG12" s="350"/>
      <c r="QBH12" s="350"/>
      <c r="QBI12" s="350"/>
      <c r="QBJ12" s="350"/>
      <c r="QBK12" s="351"/>
      <c r="QBL12" s="352"/>
      <c r="QBM12" s="353"/>
      <c r="QBN12" s="352"/>
      <c r="QBO12" s="353"/>
      <c r="QBP12" s="352"/>
      <c r="QBQ12" s="353"/>
      <c r="QBR12" s="352"/>
      <c r="QBS12" s="353"/>
      <c r="QBT12" s="350"/>
      <c r="QBU12" s="350"/>
      <c r="QBV12" s="350"/>
      <c r="QBW12" s="350"/>
      <c r="QBX12" s="350"/>
      <c r="QBY12" s="350"/>
      <c r="QBZ12" s="351"/>
      <c r="QCA12" s="352"/>
      <c r="QCB12" s="353"/>
      <c r="QCC12" s="352"/>
      <c r="QCD12" s="353"/>
      <c r="QCE12" s="352"/>
      <c r="QCF12" s="353"/>
      <c r="QCG12" s="352"/>
      <c r="QCH12" s="353"/>
      <c r="QCI12" s="350"/>
      <c r="QCJ12" s="350"/>
      <c r="QCK12" s="350"/>
      <c r="QCL12" s="350"/>
      <c r="QCM12" s="350"/>
      <c r="QCN12" s="350"/>
      <c r="QCO12" s="351"/>
      <c r="QCP12" s="352"/>
      <c r="QCQ12" s="353"/>
      <c r="QCR12" s="352"/>
      <c r="QCS12" s="353"/>
      <c r="QCT12" s="352"/>
      <c r="QCU12" s="353"/>
      <c r="QCV12" s="352"/>
      <c r="QCW12" s="353"/>
      <c r="QCX12" s="350"/>
      <c r="QCY12" s="350"/>
      <c r="QCZ12" s="350"/>
      <c r="QDA12" s="350"/>
      <c r="QDB12" s="350"/>
      <c r="QDC12" s="350"/>
      <c r="QDD12" s="351"/>
      <c r="QDE12" s="352"/>
      <c r="QDF12" s="353"/>
      <c r="QDG12" s="352"/>
      <c r="QDH12" s="353"/>
      <c r="QDI12" s="352"/>
      <c r="QDJ12" s="353"/>
      <c r="QDK12" s="352"/>
      <c r="QDL12" s="353"/>
      <c r="QDM12" s="350"/>
      <c r="QDN12" s="350"/>
      <c r="QDO12" s="350"/>
      <c r="QDP12" s="350"/>
      <c r="QDQ12" s="350"/>
      <c r="QDR12" s="350"/>
      <c r="QDS12" s="351"/>
      <c r="QDT12" s="352"/>
      <c r="QDU12" s="353"/>
      <c r="QDV12" s="352"/>
      <c r="QDW12" s="353"/>
      <c r="QDX12" s="352"/>
      <c r="QDY12" s="353"/>
      <c r="QDZ12" s="352"/>
      <c r="QEA12" s="353"/>
      <c r="QEB12" s="350"/>
      <c r="QEC12" s="350"/>
      <c r="QED12" s="350"/>
      <c r="QEE12" s="350"/>
      <c r="QEF12" s="350"/>
      <c r="QEG12" s="350"/>
      <c r="QEH12" s="351"/>
      <c r="QEI12" s="352"/>
      <c r="QEJ12" s="353"/>
      <c r="QEK12" s="352"/>
      <c r="QEL12" s="353"/>
      <c r="QEM12" s="352"/>
      <c r="QEN12" s="353"/>
      <c r="QEO12" s="352"/>
      <c r="QEP12" s="353"/>
      <c r="QEQ12" s="350"/>
      <c r="QER12" s="350"/>
      <c r="QES12" s="350"/>
      <c r="QET12" s="350"/>
      <c r="QEU12" s="350"/>
      <c r="QEV12" s="350"/>
      <c r="QEW12" s="351"/>
      <c r="QEX12" s="352"/>
      <c r="QEY12" s="353"/>
      <c r="QEZ12" s="352"/>
      <c r="QFA12" s="353"/>
      <c r="QFB12" s="352"/>
      <c r="QFC12" s="353"/>
      <c r="QFD12" s="352"/>
      <c r="QFE12" s="353"/>
      <c r="QFF12" s="350"/>
      <c r="QFG12" s="350"/>
      <c r="QFH12" s="350"/>
      <c r="QFI12" s="350"/>
      <c r="QFJ12" s="350"/>
      <c r="QFK12" s="350"/>
      <c r="QFL12" s="351"/>
      <c r="QFM12" s="352"/>
      <c r="QFN12" s="353"/>
      <c r="QFO12" s="352"/>
      <c r="QFP12" s="353"/>
      <c r="QFQ12" s="352"/>
      <c r="QFR12" s="353"/>
      <c r="QFS12" s="352"/>
      <c r="QFT12" s="353"/>
      <c r="QFU12" s="350"/>
      <c r="QFV12" s="350"/>
      <c r="QFW12" s="350"/>
      <c r="QFX12" s="350"/>
      <c r="QFY12" s="350"/>
      <c r="QFZ12" s="350"/>
      <c r="QGA12" s="351"/>
      <c r="QGB12" s="352"/>
      <c r="QGC12" s="353"/>
      <c r="QGD12" s="352"/>
      <c r="QGE12" s="353"/>
      <c r="QGF12" s="352"/>
      <c r="QGG12" s="353"/>
      <c r="QGH12" s="352"/>
      <c r="QGI12" s="353"/>
      <c r="QGJ12" s="350"/>
      <c r="QGK12" s="350"/>
      <c r="QGL12" s="350"/>
      <c r="QGM12" s="350"/>
      <c r="QGN12" s="350"/>
      <c r="QGO12" s="350"/>
      <c r="QGP12" s="351"/>
      <c r="QGQ12" s="352"/>
      <c r="QGR12" s="353"/>
      <c r="QGS12" s="352"/>
      <c r="QGT12" s="353"/>
      <c r="QGU12" s="352"/>
      <c r="QGV12" s="353"/>
      <c r="QGW12" s="352"/>
      <c r="QGX12" s="353"/>
      <c r="QGY12" s="350"/>
      <c r="QGZ12" s="350"/>
      <c r="QHA12" s="350"/>
      <c r="QHB12" s="350"/>
      <c r="QHC12" s="350"/>
      <c r="QHD12" s="350"/>
      <c r="QHE12" s="351"/>
      <c r="QHF12" s="352"/>
      <c r="QHG12" s="353"/>
      <c r="QHH12" s="352"/>
      <c r="QHI12" s="353"/>
      <c r="QHJ12" s="352"/>
      <c r="QHK12" s="353"/>
      <c r="QHL12" s="352"/>
      <c r="QHM12" s="353"/>
      <c r="QHN12" s="350"/>
      <c r="QHO12" s="350"/>
      <c r="QHP12" s="350"/>
      <c r="QHQ12" s="350"/>
      <c r="QHR12" s="350"/>
      <c r="QHS12" s="350"/>
      <c r="QHT12" s="351"/>
      <c r="QHU12" s="352"/>
      <c r="QHV12" s="353"/>
      <c r="QHW12" s="352"/>
      <c r="QHX12" s="353"/>
      <c r="QHY12" s="352"/>
      <c r="QHZ12" s="353"/>
      <c r="QIA12" s="352"/>
      <c r="QIB12" s="353"/>
      <c r="QIC12" s="350"/>
      <c r="QID12" s="350"/>
      <c r="QIE12" s="350"/>
      <c r="QIF12" s="350"/>
      <c r="QIG12" s="350"/>
      <c r="QIH12" s="350"/>
      <c r="QII12" s="351"/>
      <c r="QIJ12" s="352"/>
      <c r="QIK12" s="353"/>
      <c r="QIL12" s="352"/>
      <c r="QIM12" s="353"/>
      <c r="QIN12" s="352"/>
      <c r="QIO12" s="353"/>
      <c r="QIP12" s="352"/>
      <c r="QIQ12" s="353"/>
      <c r="QIR12" s="350"/>
      <c r="QIS12" s="350"/>
      <c r="QIT12" s="350"/>
      <c r="QIU12" s="350"/>
      <c r="QIV12" s="350"/>
      <c r="QIW12" s="350"/>
      <c r="QIX12" s="351"/>
      <c r="QIY12" s="352"/>
      <c r="QIZ12" s="353"/>
      <c r="QJA12" s="352"/>
      <c r="QJB12" s="353"/>
      <c r="QJC12" s="352"/>
      <c r="QJD12" s="353"/>
      <c r="QJE12" s="352"/>
      <c r="QJF12" s="353"/>
      <c r="QJG12" s="350"/>
      <c r="QJH12" s="350"/>
      <c r="QJI12" s="350"/>
      <c r="QJJ12" s="350"/>
      <c r="QJK12" s="350"/>
      <c r="QJL12" s="350"/>
      <c r="QJM12" s="351"/>
      <c r="QJN12" s="352"/>
      <c r="QJO12" s="353"/>
      <c r="QJP12" s="352"/>
      <c r="QJQ12" s="353"/>
      <c r="QJR12" s="352"/>
      <c r="QJS12" s="353"/>
      <c r="QJT12" s="352"/>
      <c r="QJU12" s="353"/>
      <c r="QJV12" s="350"/>
      <c r="QJW12" s="350"/>
      <c r="QJX12" s="350"/>
      <c r="QJY12" s="350"/>
      <c r="QJZ12" s="350"/>
      <c r="QKA12" s="350"/>
      <c r="QKB12" s="351"/>
      <c r="QKC12" s="352"/>
      <c r="QKD12" s="353"/>
      <c r="QKE12" s="352"/>
      <c r="QKF12" s="353"/>
      <c r="QKG12" s="352"/>
      <c r="QKH12" s="353"/>
      <c r="QKI12" s="352"/>
      <c r="QKJ12" s="353"/>
      <c r="QKK12" s="350"/>
      <c r="QKL12" s="350"/>
      <c r="QKM12" s="350"/>
      <c r="QKN12" s="350"/>
      <c r="QKO12" s="350"/>
      <c r="QKP12" s="350"/>
      <c r="QKQ12" s="351"/>
      <c r="QKR12" s="352"/>
      <c r="QKS12" s="353"/>
      <c r="QKT12" s="352"/>
      <c r="QKU12" s="353"/>
      <c r="QKV12" s="352"/>
      <c r="QKW12" s="353"/>
      <c r="QKX12" s="352"/>
      <c r="QKY12" s="353"/>
      <c r="QKZ12" s="350"/>
      <c r="QLA12" s="350"/>
      <c r="QLB12" s="350"/>
      <c r="QLC12" s="350"/>
      <c r="QLD12" s="350"/>
      <c r="QLE12" s="350"/>
      <c r="QLF12" s="351"/>
      <c r="QLG12" s="352"/>
      <c r="QLH12" s="353"/>
      <c r="QLI12" s="352"/>
      <c r="QLJ12" s="353"/>
      <c r="QLK12" s="352"/>
      <c r="QLL12" s="353"/>
      <c r="QLM12" s="352"/>
      <c r="QLN12" s="353"/>
      <c r="QLO12" s="350"/>
      <c r="QLP12" s="350"/>
      <c r="QLQ12" s="350"/>
      <c r="QLR12" s="350"/>
      <c r="QLS12" s="350"/>
      <c r="QLT12" s="350"/>
      <c r="QLU12" s="351"/>
      <c r="QLV12" s="352"/>
      <c r="QLW12" s="353"/>
      <c r="QLX12" s="352"/>
      <c r="QLY12" s="353"/>
      <c r="QLZ12" s="352"/>
      <c r="QMA12" s="353"/>
      <c r="QMB12" s="352"/>
      <c r="QMC12" s="353"/>
      <c r="QMD12" s="350"/>
      <c r="QME12" s="350"/>
      <c r="QMF12" s="350"/>
      <c r="QMG12" s="350"/>
      <c r="QMH12" s="350"/>
      <c r="QMI12" s="350"/>
      <c r="QMJ12" s="351"/>
      <c r="QMK12" s="352"/>
      <c r="QML12" s="353"/>
      <c r="QMM12" s="352"/>
      <c r="QMN12" s="353"/>
      <c r="QMO12" s="352"/>
      <c r="QMP12" s="353"/>
      <c r="QMQ12" s="352"/>
      <c r="QMR12" s="353"/>
      <c r="QMS12" s="350"/>
      <c r="QMT12" s="350"/>
      <c r="QMU12" s="350"/>
      <c r="QMV12" s="350"/>
      <c r="QMW12" s="350"/>
      <c r="QMX12" s="350"/>
      <c r="QMY12" s="351"/>
      <c r="QMZ12" s="352"/>
      <c r="QNA12" s="353"/>
      <c r="QNB12" s="352"/>
      <c r="QNC12" s="353"/>
      <c r="QND12" s="352"/>
      <c r="QNE12" s="353"/>
      <c r="QNF12" s="352"/>
      <c r="QNG12" s="353"/>
      <c r="QNH12" s="350"/>
      <c r="QNI12" s="350"/>
      <c r="QNJ12" s="350"/>
      <c r="QNK12" s="350"/>
      <c r="QNL12" s="350"/>
      <c r="QNM12" s="350"/>
      <c r="QNN12" s="351"/>
      <c r="QNO12" s="352"/>
      <c r="QNP12" s="353"/>
      <c r="QNQ12" s="352"/>
      <c r="QNR12" s="353"/>
      <c r="QNS12" s="352"/>
      <c r="QNT12" s="353"/>
      <c r="QNU12" s="352"/>
      <c r="QNV12" s="353"/>
      <c r="QNW12" s="350"/>
      <c r="QNX12" s="350"/>
      <c r="QNY12" s="350"/>
      <c r="QNZ12" s="350"/>
      <c r="QOA12" s="350"/>
      <c r="QOB12" s="350"/>
      <c r="QOC12" s="351"/>
      <c r="QOD12" s="352"/>
      <c r="QOE12" s="353"/>
      <c r="QOF12" s="352"/>
      <c r="QOG12" s="353"/>
      <c r="QOH12" s="352"/>
      <c r="QOI12" s="353"/>
      <c r="QOJ12" s="352"/>
      <c r="QOK12" s="353"/>
      <c r="QOL12" s="350"/>
      <c r="QOM12" s="350"/>
      <c r="QON12" s="350"/>
      <c r="QOO12" s="350"/>
      <c r="QOP12" s="350"/>
      <c r="QOQ12" s="350"/>
      <c r="QOR12" s="351"/>
      <c r="QOS12" s="352"/>
      <c r="QOT12" s="353"/>
      <c r="QOU12" s="352"/>
      <c r="QOV12" s="353"/>
      <c r="QOW12" s="352"/>
      <c r="QOX12" s="353"/>
      <c r="QOY12" s="352"/>
      <c r="QOZ12" s="353"/>
      <c r="QPA12" s="350"/>
      <c r="QPB12" s="350"/>
      <c r="QPC12" s="350"/>
      <c r="QPD12" s="350"/>
      <c r="QPE12" s="350"/>
      <c r="QPF12" s="350"/>
      <c r="QPG12" s="351"/>
      <c r="QPH12" s="352"/>
      <c r="QPI12" s="353"/>
      <c r="QPJ12" s="352"/>
      <c r="QPK12" s="353"/>
      <c r="QPL12" s="352"/>
      <c r="QPM12" s="353"/>
      <c r="QPN12" s="352"/>
      <c r="QPO12" s="353"/>
      <c r="QPP12" s="350"/>
      <c r="QPQ12" s="350"/>
      <c r="QPR12" s="350"/>
      <c r="QPS12" s="350"/>
      <c r="QPT12" s="350"/>
      <c r="QPU12" s="350"/>
      <c r="QPV12" s="351"/>
      <c r="QPW12" s="352"/>
      <c r="QPX12" s="353"/>
      <c r="QPY12" s="352"/>
      <c r="QPZ12" s="353"/>
      <c r="QQA12" s="352"/>
      <c r="QQB12" s="353"/>
      <c r="QQC12" s="352"/>
      <c r="QQD12" s="353"/>
      <c r="QQE12" s="350"/>
      <c r="QQF12" s="350"/>
      <c r="QQG12" s="350"/>
      <c r="QQH12" s="350"/>
      <c r="QQI12" s="350"/>
      <c r="QQJ12" s="350"/>
      <c r="QQK12" s="351"/>
      <c r="QQL12" s="352"/>
      <c r="QQM12" s="353"/>
      <c r="QQN12" s="352"/>
      <c r="QQO12" s="353"/>
      <c r="QQP12" s="352"/>
      <c r="QQQ12" s="353"/>
      <c r="QQR12" s="352"/>
      <c r="QQS12" s="353"/>
      <c r="QQT12" s="350"/>
      <c r="QQU12" s="350"/>
      <c r="QQV12" s="350"/>
      <c r="QQW12" s="350"/>
      <c r="QQX12" s="350"/>
      <c r="QQY12" s="350"/>
      <c r="QQZ12" s="351"/>
      <c r="QRA12" s="352"/>
      <c r="QRB12" s="353"/>
      <c r="QRC12" s="352"/>
      <c r="QRD12" s="353"/>
      <c r="QRE12" s="352"/>
      <c r="QRF12" s="353"/>
      <c r="QRG12" s="352"/>
      <c r="QRH12" s="353"/>
      <c r="QRI12" s="350"/>
      <c r="QRJ12" s="350"/>
      <c r="QRK12" s="350"/>
      <c r="QRL12" s="350"/>
      <c r="QRM12" s="350"/>
      <c r="QRN12" s="350"/>
      <c r="QRO12" s="351"/>
      <c r="QRP12" s="352"/>
      <c r="QRQ12" s="353"/>
      <c r="QRR12" s="352"/>
      <c r="QRS12" s="353"/>
      <c r="QRT12" s="352"/>
      <c r="QRU12" s="353"/>
      <c r="QRV12" s="352"/>
      <c r="QRW12" s="353"/>
      <c r="QRX12" s="350"/>
      <c r="QRY12" s="350"/>
      <c r="QRZ12" s="350"/>
      <c r="QSA12" s="350"/>
      <c r="QSB12" s="350"/>
      <c r="QSC12" s="350"/>
      <c r="QSD12" s="351"/>
      <c r="QSE12" s="352"/>
      <c r="QSF12" s="353"/>
      <c r="QSG12" s="352"/>
      <c r="QSH12" s="353"/>
      <c r="QSI12" s="352"/>
      <c r="QSJ12" s="353"/>
      <c r="QSK12" s="352"/>
      <c r="QSL12" s="353"/>
      <c r="QSM12" s="350"/>
      <c r="QSN12" s="350"/>
      <c r="QSO12" s="350"/>
      <c r="QSP12" s="350"/>
      <c r="QSQ12" s="350"/>
      <c r="QSR12" s="350"/>
      <c r="QSS12" s="351"/>
      <c r="QST12" s="352"/>
      <c r="QSU12" s="353"/>
      <c r="QSV12" s="352"/>
      <c r="QSW12" s="353"/>
      <c r="QSX12" s="352"/>
      <c r="QSY12" s="353"/>
      <c r="QSZ12" s="352"/>
      <c r="QTA12" s="353"/>
      <c r="QTB12" s="350"/>
      <c r="QTC12" s="350"/>
      <c r="QTD12" s="350"/>
      <c r="QTE12" s="350"/>
      <c r="QTF12" s="350"/>
      <c r="QTG12" s="350"/>
      <c r="QTH12" s="351"/>
      <c r="QTI12" s="352"/>
      <c r="QTJ12" s="353"/>
      <c r="QTK12" s="352"/>
      <c r="QTL12" s="353"/>
      <c r="QTM12" s="352"/>
      <c r="QTN12" s="353"/>
      <c r="QTO12" s="352"/>
      <c r="QTP12" s="353"/>
      <c r="QTQ12" s="350"/>
      <c r="QTR12" s="350"/>
      <c r="QTS12" s="350"/>
      <c r="QTT12" s="350"/>
      <c r="QTU12" s="350"/>
      <c r="QTV12" s="350"/>
      <c r="QTW12" s="351"/>
      <c r="QTX12" s="352"/>
      <c r="QTY12" s="353"/>
      <c r="QTZ12" s="352"/>
      <c r="QUA12" s="353"/>
      <c r="QUB12" s="352"/>
      <c r="QUC12" s="353"/>
      <c r="QUD12" s="352"/>
      <c r="QUE12" s="353"/>
      <c r="QUF12" s="350"/>
      <c r="QUG12" s="350"/>
      <c r="QUH12" s="350"/>
      <c r="QUI12" s="350"/>
      <c r="QUJ12" s="350"/>
      <c r="QUK12" s="350"/>
      <c r="QUL12" s="351"/>
      <c r="QUM12" s="352"/>
      <c r="QUN12" s="353"/>
      <c r="QUO12" s="352"/>
      <c r="QUP12" s="353"/>
      <c r="QUQ12" s="352"/>
      <c r="QUR12" s="353"/>
      <c r="QUS12" s="352"/>
      <c r="QUT12" s="353"/>
      <c r="QUU12" s="350"/>
      <c r="QUV12" s="350"/>
      <c r="QUW12" s="350"/>
      <c r="QUX12" s="350"/>
      <c r="QUY12" s="350"/>
      <c r="QUZ12" s="350"/>
      <c r="QVA12" s="351"/>
      <c r="QVB12" s="352"/>
      <c r="QVC12" s="353"/>
      <c r="QVD12" s="352"/>
      <c r="QVE12" s="353"/>
      <c r="QVF12" s="352"/>
      <c r="QVG12" s="353"/>
      <c r="QVH12" s="352"/>
      <c r="QVI12" s="353"/>
      <c r="QVJ12" s="350"/>
      <c r="QVK12" s="350"/>
      <c r="QVL12" s="350"/>
      <c r="QVM12" s="350"/>
      <c r="QVN12" s="350"/>
      <c r="QVO12" s="350"/>
      <c r="QVP12" s="351"/>
      <c r="QVQ12" s="352"/>
      <c r="QVR12" s="353"/>
      <c r="QVS12" s="352"/>
      <c r="QVT12" s="353"/>
      <c r="QVU12" s="352"/>
      <c r="QVV12" s="353"/>
      <c r="QVW12" s="352"/>
      <c r="QVX12" s="353"/>
      <c r="QVY12" s="350"/>
      <c r="QVZ12" s="350"/>
      <c r="QWA12" s="350"/>
      <c r="QWB12" s="350"/>
      <c r="QWC12" s="350"/>
      <c r="QWD12" s="350"/>
      <c r="QWE12" s="351"/>
      <c r="QWF12" s="352"/>
      <c r="QWG12" s="353"/>
      <c r="QWH12" s="352"/>
      <c r="QWI12" s="353"/>
      <c r="QWJ12" s="352"/>
      <c r="QWK12" s="353"/>
      <c r="QWL12" s="352"/>
      <c r="QWM12" s="353"/>
      <c r="QWN12" s="350"/>
      <c r="QWO12" s="350"/>
      <c r="QWP12" s="350"/>
      <c r="QWQ12" s="350"/>
      <c r="QWR12" s="350"/>
      <c r="QWS12" s="350"/>
      <c r="QWT12" s="351"/>
      <c r="QWU12" s="352"/>
      <c r="QWV12" s="353"/>
      <c r="QWW12" s="352"/>
      <c r="QWX12" s="353"/>
      <c r="QWY12" s="352"/>
      <c r="QWZ12" s="353"/>
      <c r="QXA12" s="352"/>
      <c r="QXB12" s="353"/>
      <c r="QXC12" s="350"/>
      <c r="QXD12" s="350"/>
      <c r="QXE12" s="350"/>
      <c r="QXF12" s="350"/>
      <c r="QXG12" s="350"/>
      <c r="QXH12" s="350"/>
      <c r="QXI12" s="351"/>
      <c r="QXJ12" s="352"/>
      <c r="QXK12" s="353"/>
      <c r="QXL12" s="352"/>
      <c r="QXM12" s="353"/>
      <c r="QXN12" s="352"/>
      <c r="QXO12" s="353"/>
      <c r="QXP12" s="352"/>
      <c r="QXQ12" s="353"/>
      <c r="QXR12" s="350"/>
      <c r="QXS12" s="350"/>
      <c r="QXT12" s="350"/>
      <c r="QXU12" s="350"/>
      <c r="QXV12" s="350"/>
      <c r="QXW12" s="350"/>
      <c r="QXX12" s="351"/>
      <c r="QXY12" s="352"/>
      <c r="QXZ12" s="353"/>
      <c r="QYA12" s="352"/>
      <c r="QYB12" s="353"/>
      <c r="QYC12" s="352"/>
      <c r="QYD12" s="353"/>
      <c r="QYE12" s="352"/>
      <c r="QYF12" s="353"/>
      <c r="QYG12" s="350"/>
      <c r="QYH12" s="350"/>
      <c r="QYI12" s="350"/>
      <c r="QYJ12" s="350"/>
      <c r="QYK12" s="350"/>
      <c r="QYL12" s="350"/>
      <c r="QYM12" s="351"/>
      <c r="QYN12" s="352"/>
      <c r="QYO12" s="353"/>
      <c r="QYP12" s="352"/>
      <c r="QYQ12" s="353"/>
      <c r="QYR12" s="352"/>
      <c r="QYS12" s="353"/>
      <c r="QYT12" s="352"/>
      <c r="QYU12" s="353"/>
      <c r="QYV12" s="350"/>
      <c r="QYW12" s="350"/>
      <c r="QYX12" s="350"/>
      <c r="QYY12" s="350"/>
      <c r="QYZ12" s="350"/>
      <c r="QZA12" s="350"/>
      <c r="QZB12" s="351"/>
      <c r="QZC12" s="352"/>
      <c r="QZD12" s="353"/>
      <c r="QZE12" s="352"/>
      <c r="QZF12" s="353"/>
      <c r="QZG12" s="352"/>
      <c r="QZH12" s="353"/>
      <c r="QZI12" s="352"/>
      <c r="QZJ12" s="353"/>
      <c r="QZK12" s="350"/>
      <c r="QZL12" s="350"/>
      <c r="QZM12" s="350"/>
      <c r="QZN12" s="350"/>
      <c r="QZO12" s="350"/>
      <c r="QZP12" s="350"/>
      <c r="QZQ12" s="351"/>
      <c r="QZR12" s="352"/>
      <c r="QZS12" s="353"/>
      <c r="QZT12" s="352"/>
      <c r="QZU12" s="353"/>
      <c r="QZV12" s="352"/>
      <c r="QZW12" s="353"/>
      <c r="QZX12" s="352"/>
      <c r="QZY12" s="353"/>
      <c r="QZZ12" s="350"/>
      <c r="RAA12" s="350"/>
      <c r="RAB12" s="350"/>
      <c r="RAC12" s="350"/>
      <c r="RAD12" s="350"/>
      <c r="RAE12" s="350"/>
      <c r="RAF12" s="351"/>
      <c r="RAG12" s="352"/>
      <c r="RAH12" s="353"/>
      <c r="RAI12" s="352"/>
      <c r="RAJ12" s="353"/>
      <c r="RAK12" s="352"/>
      <c r="RAL12" s="353"/>
      <c r="RAM12" s="352"/>
      <c r="RAN12" s="353"/>
      <c r="RAO12" s="350"/>
      <c r="RAP12" s="350"/>
      <c r="RAQ12" s="350"/>
      <c r="RAR12" s="350"/>
      <c r="RAS12" s="350"/>
      <c r="RAT12" s="350"/>
      <c r="RAU12" s="351"/>
      <c r="RAV12" s="352"/>
      <c r="RAW12" s="353"/>
      <c r="RAX12" s="352"/>
      <c r="RAY12" s="353"/>
      <c r="RAZ12" s="352"/>
      <c r="RBA12" s="353"/>
      <c r="RBB12" s="352"/>
      <c r="RBC12" s="353"/>
      <c r="RBD12" s="350"/>
      <c r="RBE12" s="350"/>
      <c r="RBF12" s="350"/>
      <c r="RBG12" s="350"/>
      <c r="RBH12" s="350"/>
      <c r="RBI12" s="350"/>
      <c r="RBJ12" s="351"/>
      <c r="RBK12" s="352"/>
      <c r="RBL12" s="353"/>
      <c r="RBM12" s="352"/>
      <c r="RBN12" s="353"/>
      <c r="RBO12" s="352"/>
      <c r="RBP12" s="353"/>
      <c r="RBQ12" s="352"/>
      <c r="RBR12" s="353"/>
      <c r="RBS12" s="350"/>
      <c r="RBT12" s="350"/>
      <c r="RBU12" s="350"/>
      <c r="RBV12" s="350"/>
      <c r="RBW12" s="350"/>
      <c r="RBX12" s="350"/>
      <c r="RBY12" s="351"/>
      <c r="RBZ12" s="352"/>
      <c r="RCA12" s="353"/>
      <c r="RCB12" s="352"/>
      <c r="RCC12" s="353"/>
      <c r="RCD12" s="352"/>
      <c r="RCE12" s="353"/>
      <c r="RCF12" s="352"/>
      <c r="RCG12" s="353"/>
      <c r="RCH12" s="350"/>
      <c r="RCI12" s="350"/>
      <c r="RCJ12" s="350"/>
      <c r="RCK12" s="350"/>
      <c r="RCL12" s="350"/>
      <c r="RCM12" s="350"/>
      <c r="RCN12" s="351"/>
      <c r="RCO12" s="352"/>
      <c r="RCP12" s="353"/>
      <c r="RCQ12" s="352"/>
      <c r="RCR12" s="353"/>
      <c r="RCS12" s="352"/>
      <c r="RCT12" s="353"/>
      <c r="RCU12" s="352"/>
      <c r="RCV12" s="353"/>
      <c r="RCW12" s="350"/>
      <c r="RCX12" s="350"/>
      <c r="RCY12" s="350"/>
      <c r="RCZ12" s="350"/>
      <c r="RDA12" s="350"/>
      <c r="RDB12" s="350"/>
      <c r="RDC12" s="351"/>
      <c r="RDD12" s="352"/>
      <c r="RDE12" s="353"/>
      <c r="RDF12" s="352"/>
      <c r="RDG12" s="353"/>
      <c r="RDH12" s="352"/>
      <c r="RDI12" s="353"/>
      <c r="RDJ12" s="352"/>
      <c r="RDK12" s="353"/>
      <c r="RDL12" s="350"/>
      <c r="RDM12" s="350"/>
      <c r="RDN12" s="350"/>
      <c r="RDO12" s="350"/>
      <c r="RDP12" s="350"/>
      <c r="RDQ12" s="350"/>
      <c r="RDR12" s="351"/>
      <c r="RDS12" s="352"/>
      <c r="RDT12" s="353"/>
      <c r="RDU12" s="352"/>
      <c r="RDV12" s="353"/>
      <c r="RDW12" s="352"/>
      <c r="RDX12" s="353"/>
      <c r="RDY12" s="352"/>
      <c r="RDZ12" s="353"/>
      <c r="REA12" s="350"/>
      <c r="REB12" s="350"/>
      <c r="REC12" s="350"/>
      <c r="RED12" s="350"/>
      <c r="REE12" s="350"/>
      <c r="REF12" s="350"/>
      <c r="REG12" s="351"/>
      <c r="REH12" s="352"/>
      <c r="REI12" s="353"/>
      <c r="REJ12" s="352"/>
      <c r="REK12" s="353"/>
      <c r="REL12" s="352"/>
      <c r="REM12" s="353"/>
      <c r="REN12" s="352"/>
      <c r="REO12" s="353"/>
      <c r="REP12" s="350"/>
      <c r="REQ12" s="350"/>
      <c r="RER12" s="350"/>
      <c r="RES12" s="350"/>
      <c r="RET12" s="350"/>
      <c r="REU12" s="350"/>
      <c r="REV12" s="351"/>
      <c r="REW12" s="352"/>
      <c r="REX12" s="353"/>
      <c r="REY12" s="352"/>
      <c r="REZ12" s="353"/>
      <c r="RFA12" s="352"/>
      <c r="RFB12" s="353"/>
      <c r="RFC12" s="352"/>
      <c r="RFD12" s="353"/>
      <c r="RFE12" s="350"/>
      <c r="RFF12" s="350"/>
      <c r="RFG12" s="350"/>
      <c r="RFH12" s="350"/>
      <c r="RFI12" s="350"/>
      <c r="RFJ12" s="350"/>
      <c r="RFK12" s="351"/>
      <c r="RFL12" s="352"/>
      <c r="RFM12" s="353"/>
      <c r="RFN12" s="352"/>
      <c r="RFO12" s="353"/>
      <c r="RFP12" s="352"/>
      <c r="RFQ12" s="353"/>
      <c r="RFR12" s="352"/>
      <c r="RFS12" s="353"/>
      <c r="RFT12" s="350"/>
      <c r="RFU12" s="350"/>
      <c r="RFV12" s="350"/>
      <c r="RFW12" s="350"/>
      <c r="RFX12" s="350"/>
      <c r="RFY12" s="350"/>
      <c r="RFZ12" s="351"/>
      <c r="RGA12" s="352"/>
      <c r="RGB12" s="353"/>
      <c r="RGC12" s="352"/>
      <c r="RGD12" s="353"/>
      <c r="RGE12" s="352"/>
      <c r="RGF12" s="353"/>
      <c r="RGG12" s="352"/>
      <c r="RGH12" s="353"/>
      <c r="RGI12" s="350"/>
      <c r="RGJ12" s="350"/>
      <c r="RGK12" s="350"/>
      <c r="RGL12" s="350"/>
      <c r="RGM12" s="350"/>
      <c r="RGN12" s="350"/>
      <c r="RGO12" s="351"/>
      <c r="RGP12" s="352"/>
      <c r="RGQ12" s="353"/>
      <c r="RGR12" s="352"/>
      <c r="RGS12" s="353"/>
      <c r="RGT12" s="352"/>
      <c r="RGU12" s="353"/>
      <c r="RGV12" s="352"/>
      <c r="RGW12" s="353"/>
      <c r="RGX12" s="350"/>
      <c r="RGY12" s="350"/>
      <c r="RGZ12" s="350"/>
      <c r="RHA12" s="350"/>
      <c r="RHB12" s="350"/>
      <c r="RHC12" s="350"/>
      <c r="RHD12" s="351"/>
      <c r="RHE12" s="352"/>
      <c r="RHF12" s="353"/>
      <c r="RHG12" s="352"/>
      <c r="RHH12" s="353"/>
      <c r="RHI12" s="352"/>
      <c r="RHJ12" s="353"/>
      <c r="RHK12" s="352"/>
      <c r="RHL12" s="353"/>
      <c r="RHM12" s="350"/>
      <c r="RHN12" s="350"/>
      <c r="RHO12" s="350"/>
      <c r="RHP12" s="350"/>
      <c r="RHQ12" s="350"/>
      <c r="RHR12" s="350"/>
      <c r="RHS12" s="351"/>
      <c r="RHT12" s="352"/>
      <c r="RHU12" s="353"/>
      <c r="RHV12" s="352"/>
      <c r="RHW12" s="353"/>
      <c r="RHX12" s="352"/>
      <c r="RHY12" s="353"/>
      <c r="RHZ12" s="352"/>
      <c r="RIA12" s="353"/>
      <c r="RIB12" s="350"/>
      <c r="RIC12" s="350"/>
      <c r="RID12" s="350"/>
      <c r="RIE12" s="350"/>
      <c r="RIF12" s="350"/>
      <c r="RIG12" s="350"/>
      <c r="RIH12" s="351"/>
      <c r="RII12" s="352"/>
      <c r="RIJ12" s="353"/>
      <c r="RIK12" s="352"/>
      <c r="RIL12" s="353"/>
      <c r="RIM12" s="352"/>
      <c r="RIN12" s="353"/>
      <c r="RIO12" s="352"/>
      <c r="RIP12" s="353"/>
      <c r="RIQ12" s="350"/>
      <c r="RIR12" s="350"/>
      <c r="RIS12" s="350"/>
      <c r="RIT12" s="350"/>
      <c r="RIU12" s="350"/>
      <c r="RIV12" s="350"/>
      <c r="RIW12" s="351"/>
      <c r="RIX12" s="352"/>
      <c r="RIY12" s="353"/>
      <c r="RIZ12" s="352"/>
      <c r="RJA12" s="353"/>
      <c r="RJB12" s="352"/>
      <c r="RJC12" s="353"/>
      <c r="RJD12" s="352"/>
      <c r="RJE12" s="353"/>
      <c r="RJF12" s="350"/>
      <c r="RJG12" s="350"/>
      <c r="RJH12" s="350"/>
      <c r="RJI12" s="350"/>
      <c r="RJJ12" s="350"/>
      <c r="RJK12" s="350"/>
      <c r="RJL12" s="351"/>
      <c r="RJM12" s="352"/>
      <c r="RJN12" s="353"/>
      <c r="RJO12" s="352"/>
      <c r="RJP12" s="353"/>
      <c r="RJQ12" s="352"/>
      <c r="RJR12" s="353"/>
      <c r="RJS12" s="352"/>
      <c r="RJT12" s="353"/>
      <c r="RJU12" s="350"/>
      <c r="RJV12" s="350"/>
      <c r="RJW12" s="350"/>
      <c r="RJX12" s="350"/>
      <c r="RJY12" s="350"/>
      <c r="RJZ12" s="350"/>
      <c r="RKA12" s="351"/>
      <c r="RKB12" s="352"/>
      <c r="RKC12" s="353"/>
      <c r="RKD12" s="352"/>
      <c r="RKE12" s="353"/>
      <c r="RKF12" s="352"/>
      <c r="RKG12" s="353"/>
      <c r="RKH12" s="352"/>
      <c r="RKI12" s="353"/>
      <c r="RKJ12" s="350"/>
      <c r="RKK12" s="350"/>
      <c r="RKL12" s="350"/>
      <c r="RKM12" s="350"/>
      <c r="RKN12" s="350"/>
      <c r="RKO12" s="350"/>
      <c r="RKP12" s="351"/>
      <c r="RKQ12" s="352"/>
      <c r="RKR12" s="353"/>
      <c r="RKS12" s="352"/>
      <c r="RKT12" s="353"/>
      <c r="RKU12" s="352"/>
      <c r="RKV12" s="353"/>
      <c r="RKW12" s="352"/>
      <c r="RKX12" s="353"/>
      <c r="RKY12" s="350"/>
      <c r="RKZ12" s="350"/>
      <c r="RLA12" s="350"/>
      <c r="RLB12" s="350"/>
      <c r="RLC12" s="350"/>
      <c r="RLD12" s="350"/>
      <c r="RLE12" s="351"/>
      <c r="RLF12" s="352"/>
      <c r="RLG12" s="353"/>
      <c r="RLH12" s="352"/>
      <c r="RLI12" s="353"/>
      <c r="RLJ12" s="352"/>
      <c r="RLK12" s="353"/>
      <c r="RLL12" s="352"/>
      <c r="RLM12" s="353"/>
      <c r="RLN12" s="350"/>
      <c r="RLO12" s="350"/>
      <c r="RLP12" s="350"/>
      <c r="RLQ12" s="350"/>
      <c r="RLR12" s="350"/>
      <c r="RLS12" s="350"/>
      <c r="RLT12" s="351"/>
      <c r="RLU12" s="352"/>
      <c r="RLV12" s="353"/>
      <c r="RLW12" s="352"/>
      <c r="RLX12" s="353"/>
      <c r="RLY12" s="352"/>
      <c r="RLZ12" s="353"/>
      <c r="RMA12" s="352"/>
      <c r="RMB12" s="353"/>
      <c r="RMC12" s="350"/>
      <c r="RMD12" s="350"/>
      <c r="RME12" s="350"/>
      <c r="RMF12" s="350"/>
      <c r="RMG12" s="350"/>
      <c r="RMH12" s="350"/>
      <c r="RMI12" s="351"/>
      <c r="RMJ12" s="352"/>
      <c r="RMK12" s="353"/>
      <c r="RML12" s="352"/>
      <c r="RMM12" s="353"/>
      <c r="RMN12" s="352"/>
      <c r="RMO12" s="353"/>
      <c r="RMP12" s="352"/>
      <c r="RMQ12" s="353"/>
      <c r="RMR12" s="350"/>
      <c r="RMS12" s="350"/>
      <c r="RMT12" s="350"/>
      <c r="RMU12" s="350"/>
      <c r="RMV12" s="350"/>
      <c r="RMW12" s="350"/>
      <c r="RMX12" s="351"/>
      <c r="RMY12" s="352"/>
      <c r="RMZ12" s="353"/>
      <c r="RNA12" s="352"/>
      <c r="RNB12" s="353"/>
      <c r="RNC12" s="352"/>
      <c r="RND12" s="353"/>
      <c r="RNE12" s="352"/>
      <c r="RNF12" s="353"/>
      <c r="RNG12" s="350"/>
      <c r="RNH12" s="350"/>
      <c r="RNI12" s="350"/>
      <c r="RNJ12" s="350"/>
      <c r="RNK12" s="350"/>
      <c r="RNL12" s="350"/>
      <c r="RNM12" s="351"/>
      <c r="RNN12" s="352"/>
      <c r="RNO12" s="353"/>
      <c r="RNP12" s="352"/>
      <c r="RNQ12" s="353"/>
      <c r="RNR12" s="352"/>
      <c r="RNS12" s="353"/>
      <c r="RNT12" s="352"/>
      <c r="RNU12" s="353"/>
      <c r="RNV12" s="350"/>
      <c r="RNW12" s="350"/>
      <c r="RNX12" s="350"/>
      <c r="RNY12" s="350"/>
      <c r="RNZ12" s="350"/>
      <c r="ROA12" s="350"/>
      <c r="ROB12" s="351"/>
      <c r="ROC12" s="352"/>
      <c r="ROD12" s="353"/>
      <c r="ROE12" s="352"/>
      <c r="ROF12" s="353"/>
      <c r="ROG12" s="352"/>
      <c r="ROH12" s="353"/>
      <c r="ROI12" s="352"/>
      <c r="ROJ12" s="353"/>
      <c r="ROK12" s="350"/>
      <c r="ROL12" s="350"/>
      <c r="ROM12" s="350"/>
      <c r="RON12" s="350"/>
      <c r="ROO12" s="350"/>
      <c r="ROP12" s="350"/>
      <c r="ROQ12" s="351"/>
      <c r="ROR12" s="352"/>
      <c r="ROS12" s="353"/>
      <c r="ROT12" s="352"/>
      <c r="ROU12" s="353"/>
      <c r="ROV12" s="352"/>
      <c r="ROW12" s="353"/>
      <c r="ROX12" s="352"/>
      <c r="ROY12" s="353"/>
      <c r="ROZ12" s="350"/>
      <c r="RPA12" s="350"/>
      <c r="RPB12" s="350"/>
      <c r="RPC12" s="350"/>
      <c r="RPD12" s="350"/>
      <c r="RPE12" s="350"/>
      <c r="RPF12" s="351"/>
      <c r="RPG12" s="352"/>
      <c r="RPH12" s="353"/>
      <c r="RPI12" s="352"/>
      <c r="RPJ12" s="353"/>
      <c r="RPK12" s="352"/>
      <c r="RPL12" s="353"/>
      <c r="RPM12" s="352"/>
      <c r="RPN12" s="353"/>
      <c r="RPO12" s="350"/>
      <c r="RPP12" s="350"/>
      <c r="RPQ12" s="350"/>
      <c r="RPR12" s="350"/>
      <c r="RPS12" s="350"/>
      <c r="RPT12" s="350"/>
      <c r="RPU12" s="351"/>
      <c r="RPV12" s="352"/>
      <c r="RPW12" s="353"/>
      <c r="RPX12" s="352"/>
      <c r="RPY12" s="353"/>
      <c r="RPZ12" s="352"/>
      <c r="RQA12" s="353"/>
      <c r="RQB12" s="352"/>
      <c r="RQC12" s="353"/>
      <c r="RQD12" s="350"/>
      <c r="RQE12" s="350"/>
      <c r="RQF12" s="350"/>
      <c r="RQG12" s="350"/>
      <c r="RQH12" s="350"/>
      <c r="RQI12" s="350"/>
      <c r="RQJ12" s="351"/>
      <c r="RQK12" s="352"/>
      <c r="RQL12" s="353"/>
      <c r="RQM12" s="352"/>
      <c r="RQN12" s="353"/>
      <c r="RQO12" s="352"/>
      <c r="RQP12" s="353"/>
      <c r="RQQ12" s="352"/>
      <c r="RQR12" s="353"/>
      <c r="RQS12" s="350"/>
      <c r="RQT12" s="350"/>
      <c r="RQU12" s="350"/>
      <c r="RQV12" s="350"/>
      <c r="RQW12" s="350"/>
      <c r="RQX12" s="350"/>
      <c r="RQY12" s="351"/>
      <c r="RQZ12" s="352"/>
      <c r="RRA12" s="353"/>
      <c r="RRB12" s="352"/>
      <c r="RRC12" s="353"/>
      <c r="RRD12" s="352"/>
      <c r="RRE12" s="353"/>
      <c r="RRF12" s="352"/>
      <c r="RRG12" s="353"/>
      <c r="RRH12" s="350"/>
      <c r="RRI12" s="350"/>
      <c r="RRJ12" s="350"/>
      <c r="RRK12" s="350"/>
      <c r="RRL12" s="350"/>
      <c r="RRM12" s="350"/>
      <c r="RRN12" s="351"/>
      <c r="RRO12" s="352"/>
      <c r="RRP12" s="353"/>
      <c r="RRQ12" s="352"/>
      <c r="RRR12" s="353"/>
      <c r="RRS12" s="352"/>
      <c r="RRT12" s="353"/>
      <c r="RRU12" s="352"/>
      <c r="RRV12" s="353"/>
      <c r="RRW12" s="350"/>
      <c r="RRX12" s="350"/>
      <c r="RRY12" s="350"/>
      <c r="RRZ12" s="350"/>
      <c r="RSA12" s="350"/>
      <c r="RSB12" s="350"/>
      <c r="RSC12" s="351"/>
      <c r="RSD12" s="352"/>
      <c r="RSE12" s="353"/>
      <c r="RSF12" s="352"/>
      <c r="RSG12" s="353"/>
      <c r="RSH12" s="352"/>
      <c r="RSI12" s="353"/>
      <c r="RSJ12" s="352"/>
      <c r="RSK12" s="353"/>
      <c r="RSL12" s="350"/>
      <c r="RSM12" s="350"/>
      <c r="RSN12" s="350"/>
      <c r="RSO12" s="350"/>
      <c r="RSP12" s="350"/>
      <c r="RSQ12" s="350"/>
      <c r="RSR12" s="351"/>
      <c r="RSS12" s="352"/>
      <c r="RST12" s="353"/>
      <c r="RSU12" s="352"/>
      <c r="RSV12" s="353"/>
      <c r="RSW12" s="352"/>
      <c r="RSX12" s="353"/>
      <c r="RSY12" s="352"/>
      <c r="RSZ12" s="353"/>
      <c r="RTA12" s="350"/>
      <c r="RTB12" s="350"/>
      <c r="RTC12" s="350"/>
      <c r="RTD12" s="350"/>
      <c r="RTE12" s="350"/>
      <c r="RTF12" s="350"/>
      <c r="RTG12" s="351"/>
      <c r="RTH12" s="352"/>
      <c r="RTI12" s="353"/>
      <c r="RTJ12" s="352"/>
      <c r="RTK12" s="353"/>
      <c r="RTL12" s="352"/>
      <c r="RTM12" s="353"/>
      <c r="RTN12" s="352"/>
      <c r="RTO12" s="353"/>
      <c r="RTP12" s="350"/>
      <c r="RTQ12" s="350"/>
      <c r="RTR12" s="350"/>
      <c r="RTS12" s="350"/>
      <c r="RTT12" s="350"/>
      <c r="RTU12" s="350"/>
      <c r="RTV12" s="351"/>
      <c r="RTW12" s="352"/>
      <c r="RTX12" s="353"/>
      <c r="RTY12" s="352"/>
      <c r="RTZ12" s="353"/>
      <c r="RUA12" s="352"/>
      <c r="RUB12" s="353"/>
      <c r="RUC12" s="352"/>
      <c r="RUD12" s="353"/>
      <c r="RUE12" s="350"/>
      <c r="RUF12" s="350"/>
      <c r="RUG12" s="350"/>
      <c r="RUH12" s="350"/>
      <c r="RUI12" s="350"/>
      <c r="RUJ12" s="350"/>
      <c r="RUK12" s="351"/>
      <c r="RUL12" s="352"/>
      <c r="RUM12" s="353"/>
      <c r="RUN12" s="352"/>
      <c r="RUO12" s="353"/>
      <c r="RUP12" s="352"/>
      <c r="RUQ12" s="353"/>
      <c r="RUR12" s="352"/>
      <c r="RUS12" s="353"/>
      <c r="RUT12" s="350"/>
      <c r="RUU12" s="350"/>
      <c r="RUV12" s="350"/>
      <c r="RUW12" s="350"/>
      <c r="RUX12" s="350"/>
      <c r="RUY12" s="350"/>
      <c r="RUZ12" s="351"/>
      <c r="RVA12" s="352"/>
      <c r="RVB12" s="353"/>
      <c r="RVC12" s="352"/>
      <c r="RVD12" s="353"/>
      <c r="RVE12" s="352"/>
      <c r="RVF12" s="353"/>
      <c r="RVG12" s="352"/>
      <c r="RVH12" s="353"/>
      <c r="RVI12" s="350"/>
      <c r="RVJ12" s="350"/>
      <c r="RVK12" s="350"/>
      <c r="RVL12" s="350"/>
      <c r="RVM12" s="350"/>
      <c r="RVN12" s="350"/>
      <c r="RVO12" s="351"/>
      <c r="RVP12" s="352"/>
      <c r="RVQ12" s="353"/>
      <c r="RVR12" s="352"/>
      <c r="RVS12" s="353"/>
      <c r="RVT12" s="352"/>
      <c r="RVU12" s="353"/>
      <c r="RVV12" s="352"/>
      <c r="RVW12" s="353"/>
      <c r="RVX12" s="350"/>
      <c r="RVY12" s="350"/>
      <c r="RVZ12" s="350"/>
      <c r="RWA12" s="350"/>
      <c r="RWB12" s="350"/>
      <c r="RWC12" s="350"/>
      <c r="RWD12" s="351"/>
      <c r="RWE12" s="352"/>
      <c r="RWF12" s="353"/>
      <c r="RWG12" s="352"/>
      <c r="RWH12" s="353"/>
      <c r="RWI12" s="352"/>
      <c r="RWJ12" s="353"/>
      <c r="RWK12" s="352"/>
      <c r="RWL12" s="353"/>
      <c r="RWM12" s="350"/>
      <c r="RWN12" s="350"/>
      <c r="RWO12" s="350"/>
      <c r="RWP12" s="350"/>
      <c r="RWQ12" s="350"/>
      <c r="RWR12" s="350"/>
      <c r="RWS12" s="351"/>
      <c r="RWT12" s="352"/>
      <c r="RWU12" s="353"/>
      <c r="RWV12" s="352"/>
      <c r="RWW12" s="353"/>
      <c r="RWX12" s="352"/>
      <c r="RWY12" s="353"/>
      <c r="RWZ12" s="352"/>
      <c r="RXA12" s="353"/>
      <c r="RXB12" s="350"/>
      <c r="RXC12" s="350"/>
      <c r="RXD12" s="350"/>
      <c r="RXE12" s="350"/>
      <c r="RXF12" s="350"/>
      <c r="RXG12" s="350"/>
      <c r="RXH12" s="351"/>
      <c r="RXI12" s="352"/>
      <c r="RXJ12" s="353"/>
      <c r="RXK12" s="352"/>
      <c r="RXL12" s="353"/>
      <c r="RXM12" s="352"/>
      <c r="RXN12" s="353"/>
      <c r="RXO12" s="352"/>
      <c r="RXP12" s="353"/>
      <c r="RXQ12" s="350"/>
      <c r="RXR12" s="350"/>
      <c r="RXS12" s="350"/>
      <c r="RXT12" s="350"/>
      <c r="RXU12" s="350"/>
      <c r="RXV12" s="350"/>
      <c r="RXW12" s="351"/>
      <c r="RXX12" s="352"/>
      <c r="RXY12" s="353"/>
      <c r="RXZ12" s="352"/>
      <c r="RYA12" s="353"/>
      <c r="RYB12" s="352"/>
      <c r="RYC12" s="353"/>
      <c r="RYD12" s="352"/>
      <c r="RYE12" s="353"/>
      <c r="RYF12" s="350"/>
      <c r="RYG12" s="350"/>
      <c r="RYH12" s="350"/>
      <c r="RYI12" s="350"/>
      <c r="RYJ12" s="350"/>
      <c r="RYK12" s="350"/>
      <c r="RYL12" s="351"/>
      <c r="RYM12" s="352"/>
      <c r="RYN12" s="353"/>
      <c r="RYO12" s="352"/>
      <c r="RYP12" s="353"/>
      <c r="RYQ12" s="352"/>
      <c r="RYR12" s="353"/>
      <c r="RYS12" s="352"/>
      <c r="RYT12" s="353"/>
      <c r="RYU12" s="350"/>
      <c r="RYV12" s="350"/>
      <c r="RYW12" s="350"/>
      <c r="RYX12" s="350"/>
      <c r="RYY12" s="350"/>
      <c r="RYZ12" s="350"/>
      <c r="RZA12" s="351"/>
      <c r="RZB12" s="352"/>
      <c r="RZC12" s="353"/>
      <c r="RZD12" s="352"/>
      <c r="RZE12" s="353"/>
      <c r="RZF12" s="352"/>
      <c r="RZG12" s="353"/>
      <c r="RZH12" s="352"/>
      <c r="RZI12" s="353"/>
      <c r="RZJ12" s="350"/>
      <c r="RZK12" s="350"/>
      <c r="RZL12" s="350"/>
      <c r="RZM12" s="350"/>
      <c r="RZN12" s="350"/>
      <c r="RZO12" s="350"/>
      <c r="RZP12" s="351"/>
      <c r="RZQ12" s="352"/>
      <c r="RZR12" s="353"/>
      <c r="RZS12" s="352"/>
      <c r="RZT12" s="353"/>
      <c r="RZU12" s="352"/>
      <c r="RZV12" s="353"/>
      <c r="RZW12" s="352"/>
      <c r="RZX12" s="353"/>
      <c r="RZY12" s="350"/>
      <c r="RZZ12" s="350"/>
      <c r="SAA12" s="350"/>
      <c r="SAB12" s="350"/>
      <c r="SAC12" s="350"/>
      <c r="SAD12" s="350"/>
      <c r="SAE12" s="351"/>
      <c r="SAF12" s="352"/>
      <c r="SAG12" s="353"/>
      <c r="SAH12" s="352"/>
      <c r="SAI12" s="353"/>
      <c r="SAJ12" s="352"/>
      <c r="SAK12" s="353"/>
      <c r="SAL12" s="352"/>
      <c r="SAM12" s="353"/>
      <c r="SAN12" s="350"/>
      <c r="SAO12" s="350"/>
      <c r="SAP12" s="350"/>
      <c r="SAQ12" s="350"/>
      <c r="SAR12" s="350"/>
      <c r="SAS12" s="350"/>
      <c r="SAT12" s="351"/>
      <c r="SAU12" s="352"/>
      <c r="SAV12" s="353"/>
      <c r="SAW12" s="352"/>
      <c r="SAX12" s="353"/>
      <c r="SAY12" s="352"/>
      <c r="SAZ12" s="353"/>
      <c r="SBA12" s="352"/>
      <c r="SBB12" s="353"/>
      <c r="SBC12" s="350"/>
      <c r="SBD12" s="350"/>
      <c r="SBE12" s="350"/>
      <c r="SBF12" s="350"/>
      <c r="SBG12" s="350"/>
      <c r="SBH12" s="350"/>
      <c r="SBI12" s="351"/>
      <c r="SBJ12" s="352"/>
      <c r="SBK12" s="353"/>
      <c r="SBL12" s="352"/>
      <c r="SBM12" s="353"/>
      <c r="SBN12" s="352"/>
      <c r="SBO12" s="353"/>
      <c r="SBP12" s="352"/>
      <c r="SBQ12" s="353"/>
      <c r="SBR12" s="350"/>
      <c r="SBS12" s="350"/>
      <c r="SBT12" s="350"/>
      <c r="SBU12" s="350"/>
      <c r="SBV12" s="350"/>
      <c r="SBW12" s="350"/>
      <c r="SBX12" s="351"/>
      <c r="SBY12" s="352"/>
      <c r="SBZ12" s="353"/>
      <c r="SCA12" s="352"/>
      <c r="SCB12" s="353"/>
      <c r="SCC12" s="352"/>
      <c r="SCD12" s="353"/>
      <c r="SCE12" s="352"/>
      <c r="SCF12" s="353"/>
      <c r="SCG12" s="350"/>
      <c r="SCH12" s="350"/>
      <c r="SCI12" s="350"/>
      <c r="SCJ12" s="350"/>
      <c r="SCK12" s="350"/>
      <c r="SCL12" s="350"/>
      <c r="SCM12" s="351"/>
      <c r="SCN12" s="352"/>
      <c r="SCO12" s="353"/>
      <c r="SCP12" s="352"/>
      <c r="SCQ12" s="353"/>
      <c r="SCR12" s="352"/>
      <c r="SCS12" s="353"/>
      <c r="SCT12" s="352"/>
      <c r="SCU12" s="353"/>
      <c r="SCV12" s="350"/>
      <c r="SCW12" s="350"/>
      <c r="SCX12" s="350"/>
      <c r="SCY12" s="350"/>
      <c r="SCZ12" s="350"/>
      <c r="SDA12" s="350"/>
      <c r="SDB12" s="351"/>
      <c r="SDC12" s="352"/>
      <c r="SDD12" s="353"/>
      <c r="SDE12" s="352"/>
      <c r="SDF12" s="353"/>
      <c r="SDG12" s="352"/>
      <c r="SDH12" s="353"/>
      <c r="SDI12" s="352"/>
      <c r="SDJ12" s="353"/>
      <c r="SDK12" s="350"/>
      <c r="SDL12" s="350"/>
      <c r="SDM12" s="350"/>
      <c r="SDN12" s="350"/>
      <c r="SDO12" s="350"/>
      <c r="SDP12" s="350"/>
      <c r="SDQ12" s="351"/>
      <c r="SDR12" s="352"/>
      <c r="SDS12" s="353"/>
      <c r="SDT12" s="352"/>
      <c r="SDU12" s="353"/>
      <c r="SDV12" s="352"/>
      <c r="SDW12" s="353"/>
      <c r="SDX12" s="352"/>
      <c r="SDY12" s="353"/>
      <c r="SDZ12" s="350"/>
      <c r="SEA12" s="350"/>
      <c r="SEB12" s="350"/>
      <c r="SEC12" s="350"/>
      <c r="SED12" s="350"/>
      <c r="SEE12" s="350"/>
      <c r="SEF12" s="351"/>
      <c r="SEG12" s="352"/>
      <c r="SEH12" s="353"/>
      <c r="SEI12" s="352"/>
      <c r="SEJ12" s="353"/>
      <c r="SEK12" s="352"/>
      <c r="SEL12" s="353"/>
      <c r="SEM12" s="352"/>
      <c r="SEN12" s="353"/>
      <c r="SEO12" s="350"/>
      <c r="SEP12" s="350"/>
      <c r="SEQ12" s="350"/>
      <c r="SER12" s="350"/>
      <c r="SES12" s="350"/>
      <c r="SET12" s="350"/>
      <c r="SEU12" s="351"/>
      <c r="SEV12" s="352"/>
      <c r="SEW12" s="353"/>
      <c r="SEX12" s="352"/>
      <c r="SEY12" s="353"/>
      <c r="SEZ12" s="352"/>
      <c r="SFA12" s="353"/>
      <c r="SFB12" s="352"/>
      <c r="SFC12" s="353"/>
      <c r="SFD12" s="350"/>
      <c r="SFE12" s="350"/>
      <c r="SFF12" s="350"/>
      <c r="SFG12" s="350"/>
      <c r="SFH12" s="350"/>
      <c r="SFI12" s="350"/>
      <c r="SFJ12" s="351"/>
      <c r="SFK12" s="352"/>
      <c r="SFL12" s="353"/>
      <c r="SFM12" s="352"/>
      <c r="SFN12" s="353"/>
      <c r="SFO12" s="352"/>
      <c r="SFP12" s="353"/>
      <c r="SFQ12" s="352"/>
      <c r="SFR12" s="353"/>
      <c r="SFS12" s="350"/>
      <c r="SFT12" s="350"/>
      <c r="SFU12" s="350"/>
      <c r="SFV12" s="350"/>
      <c r="SFW12" s="350"/>
      <c r="SFX12" s="350"/>
      <c r="SFY12" s="351"/>
      <c r="SFZ12" s="352"/>
      <c r="SGA12" s="353"/>
      <c r="SGB12" s="352"/>
      <c r="SGC12" s="353"/>
      <c r="SGD12" s="352"/>
      <c r="SGE12" s="353"/>
      <c r="SGF12" s="352"/>
      <c r="SGG12" s="353"/>
      <c r="SGH12" s="350"/>
      <c r="SGI12" s="350"/>
      <c r="SGJ12" s="350"/>
      <c r="SGK12" s="350"/>
      <c r="SGL12" s="350"/>
      <c r="SGM12" s="350"/>
      <c r="SGN12" s="351"/>
      <c r="SGO12" s="352"/>
      <c r="SGP12" s="353"/>
      <c r="SGQ12" s="352"/>
      <c r="SGR12" s="353"/>
      <c r="SGS12" s="352"/>
      <c r="SGT12" s="353"/>
      <c r="SGU12" s="352"/>
      <c r="SGV12" s="353"/>
      <c r="SGW12" s="350"/>
      <c r="SGX12" s="350"/>
      <c r="SGY12" s="350"/>
      <c r="SGZ12" s="350"/>
      <c r="SHA12" s="350"/>
      <c r="SHB12" s="350"/>
      <c r="SHC12" s="351"/>
      <c r="SHD12" s="352"/>
      <c r="SHE12" s="353"/>
      <c r="SHF12" s="352"/>
      <c r="SHG12" s="353"/>
      <c r="SHH12" s="352"/>
      <c r="SHI12" s="353"/>
      <c r="SHJ12" s="352"/>
      <c r="SHK12" s="353"/>
      <c r="SHL12" s="350"/>
      <c r="SHM12" s="350"/>
      <c r="SHN12" s="350"/>
      <c r="SHO12" s="350"/>
      <c r="SHP12" s="350"/>
      <c r="SHQ12" s="350"/>
      <c r="SHR12" s="351"/>
      <c r="SHS12" s="352"/>
      <c r="SHT12" s="353"/>
      <c r="SHU12" s="352"/>
      <c r="SHV12" s="353"/>
      <c r="SHW12" s="352"/>
      <c r="SHX12" s="353"/>
      <c r="SHY12" s="352"/>
      <c r="SHZ12" s="353"/>
      <c r="SIA12" s="350"/>
      <c r="SIB12" s="350"/>
      <c r="SIC12" s="350"/>
      <c r="SID12" s="350"/>
      <c r="SIE12" s="350"/>
      <c r="SIF12" s="350"/>
      <c r="SIG12" s="351"/>
      <c r="SIH12" s="352"/>
      <c r="SII12" s="353"/>
      <c r="SIJ12" s="352"/>
      <c r="SIK12" s="353"/>
      <c r="SIL12" s="352"/>
      <c r="SIM12" s="353"/>
      <c r="SIN12" s="352"/>
      <c r="SIO12" s="353"/>
      <c r="SIP12" s="350"/>
      <c r="SIQ12" s="350"/>
      <c r="SIR12" s="350"/>
      <c r="SIS12" s="350"/>
      <c r="SIT12" s="350"/>
      <c r="SIU12" s="350"/>
      <c r="SIV12" s="351"/>
      <c r="SIW12" s="352"/>
      <c r="SIX12" s="353"/>
      <c r="SIY12" s="352"/>
      <c r="SIZ12" s="353"/>
      <c r="SJA12" s="352"/>
      <c r="SJB12" s="353"/>
      <c r="SJC12" s="352"/>
      <c r="SJD12" s="353"/>
      <c r="SJE12" s="350"/>
      <c r="SJF12" s="350"/>
      <c r="SJG12" s="350"/>
      <c r="SJH12" s="350"/>
      <c r="SJI12" s="350"/>
      <c r="SJJ12" s="350"/>
      <c r="SJK12" s="351"/>
      <c r="SJL12" s="352"/>
      <c r="SJM12" s="353"/>
      <c r="SJN12" s="352"/>
      <c r="SJO12" s="353"/>
      <c r="SJP12" s="352"/>
      <c r="SJQ12" s="353"/>
      <c r="SJR12" s="352"/>
      <c r="SJS12" s="353"/>
      <c r="SJT12" s="350"/>
      <c r="SJU12" s="350"/>
      <c r="SJV12" s="350"/>
      <c r="SJW12" s="350"/>
      <c r="SJX12" s="350"/>
      <c r="SJY12" s="350"/>
      <c r="SJZ12" s="351"/>
      <c r="SKA12" s="352"/>
      <c r="SKB12" s="353"/>
      <c r="SKC12" s="352"/>
      <c r="SKD12" s="353"/>
      <c r="SKE12" s="352"/>
      <c r="SKF12" s="353"/>
      <c r="SKG12" s="352"/>
      <c r="SKH12" s="353"/>
      <c r="SKI12" s="350"/>
      <c r="SKJ12" s="350"/>
      <c r="SKK12" s="350"/>
      <c r="SKL12" s="350"/>
      <c r="SKM12" s="350"/>
      <c r="SKN12" s="350"/>
      <c r="SKO12" s="351"/>
      <c r="SKP12" s="352"/>
      <c r="SKQ12" s="353"/>
      <c r="SKR12" s="352"/>
      <c r="SKS12" s="353"/>
      <c r="SKT12" s="352"/>
      <c r="SKU12" s="353"/>
      <c r="SKV12" s="352"/>
      <c r="SKW12" s="353"/>
      <c r="SKX12" s="350"/>
      <c r="SKY12" s="350"/>
      <c r="SKZ12" s="350"/>
      <c r="SLA12" s="350"/>
      <c r="SLB12" s="350"/>
      <c r="SLC12" s="350"/>
      <c r="SLD12" s="351"/>
      <c r="SLE12" s="352"/>
      <c r="SLF12" s="353"/>
      <c r="SLG12" s="352"/>
      <c r="SLH12" s="353"/>
      <c r="SLI12" s="352"/>
      <c r="SLJ12" s="353"/>
      <c r="SLK12" s="352"/>
      <c r="SLL12" s="353"/>
      <c r="SLM12" s="350"/>
      <c r="SLN12" s="350"/>
      <c r="SLO12" s="350"/>
      <c r="SLP12" s="350"/>
      <c r="SLQ12" s="350"/>
      <c r="SLR12" s="350"/>
      <c r="SLS12" s="351"/>
      <c r="SLT12" s="352"/>
      <c r="SLU12" s="353"/>
      <c r="SLV12" s="352"/>
      <c r="SLW12" s="353"/>
      <c r="SLX12" s="352"/>
      <c r="SLY12" s="353"/>
      <c r="SLZ12" s="352"/>
      <c r="SMA12" s="353"/>
      <c r="SMB12" s="350"/>
      <c r="SMC12" s="350"/>
      <c r="SMD12" s="350"/>
      <c r="SME12" s="350"/>
      <c r="SMF12" s="350"/>
      <c r="SMG12" s="350"/>
      <c r="SMH12" s="351"/>
      <c r="SMI12" s="352"/>
      <c r="SMJ12" s="353"/>
      <c r="SMK12" s="352"/>
      <c r="SML12" s="353"/>
      <c r="SMM12" s="352"/>
      <c r="SMN12" s="353"/>
      <c r="SMO12" s="352"/>
      <c r="SMP12" s="353"/>
      <c r="SMQ12" s="350"/>
      <c r="SMR12" s="350"/>
      <c r="SMS12" s="350"/>
      <c r="SMT12" s="350"/>
      <c r="SMU12" s="350"/>
      <c r="SMV12" s="350"/>
      <c r="SMW12" s="351"/>
      <c r="SMX12" s="352"/>
      <c r="SMY12" s="353"/>
      <c r="SMZ12" s="352"/>
      <c r="SNA12" s="353"/>
      <c r="SNB12" s="352"/>
      <c r="SNC12" s="353"/>
      <c r="SND12" s="352"/>
      <c r="SNE12" s="353"/>
      <c r="SNF12" s="350"/>
      <c r="SNG12" s="350"/>
      <c r="SNH12" s="350"/>
      <c r="SNI12" s="350"/>
      <c r="SNJ12" s="350"/>
      <c r="SNK12" s="350"/>
      <c r="SNL12" s="351"/>
      <c r="SNM12" s="352"/>
      <c r="SNN12" s="353"/>
      <c r="SNO12" s="352"/>
      <c r="SNP12" s="353"/>
      <c r="SNQ12" s="352"/>
      <c r="SNR12" s="353"/>
      <c r="SNS12" s="352"/>
      <c r="SNT12" s="353"/>
      <c r="SNU12" s="350"/>
      <c r="SNV12" s="350"/>
      <c r="SNW12" s="350"/>
      <c r="SNX12" s="350"/>
      <c r="SNY12" s="350"/>
      <c r="SNZ12" s="350"/>
      <c r="SOA12" s="351"/>
      <c r="SOB12" s="352"/>
      <c r="SOC12" s="353"/>
      <c r="SOD12" s="352"/>
      <c r="SOE12" s="353"/>
      <c r="SOF12" s="352"/>
      <c r="SOG12" s="353"/>
      <c r="SOH12" s="352"/>
      <c r="SOI12" s="353"/>
      <c r="SOJ12" s="350"/>
      <c r="SOK12" s="350"/>
      <c r="SOL12" s="350"/>
      <c r="SOM12" s="350"/>
      <c r="SON12" s="350"/>
      <c r="SOO12" s="350"/>
      <c r="SOP12" s="351"/>
      <c r="SOQ12" s="352"/>
      <c r="SOR12" s="353"/>
      <c r="SOS12" s="352"/>
      <c r="SOT12" s="353"/>
      <c r="SOU12" s="352"/>
      <c r="SOV12" s="353"/>
      <c r="SOW12" s="352"/>
      <c r="SOX12" s="353"/>
      <c r="SOY12" s="350"/>
      <c r="SOZ12" s="350"/>
      <c r="SPA12" s="350"/>
      <c r="SPB12" s="350"/>
      <c r="SPC12" s="350"/>
      <c r="SPD12" s="350"/>
      <c r="SPE12" s="351"/>
      <c r="SPF12" s="352"/>
      <c r="SPG12" s="353"/>
      <c r="SPH12" s="352"/>
      <c r="SPI12" s="353"/>
      <c r="SPJ12" s="352"/>
      <c r="SPK12" s="353"/>
      <c r="SPL12" s="352"/>
      <c r="SPM12" s="353"/>
      <c r="SPN12" s="350"/>
      <c r="SPO12" s="350"/>
      <c r="SPP12" s="350"/>
      <c r="SPQ12" s="350"/>
      <c r="SPR12" s="350"/>
      <c r="SPS12" s="350"/>
      <c r="SPT12" s="351"/>
      <c r="SPU12" s="352"/>
      <c r="SPV12" s="353"/>
      <c r="SPW12" s="352"/>
      <c r="SPX12" s="353"/>
      <c r="SPY12" s="352"/>
      <c r="SPZ12" s="353"/>
      <c r="SQA12" s="352"/>
      <c r="SQB12" s="353"/>
      <c r="SQC12" s="350"/>
      <c r="SQD12" s="350"/>
      <c r="SQE12" s="350"/>
      <c r="SQF12" s="350"/>
      <c r="SQG12" s="350"/>
      <c r="SQH12" s="350"/>
      <c r="SQI12" s="351"/>
      <c r="SQJ12" s="352"/>
      <c r="SQK12" s="353"/>
      <c r="SQL12" s="352"/>
      <c r="SQM12" s="353"/>
      <c r="SQN12" s="352"/>
      <c r="SQO12" s="353"/>
      <c r="SQP12" s="352"/>
      <c r="SQQ12" s="353"/>
      <c r="SQR12" s="350"/>
      <c r="SQS12" s="350"/>
      <c r="SQT12" s="350"/>
      <c r="SQU12" s="350"/>
      <c r="SQV12" s="350"/>
      <c r="SQW12" s="350"/>
      <c r="SQX12" s="351"/>
      <c r="SQY12" s="352"/>
      <c r="SQZ12" s="353"/>
      <c r="SRA12" s="352"/>
      <c r="SRB12" s="353"/>
      <c r="SRC12" s="352"/>
      <c r="SRD12" s="353"/>
      <c r="SRE12" s="352"/>
      <c r="SRF12" s="353"/>
      <c r="SRG12" s="350"/>
      <c r="SRH12" s="350"/>
      <c r="SRI12" s="350"/>
      <c r="SRJ12" s="350"/>
      <c r="SRK12" s="350"/>
      <c r="SRL12" s="350"/>
      <c r="SRM12" s="351"/>
      <c r="SRN12" s="352"/>
      <c r="SRO12" s="353"/>
      <c r="SRP12" s="352"/>
      <c r="SRQ12" s="353"/>
      <c r="SRR12" s="352"/>
      <c r="SRS12" s="353"/>
      <c r="SRT12" s="352"/>
      <c r="SRU12" s="353"/>
      <c r="SRV12" s="350"/>
      <c r="SRW12" s="350"/>
      <c r="SRX12" s="350"/>
      <c r="SRY12" s="350"/>
      <c r="SRZ12" s="350"/>
      <c r="SSA12" s="350"/>
      <c r="SSB12" s="351"/>
      <c r="SSC12" s="352"/>
      <c r="SSD12" s="353"/>
      <c r="SSE12" s="352"/>
      <c r="SSF12" s="353"/>
      <c r="SSG12" s="352"/>
      <c r="SSH12" s="353"/>
      <c r="SSI12" s="352"/>
      <c r="SSJ12" s="353"/>
      <c r="SSK12" s="350"/>
      <c r="SSL12" s="350"/>
      <c r="SSM12" s="350"/>
      <c r="SSN12" s="350"/>
      <c r="SSO12" s="350"/>
      <c r="SSP12" s="350"/>
      <c r="SSQ12" s="351"/>
      <c r="SSR12" s="352"/>
      <c r="SSS12" s="353"/>
      <c r="SST12" s="352"/>
      <c r="SSU12" s="353"/>
      <c r="SSV12" s="352"/>
      <c r="SSW12" s="353"/>
      <c r="SSX12" s="352"/>
      <c r="SSY12" s="353"/>
      <c r="SSZ12" s="350"/>
      <c r="STA12" s="350"/>
      <c r="STB12" s="350"/>
      <c r="STC12" s="350"/>
      <c r="STD12" s="350"/>
      <c r="STE12" s="350"/>
      <c r="STF12" s="351"/>
      <c r="STG12" s="352"/>
      <c r="STH12" s="353"/>
      <c r="STI12" s="352"/>
      <c r="STJ12" s="353"/>
      <c r="STK12" s="352"/>
      <c r="STL12" s="353"/>
      <c r="STM12" s="352"/>
      <c r="STN12" s="353"/>
      <c r="STO12" s="350"/>
      <c r="STP12" s="350"/>
      <c r="STQ12" s="350"/>
      <c r="STR12" s="350"/>
      <c r="STS12" s="350"/>
      <c r="STT12" s="350"/>
      <c r="STU12" s="351"/>
      <c r="STV12" s="352"/>
      <c r="STW12" s="353"/>
      <c r="STX12" s="352"/>
      <c r="STY12" s="353"/>
      <c r="STZ12" s="352"/>
      <c r="SUA12" s="353"/>
      <c r="SUB12" s="352"/>
      <c r="SUC12" s="353"/>
      <c r="SUD12" s="350"/>
      <c r="SUE12" s="350"/>
      <c r="SUF12" s="350"/>
      <c r="SUG12" s="350"/>
      <c r="SUH12" s="350"/>
      <c r="SUI12" s="350"/>
      <c r="SUJ12" s="351"/>
      <c r="SUK12" s="352"/>
      <c r="SUL12" s="353"/>
      <c r="SUM12" s="352"/>
      <c r="SUN12" s="353"/>
      <c r="SUO12" s="352"/>
      <c r="SUP12" s="353"/>
      <c r="SUQ12" s="352"/>
      <c r="SUR12" s="353"/>
      <c r="SUS12" s="350"/>
      <c r="SUT12" s="350"/>
      <c r="SUU12" s="350"/>
      <c r="SUV12" s="350"/>
      <c r="SUW12" s="350"/>
      <c r="SUX12" s="350"/>
      <c r="SUY12" s="351"/>
      <c r="SUZ12" s="352"/>
      <c r="SVA12" s="353"/>
      <c r="SVB12" s="352"/>
      <c r="SVC12" s="353"/>
      <c r="SVD12" s="352"/>
      <c r="SVE12" s="353"/>
      <c r="SVF12" s="352"/>
      <c r="SVG12" s="353"/>
      <c r="SVH12" s="350"/>
      <c r="SVI12" s="350"/>
      <c r="SVJ12" s="350"/>
      <c r="SVK12" s="350"/>
      <c r="SVL12" s="350"/>
      <c r="SVM12" s="350"/>
      <c r="SVN12" s="351"/>
      <c r="SVO12" s="352"/>
      <c r="SVP12" s="353"/>
      <c r="SVQ12" s="352"/>
      <c r="SVR12" s="353"/>
      <c r="SVS12" s="352"/>
      <c r="SVT12" s="353"/>
      <c r="SVU12" s="352"/>
      <c r="SVV12" s="353"/>
      <c r="SVW12" s="350"/>
      <c r="SVX12" s="350"/>
      <c r="SVY12" s="350"/>
      <c r="SVZ12" s="350"/>
      <c r="SWA12" s="350"/>
      <c r="SWB12" s="350"/>
      <c r="SWC12" s="351"/>
      <c r="SWD12" s="352"/>
      <c r="SWE12" s="353"/>
      <c r="SWF12" s="352"/>
      <c r="SWG12" s="353"/>
      <c r="SWH12" s="352"/>
      <c r="SWI12" s="353"/>
      <c r="SWJ12" s="352"/>
      <c r="SWK12" s="353"/>
      <c r="SWL12" s="350"/>
      <c r="SWM12" s="350"/>
      <c r="SWN12" s="350"/>
      <c r="SWO12" s="350"/>
      <c r="SWP12" s="350"/>
      <c r="SWQ12" s="350"/>
      <c r="SWR12" s="351"/>
      <c r="SWS12" s="352"/>
      <c r="SWT12" s="353"/>
      <c r="SWU12" s="352"/>
      <c r="SWV12" s="353"/>
      <c r="SWW12" s="352"/>
      <c r="SWX12" s="353"/>
      <c r="SWY12" s="352"/>
      <c r="SWZ12" s="353"/>
      <c r="SXA12" s="350"/>
      <c r="SXB12" s="350"/>
      <c r="SXC12" s="350"/>
      <c r="SXD12" s="350"/>
      <c r="SXE12" s="350"/>
      <c r="SXF12" s="350"/>
      <c r="SXG12" s="351"/>
      <c r="SXH12" s="352"/>
      <c r="SXI12" s="353"/>
      <c r="SXJ12" s="352"/>
      <c r="SXK12" s="353"/>
      <c r="SXL12" s="352"/>
      <c r="SXM12" s="353"/>
      <c r="SXN12" s="352"/>
      <c r="SXO12" s="353"/>
      <c r="SXP12" s="350"/>
      <c r="SXQ12" s="350"/>
      <c r="SXR12" s="350"/>
      <c r="SXS12" s="350"/>
      <c r="SXT12" s="350"/>
      <c r="SXU12" s="350"/>
      <c r="SXV12" s="351"/>
      <c r="SXW12" s="352"/>
      <c r="SXX12" s="353"/>
      <c r="SXY12" s="352"/>
      <c r="SXZ12" s="353"/>
      <c r="SYA12" s="352"/>
      <c r="SYB12" s="353"/>
      <c r="SYC12" s="352"/>
      <c r="SYD12" s="353"/>
      <c r="SYE12" s="350"/>
      <c r="SYF12" s="350"/>
      <c r="SYG12" s="350"/>
      <c r="SYH12" s="350"/>
      <c r="SYI12" s="350"/>
      <c r="SYJ12" s="350"/>
      <c r="SYK12" s="351"/>
      <c r="SYL12" s="352"/>
      <c r="SYM12" s="353"/>
      <c r="SYN12" s="352"/>
      <c r="SYO12" s="353"/>
      <c r="SYP12" s="352"/>
      <c r="SYQ12" s="353"/>
      <c r="SYR12" s="352"/>
      <c r="SYS12" s="353"/>
      <c r="SYT12" s="350"/>
      <c r="SYU12" s="350"/>
      <c r="SYV12" s="350"/>
      <c r="SYW12" s="350"/>
      <c r="SYX12" s="350"/>
      <c r="SYY12" s="350"/>
      <c r="SYZ12" s="351"/>
      <c r="SZA12" s="352"/>
      <c r="SZB12" s="353"/>
      <c r="SZC12" s="352"/>
      <c r="SZD12" s="353"/>
      <c r="SZE12" s="352"/>
      <c r="SZF12" s="353"/>
      <c r="SZG12" s="352"/>
      <c r="SZH12" s="353"/>
      <c r="SZI12" s="350"/>
      <c r="SZJ12" s="350"/>
      <c r="SZK12" s="350"/>
      <c r="SZL12" s="350"/>
      <c r="SZM12" s="350"/>
      <c r="SZN12" s="350"/>
      <c r="SZO12" s="351"/>
      <c r="SZP12" s="352"/>
      <c r="SZQ12" s="353"/>
      <c r="SZR12" s="352"/>
      <c r="SZS12" s="353"/>
      <c r="SZT12" s="352"/>
      <c r="SZU12" s="353"/>
      <c r="SZV12" s="352"/>
      <c r="SZW12" s="353"/>
      <c r="SZX12" s="350"/>
      <c r="SZY12" s="350"/>
      <c r="SZZ12" s="350"/>
      <c r="TAA12" s="350"/>
      <c r="TAB12" s="350"/>
      <c r="TAC12" s="350"/>
      <c r="TAD12" s="351"/>
      <c r="TAE12" s="352"/>
      <c r="TAF12" s="353"/>
      <c r="TAG12" s="352"/>
      <c r="TAH12" s="353"/>
      <c r="TAI12" s="352"/>
      <c r="TAJ12" s="353"/>
      <c r="TAK12" s="352"/>
      <c r="TAL12" s="353"/>
      <c r="TAM12" s="350"/>
      <c r="TAN12" s="350"/>
      <c r="TAO12" s="350"/>
      <c r="TAP12" s="350"/>
      <c r="TAQ12" s="350"/>
      <c r="TAR12" s="350"/>
      <c r="TAS12" s="351"/>
      <c r="TAT12" s="352"/>
      <c r="TAU12" s="353"/>
      <c r="TAV12" s="352"/>
      <c r="TAW12" s="353"/>
      <c r="TAX12" s="352"/>
      <c r="TAY12" s="353"/>
      <c r="TAZ12" s="352"/>
      <c r="TBA12" s="353"/>
      <c r="TBB12" s="350"/>
      <c r="TBC12" s="350"/>
      <c r="TBD12" s="350"/>
      <c r="TBE12" s="350"/>
      <c r="TBF12" s="350"/>
      <c r="TBG12" s="350"/>
      <c r="TBH12" s="351"/>
      <c r="TBI12" s="352"/>
      <c r="TBJ12" s="353"/>
      <c r="TBK12" s="352"/>
      <c r="TBL12" s="353"/>
      <c r="TBM12" s="352"/>
      <c r="TBN12" s="353"/>
      <c r="TBO12" s="352"/>
      <c r="TBP12" s="353"/>
      <c r="TBQ12" s="350"/>
      <c r="TBR12" s="350"/>
      <c r="TBS12" s="350"/>
      <c r="TBT12" s="350"/>
      <c r="TBU12" s="350"/>
      <c r="TBV12" s="350"/>
      <c r="TBW12" s="351"/>
      <c r="TBX12" s="352"/>
      <c r="TBY12" s="353"/>
      <c r="TBZ12" s="352"/>
      <c r="TCA12" s="353"/>
      <c r="TCB12" s="352"/>
      <c r="TCC12" s="353"/>
      <c r="TCD12" s="352"/>
      <c r="TCE12" s="353"/>
      <c r="TCF12" s="350"/>
      <c r="TCG12" s="350"/>
      <c r="TCH12" s="350"/>
      <c r="TCI12" s="350"/>
      <c r="TCJ12" s="350"/>
      <c r="TCK12" s="350"/>
      <c r="TCL12" s="351"/>
      <c r="TCM12" s="352"/>
      <c r="TCN12" s="353"/>
      <c r="TCO12" s="352"/>
      <c r="TCP12" s="353"/>
      <c r="TCQ12" s="352"/>
      <c r="TCR12" s="353"/>
      <c r="TCS12" s="352"/>
      <c r="TCT12" s="353"/>
      <c r="TCU12" s="350"/>
      <c r="TCV12" s="350"/>
      <c r="TCW12" s="350"/>
      <c r="TCX12" s="350"/>
      <c r="TCY12" s="350"/>
      <c r="TCZ12" s="350"/>
      <c r="TDA12" s="351"/>
      <c r="TDB12" s="352"/>
      <c r="TDC12" s="353"/>
      <c r="TDD12" s="352"/>
      <c r="TDE12" s="353"/>
      <c r="TDF12" s="352"/>
      <c r="TDG12" s="353"/>
      <c r="TDH12" s="352"/>
      <c r="TDI12" s="353"/>
      <c r="TDJ12" s="350"/>
      <c r="TDK12" s="350"/>
      <c r="TDL12" s="350"/>
      <c r="TDM12" s="350"/>
      <c r="TDN12" s="350"/>
      <c r="TDO12" s="350"/>
      <c r="TDP12" s="351"/>
      <c r="TDQ12" s="352"/>
      <c r="TDR12" s="353"/>
      <c r="TDS12" s="352"/>
      <c r="TDT12" s="353"/>
      <c r="TDU12" s="352"/>
      <c r="TDV12" s="353"/>
      <c r="TDW12" s="352"/>
      <c r="TDX12" s="353"/>
      <c r="TDY12" s="350"/>
      <c r="TDZ12" s="350"/>
      <c r="TEA12" s="350"/>
      <c r="TEB12" s="350"/>
      <c r="TEC12" s="350"/>
      <c r="TED12" s="350"/>
      <c r="TEE12" s="351"/>
      <c r="TEF12" s="352"/>
      <c r="TEG12" s="353"/>
      <c r="TEH12" s="352"/>
      <c r="TEI12" s="353"/>
      <c r="TEJ12" s="352"/>
      <c r="TEK12" s="353"/>
      <c r="TEL12" s="352"/>
      <c r="TEM12" s="353"/>
      <c r="TEN12" s="350"/>
      <c r="TEO12" s="350"/>
      <c r="TEP12" s="350"/>
      <c r="TEQ12" s="350"/>
      <c r="TER12" s="350"/>
      <c r="TES12" s="350"/>
      <c r="TET12" s="351"/>
      <c r="TEU12" s="352"/>
      <c r="TEV12" s="353"/>
      <c r="TEW12" s="352"/>
      <c r="TEX12" s="353"/>
      <c r="TEY12" s="352"/>
      <c r="TEZ12" s="353"/>
      <c r="TFA12" s="352"/>
      <c r="TFB12" s="353"/>
      <c r="TFC12" s="350"/>
      <c r="TFD12" s="350"/>
      <c r="TFE12" s="350"/>
      <c r="TFF12" s="350"/>
      <c r="TFG12" s="350"/>
      <c r="TFH12" s="350"/>
      <c r="TFI12" s="351"/>
      <c r="TFJ12" s="352"/>
      <c r="TFK12" s="353"/>
      <c r="TFL12" s="352"/>
      <c r="TFM12" s="353"/>
      <c r="TFN12" s="352"/>
      <c r="TFO12" s="353"/>
      <c r="TFP12" s="352"/>
      <c r="TFQ12" s="353"/>
      <c r="TFR12" s="350"/>
      <c r="TFS12" s="350"/>
      <c r="TFT12" s="350"/>
      <c r="TFU12" s="350"/>
      <c r="TFV12" s="350"/>
      <c r="TFW12" s="350"/>
      <c r="TFX12" s="351"/>
      <c r="TFY12" s="352"/>
      <c r="TFZ12" s="353"/>
      <c r="TGA12" s="352"/>
      <c r="TGB12" s="353"/>
      <c r="TGC12" s="352"/>
      <c r="TGD12" s="353"/>
      <c r="TGE12" s="352"/>
      <c r="TGF12" s="353"/>
      <c r="TGG12" s="350"/>
      <c r="TGH12" s="350"/>
      <c r="TGI12" s="350"/>
      <c r="TGJ12" s="350"/>
      <c r="TGK12" s="350"/>
      <c r="TGL12" s="350"/>
      <c r="TGM12" s="351"/>
      <c r="TGN12" s="352"/>
      <c r="TGO12" s="353"/>
      <c r="TGP12" s="352"/>
      <c r="TGQ12" s="353"/>
      <c r="TGR12" s="352"/>
      <c r="TGS12" s="353"/>
      <c r="TGT12" s="352"/>
      <c r="TGU12" s="353"/>
      <c r="TGV12" s="350"/>
      <c r="TGW12" s="350"/>
      <c r="TGX12" s="350"/>
      <c r="TGY12" s="350"/>
      <c r="TGZ12" s="350"/>
      <c r="THA12" s="350"/>
      <c r="THB12" s="351"/>
      <c r="THC12" s="352"/>
      <c r="THD12" s="353"/>
      <c r="THE12" s="352"/>
      <c r="THF12" s="353"/>
      <c r="THG12" s="352"/>
      <c r="THH12" s="353"/>
      <c r="THI12" s="352"/>
      <c r="THJ12" s="353"/>
      <c r="THK12" s="350"/>
      <c r="THL12" s="350"/>
      <c r="THM12" s="350"/>
      <c r="THN12" s="350"/>
      <c r="THO12" s="350"/>
      <c r="THP12" s="350"/>
      <c r="THQ12" s="351"/>
      <c r="THR12" s="352"/>
      <c r="THS12" s="353"/>
      <c r="THT12" s="352"/>
      <c r="THU12" s="353"/>
      <c r="THV12" s="352"/>
      <c r="THW12" s="353"/>
      <c r="THX12" s="352"/>
      <c r="THY12" s="353"/>
      <c r="THZ12" s="350"/>
      <c r="TIA12" s="350"/>
      <c r="TIB12" s="350"/>
      <c r="TIC12" s="350"/>
      <c r="TID12" s="350"/>
      <c r="TIE12" s="350"/>
      <c r="TIF12" s="351"/>
      <c r="TIG12" s="352"/>
      <c r="TIH12" s="353"/>
      <c r="TII12" s="352"/>
      <c r="TIJ12" s="353"/>
      <c r="TIK12" s="352"/>
      <c r="TIL12" s="353"/>
      <c r="TIM12" s="352"/>
      <c r="TIN12" s="353"/>
      <c r="TIO12" s="350"/>
      <c r="TIP12" s="350"/>
      <c r="TIQ12" s="350"/>
      <c r="TIR12" s="350"/>
      <c r="TIS12" s="350"/>
      <c r="TIT12" s="350"/>
      <c r="TIU12" s="351"/>
      <c r="TIV12" s="352"/>
      <c r="TIW12" s="353"/>
      <c r="TIX12" s="352"/>
      <c r="TIY12" s="353"/>
      <c r="TIZ12" s="352"/>
      <c r="TJA12" s="353"/>
      <c r="TJB12" s="352"/>
      <c r="TJC12" s="353"/>
      <c r="TJD12" s="350"/>
      <c r="TJE12" s="350"/>
      <c r="TJF12" s="350"/>
      <c r="TJG12" s="350"/>
      <c r="TJH12" s="350"/>
      <c r="TJI12" s="350"/>
      <c r="TJJ12" s="351"/>
      <c r="TJK12" s="352"/>
      <c r="TJL12" s="353"/>
      <c r="TJM12" s="352"/>
      <c r="TJN12" s="353"/>
      <c r="TJO12" s="352"/>
      <c r="TJP12" s="353"/>
      <c r="TJQ12" s="352"/>
      <c r="TJR12" s="353"/>
      <c r="TJS12" s="350"/>
      <c r="TJT12" s="350"/>
      <c r="TJU12" s="350"/>
      <c r="TJV12" s="350"/>
      <c r="TJW12" s="350"/>
      <c r="TJX12" s="350"/>
      <c r="TJY12" s="351"/>
      <c r="TJZ12" s="352"/>
      <c r="TKA12" s="353"/>
      <c r="TKB12" s="352"/>
      <c r="TKC12" s="353"/>
      <c r="TKD12" s="352"/>
      <c r="TKE12" s="353"/>
      <c r="TKF12" s="352"/>
      <c r="TKG12" s="353"/>
      <c r="TKH12" s="350"/>
      <c r="TKI12" s="350"/>
      <c r="TKJ12" s="350"/>
      <c r="TKK12" s="350"/>
      <c r="TKL12" s="350"/>
      <c r="TKM12" s="350"/>
      <c r="TKN12" s="351"/>
      <c r="TKO12" s="352"/>
      <c r="TKP12" s="353"/>
      <c r="TKQ12" s="352"/>
      <c r="TKR12" s="353"/>
      <c r="TKS12" s="352"/>
      <c r="TKT12" s="353"/>
      <c r="TKU12" s="352"/>
      <c r="TKV12" s="353"/>
      <c r="TKW12" s="350"/>
      <c r="TKX12" s="350"/>
      <c r="TKY12" s="350"/>
      <c r="TKZ12" s="350"/>
      <c r="TLA12" s="350"/>
      <c r="TLB12" s="350"/>
      <c r="TLC12" s="351"/>
      <c r="TLD12" s="352"/>
      <c r="TLE12" s="353"/>
      <c r="TLF12" s="352"/>
      <c r="TLG12" s="353"/>
      <c r="TLH12" s="352"/>
      <c r="TLI12" s="353"/>
      <c r="TLJ12" s="352"/>
      <c r="TLK12" s="353"/>
      <c r="TLL12" s="350"/>
      <c r="TLM12" s="350"/>
      <c r="TLN12" s="350"/>
      <c r="TLO12" s="350"/>
      <c r="TLP12" s="350"/>
      <c r="TLQ12" s="350"/>
      <c r="TLR12" s="351"/>
      <c r="TLS12" s="352"/>
      <c r="TLT12" s="353"/>
      <c r="TLU12" s="352"/>
      <c r="TLV12" s="353"/>
      <c r="TLW12" s="352"/>
      <c r="TLX12" s="353"/>
      <c r="TLY12" s="352"/>
      <c r="TLZ12" s="353"/>
      <c r="TMA12" s="350"/>
      <c r="TMB12" s="350"/>
      <c r="TMC12" s="350"/>
      <c r="TMD12" s="350"/>
      <c r="TME12" s="350"/>
      <c r="TMF12" s="350"/>
      <c r="TMG12" s="351"/>
      <c r="TMH12" s="352"/>
      <c r="TMI12" s="353"/>
      <c r="TMJ12" s="352"/>
      <c r="TMK12" s="353"/>
      <c r="TML12" s="352"/>
      <c r="TMM12" s="353"/>
      <c r="TMN12" s="352"/>
      <c r="TMO12" s="353"/>
      <c r="TMP12" s="350"/>
      <c r="TMQ12" s="350"/>
      <c r="TMR12" s="350"/>
      <c r="TMS12" s="350"/>
      <c r="TMT12" s="350"/>
      <c r="TMU12" s="350"/>
      <c r="TMV12" s="351"/>
      <c r="TMW12" s="352"/>
      <c r="TMX12" s="353"/>
      <c r="TMY12" s="352"/>
      <c r="TMZ12" s="353"/>
      <c r="TNA12" s="352"/>
      <c r="TNB12" s="353"/>
      <c r="TNC12" s="352"/>
      <c r="TND12" s="353"/>
      <c r="TNE12" s="350"/>
      <c r="TNF12" s="350"/>
      <c r="TNG12" s="350"/>
      <c r="TNH12" s="350"/>
      <c r="TNI12" s="350"/>
      <c r="TNJ12" s="350"/>
      <c r="TNK12" s="351"/>
      <c r="TNL12" s="352"/>
      <c r="TNM12" s="353"/>
      <c r="TNN12" s="352"/>
      <c r="TNO12" s="353"/>
      <c r="TNP12" s="352"/>
      <c r="TNQ12" s="353"/>
      <c r="TNR12" s="352"/>
      <c r="TNS12" s="353"/>
      <c r="TNT12" s="350"/>
      <c r="TNU12" s="350"/>
      <c r="TNV12" s="350"/>
      <c r="TNW12" s="350"/>
      <c r="TNX12" s="350"/>
      <c r="TNY12" s="350"/>
      <c r="TNZ12" s="351"/>
      <c r="TOA12" s="352"/>
      <c r="TOB12" s="353"/>
      <c r="TOC12" s="352"/>
      <c r="TOD12" s="353"/>
      <c r="TOE12" s="352"/>
      <c r="TOF12" s="353"/>
      <c r="TOG12" s="352"/>
      <c r="TOH12" s="353"/>
      <c r="TOI12" s="350"/>
      <c r="TOJ12" s="350"/>
      <c r="TOK12" s="350"/>
      <c r="TOL12" s="350"/>
      <c r="TOM12" s="350"/>
      <c r="TON12" s="350"/>
      <c r="TOO12" s="351"/>
      <c r="TOP12" s="352"/>
      <c r="TOQ12" s="353"/>
      <c r="TOR12" s="352"/>
      <c r="TOS12" s="353"/>
      <c r="TOT12" s="352"/>
      <c r="TOU12" s="353"/>
      <c r="TOV12" s="352"/>
      <c r="TOW12" s="353"/>
      <c r="TOX12" s="350"/>
      <c r="TOY12" s="350"/>
      <c r="TOZ12" s="350"/>
      <c r="TPA12" s="350"/>
      <c r="TPB12" s="350"/>
      <c r="TPC12" s="350"/>
      <c r="TPD12" s="351"/>
      <c r="TPE12" s="352"/>
      <c r="TPF12" s="353"/>
      <c r="TPG12" s="352"/>
      <c r="TPH12" s="353"/>
      <c r="TPI12" s="352"/>
      <c r="TPJ12" s="353"/>
      <c r="TPK12" s="352"/>
      <c r="TPL12" s="353"/>
      <c r="TPM12" s="350"/>
      <c r="TPN12" s="350"/>
      <c r="TPO12" s="350"/>
      <c r="TPP12" s="350"/>
      <c r="TPQ12" s="350"/>
      <c r="TPR12" s="350"/>
      <c r="TPS12" s="351"/>
      <c r="TPT12" s="352"/>
      <c r="TPU12" s="353"/>
      <c r="TPV12" s="352"/>
      <c r="TPW12" s="353"/>
      <c r="TPX12" s="352"/>
      <c r="TPY12" s="353"/>
      <c r="TPZ12" s="352"/>
      <c r="TQA12" s="353"/>
      <c r="TQB12" s="350"/>
      <c r="TQC12" s="350"/>
      <c r="TQD12" s="350"/>
      <c r="TQE12" s="350"/>
      <c r="TQF12" s="350"/>
      <c r="TQG12" s="350"/>
      <c r="TQH12" s="351"/>
      <c r="TQI12" s="352"/>
      <c r="TQJ12" s="353"/>
      <c r="TQK12" s="352"/>
      <c r="TQL12" s="353"/>
      <c r="TQM12" s="352"/>
      <c r="TQN12" s="353"/>
      <c r="TQO12" s="352"/>
      <c r="TQP12" s="353"/>
      <c r="TQQ12" s="350"/>
      <c r="TQR12" s="350"/>
      <c r="TQS12" s="350"/>
      <c r="TQT12" s="350"/>
      <c r="TQU12" s="350"/>
      <c r="TQV12" s="350"/>
      <c r="TQW12" s="351"/>
      <c r="TQX12" s="352"/>
      <c r="TQY12" s="353"/>
      <c r="TQZ12" s="352"/>
      <c r="TRA12" s="353"/>
      <c r="TRB12" s="352"/>
      <c r="TRC12" s="353"/>
      <c r="TRD12" s="352"/>
      <c r="TRE12" s="353"/>
      <c r="TRF12" s="350"/>
      <c r="TRG12" s="350"/>
      <c r="TRH12" s="350"/>
      <c r="TRI12" s="350"/>
      <c r="TRJ12" s="350"/>
      <c r="TRK12" s="350"/>
      <c r="TRL12" s="351"/>
      <c r="TRM12" s="352"/>
      <c r="TRN12" s="353"/>
      <c r="TRO12" s="352"/>
      <c r="TRP12" s="353"/>
      <c r="TRQ12" s="352"/>
      <c r="TRR12" s="353"/>
      <c r="TRS12" s="352"/>
      <c r="TRT12" s="353"/>
      <c r="TRU12" s="350"/>
      <c r="TRV12" s="350"/>
      <c r="TRW12" s="350"/>
      <c r="TRX12" s="350"/>
      <c r="TRY12" s="350"/>
      <c r="TRZ12" s="350"/>
      <c r="TSA12" s="351"/>
      <c r="TSB12" s="352"/>
      <c r="TSC12" s="353"/>
      <c r="TSD12" s="352"/>
      <c r="TSE12" s="353"/>
      <c r="TSF12" s="352"/>
      <c r="TSG12" s="353"/>
      <c r="TSH12" s="352"/>
      <c r="TSI12" s="353"/>
      <c r="TSJ12" s="350"/>
      <c r="TSK12" s="350"/>
      <c r="TSL12" s="350"/>
      <c r="TSM12" s="350"/>
      <c r="TSN12" s="350"/>
      <c r="TSO12" s="350"/>
      <c r="TSP12" s="351"/>
      <c r="TSQ12" s="352"/>
      <c r="TSR12" s="353"/>
      <c r="TSS12" s="352"/>
      <c r="TST12" s="353"/>
      <c r="TSU12" s="352"/>
      <c r="TSV12" s="353"/>
      <c r="TSW12" s="352"/>
      <c r="TSX12" s="353"/>
      <c r="TSY12" s="350"/>
      <c r="TSZ12" s="350"/>
      <c r="TTA12" s="350"/>
      <c r="TTB12" s="350"/>
      <c r="TTC12" s="350"/>
      <c r="TTD12" s="350"/>
      <c r="TTE12" s="351"/>
      <c r="TTF12" s="352"/>
      <c r="TTG12" s="353"/>
      <c r="TTH12" s="352"/>
      <c r="TTI12" s="353"/>
      <c r="TTJ12" s="352"/>
      <c r="TTK12" s="353"/>
      <c r="TTL12" s="352"/>
      <c r="TTM12" s="353"/>
      <c r="TTN12" s="350"/>
      <c r="TTO12" s="350"/>
      <c r="TTP12" s="350"/>
      <c r="TTQ12" s="350"/>
      <c r="TTR12" s="350"/>
      <c r="TTS12" s="350"/>
      <c r="TTT12" s="351"/>
      <c r="TTU12" s="352"/>
      <c r="TTV12" s="353"/>
      <c r="TTW12" s="352"/>
      <c r="TTX12" s="353"/>
      <c r="TTY12" s="352"/>
      <c r="TTZ12" s="353"/>
      <c r="TUA12" s="352"/>
      <c r="TUB12" s="353"/>
      <c r="TUC12" s="350"/>
      <c r="TUD12" s="350"/>
      <c r="TUE12" s="350"/>
      <c r="TUF12" s="350"/>
      <c r="TUG12" s="350"/>
      <c r="TUH12" s="350"/>
      <c r="TUI12" s="351"/>
      <c r="TUJ12" s="352"/>
      <c r="TUK12" s="353"/>
      <c r="TUL12" s="352"/>
      <c r="TUM12" s="353"/>
      <c r="TUN12" s="352"/>
      <c r="TUO12" s="353"/>
      <c r="TUP12" s="352"/>
      <c r="TUQ12" s="353"/>
      <c r="TUR12" s="350"/>
      <c r="TUS12" s="350"/>
      <c r="TUT12" s="350"/>
      <c r="TUU12" s="350"/>
      <c r="TUV12" s="350"/>
      <c r="TUW12" s="350"/>
      <c r="TUX12" s="351"/>
      <c r="TUY12" s="352"/>
      <c r="TUZ12" s="353"/>
      <c r="TVA12" s="352"/>
      <c r="TVB12" s="353"/>
      <c r="TVC12" s="352"/>
      <c r="TVD12" s="353"/>
      <c r="TVE12" s="352"/>
      <c r="TVF12" s="353"/>
      <c r="TVG12" s="350"/>
      <c r="TVH12" s="350"/>
      <c r="TVI12" s="350"/>
      <c r="TVJ12" s="350"/>
      <c r="TVK12" s="350"/>
      <c r="TVL12" s="350"/>
      <c r="TVM12" s="351"/>
      <c r="TVN12" s="352"/>
      <c r="TVO12" s="353"/>
      <c r="TVP12" s="352"/>
      <c r="TVQ12" s="353"/>
      <c r="TVR12" s="352"/>
      <c r="TVS12" s="353"/>
      <c r="TVT12" s="352"/>
      <c r="TVU12" s="353"/>
      <c r="TVV12" s="350"/>
      <c r="TVW12" s="350"/>
      <c r="TVX12" s="350"/>
      <c r="TVY12" s="350"/>
      <c r="TVZ12" s="350"/>
      <c r="TWA12" s="350"/>
      <c r="TWB12" s="351"/>
      <c r="TWC12" s="352"/>
      <c r="TWD12" s="353"/>
      <c r="TWE12" s="352"/>
      <c r="TWF12" s="353"/>
      <c r="TWG12" s="352"/>
      <c r="TWH12" s="353"/>
      <c r="TWI12" s="352"/>
      <c r="TWJ12" s="353"/>
      <c r="TWK12" s="350"/>
      <c r="TWL12" s="350"/>
      <c r="TWM12" s="350"/>
      <c r="TWN12" s="350"/>
      <c r="TWO12" s="350"/>
      <c r="TWP12" s="350"/>
      <c r="TWQ12" s="351"/>
      <c r="TWR12" s="352"/>
      <c r="TWS12" s="353"/>
      <c r="TWT12" s="352"/>
      <c r="TWU12" s="353"/>
      <c r="TWV12" s="352"/>
      <c r="TWW12" s="353"/>
      <c r="TWX12" s="352"/>
      <c r="TWY12" s="353"/>
      <c r="TWZ12" s="350"/>
      <c r="TXA12" s="350"/>
      <c r="TXB12" s="350"/>
      <c r="TXC12" s="350"/>
      <c r="TXD12" s="350"/>
      <c r="TXE12" s="350"/>
      <c r="TXF12" s="351"/>
      <c r="TXG12" s="352"/>
      <c r="TXH12" s="353"/>
      <c r="TXI12" s="352"/>
      <c r="TXJ12" s="353"/>
      <c r="TXK12" s="352"/>
      <c r="TXL12" s="353"/>
      <c r="TXM12" s="352"/>
      <c r="TXN12" s="353"/>
      <c r="TXO12" s="350"/>
      <c r="TXP12" s="350"/>
      <c r="TXQ12" s="350"/>
      <c r="TXR12" s="350"/>
      <c r="TXS12" s="350"/>
      <c r="TXT12" s="350"/>
      <c r="TXU12" s="351"/>
      <c r="TXV12" s="352"/>
      <c r="TXW12" s="353"/>
      <c r="TXX12" s="352"/>
      <c r="TXY12" s="353"/>
      <c r="TXZ12" s="352"/>
      <c r="TYA12" s="353"/>
      <c r="TYB12" s="352"/>
      <c r="TYC12" s="353"/>
      <c r="TYD12" s="350"/>
      <c r="TYE12" s="350"/>
      <c r="TYF12" s="350"/>
      <c r="TYG12" s="350"/>
      <c r="TYH12" s="350"/>
      <c r="TYI12" s="350"/>
      <c r="TYJ12" s="351"/>
      <c r="TYK12" s="352"/>
      <c r="TYL12" s="353"/>
      <c r="TYM12" s="352"/>
      <c r="TYN12" s="353"/>
      <c r="TYO12" s="352"/>
      <c r="TYP12" s="353"/>
      <c r="TYQ12" s="352"/>
      <c r="TYR12" s="353"/>
      <c r="TYS12" s="350"/>
      <c r="TYT12" s="350"/>
      <c r="TYU12" s="350"/>
      <c r="TYV12" s="350"/>
      <c r="TYW12" s="350"/>
      <c r="TYX12" s="350"/>
      <c r="TYY12" s="351"/>
      <c r="TYZ12" s="352"/>
      <c r="TZA12" s="353"/>
      <c r="TZB12" s="352"/>
      <c r="TZC12" s="353"/>
      <c r="TZD12" s="352"/>
      <c r="TZE12" s="353"/>
      <c r="TZF12" s="352"/>
      <c r="TZG12" s="353"/>
      <c r="TZH12" s="350"/>
      <c r="TZI12" s="350"/>
      <c r="TZJ12" s="350"/>
      <c r="TZK12" s="350"/>
      <c r="TZL12" s="350"/>
      <c r="TZM12" s="350"/>
      <c r="TZN12" s="351"/>
      <c r="TZO12" s="352"/>
      <c r="TZP12" s="353"/>
      <c r="TZQ12" s="352"/>
      <c r="TZR12" s="353"/>
      <c r="TZS12" s="352"/>
      <c r="TZT12" s="353"/>
      <c r="TZU12" s="352"/>
      <c r="TZV12" s="353"/>
      <c r="TZW12" s="350"/>
      <c r="TZX12" s="350"/>
      <c r="TZY12" s="350"/>
      <c r="TZZ12" s="350"/>
      <c r="UAA12" s="350"/>
      <c r="UAB12" s="350"/>
      <c r="UAC12" s="351"/>
      <c r="UAD12" s="352"/>
      <c r="UAE12" s="353"/>
      <c r="UAF12" s="352"/>
      <c r="UAG12" s="353"/>
      <c r="UAH12" s="352"/>
      <c r="UAI12" s="353"/>
      <c r="UAJ12" s="352"/>
      <c r="UAK12" s="353"/>
      <c r="UAL12" s="350"/>
      <c r="UAM12" s="350"/>
      <c r="UAN12" s="350"/>
      <c r="UAO12" s="350"/>
      <c r="UAP12" s="350"/>
      <c r="UAQ12" s="350"/>
      <c r="UAR12" s="351"/>
      <c r="UAS12" s="352"/>
      <c r="UAT12" s="353"/>
      <c r="UAU12" s="352"/>
      <c r="UAV12" s="353"/>
      <c r="UAW12" s="352"/>
      <c r="UAX12" s="353"/>
      <c r="UAY12" s="352"/>
      <c r="UAZ12" s="353"/>
      <c r="UBA12" s="350"/>
      <c r="UBB12" s="350"/>
      <c r="UBC12" s="350"/>
      <c r="UBD12" s="350"/>
      <c r="UBE12" s="350"/>
      <c r="UBF12" s="350"/>
      <c r="UBG12" s="351"/>
      <c r="UBH12" s="352"/>
      <c r="UBI12" s="353"/>
      <c r="UBJ12" s="352"/>
      <c r="UBK12" s="353"/>
      <c r="UBL12" s="352"/>
      <c r="UBM12" s="353"/>
      <c r="UBN12" s="352"/>
      <c r="UBO12" s="353"/>
      <c r="UBP12" s="350"/>
      <c r="UBQ12" s="350"/>
      <c r="UBR12" s="350"/>
      <c r="UBS12" s="350"/>
      <c r="UBT12" s="350"/>
      <c r="UBU12" s="350"/>
      <c r="UBV12" s="351"/>
      <c r="UBW12" s="352"/>
      <c r="UBX12" s="353"/>
      <c r="UBY12" s="352"/>
      <c r="UBZ12" s="353"/>
      <c r="UCA12" s="352"/>
      <c r="UCB12" s="353"/>
      <c r="UCC12" s="352"/>
      <c r="UCD12" s="353"/>
      <c r="UCE12" s="350"/>
      <c r="UCF12" s="350"/>
      <c r="UCG12" s="350"/>
      <c r="UCH12" s="350"/>
      <c r="UCI12" s="350"/>
      <c r="UCJ12" s="350"/>
      <c r="UCK12" s="351"/>
      <c r="UCL12" s="352"/>
      <c r="UCM12" s="353"/>
      <c r="UCN12" s="352"/>
      <c r="UCO12" s="353"/>
      <c r="UCP12" s="352"/>
      <c r="UCQ12" s="353"/>
      <c r="UCR12" s="352"/>
      <c r="UCS12" s="353"/>
      <c r="UCT12" s="350"/>
      <c r="UCU12" s="350"/>
      <c r="UCV12" s="350"/>
      <c r="UCW12" s="350"/>
      <c r="UCX12" s="350"/>
      <c r="UCY12" s="350"/>
      <c r="UCZ12" s="351"/>
      <c r="UDA12" s="352"/>
      <c r="UDB12" s="353"/>
      <c r="UDC12" s="352"/>
      <c r="UDD12" s="353"/>
      <c r="UDE12" s="352"/>
      <c r="UDF12" s="353"/>
      <c r="UDG12" s="352"/>
      <c r="UDH12" s="353"/>
      <c r="UDI12" s="350"/>
      <c r="UDJ12" s="350"/>
      <c r="UDK12" s="350"/>
      <c r="UDL12" s="350"/>
      <c r="UDM12" s="350"/>
      <c r="UDN12" s="350"/>
      <c r="UDO12" s="351"/>
      <c r="UDP12" s="352"/>
      <c r="UDQ12" s="353"/>
      <c r="UDR12" s="352"/>
      <c r="UDS12" s="353"/>
      <c r="UDT12" s="352"/>
      <c r="UDU12" s="353"/>
      <c r="UDV12" s="352"/>
      <c r="UDW12" s="353"/>
      <c r="UDX12" s="350"/>
      <c r="UDY12" s="350"/>
      <c r="UDZ12" s="350"/>
      <c r="UEA12" s="350"/>
      <c r="UEB12" s="350"/>
      <c r="UEC12" s="350"/>
      <c r="UED12" s="351"/>
      <c r="UEE12" s="352"/>
      <c r="UEF12" s="353"/>
      <c r="UEG12" s="352"/>
      <c r="UEH12" s="353"/>
      <c r="UEI12" s="352"/>
      <c r="UEJ12" s="353"/>
      <c r="UEK12" s="352"/>
      <c r="UEL12" s="353"/>
      <c r="UEM12" s="350"/>
      <c r="UEN12" s="350"/>
      <c r="UEO12" s="350"/>
      <c r="UEP12" s="350"/>
      <c r="UEQ12" s="350"/>
      <c r="UER12" s="350"/>
      <c r="UES12" s="351"/>
      <c r="UET12" s="352"/>
      <c r="UEU12" s="353"/>
      <c r="UEV12" s="352"/>
      <c r="UEW12" s="353"/>
      <c r="UEX12" s="352"/>
      <c r="UEY12" s="353"/>
      <c r="UEZ12" s="352"/>
      <c r="UFA12" s="353"/>
      <c r="UFB12" s="350"/>
      <c r="UFC12" s="350"/>
      <c r="UFD12" s="350"/>
      <c r="UFE12" s="350"/>
      <c r="UFF12" s="350"/>
      <c r="UFG12" s="350"/>
      <c r="UFH12" s="351"/>
      <c r="UFI12" s="352"/>
      <c r="UFJ12" s="353"/>
      <c r="UFK12" s="352"/>
      <c r="UFL12" s="353"/>
      <c r="UFM12" s="352"/>
      <c r="UFN12" s="353"/>
      <c r="UFO12" s="352"/>
      <c r="UFP12" s="353"/>
      <c r="UFQ12" s="350"/>
      <c r="UFR12" s="350"/>
      <c r="UFS12" s="350"/>
      <c r="UFT12" s="350"/>
      <c r="UFU12" s="350"/>
      <c r="UFV12" s="350"/>
      <c r="UFW12" s="351"/>
      <c r="UFX12" s="352"/>
      <c r="UFY12" s="353"/>
      <c r="UFZ12" s="352"/>
      <c r="UGA12" s="353"/>
      <c r="UGB12" s="352"/>
      <c r="UGC12" s="353"/>
      <c r="UGD12" s="352"/>
      <c r="UGE12" s="353"/>
      <c r="UGF12" s="350"/>
      <c r="UGG12" s="350"/>
      <c r="UGH12" s="350"/>
      <c r="UGI12" s="350"/>
      <c r="UGJ12" s="350"/>
      <c r="UGK12" s="350"/>
      <c r="UGL12" s="351"/>
      <c r="UGM12" s="352"/>
      <c r="UGN12" s="353"/>
      <c r="UGO12" s="352"/>
      <c r="UGP12" s="353"/>
      <c r="UGQ12" s="352"/>
      <c r="UGR12" s="353"/>
      <c r="UGS12" s="352"/>
      <c r="UGT12" s="353"/>
      <c r="UGU12" s="350"/>
      <c r="UGV12" s="350"/>
      <c r="UGW12" s="350"/>
      <c r="UGX12" s="350"/>
      <c r="UGY12" s="350"/>
      <c r="UGZ12" s="350"/>
      <c r="UHA12" s="351"/>
      <c r="UHB12" s="352"/>
      <c r="UHC12" s="353"/>
      <c r="UHD12" s="352"/>
      <c r="UHE12" s="353"/>
      <c r="UHF12" s="352"/>
      <c r="UHG12" s="353"/>
      <c r="UHH12" s="352"/>
      <c r="UHI12" s="353"/>
      <c r="UHJ12" s="350"/>
      <c r="UHK12" s="350"/>
      <c r="UHL12" s="350"/>
      <c r="UHM12" s="350"/>
      <c r="UHN12" s="350"/>
      <c r="UHO12" s="350"/>
      <c r="UHP12" s="351"/>
      <c r="UHQ12" s="352"/>
      <c r="UHR12" s="353"/>
      <c r="UHS12" s="352"/>
      <c r="UHT12" s="353"/>
      <c r="UHU12" s="352"/>
      <c r="UHV12" s="353"/>
      <c r="UHW12" s="352"/>
      <c r="UHX12" s="353"/>
      <c r="UHY12" s="350"/>
      <c r="UHZ12" s="350"/>
      <c r="UIA12" s="350"/>
      <c r="UIB12" s="350"/>
      <c r="UIC12" s="350"/>
      <c r="UID12" s="350"/>
      <c r="UIE12" s="351"/>
      <c r="UIF12" s="352"/>
      <c r="UIG12" s="353"/>
      <c r="UIH12" s="352"/>
      <c r="UII12" s="353"/>
      <c r="UIJ12" s="352"/>
      <c r="UIK12" s="353"/>
      <c r="UIL12" s="352"/>
      <c r="UIM12" s="353"/>
      <c r="UIN12" s="350"/>
      <c r="UIO12" s="350"/>
      <c r="UIP12" s="350"/>
      <c r="UIQ12" s="350"/>
      <c r="UIR12" s="350"/>
      <c r="UIS12" s="350"/>
      <c r="UIT12" s="351"/>
      <c r="UIU12" s="352"/>
      <c r="UIV12" s="353"/>
      <c r="UIW12" s="352"/>
      <c r="UIX12" s="353"/>
      <c r="UIY12" s="352"/>
      <c r="UIZ12" s="353"/>
      <c r="UJA12" s="352"/>
      <c r="UJB12" s="353"/>
      <c r="UJC12" s="350"/>
      <c r="UJD12" s="350"/>
      <c r="UJE12" s="350"/>
      <c r="UJF12" s="350"/>
      <c r="UJG12" s="350"/>
      <c r="UJH12" s="350"/>
      <c r="UJI12" s="351"/>
      <c r="UJJ12" s="352"/>
      <c r="UJK12" s="353"/>
      <c r="UJL12" s="352"/>
      <c r="UJM12" s="353"/>
      <c r="UJN12" s="352"/>
      <c r="UJO12" s="353"/>
      <c r="UJP12" s="352"/>
      <c r="UJQ12" s="353"/>
      <c r="UJR12" s="350"/>
      <c r="UJS12" s="350"/>
      <c r="UJT12" s="350"/>
      <c r="UJU12" s="350"/>
      <c r="UJV12" s="350"/>
      <c r="UJW12" s="350"/>
      <c r="UJX12" s="351"/>
      <c r="UJY12" s="352"/>
      <c r="UJZ12" s="353"/>
      <c r="UKA12" s="352"/>
      <c r="UKB12" s="353"/>
      <c r="UKC12" s="352"/>
      <c r="UKD12" s="353"/>
      <c r="UKE12" s="352"/>
      <c r="UKF12" s="353"/>
      <c r="UKG12" s="350"/>
      <c r="UKH12" s="350"/>
      <c r="UKI12" s="350"/>
      <c r="UKJ12" s="350"/>
      <c r="UKK12" s="350"/>
      <c r="UKL12" s="350"/>
      <c r="UKM12" s="351"/>
      <c r="UKN12" s="352"/>
      <c r="UKO12" s="353"/>
      <c r="UKP12" s="352"/>
      <c r="UKQ12" s="353"/>
      <c r="UKR12" s="352"/>
      <c r="UKS12" s="353"/>
      <c r="UKT12" s="352"/>
      <c r="UKU12" s="353"/>
      <c r="UKV12" s="350"/>
      <c r="UKW12" s="350"/>
      <c r="UKX12" s="350"/>
      <c r="UKY12" s="350"/>
      <c r="UKZ12" s="350"/>
      <c r="ULA12" s="350"/>
      <c r="ULB12" s="351"/>
      <c r="ULC12" s="352"/>
      <c r="ULD12" s="353"/>
      <c r="ULE12" s="352"/>
      <c r="ULF12" s="353"/>
      <c r="ULG12" s="352"/>
      <c r="ULH12" s="353"/>
      <c r="ULI12" s="352"/>
      <c r="ULJ12" s="353"/>
      <c r="ULK12" s="350"/>
      <c r="ULL12" s="350"/>
      <c r="ULM12" s="350"/>
      <c r="ULN12" s="350"/>
      <c r="ULO12" s="350"/>
      <c r="ULP12" s="350"/>
      <c r="ULQ12" s="351"/>
      <c r="ULR12" s="352"/>
      <c r="ULS12" s="353"/>
      <c r="ULT12" s="352"/>
      <c r="ULU12" s="353"/>
      <c r="ULV12" s="352"/>
      <c r="ULW12" s="353"/>
      <c r="ULX12" s="352"/>
      <c r="ULY12" s="353"/>
      <c r="ULZ12" s="350"/>
      <c r="UMA12" s="350"/>
      <c r="UMB12" s="350"/>
      <c r="UMC12" s="350"/>
      <c r="UMD12" s="350"/>
      <c r="UME12" s="350"/>
      <c r="UMF12" s="351"/>
      <c r="UMG12" s="352"/>
      <c r="UMH12" s="353"/>
      <c r="UMI12" s="352"/>
      <c r="UMJ12" s="353"/>
      <c r="UMK12" s="352"/>
      <c r="UML12" s="353"/>
      <c r="UMM12" s="352"/>
      <c r="UMN12" s="353"/>
      <c r="UMO12" s="350"/>
      <c r="UMP12" s="350"/>
      <c r="UMQ12" s="350"/>
      <c r="UMR12" s="350"/>
      <c r="UMS12" s="350"/>
      <c r="UMT12" s="350"/>
      <c r="UMU12" s="351"/>
      <c r="UMV12" s="352"/>
      <c r="UMW12" s="353"/>
      <c r="UMX12" s="352"/>
      <c r="UMY12" s="353"/>
      <c r="UMZ12" s="352"/>
      <c r="UNA12" s="353"/>
      <c r="UNB12" s="352"/>
      <c r="UNC12" s="353"/>
      <c r="UND12" s="350"/>
      <c r="UNE12" s="350"/>
      <c r="UNF12" s="350"/>
      <c r="UNG12" s="350"/>
      <c r="UNH12" s="350"/>
      <c r="UNI12" s="350"/>
      <c r="UNJ12" s="351"/>
      <c r="UNK12" s="352"/>
      <c r="UNL12" s="353"/>
      <c r="UNM12" s="352"/>
      <c r="UNN12" s="353"/>
      <c r="UNO12" s="352"/>
      <c r="UNP12" s="353"/>
      <c r="UNQ12" s="352"/>
      <c r="UNR12" s="353"/>
      <c r="UNS12" s="350"/>
      <c r="UNT12" s="350"/>
      <c r="UNU12" s="350"/>
      <c r="UNV12" s="350"/>
      <c r="UNW12" s="350"/>
      <c r="UNX12" s="350"/>
      <c r="UNY12" s="351"/>
      <c r="UNZ12" s="352"/>
      <c r="UOA12" s="353"/>
      <c r="UOB12" s="352"/>
      <c r="UOC12" s="353"/>
      <c r="UOD12" s="352"/>
      <c r="UOE12" s="353"/>
      <c r="UOF12" s="352"/>
      <c r="UOG12" s="353"/>
      <c r="UOH12" s="350"/>
      <c r="UOI12" s="350"/>
      <c r="UOJ12" s="350"/>
      <c r="UOK12" s="350"/>
      <c r="UOL12" s="350"/>
      <c r="UOM12" s="350"/>
      <c r="UON12" s="351"/>
      <c r="UOO12" s="352"/>
      <c r="UOP12" s="353"/>
      <c r="UOQ12" s="352"/>
      <c r="UOR12" s="353"/>
      <c r="UOS12" s="352"/>
      <c r="UOT12" s="353"/>
      <c r="UOU12" s="352"/>
      <c r="UOV12" s="353"/>
      <c r="UOW12" s="350"/>
      <c r="UOX12" s="350"/>
      <c r="UOY12" s="350"/>
      <c r="UOZ12" s="350"/>
      <c r="UPA12" s="350"/>
      <c r="UPB12" s="350"/>
      <c r="UPC12" s="351"/>
      <c r="UPD12" s="352"/>
      <c r="UPE12" s="353"/>
      <c r="UPF12" s="352"/>
      <c r="UPG12" s="353"/>
      <c r="UPH12" s="352"/>
      <c r="UPI12" s="353"/>
      <c r="UPJ12" s="352"/>
      <c r="UPK12" s="353"/>
      <c r="UPL12" s="350"/>
      <c r="UPM12" s="350"/>
      <c r="UPN12" s="350"/>
      <c r="UPO12" s="350"/>
      <c r="UPP12" s="350"/>
      <c r="UPQ12" s="350"/>
      <c r="UPR12" s="351"/>
      <c r="UPS12" s="352"/>
      <c r="UPT12" s="353"/>
      <c r="UPU12" s="352"/>
      <c r="UPV12" s="353"/>
      <c r="UPW12" s="352"/>
      <c r="UPX12" s="353"/>
      <c r="UPY12" s="352"/>
      <c r="UPZ12" s="353"/>
      <c r="UQA12" s="350"/>
      <c r="UQB12" s="350"/>
      <c r="UQC12" s="350"/>
      <c r="UQD12" s="350"/>
      <c r="UQE12" s="350"/>
      <c r="UQF12" s="350"/>
      <c r="UQG12" s="351"/>
      <c r="UQH12" s="352"/>
      <c r="UQI12" s="353"/>
      <c r="UQJ12" s="352"/>
      <c r="UQK12" s="353"/>
      <c r="UQL12" s="352"/>
      <c r="UQM12" s="353"/>
      <c r="UQN12" s="352"/>
      <c r="UQO12" s="353"/>
      <c r="UQP12" s="350"/>
      <c r="UQQ12" s="350"/>
      <c r="UQR12" s="350"/>
      <c r="UQS12" s="350"/>
      <c r="UQT12" s="350"/>
      <c r="UQU12" s="350"/>
      <c r="UQV12" s="351"/>
      <c r="UQW12" s="352"/>
      <c r="UQX12" s="353"/>
      <c r="UQY12" s="352"/>
      <c r="UQZ12" s="353"/>
      <c r="URA12" s="352"/>
      <c r="URB12" s="353"/>
      <c r="URC12" s="352"/>
      <c r="URD12" s="353"/>
      <c r="URE12" s="350"/>
      <c r="URF12" s="350"/>
      <c r="URG12" s="350"/>
      <c r="URH12" s="350"/>
      <c r="URI12" s="350"/>
      <c r="URJ12" s="350"/>
      <c r="URK12" s="351"/>
      <c r="URL12" s="352"/>
      <c r="URM12" s="353"/>
      <c r="URN12" s="352"/>
      <c r="URO12" s="353"/>
      <c r="URP12" s="352"/>
      <c r="URQ12" s="353"/>
      <c r="URR12" s="352"/>
      <c r="URS12" s="353"/>
      <c r="URT12" s="350"/>
      <c r="URU12" s="350"/>
      <c r="URV12" s="350"/>
      <c r="URW12" s="350"/>
      <c r="URX12" s="350"/>
      <c r="URY12" s="350"/>
      <c r="URZ12" s="351"/>
      <c r="USA12" s="352"/>
      <c r="USB12" s="353"/>
      <c r="USC12" s="352"/>
      <c r="USD12" s="353"/>
      <c r="USE12" s="352"/>
      <c r="USF12" s="353"/>
      <c r="USG12" s="352"/>
      <c r="USH12" s="353"/>
      <c r="USI12" s="350"/>
      <c r="USJ12" s="350"/>
      <c r="USK12" s="350"/>
      <c r="USL12" s="350"/>
      <c r="USM12" s="350"/>
      <c r="USN12" s="350"/>
      <c r="USO12" s="351"/>
      <c r="USP12" s="352"/>
      <c r="USQ12" s="353"/>
      <c r="USR12" s="352"/>
      <c r="USS12" s="353"/>
      <c r="UST12" s="352"/>
      <c r="USU12" s="353"/>
      <c r="USV12" s="352"/>
      <c r="USW12" s="353"/>
      <c r="USX12" s="350"/>
      <c r="USY12" s="350"/>
      <c r="USZ12" s="350"/>
      <c r="UTA12" s="350"/>
      <c r="UTB12" s="350"/>
      <c r="UTC12" s="350"/>
      <c r="UTD12" s="351"/>
      <c r="UTE12" s="352"/>
      <c r="UTF12" s="353"/>
      <c r="UTG12" s="352"/>
      <c r="UTH12" s="353"/>
      <c r="UTI12" s="352"/>
      <c r="UTJ12" s="353"/>
      <c r="UTK12" s="352"/>
      <c r="UTL12" s="353"/>
      <c r="UTM12" s="350"/>
      <c r="UTN12" s="350"/>
      <c r="UTO12" s="350"/>
      <c r="UTP12" s="350"/>
      <c r="UTQ12" s="350"/>
      <c r="UTR12" s="350"/>
      <c r="UTS12" s="351"/>
      <c r="UTT12" s="352"/>
      <c r="UTU12" s="353"/>
      <c r="UTV12" s="352"/>
      <c r="UTW12" s="353"/>
      <c r="UTX12" s="352"/>
      <c r="UTY12" s="353"/>
      <c r="UTZ12" s="352"/>
      <c r="UUA12" s="353"/>
      <c r="UUB12" s="350"/>
      <c r="UUC12" s="350"/>
      <c r="UUD12" s="350"/>
      <c r="UUE12" s="350"/>
      <c r="UUF12" s="350"/>
      <c r="UUG12" s="350"/>
      <c r="UUH12" s="351"/>
      <c r="UUI12" s="352"/>
      <c r="UUJ12" s="353"/>
      <c r="UUK12" s="352"/>
      <c r="UUL12" s="353"/>
      <c r="UUM12" s="352"/>
      <c r="UUN12" s="353"/>
      <c r="UUO12" s="352"/>
      <c r="UUP12" s="353"/>
      <c r="UUQ12" s="350"/>
      <c r="UUR12" s="350"/>
      <c r="UUS12" s="350"/>
      <c r="UUT12" s="350"/>
      <c r="UUU12" s="350"/>
      <c r="UUV12" s="350"/>
      <c r="UUW12" s="351"/>
      <c r="UUX12" s="352"/>
      <c r="UUY12" s="353"/>
      <c r="UUZ12" s="352"/>
      <c r="UVA12" s="353"/>
      <c r="UVB12" s="352"/>
      <c r="UVC12" s="353"/>
      <c r="UVD12" s="352"/>
      <c r="UVE12" s="353"/>
      <c r="UVF12" s="350"/>
      <c r="UVG12" s="350"/>
      <c r="UVH12" s="350"/>
      <c r="UVI12" s="350"/>
      <c r="UVJ12" s="350"/>
      <c r="UVK12" s="350"/>
      <c r="UVL12" s="351"/>
      <c r="UVM12" s="352"/>
      <c r="UVN12" s="353"/>
      <c r="UVO12" s="352"/>
      <c r="UVP12" s="353"/>
      <c r="UVQ12" s="352"/>
      <c r="UVR12" s="353"/>
      <c r="UVS12" s="352"/>
      <c r="UVT12" s="353"/>
      <c r="UVU12" s="350"/>
      <c r="UVV12" s="350"/>
      <c r="UVW12" s="350"/>
      <c r="UVX12" s="350"/>
      <c r="UVY12" s="350"/>
      <c r="UVZ12" s="350"/>
      <c r="UWA12" s="351"/>
      <c r="UWB12" s="352"/>
      <c r="UWC12" s="353"/>
      <c r="UWD12" s="352"/>
      <c r="UWE12" s="353"/>
      <c r="UWF12" s="352"/>
      <c r="UWG12" s="353"/>
      <c r="UWH12" s="352"/>
      <c r="UWI12" s="353"/>
      <c r="UWJ12" s="350"/>
      <c r="UWK12" s="350"/>
      <c r="UWL12" s="350"/>
      <c r="UWM12" s="350"/>
      <c r="UWN12" s="350"/>
      <c r="UWO12" s="350"/>
      <c r="UWP12" s="351"/>
      <c r="UWQ12" s="352"/>
      <c r="UWR12" s="353"/>
      <c r="UWS12" s="352"/>
      <c r="UWT12" s="353"/>
      <c r="UWU12" s="352"/>
      <c r="UWV12" s="353"/>
      <c r="UWW12" s="352"/>
      <c r="UWX12" s="353"/>
      <c r="UWY12" s="350"/>
      <c r="UWZ12" s="350"/>
      <c r="UXA12" s="350"/>
      <c r="UXB12" s="350"/>
      <c r="UXC12" s="350"/>
      <c r="UXD12" s="350"/>
      <c r="UXE12" s="351"/>
      <c r="UXF12" s="352"/>
      <c r="UXG12" s="353"/>
      <c r="UXH12" s="352"/>
      <c r="UXI12" s="353"/>
      <c r="UXJ12" s="352"/>
      <c r="UXK12" s="353"/>
      <c r="UXL12" s="352"/>
      <c r="UXM12" s="353"/>
      <c r="UXN12" s="350"/>
      <c r="UXO12" s="350"/>
      <c r="UXP12" s="350"/>
      <c r="UXQ12" s="350"/>
      <c r="UXR12" s="350"/>
      <c r="UXS12" s="350"/>
      <c r="UXT12" s="351"/>
      <c r="UXU12" s="352"/>
      <c r="UXV12" s="353"/>
      <c r="UXW12" s="352"/>
      <c r="UXX12" s="353"/>
      <c r="UXY12" s="352"/>
      <c r="UXZ12" s="353"/>
      <c r="UYA12" s="352"/>
      <c r="UYB12" s="353"/>
      <c r="UYC12" s="350"/>
      <c r="UYD12" s="350"/>
      <c r="UYE12" s="350"/>
      <c r="UYF12" s="350"/>
      <c r="UYG12" s="350"/>
      <c r="UYH12" s="350"/>
      <c r="UYI12" s="351"/>
      <c r="UYJ12" s="352"/>
      <c r="UYK12" s="353"/>
      <c r="UYL12" s="352"/>
      <c r="UYM12" s="353"/>
      <c r="UYN12" s="352"/>
      <c r="UYO12" s="353"/>
      <c r="UYP12" s="352"/>
      <c r="UYQ12" s="353"/>
      <c r="UYR12" s="350"/>
      <c r="UYS12" s="350"/>
      <c r="UYT12" s="350"/>
      <c r="UYU12" s="350"/>
      <c r="UYV12" s="350"/>
      <c r="UYW12" s="350"/>
      <c r="UYX12" s="351"/>
      <c r="UYY12" s="352"/>
      <c r="UYZ12" s="353"/>
      <c r="UZA12" s="352"/>
      <c r="UZB12" s="353"/>
      <c r="UZC12" s="352"/>
      <c r="UZD12" s="353"/>
      <c r="UZE12" s="352"/>
      <c r="UZF12" s="353"/>
      <c r="UZG12" s="350"/>
      <c r="UZH12" s="350"/>
      <c r="UZI12" s="350"/>
      <c r="UZJ12" s="350"/>
      <c r="UZK12" s="350"/>
      <c r="UZL12" s="350"/>
      <c r="UZM12" s="351"/>
      <c r="UZN12" s="352"/>
      <c r="UZO12" s="353"/>
      <c r="UZP12" s="352"/>
      <c r="UZQ12" s="353"/>
      <c r="UZR12" s="352"/>
      <c r="UZS12" s="353"/>
      <c r="UZT12" s="352"/>
      <c r="UZU12" s="353"/>
      <c r="UZV12" s="350"/>
      <c r="UZW12" s="350"/>
      <c r="UZX12" s="350"/>
      <c r="UZY12" s="350"/>
      <c r="UZZ12" s="350"/>
      <c r="VAA12" s="350"/>
      <c r="VAB12" s="351"/>
      <c r="VAC12" s="352"/>
      <c r="VAD12" s="353"/>
      <c r="VAE12" s="352"/>
      <c r="VAF12" s="353"/>
      <c r="VAG12" s="352"/>
      <c r="VAH12" s="353"/>
      <c r="VAI12" s="352"/>
      <c r="VAJ12" s="353"/>
      <c r="VAK12" s="350"/>
      <c r="VAL12" s="350"/>
      <c r="VAM12" s="350"/>
      <c r="VAN12" s="350"/>
      <c r="VAO12" s="350"/>
      <c r="VAP12" s="350"/>
      <c r="VAQ12" s="351"/>
      <c r="VAR12" s="352"/>
      <c r="VAS12" s="353"/>
      <c r="VAT12" s="352"/>
      <c r="VAU12" s="353"/>
      <c r="VAV12" s="352"/>
      <c r="VAW12" s="353"/>
      <c r="VAX12" s="352"/>
      <c r="VAY12" s="353"/>
      <c r="VAZ12" s="350"/>
      <c r="VBA12" s="350"/>
      <c r="VBB12" s="350"/>
      <c r="VBC12" s="350"/>
      <c r="VBD12" s="350"/>
      <c r="VBE12" s="350"/>
      <c r="VBF12" s="351"/>
      <c r="VBG12" s="352"/>
      <c r="VBH12" s="353"/>
      <c r="VBI12" s="352"/>
      <c r="VBJ12" s="353"/>
      <c r="VBK12" s="352"/>
      <c r="VBL12" s="353"/>
      <c r="VBM12" s="352"/>
      <c r="VBN12" s="353"/>
      <c r="VBO12" s="350"/>
      <c r="VBP12" s="350"/>
      <c r="VBQ12" s="350"/>
      <c r="VBR12" s="350"/>
      <c r="VBS12" s="350"/>
      <c r="VBT12" s="350"/>
      <c r="VBU12" s="351"/>
      <c r="VBV12" s="352"/>
      <c r="VBW12" s="353"/>
      <c r="VBX12" s="352"/>
      <c r="VBY12" s="353"/>
      <c r="VBZ12" s="352"/>
      <c r="VCA12" s="353"/>
      <c r="VCB12" s="352"/>
      <c r="VCC12" s="353"/>
      <c r="VCD12" s="350"/>
      <c r="VCE12" s="350"/>
      <c r="VCF12" s="350"/>
      <c r="VCG12" s="350"/>
      <c r="VCH12" s="350"/>
      <c r="VCI12" s="350"/>
      <c r="VCJ12" s="351"/>
      <c r="VCK12" s="352"/>
      <c r="VCL12" s="353"/>
      <c r="VCM12" s="352"/>
      <c r="VCN12" s="353"/>
      <c r="VCO12" s="352"/>
      <c r="VCP12" s="353"/>
      <c r="VCQ12" s="352"/>
      <c r="VCR12" s="353"/>
      <c r="VCS12" s="350"/>
      <c r="VCT12" s="350"/>
      <c r="VCU12" s="350"/>
      <c r="VCV12" s="350"/>
      <c r="VCW12" s="350"/>
      <c r="VCX12" s="350"/>
      <c r="VCY12" s="351"/>
      <c r="VCZ12" s="352"/>
      <c r="VDA12" s="353"/>
      <c r="VDB12" s="352"/>
      <c r="VDC12" s="353"/>
      <c r="VDD12" s="352"/>
      <c r="VDE12" s="353"/>
      <c r="VDF12" s="352"/>
      <c r="VDG12" s="353"/>
      <c r="VDH12" s="350"/>
      <c r="VDI12" s="350"/>
      <c r="VDJ12" s="350"/>
      <c r="VDK12" s="350"/>
      <c r="VDL12" s="350"/>
      <c r="VDM12" s="350"/>
      <c r="VDN12" s="351"/>
      <c r="VDO12" s="352"/>
      <c r="VDP12" s="353"/>
      <c r="VDQ12" s="352"/>
      <c r="VDR12" s="353"/>
      <c r="VDS12" s="352"/>
      <c r="VDT12" s="353"/>
      <c r="VDU12" s="352"/>
      <c r="VDV12" s="353"/>
      <c r="VDW12" s="350"/>
      <c r="VDX12" s="350"/>
      <c r="VDY12" s="350"/>
      <c r="VDZ12" s="350"/>
      <c r="VEA12" s="350"/>
      <c r="VEB12" s="350"/>
      <c r="VEC12" s="351"/>
      <c r="VED12" s="352"/>
      <c r="VEE12" s="353"/>
      <c r="VEF12" s="352"/>
      <c r="VEG12" s="353"/>
      <c r="VEH12" s="352"/>
      <c r="VEI12" s="353"/>
      <c r="VEJ12" s="352"/>
      <c r="VEK12" s="353"/>
      <c r="VEL12" s="350"/>
      <c r="VEM12" s="350"/>
      <c r="VEN12" s="350"/>
      <c r="VEO12" s="350"/>
      <c r="VEP12" s="350"/>
      <c r="VEQ12" s="350"/>
      <c r="VER12" s="351"/>
      <c r="VES12" s="352"/>
      <c r="VET12" s="353"/>
      <c r="VEU12" s="352"/>
      <c r="VEV12" s="353"/>
      <c r="VEW12" s="352"/>
      <c r="VEX12" s="353"/>
      <c r="VEY12" s="352"/>
      <c r="VEZ12" s="353"/>
      <c r="VFA12" s="350"/>
      <c r="VFB12" s="350"/>
      <c r="VFC12" s="350"/>
      <c r="VFD12" s="350"/>
      <c r="VFE12" s="350"/>
      <c r="VFF12" s="350"/>
      <c r="VFG12" s="351"/>
      <c r="VFH12" s="352"/>
      <c r="VFI12" s="353"/>
      <c r="VFJ12" s="352"/>
      <c r="VFK12" s="353"/>
      <c r="VFL12" s="352"/>
      <c r="VFM12" s="353"/>
      <c r="VFN12" s="352"/>
      <c r="VFO12" s="353"/>
      <c r="VFP12" s="350"/>
      <c r="VFQ12" s="350"/>
      <c r="VFR12" s="350"/>
      <c r="VFS12" s="350"/>
      <c r="VFT12" s="350"/>
      <c r="VFU12" s="350"/>
      <c r="VFV12" s="351"/>
      <c r="VFW12" s="352"/>
      <c r="VFX12" s="353"/>
      <c r="VFY12" s="352"/>
      <c r="VFZ12" s="353"/>
      <c r="VGA12" s="352"/>
      <c r="VGB12" s="353"/>
      <c r="VGC12" s="352"/>
      <c r="VGD12" s="353"/>
      <c r="VGE12" s="350"/>
      <c r="VGF12" s="350"/>
      <c r="VGG12" s="350"/>
      <c r="VGH12" s="350"/>
      <c r="VGI12" s="350"/>
      <c r="VGJ12" s="350"/>
      <c r="VGK12" s="351"/>
      <c r="VGL12" s="352"/>
      <c r="VGM12" s="353"/>
      <c r="VGN12" s="352"/>
      <c r="VGO12" s="353"/>
      <c r="VGP12" s="352"/>
      <c r="VGQ12" s="353"/>
      <c r="VGR12" s="352"/>
      <c r="VGS12" s="353"/>
      <c r="VGT12" s="350"/>
      <c r="VGU12" s="350"/>
      <c r="VGV12" s="350"/>
      <c r="VGW12" s="350"/>
      <c r="VGX12" s="350"/>
      <c r="VGY12" s="350"/>
      <c r="VGZ12" s="351"/>
      <c r="VHA12" s="352"/>
      <c r="VHB12" s="353"/>
      <c r="VHC12" s="352"/>
      <c r="VHD12" s="353"/>
      <c r="VHE12" s="352"/>
      <c r="VHF12" s="353"/>
      <c r="VHG12" s="352"/>
      <c r="VHH12" s="353"/>
      <c r="VHI12" s="350"/>
      <c r="VHJ12" s="350"/>
      <c r="VHK12" s="350"/>
      <c r="VHL12" s="350"/>
      <c r="VHM12" s="350"/>
      <c r="VHN12" s="350"/>
      <c r="VHO12" s="351"/>
      <c r="VHP12" s="352"/>
      <c r="VHQ12" s="353"/>
      <c r="VHR12" s="352"/>
      <c r="VHS12" s="353"/>
      <c r="VHT12" s="352"/>
      <c r="VHU12" s="353"/>
      <c r="VHV12" s="352"/>
      <c r="VHW12" s="353"/>
      <c r="VHX12" s="350"/>
      <c r="VHY12" s="350"/>
      <c r="VHZ12" s="350"/>
      <c r="VIA12" s="350"/>
      <c r="VIB12" s="350"/>
      <c r="VIC12" s="350"/>
      <c r="VID12" s="351"/>
      <c r="VIE12" s="352"/>
      <c r="VIF12" s="353"/>
      <c r="VIG12" s="352"/>
      <c r="VIH12" s="353"/>
      <c r="VII12" s="352"/>
      <c r="VIJ12" s="353"/>
      <c r="VIK12" s="352"/>
      <c r="VIL12" s="353"/>
      <c r="VIM12" s="350"/>
      <c r="VIN12" s="350"/>
      <c r="VIO12" s="350"/>
      <c r="VIP12" s="350"/>
      <c r="VIQ12" s="350"/>
      <c r="VIR12" s="350"/>
      <c r="VIS12" s="351"/>
      <c r="VIT12" s="352"/>
      <c r="VIU12" s="353"/>
      <c r="VIV12" s="352"/>
      <c r="VIW12" s="353"/>
      <c r="VIX12" s="352"/>
      <c r="VIY12" s="353"/>
      <c r="VIZ12" s="352"/>
      <c r="VJA12" s="353"/>
      <c r="VJB12" s="350"/>
      <c r="VJC12" s="350"/>
      <c r="VJD12" s="350"/>
      <c r="VJE12" s="350"/>
      <c r="VJF12" s="350"/>
      <c r="VJG12" s="350"/>
      <c r="VJH12" s="351"/>
      <c r="VJI12" s="352"/>
      <c r="VJJ12" s="353"/>
      <c r="VJK12" s="352"/>
      <c r="VJL12" s="353"/>
      <c r="VJM12" s="352"/>
      <c r="VJN12" s="353"/>
      <c r="VJO12" s="352"/>
      <c r="VJP12" s="353"/>
      <c r="VJQ12" s="350"/>
      <c r="VJR12" s="350"/>
      <c r="VJS12" s="350"/>
      <c r="VJT12" s="350"/>
      <c r="VJU12" s="350"/>
      <c r="VJV12" s="350"/>
      <c r="VJW12" s="351"/>
      <c r="VJX12" s="352"/>
      <c r="VJY12" s="353"/>
      <c r="VJZ12" s="352"/>
      <c r="VKA12" s="353"/>
      <c r="VKB12" s="352"/>
      <c r="VKC12" s="353"/>
      <c r="VKD12" s="352"/>
      <c r="VKE12" s="353"/>
      <c r="VKF12" s="350"/>
      <c r="VKG12" s="350"/>
      <c r="VKH12" s="350"/>
      <c r="VKI12" s="350"/>
      <c r="VKJ12" s="350"/>
      <c r="VKK12" s="350"/>
      <c r="VKL12" s="351"/>
      <c r="VKM12" s="352"/>
      <c r="VKN12" s="353"/>
      <c r="VKO12" s="352"/>
      <c r="VKP12" s="353"/>
      <c r="VKQ12" s="352"/>
      <c r="VKR12" s="353"/>
      <c r="VKS12" s="352"/>
      <c r="VKT12" s="353"/>
      <c r="VKU12" s="350"/>
      <c r="VKV12" s="350"/>
      <c r="VKW12" s="350"/>
      <c r="VKX12" s="350"/>
      <c r="VKY12" s="350"/>
      <c r="VKZ12" s="350"/>
      <c r="VLA12" s="351"/>
      <c r="VLB12" s="352"/>
      <c r="VLC12" s="353"/>
      <c r="VLD12" s="352"/>
      <c r="VLE12" s="353"/>
      <c r="VLF12" s="352"/>
      <c r="VLG12" s="353"/>
      <c r="VLH12" s="352"/>
      <c r="VLI12" s="353"/>
      <c r="VLJ12" s="350"/>
      <c r="VLK12" s="350"/>
      <c r="VLL12" s="350"/>
      <c r="VLM12" s="350"/>
      <c r="VLN12" s="350"/>
      <c r="VLO12" s="350"/>
      <c r="VLP12" s="351"/>
      <c r="VLQ12" s="352"/>
      <c r="VLR12" s="353"/>
      <c r="VLS12" s="352"/>
      <c r="VLT12" s="353"/>
      <c r="VLU12" s="352"/>
      <c r="VLV12" s="353"/>
      <c r="VLW12" s="352"/>
      <c r="VLX12" s="353"/>
      <c r="VLY12" s="350"/>
      <c r="VLZ12" s="350"/>
      <c r="VMA12" s="350"/>
      <c r="VMB12" s="350"/>
      <c r="VMC12" s="350"/>
      <c r="VMD12" s="350"/>
      <c r="VME12" s="351"/>
      <c r="VMF12" s="352"/>
      <c r="VMG12" s="353"/>
      <c r="VMH12" s="352"/>
      <c r="VMI12" s="353"/>
      <c r="VMJ12" s="352"/>
      <c r="VMK12" s="353"/>
      <c r="VML12" s="352"/>
      <c r="VMM12" s="353"/>
      <c r="VMN12" s="350"/>
      <c r="VMO12" s="350"/>
      <c r="VMP12" s="350"/>
      <c r="VMQ12" s="350"/>
      <c r="VMR12" s="350"/>
      <c r="VMS12" s="350"/>
      <c r="VMT12" s="351"/>
      <c r="VMU12" s="352"/>
      <c r="VMV12" s="353"/>
      <c r="VMW12" s="352"/>
      <c r="VMX12" s="353"/>
      <c r="VMY12" s="352"/>
      <c r="VMZ12" s="353"/>
      <c r="VNA12" s="352"/>
      <c r="VNB12" s="353"/>
      <c r="VNC12" s="350"/>
      <c r="VND12" s="350"/>
      <c r="VNE12" s="350"/>
      <c r="VNF12" s="350"/>
      <c r="VNG12" s="350"/>
      <c r="VNH12" s="350"/>
      <c r="VNI12" s="351"/>
      <c r="VNJ12" s="352"/>
      <c r="VNK12" s="353"/>
      <c r="VNL12" s="352"/>
      <c r="VNM12" s="353"/>
      <c r="VNN12" s="352"/>
      <c r="VNO12" s="353"/>
      <c r="VNP12" s="352"/>
      <c r="VNQ12" s="353"/>
      <c r="VNR12" s="350"/>
      <c r="VNS12" s="350"/>
      <c r="VNT12" s="350"/>
      <c r="VNU12" s="350"/>
      <c r="VNV12" s="350"/>
      <c r="VNW12" s="350"/>
      <c r="VNX12" s="351"/>
      <c r="VNY12" s="352"/>
      <c r="VNZ12" s="353"/>
      <c r="VOA12" s="352"/>
      <c r="VOB12" s="353"/>
      <c r="VOC12" s="352"/>
      <c r="VOD12" s="353"/>
      <c r="VOE12" s="352"/>
      <c r="VOF12" s="353"/>
      <c r="VOG12" s="350"/>
      <c r="VOH12" s="350"/>
      <c r="VOI12" s="350"/>
      <c r="VOJ12" s="350"/>
      <c r="VOK12" s="350"/>
      <c r="VOL12" s="350"/>
      <c r="VOM12" s="351"/>
      <c r="VON12" s="352"/>
      <c r="VOO12" s="353"/>
      <c r="VOP12" s="352"/>
      <c r="VOQ12" s="353"/>
      <c r="VOR12" s="352"/>
      <c r="VOS12" s="353"/>
      <c r="VOT12" s="352"/>
      <c r="VOU12" s="353"/>
      <c r="VOV12" s="350"/>
      <c r="VOW12" s="350"/>
      <c r="VOX12" s="350"/>
      <c r="VOY12" s="350"/>
      <c r="VOZ12" s="350"/>
      <c r="VPA12" s="350"/>
      <c r="VPB12" s="351"/>
      <c r="VPC12" s="352"/>
      <c r="VPD12" s="353"/>
      <c r="VPE12" s="352"/>
      <c r="VPF12" s="353"/>
      <c r="VPG12" s="352"/>
      <c r="VPH12" s="353"/>
      <c r="VPI12" s="352"/>
      <c r="VPJ12" s="353"/>
      <c r="VPK12" s="350"/>
      <c r="VPL12" s="350"/>
      <c r="VPM12" s="350"/>
      <c r="VPN12" s="350"/>
      <c r="VPO12" s="350"/>
      <c r="VPP12" s="350"/>
      <c r="VPQ12" s="351"/>
      <c r="VPR12" s="352"/>
      <c r="VPS12" s="353"/>
      <c r="VPT12" s="352"/>
      <c r="VPU12" s="353"/>
      <c r="VPV12" s="352"/>
      <c r="VPW12" s="353"/>
      <c r="VPX12" s="352"/>
      <c r="VPY12" s="353"/>
      <c r="VPZ12" s="350"/>
      <c r="VQA12" s="350"/>
      <c r="VQB12" s="350"/>
      <c r="VQC12" s="350"/>
      <c r="VQD12" s="350"/>
      <c r="VQE12" s="350"/>
      <c r="VQF12" s="351"/>
      <c r="VQG12" s="352"/>
      <c r="VQH12" s="353"/>
      <c r="VQI12" s="352"/>
      <c r="VQJ12" s="353"/>
      <c r="VQK12" s="352"/>
      <c r="VQL12" s="353"/>
      <c r="VQM12" s="352"/>
      <c r="VQN12" s="353"/>
      <c r="VQO12" s="350"/>
      <c r="VQP12" s="350"/>
      <c r="VQQ12" s="350"/>
      <c r="VQR12" s="350"/>
      <c r="VQS12" s="350"/>
      <c r="VQT12" s="350"/>
      <c r="VQU12" s="351"/>
      <c r="VQV12" s="352"/>
      <c r="VQW12" s="353"/>
      <c r="VQX12" s="352"/>
      <c r="VQY12" s="353"/>
      <c r="VQZ12" s="352"/>
      <c r="VRA12" s="353"/>
      <c r="VRB12" s="352"/>
      <c r="VRC12" s="353"/>
      <c r="VRD12" s="350"/>
      <c r="VRE12" s="350"/>
      <c r="VRF12" s="350"/>
      <c r="VRG12" s="350"/>
      <c r="VRH12" s="350"/>
      <c r="VRI12" s="350"/>
      <c r="VRJ12" s="351"/>
      <c r="VRK12" s="352"/>
      <c r="VRL12" s="353"/>
      <c r="VRM12" s="352"/>
      <c r="VRN12" s="353"/>
      <c r="VRO12" s="352"/>
      <c r="VRP12" s="353"/>
      <c r="VRQ12" s="352"/>
      <c r="VRR12" s="353"/>
      <c r="VRS12" s="350"/>
      <c r="VRT12" s="350"/>
      <c r="VRU12" s="350"/>
      <c r="VRV12" s="350"/>
      <c r="VRW12" s="350"/>
      <c r="VRX12" s="350"/>
      <c r="VRY12" s="351"/>
      <c r="VRZ12" s="352"/>
      <c r="VSA12" s="353"/>
      <c r="VSB12" s="352"/>
      <c r="VSC12" s="353"/>
      <c r="VSD12" s="352"/>
      <c r="VSE12" s="353"/>
      <c r="VSF12" s="352"/>
      <c r="VSG12" s="353"/>
      <c r="VSH12" s="350"/>
      <c r="VSI12" s="350"/>
      <c r="VSJ12" s="350"/>
      <c r="VSK12" s="350"/>
      <c r="VSL12" s="350"/>
      <c r="VSM12" s="350"/>
      <c r="VSN12" s="351"/>
      <c r="VSO12" s="352"/>
      <c r="VSP12" s="353"/>
      <c r="VSQ12" s="352"/>
      <c r="VSR12" s="353"/>
      <c r="VSS12" s="352"/>
      <c r="VST12" s="353"/>
      <c r="VSU12" s="352"/>
      <c r="VSV12" s="353"/>
      <c r="VSW12" s="350"/>
      <c r="VSX12" s="350"/>
      <c r="VSY12" s="350"/>
      <c r="VSZ12" s="350"/>
      <c r="VTA12" s="350"/>
      <c r="VTB12" s="350"/>
      <c r="VTC12" s="351"/>
      <c r="VTD12" s="352"/>
      <c r="VTE12" s="353"/>
      <c r="VTF12" s="352"/>
      <c r="VTG12" s="353"/>
      <c r="VTH12" s="352"/>
      <c r="VTI12" s="353"/>
      <c r="VTJ12" s="352"/>
      <c r="VTK12" s="353"/>
      <c r="VTL12" s="350"/>
      <c r="VTM12" s="350"/>
      <c r="VTN12" s="350"/>
      <c r="VTO12" s="350"/>
      <c r="VTP12" s="350"/>
      <c r="VTQ12" s="350"/>
      <c r="VTR12" s="351"/>
      <c r="VTS12" s="352"/>
      <c r="VTT12" s="353"/>
      <c r="VTU12" s="352"/>
      <c r="VTV12" s="353"/>
      <c r="VTW12" s="352"/>
      <c r="VTX12" s="353"/>
      <c r="VTY12" s="352"/>
      <c r="VTZ12" s="353"/>
      <c r="VUA12" s="350"/>
      <c r="VUB12" s="350"/>
      <c r="VUC12" s="350"/>
      <c r="VUD12" s="350"/>
      <c r="VUE12" s="350"/>
      <c r="VUF12" s="350"/>
      <c r="VUG12" s="351"/>
      <c r="VUH12" s="352"/>
      <c r="VUI12" s="353"/>
      <c r="VUJ12" s="352"/>
      <c r="VUK12" s="353"/>
      <c r="VUL12" s="352"/>
      <c r="VUM12" s="353"/>
      <c r="VUN12" s="352"/>
      <c r="VUO12" s="353"/>
      <c r="VUP12" s="350"/>
      <c r="VUQ12" s="350"/>
      <c r="VUR12" s="350"/>
      <c r="VUS12" s="350"/>
      <c r="VUT12" s="350"/>
      <c r="VUU12" s="350"/>
      <c r="VUV12" s="351"/>
      <c r="VUW12" s="352"/>
      <c r="VUX12" s="353"/>
      <c r="VUY12" s="352"/>
      <c r="VUZ12" s="353"/>
      <c r="VVA12" s="352"/>
      <c r="VVB12" s="353"/>
      <c r="VVC12" s="352"/>
      <c r="VVD12" s="353"/>
      <c r="VVE12" s="350"/>
      <c r="VVF12" s="350"/>
      <c r="VVG12" s="350"/>
      <c r="VVH12" s="350"/>
      <c r="VVI12" s="350"/>
      <c r="VVJ12" s="350"/>
      <c r="VVK12" s="351"/>
      <c r="VVL12" s="352"/>
      <c r="VVM12" s="353"/>
      <c r="VVN12" s="352"/>
      <c r="VVO12" s="353"/>
      <c r="VVP12" s="352"/>
      <c r="VVQ12" s="353"/>
      <c r="VVR12" s="352"/>
      <c r="VVS12" s="353"/>
      <c r="VVT12" s="350"/>
      <c r="VVU12" s="350"/>
      <c r="VVV12" s="350"/>
      <c r="VVW12" s="350"/>
      <c r="VVX12" s="350"/>
      <c r="VVY12" s="350"/>
      <c r="VVZ12" s="351"/>
      <c r="VWA12" s="352"/>
      <c r="VWB12" s="353"/>
      <c r="VWC12" s="352"/>
      <c r="VWD12" s="353"/>
      <c r="VWE12" s="352"/>
      <c r="VWF12" s="353"/>
      <c r="VWG12" s="352"/>
      <c r="VWH12" s="353"/>
      <c r="VWI12" s="350"/>
      <c r="VWJ12" s="350"/>
      <c r="VWK12" s="350"/>
      <c r="VWL12" s="350"/>
      <c r="VWM12" s="350"/>
      <c r="VWN12" s="350"/>
      <c r="VWO12" s="351"/>
      <c r="VWP12" s="352"/>
      <c r="VWQ12" s="353"/>
      <c r="VWR12" s="352"/>
      <c r="VWS12" s="353"/>
      <c r="VWT12" s="352"/>
      <c r="VWU12" s="353"/>
      <c r="VWV12" s="352"/>
      <c r="VWW12" s="353"/>
      <c r="VWX12" s="350"/>
      <c r="VWY12" s="350"/>
      <c r="VWZ12" s="350"/>
      <c r="VXA12" s="350"/>
      <c r="VXB12" s="350"/>
      <c r="VXC12" s="350"/>
      <c r="VXD12" s="351"/>
      <c r="VXE12" s="352"/>
      <c r="VXF12" s="353"/>
      <c r="VXG12" s="352"/>
      <c r="VXH12" s="353"/>
      <c r="VXI12" s="352"/>
      <c r="VXJ12" s="353"/>
      <c r="VXK12" s="352"/>
      <c r="VXL12" s="353"/>
      <c r="VXM12" s="350"/>
      <c r="VXN12" s="350"/>
      <c r="VXO12" s="350"/>
      <c r="VXP12" s="350"/>
      <c r="VXQ12" s="350"/>
      <c r="VXR12" s="350"/>
      <c r="VXS12" s="351"/>
      <c r="VXT12" s="352"/>
      <c r="VXU12" s="353"/>
      <c r="VXV12" s="352"/>
      <c r="VXW12" s="353"/>
      <c r="VXX12" s="352"/>
      <c r="VXY12" s="353"/>
      <c r="VXZ12" s="352"/>
      <c r="VYA12" s="353"/>
      <c r="VYB12" s="350"/>
      <c r="VYC12" s="350"/>
      <c r="VYD12" s="350"/>
      <c r="VYE12" s="350"/>
      <c r="VYF12" s="350"/>
      <c r="VYG12" s="350"/>
      <c r="VYH12" s="351"/>
      <c r="VYI12" s="352"/>
      <c r="VYJ12" s="353"/>
      <c r="VYK12" s="352"/>
      <c r="VYL12" s="353"/>
      <c r="VYM12" s="352"/>
      <c r="VYN12" s="353"/>
      <c r="VYO12" s="352"/>
      <c r="VYP12" s="353"/>
      <c r="VYQ12" s="350"/>
      <c r="VYR12" s="350"/>
      <c r="VYS12" s="350"/>
      <c r="VYT12" s="350"/>
      <c r="VYU12" s="350"/>
      <c r="VYV12" s="350"/>
      <c r="VYW12" s="351"/>
      <c r="VYX12" s="352"/>
      <c r="VYY12" s="353"/>
      <c r="VYZ12" s="352"/>
      <c r="VZA12" s="353"/>
      <c r="VZB12" s="352"/>
      <c r="VZC12" s="353"/>
      <c r="VZD12" s="352"/>
      <c r="VZE12" s="353"/>
      <c r="VZF12" s="350"/>
      <c r="VZG12" s="350"/>
      <c r="VZH12" s="350"/>
      <c r="VZI12" s="350"/>
      <c r="VZJ12" s="350"/>
      <c r="VZK12" s="350"/>
      <c r="VZL12" s="351"/>
      <c r="VZM12" s="352"/>
      <c r="VZN12" s="353"/>
      <c r="VZO12" s="352"/>
      <c r="VZP12" s="353"/>
      <c r="VZQ12" s="352"/>
      <c r="VZR12" s="353"/>
      <c r="VZS12" s="352"/>
      <c r="VZT12" s="353"/>
      <c r="VZU12" s="350"/>
      <c r="VZV12" s="350"/>
      <c r="VZW12" s="350"/>
      <c r="VZX12" s="350"/>
      <c r="VZY12" s="350"/>
      <c r="VZZ12" s="350"/>
      <c r="WAA12" s="351"/>
      <c r="WAB12" s="352"/>
      <c r="WAC12" s="353"/>
      <c r="WAD12" s="352"/>
      <c r="WAE12" s="353"/>
      <c r="WAF12" s="352"/>
      <c r="WAG12" s="353"/>
      <c r="WAH12" s="352"/>
      <c r="WAI12" s="353"/>
      <c r="WAJ12" s="350"/>
      <c r="WAK12" s="350"/>
      <c r="WAL12" s="350"/>
      <c r="WAM12" s="350"/>
      <c r="WAN12" s="350"/>
      <c r="WAO12" s="350"/>
      <c r="WAP12" s="351"/>
      <c r="WAQ12" s="352"/>
      <c r="WAR12" s="353"/>
      <c r="WAS12" s="352"/>
      <c r="WAT12" s="353"/>
      <c r="WAU12" s="352"/>
      <c r="WAV12" s="353"/>
      <c r="WAW12" s="352"/>
      <c r="WAX12" s="353"/>
      <c r="WAY12" s="350"/>
      <c r="WAZ12" s="350"/>
      <c r="WBA12" s="350"/>
      <c r="WBB12" s="350"/>
      <c r="WBC12" s="350"/>
      <c r="WBD12" s="350"/>
      <c r="WBE12" s="351"/>
      <c r="WBF12" s="352"/>
      <c r="WBG12" s="353"/>
      <c r="WBH12" s="352"/>
      <c r="WBI12" s="353"/>
      <c r="WBJ12" s="352"/>
      <c r="WBK12" s="353"/>
      <c r="WBL12" s="352"/>
      <c r="WBM12" s="353"/>
      <c r="WBN12" s="350"/>
      <c r="WBO12" s="350"/>
      <c r="WBP12" s="350"/>
      <c r="WBQ12" s="350"/>
      <c r="WBR12" s="350"/>
      <c r="WBS12" s="350"/>
      <c r="WBT12" s="351"/>
      <c r="WBU12" s="352"/>
      <c r="WBV12" s="353"/>
      <c r="WBW12" s="352"/>
      <c r="WBX12" s="353"/>
      <c r="WBY12" s="352"/>
      <c r="WBZ12" s="353"/>
      <c r="WCA12" s="352"/>
      <c r="WCB12" s="353"/>
      <c r="WCC12" s="350"/>
      <c r="WCD12" s="350"/>
      <c r="WCE12" s="350"/>
      <c r="WCF12" s="350"/>
      <c r="WCG12" s="350"/>
      <c r="WCH12" s="350"/>
      <c r="WCI12" s="351"/>
      <c r="WCJ12" s="352"/>
      <c r="WCK12" s="353"/>
      <c r="WCL12" s="352"/>
      <c r="WCM12" s="353"/>
      <c r="WCN12" s="352"/>
      <c r="WCO12" s="353"/>
      <c r="WCP12" s="352"/>
      <c r="WCQ12" s="353"/>
      <c r="WCR12" s="350"/>
      <c r="WCS12" s="350"/>
      <c r="WCT12" s="350"/>
      <c r="WCU12" s="350"/>
      <c r="WCV12" s="350"/>
      <c r="WCW12" s="350"/>
      <c r="WCX12" s="351"/>
      <c r="WCY12" s="352"/>
      <c r="WCZ12" s="353"/>
      <c r="WDA12" s="352"/>
      <c r="WDB12" s="353"/>
      <c r="WDC12" s="352"/>
      <c r="WDD12" s="353"/>
      <c r="WDE12" s="352"/>
      <c r="WDF12" s="353"/>
      <c r="WDG12" s="350"/>
      <c r="WDH12" s="350"/>
      <c r="WDI12" s="350"/>
      <c r="WDJ12" s="350"/>
      <c r="WDK12" s="350"/>
      <c r="WDL12" s="350"/>
      <c r="WDM12" s="351"/>
      <c r="WDN12" s="352"/>
      <c r="WDO12" s="353"/>
      <c r="WDP12" s="352"/>
      <c r="WDQ12" s="353"/>
      <c r="WDR12" s="352"/>
      <c r="WDS12" s="353"/>
      <c r="WDT12" s="352"/>
      <c r="WDU12" s="353"/>
      <c r="WDV12" s="350"/>
      <c r="WDW12" s="350"/>
      <c r="WDX12" s="350"/>
      <c r="WDY12" s="350"/>
      <c r="WDZ12" s="350"/>
      <c r="WEA12" s="350"/>
      <c r="WEB12" s="351"/>
      <c r="WEC12" s="352"/>
      <c r="WED12" s="353"/>
      <c r="WEE12" s="352"/>
      <c r="WEF12" s="353"/>
      <c r="WEG12" s="352"/>
      <c r="WEH12" s="353"/>
      <c r="WEI12" s="352"/>
      <c r="WEJ12" s="353"/>
      <c r="WEK12" s="350"/>
      <c r="WEL12" s="350"/>
      <c r="WEM12" s="350"/>
      <c r="WEN12" s="350"/>
      <c r="WEO12" s="350"/>
      <c r="WEP12" s="350"/>
      <c r="WEQ12" s="351"/>
      <c r="WER12" s="352"/>
      <c r="WES12" s="353"/>
      <c r="WET12" s="352"/>
      <c r="WEU12" s="353"/>
      <c r="WEV12" s="352"/>
      <c r="WEW12" s="353"/>
      <c r="WEX12" s="352"/>
      <c r="WEY12" s="353"/>
      <c r="WEZ12" s="350"/>
      <c r="WFA12" s="350"/>
      <c r="WFB12" s="350"/>
      <c r="WFC12" s="350"/>
      <c r="WFD12" s="350"/>
      <c r="WFE12" s="350"/>
      <c r="WFF12" s="351"/>
      <c r="WFG12" s="352"/>
      <c r="WFH12" s="353"/>
      <c r="WFI12" s="352"/>
      <c r="WFJ12" s="353"/>
      <c r="WFK12" s="352"/>
      <c r="WFL12" s="353"/>
      <c r="WFM12" s="352"/>
      <c r="WFN12" s="353"/>
      <c r="WFO12" s="350"/>
      <c r="WFP12" s="350"/>
      <c r="WFQ12" s="350"/>
      <c r="WFR12" s="350"/>
      <c r="WFS12" s="350"/>
      <c r="WFT12" s="350"/>
      <c r="WFU12" s="351"/>
      <c r="WFV12" s="352"/>
      <c r="WFW12" s="353"/>
      <c r="WFX12" s="352"/>
      <c r="WFY12" s="353"/>
      <c r="WFZ12" s="352"/>
      <c r="WGA12" s="353"/>
      <c r="WGB12" s="352"/>
      <c r="WGC12" s="353"/>
      <c r="WGD12" s="350"/>
      <c r="WGE12" s="350"/>
      <c r="WGF12" s="350"/>
      <c r="WGG12" s="350"/>
      <c r="WGH12" s="350"/>
      <c r="WGI12" s="350"/>
      <c r="WGJ12" s="351"/>
      <c r="WGK12" s="352"/>
      <c r="WGL12" s="353"/>
      <c r="WGM12" s="352"/>
      <c r="WGN12" s="353"/>
      <c r="WGO12" s="352"/>
      <c r="WGP12" s="353"/>
      <c r="WGQ12" s="352"/>
      <c r="WGR12" s="353"/>
      <c r="WGS12" s="350"/>
      <c r="WGT12" s="350"/>
      <c r="WGU12" s="350"/>
      <c r="WGV12" s="350"/>
      <c r="WGW12" s="350"/>
      <c r="WGX12" s="350"/>
      <c r="WGY12" s="351"/>
      <c r="WGZ12" s="352"/>
      <c r="WHA12" s="353"/>
      <c r="WHB12" s="352"/>
      <c r="WHC12" s="353"/>
      <c r="WHD12" s="352"/>
      <c r="WHE12" s="353"/>
      <c r="WHF12" s="352"/>
      <c r="WHG12" s="353"/>
      <c r="WHH12" s="350"/>
      <c r="WHI12" s="350"/>
      <c r="WHJ12" s="350"/>
      <c r="WHK12" s="350"/>
      <c r="WHL12" s="350"/>
      <c r="WHM12" s="350"/>
      <c r="WHN12" s="351"/>
      <c r="WHO12" s="352"/>
      <c r="WHP12" s="353"/>
      <c r="WHQ12" s="352"/>
      <c r="WHR12" s="353"/>
      <c r="WHS12" s="352"/>
      <c r="WHT12" s="353"/>
      <c r="WHU12" s="352"/>
      <c r="WHV12" s="353"/>
      <c r="WHW12" s="350"/>
      <c r="WHX12" s="350"/>
      <c r="WHY12" s="350"/>
      <c r="WHZ12" s="350"/>
      <c r="WIA12" s="350"/>
      <c r="WIB12" s="350"/>
      <c r="WIC12" s="351"/>
      <c r="WID12" s="352"/>
      <c r="WIE12" s="353"/>
      <c r="WIF12" s="352"/>
      <c r="WIG12" s="353"/>
      <c r="WIH12" s="352"/>
      <c r="WII12" s="353"/>
      <c r="WIJ12" s="352"/>
      <c r="WIK12" s="353"/>
      <c r="WIL12" s="350"/>
      <c r="WIM12" s="350"/>
      <c r="WIN12" s="350"/>
      <c r="WIO12" s="350"/>
      <c r="WIP12" s="350"/>
      <c r="WIQ12" s="350"/>
      <c r="WIR12" s="351"/>
      <c r="WIS12" s="352"/>
      <c r="WIT12" s="353"/>
      <c r="WIU12" s="352"/>
      <c r="WIV12" s="353"/>
      <c r="WIW12" s="352"/>
      <c r="WIX12" s="353"/>
      <c r="WIY12" s="352"/>
      <c r="WIZ12" s="353"/>
      <c r="WJA12" s="350"/>
      <c r="WJB12" s="350"/>
      <c r="WJC12" s="350"/>
      <c r="WJD12" s="350"/>
      <c r="WJE12" s="350"/>
      <c r="WJF12" s="350"/>
      <c r="WJG12" s="351"/>
      <c r="WJH12" s="352"/>
      <c r="WJI12" s="353"/>
      <c r="WJJ12" s="352"/>
      <c r="WJK12" s="353"/>
      <c r="WJL12" s="352"/>
      <c r="WJM12" s="353"/>
      <c r="WJN12" s="352"/>
      <c r="WJO12" s="353"/>
      <c r="WJP12" s="350"/>
      <c r="WJQ12" s="350"/>
      <c r="WJR12" s="350"/>
      <c r="WJS12" s="350"/>
      <c r="WJT12" s="350"/>
      <c r="WJU12" s="350"/>
      <c r="WJV12" s="351"/>
      <c r="WJW12" s="352"/>
      <c r="WJX12" s="353"/>
      <c r="WJY12" s="352"/>
      <c r="WJZ12" s="353"/>
      <c r="WKA12" s="352"/>
      <c r="WKB12" s="353"/>
      <c r="WKC12" s="352"/>
      <c r="WKD12" s="353"/>
      <c r="WKE12" s="350"/>
      <c r="WKF12" s="350"/>
      <c r="WKG12" s="350"/>
      <c r="WKH12" s="350"/>
      <c r="WKI12" s="350"/>
      <c r="WKJ12" s="350"/>
      <c r="WKK12" s="351"/>
      <c r="WKL12" s="352"/>
      <c r="WKM12" s="353"/>
      <c r="WKN12" s="352"/>
      <c r="WKO12" s="353"/>
      <c r="WKP12" s="352"/>
      <c r="WKQ12" s="353"/>
      <c r="WKR12" s="352"/>
      <c r="WKS12" s="353"/>
      <c r="WKT12" s="350"/>
      <c r="WKU12" s="350"/>
      <c r="WKV12" s="350"/>
      <c r="WKW12" s="350"/>
      <c r="WKX12" s="350"/>
      <c r="WKY12" s="350"/>
      <c r="WKZ12" s="351"/>
      <c r="WLA12" s="352"/>
      <c r="WLB12" s="353"/>
      <c r="WLC12" s="352"/>
      <c r="WLD12" s="353"/>
      <c r="WLE12" s="352"/>
      <c r="WLF12" s="353"/>
      <c r="WLG12" s="352"/>
      <c r="WLH12" s="353"/>
      <c r="WLI12" s="350"/>
      <c r="WLJ12" s="350"/>
      <c r="WLK12" s="350"/>
      <c r="WLL12" s="350"/>
      <c r="WLM12" s="350"/>
      <c r="WLN12" s="350"/>
      <c r="WLO12" s="351"/>
      <c r="WLP12" s="352"/>
      <c r="WLQ12" s="353"/>
      <c r="WLR12" s="352"/>
      <c r="WLS12" s="353"/>
      <c r="WLT12" s="352"/>
      <c r="WLU12" s="353"/>
      <c r="WLV12" s="352"/>
      <c r="WLW12" s="353"/>
      <c r="WLX12" s="350"/>
      <c r="WLY12" s="350"/>
      <c r="WLZ12" s="350"/>
      <c r="WMA12" s="350"/>
      <c r="WMB12" s="350"/>
      <c r="WMC12" s="350"/>
      <c r="WMD12" s="351"/>
      <c r="WME12" s="352"/>
      <c r="WMF12" s="353"/>
      <c r="WMG12" s="352"/>
      <c r="WMH12" s="353"/>
      <c r="WMI12" s="352"/>
      <c r="WMJ12" s="353"/>
      <c r="WMK12" s="352"/>
      <c r="WML12" s="353"/>
      <c r="WMM12" s="350"/>
      <c r="WMN12" s="350"/>
      <c r="WMO12" s="350"/>
      <c r="WMP12" s="350"/>
      <c r="WMQ12" s="350"/>
      <c r="WMR12" s="350"/>
      <c r="WMS12" s="351"/>
      <c r="WMT12" s="352"/>
      <c r="WMU12" s="353"/>
      <c r="WMV12" s="352"/>
      <c r="WMW12" s="353"/>
      <c r="WMX12" s="352"/>
      <c r="WMY12" s="353"/>
      <c r="WMZ12" s="352"/>
      <c r="WNA12" s="353"/>
      <c r="WNB12" s="350"/>
      <c r="WNC12" s="350"/>
      <c r="WND12" s="350"/>
      <c r="WNE12" s="350"/>
      <c r="WNF12" s="350"/>
      <c r="WNG12" s="350"/>
      <c r="WNH12" s="351"/>
      <c r="WNI12" s="352"/>
      <c r="WNJ12" s="353"/>
      <c r="WNK12" s="352"/>
      <c r="WNL12" s="353"/>
      <c r="WNM12" s="352"/>
      <c r="WNN12" s="353"/>
      <c r="WNO12" s="352"/>
      <c r="WNP12" s="353"/>
      <c r="WNQ12" s="350"/>
      <c r="WNR12" s="350"/>
      <c r="WNS12" s="350"/>
      <c r="WNT12" s="350"/>
      <c r="WNU12" s="350"/>
      <c r="WNV12" s="350"/>
      <c r="WNW12" s="351"/>
      <c r="WNX12" s="352"/>
      <c r="WNY12" s="353"/>
      <c r="WNZ12" s="352"/>
      <c r="WOA12" s="353"/>
      <c r="WOB12" s="352"/>
      <c r="WOC12" s="353"/>
      <c r="WOD12" s="352"/>
      <c r="WOE12" s="353"/>
      <c r="WOF12" s="350"/>
      <c r="WOG12" s="350"/>
      <c r="WOH12" s="350"/>
      <c r="WOI12" s="350"/>
      <c r="WOJ12" s="350"/>
      <c r="WOK12" s="350"/>
      <c r="WOL12" s="351"/>
      <c r="WOM12" s="352"/>
      <c r="WON12" s="353"/>
      <c r="WOO12" s="352"/>
      <c r="WOP12" s="353"/>
      <c r="WOQ12" s="352"/>
      <c r="WOR12" s="353"/>
      <c r="WOS12" s="352"/>
      <c r="WOT12" s="353"/>
      <c r="WOU12" s="350"/>
      <c r="WOV12" s="350"/>
      <c r="WOW12" s="350"/>
      <c r="WOX12" s="350"/>
      <c r="WOY12" s="350"/>
      <c r="WOZ12" s="350"/>
      <c r="WPA12" s="351"/>
      <c r="WPB12" s="352"/>
      <c r="WPC12" s="353"/>
      <c r="WPD12" s="352"/>
      <c r="WPE12" s="353"/>
      <c r="WPF12" s="352"/>
      <c r="WPG12" s="353"/>
      <c r="WPH12" s="352"/>
      <c r="WPI12" s="353"/>
      <c r="WPJ12" s="350"/>
      <c r="WPK12" s="350"/>
      <c r="WPL12" s="350"/>
      <c r="WPM12" s="350"/>
      <c r="WPN12" s="350"/>
      <c r="WPO12" s="350"/>
      <c r="WPP12" s="351"/>
      <c r="WPQ12" s="352"/>
      <c r="WPR12" s="353"/>
      <c r="WPS12" s="352"/>
      <c r="WPT12" s="353"/>
      <c r="WPU12" s="352"/>
      <c r="WPV12" s="353"/>
      <c r="WPW12" s="352"/>
      <c r="WPX12" s="353"/>
      <c r="WPY12" s="350"/>
      <c r="WPZ12" s="350"/>
      <c r="WQA12" s="350"/>
      <c r="WQB12" s="350"/>
      <c r="WQC12" s="350"/>
      <c r="WQD12" s="350"/>
      <c r="WQE12" s="351"/>
      <c r="WQF12" s="352"/>
      <c r="WQG12" s="353"/>
      <c r="WQH12" s="352"/>
      <c r="WQI12" s="353"/>
      <c r="WQJ12" s="352"/>
      <c r="WQK12" s="353"/>
      <c r="WQL12" s="352"/>
      <c r="WQM12" s="353"/>
      <c r="WQN12" s="350"/>
      <c r="WQO12" s="350"/>
      <c r="WQP12" s="350"/>
      <c r="WQQ12" s="350"/>
      <c r="WQR12" s="350"/>
      <c r="WQS12" s="350"/>
      <c r="WQT12" s="351"/>
      <c r="WQU12" s="352"/>
      <c r="WQV12" s="353"/>
      <c r="WQW12" s="352"/>
      <c r="WQX12" s="353"/>
      <c r="WQY12" s="352"/>
      <c r="WQZ12" s="353"/>
      <c r="WRA12" s="352"/>
      <c r="WRB12" s="353"/>
      <c r="WRC12" s="350"/>
      <c r="WRD12" s="350"/>
      <c r="WRE12" s="350"/>
      <c r="WRF12" s="350"/>
      <c r="WRG12" s="350"/>
      <c r="WRH12" s="350"/>
      <c r="WRI12" s="351"/>
      <c r="WRJ12" s="352"/>
      <c r="WRK12" s="353"/>
      <c r="WRL12" s="352"/>
      <c r="WRM12" s="353"/>
      <c r="WRN12" s="352"/>
      <c r="WRO12" s="353"/>
      <c r="WRP12" s="352"/>
      <c r="WRQ12" s="353"/>
      <c r="WRR12" s="350"/>
      <c r="WRS12" s="350"/>
      <c r="WRT12" s="350"/>
      <c r="WRU12" s="350"/>
      <c r="WRV12" s="350"/>
      <c r="WRW12" s="350"/>
      <c r="WRX12" s="351"/>
      <c r="WRY12" s="352"/>
      <c r="WRZ12" s="353"/>
      <c r="WSA12" s="352"/>
      <c r="WSB12" s="353"/>
      <c r="WSC12" s="352"/>
      <c r="WSD12" s="353"/>
      <c r="WSE12" s="352"/>
      <c r="WSF12" s="353"/>
      <c r="WSG12" s="350"/>
      <c r="WSH12" s="350"/>
      <c r="WSI12" s="350"/>
      <c r="WSJ12" s="350"/>
      <c r="WSK12" s="350"/>
      <c r="WSL12" s="350"/>
      <c r="WSM12" s="351"/>
      <c r="WSN12" s="352"/>
      <c r="WSO12" s="353"/>
      <c r="WSP12" s="352"/>
      <c r="WSQ12" s="353"/>
      <c r="WSR12" s="352"/>
      <c r="WSS12" s="353"/>
      <c r="WST12" s="352"/>
      <c r="WSU12" s="353"/>
      <c r="WSV12" s="350"/>
      <c r="WSW12" s="350"/>
      <c r="WSX12" s="350"/>
      <c r="WSY12" s="350"/>
      <c r="WSZ12" s="350"/>
      <c r="WTA12" s="350"/>
      <c r="WTB12" s="351"/>
      <c r="WTC12" s="352"/>
      <c r="WTD12" s="353"/>
      <c r="WTE12" s="352"/>
      <c r="WTF12" s="353"/>
      <c r="WTG12" s="352"/>
      <c r="WTH12" s="353"/>
      <c r="WTI12" s="352"/>
      <c r="WTJ12" s="353"/>
      <c r="WTK12" s="350"/>
      <c r="WTL12" s="350"/>
      <c r="WTM12" s="350"/>
      <c r="WTN12" s="350"/>
      <c r="WTO12" s="350"/>
      <c r="WTP12" s="350"/>
      <c r="WTQ12" s="351"/>
      <c r="WTR12" s="352"/>
      <c r="WTS12" s="353"/>
      <c r="WTT12" s="352"/>
      <c r="WTU12" s="353"/>
      <c r="WTV12" s="352"/>
      <c r="WTW12" s="353"/>
      <c r="WTX12" s="352"/>
      <c r="WTY12" s="353"/>
      <c r="WTZ12" s="350"/>
      <c r="WUA12" s="350"/>
      <c r="WUB12" s="350"/>
      <c r="WUC12" s="350"/>
      <c r="WUD12" s="350"/>
      <c r="WUE12" s="350"/>
      <c r="WUF12" s="351"/>
      <c r="WUG12" s="352"/>
      <c r="WUH12" s="353"/>
      <c r="WUI12" s="352"/>
      <c r="WUJ12" s="353"/>
      <c r="WUK12" s="352"/>
      <c r="WUL12" s="353"/>
      <c r="WUM12" s="352"/>
      <c r="WUN12" s="353"/>
      <c r="WUO12" s="350"/>
      <c r="WUP12" s="350"/>
      <c r="WUQ12" s="350"/>
      <c r="WUR12" s="350"/>
      <c r="WUS12" s="350"/>
      <c r="WUT12" s="350"/>
      <c r="WUU12" s="351"/>
      <c r="WUV12" s="352"/>
      <c r="WUW12" s="353"/>
      <c r="WUX12" s="352"/>
      <c r="WUY12" s="353"/>
      <c r="WUZ12" s="352"/>
      <c r="WVA12" s="353"/>
      <c r="WVB12" s="352"/>
      <c r="WVC12" s="353"/>
      <c r="WVD12" s="350"/>
      <c r="WVE12" s="350"/>
      <c r="WVF12" s="350"/>
      <c r="WVG12" s="350"/>
      <c r="WVH12" s="350"/>
      <c r="WVI12" s="350"/>
      <c r="WVJ12" s="351"/>
      <c r="WVK12" s="352"/>
      <c r="WVL12" s="353"/>
      <c r="WVM12" s="352"/>
      <c r="WVN12" s="353"/>
      <c r="WVO12" s="352"/>
      <c r="WVP12" s="353"/>
      <c r="WVQ12" s="352"/>
      <c r="WVR12" s="353"/>
      <c r="WVS12" s="350"/>
      <c r="WVT12" s="350"/>
      <c r="WVU12" s="350"/>
      <c r="WVV12" s="350"/>
      <c r="WVW12" s="350"/>
      <c r="WVX12" s="350"/>
      <c r="WVY12" s="351"/>
      <c r="WVZ12" s="352"/>
      <c r="WWA12" s="353"/>
      <c r="WWB12" s="352"/>
      <c r="WWC12" s="353"/>
      <c r="WWD12" s="352"/>
      <c r="WWE12" s="353"/>
      <c r="WWF12" s="352"/>
      <c r="WWG12" s="353"/>
      <c r="WWH12" s="350"/>
      <c r="WWI12" s="350"/>
      <c r="WWJ12" s="350"/>
      <c r="WWK12" s="350"/>
      <c r="WWL12" s="350"/>
      <c r="WWM12" s="350"/>
      <c r="WWN12" s="351"/>
      <c r="WWO12" s="352"/>
      <c r="WWP12" s="353"/>
      <c r="WWQ12" s="352"/>
      <c r="WWR12" s="353"/>
      <c r="WWS12" s="352"/>
      <c r="WWT12" s="353"/>
      <c r="WWU12" s="352"/>
      <c r="WWV12" s="353"/>
      <c r="WWW12" s="350"/>
      <c r="WWX12" s="350"/>
      <c r="WWY12" s="350"/>
      <c r="WWZ12" s="350"/>
      <c r="WXA12" s="350"/>
      <c r="WXB12" s="350"/>
      <c r="WXC12" s="351"/>
      <c r="WXD12" s="352"/>
      <c r="WXE12" s="353"/>
      <c r="WXF12" s="352"/>
      <c r="WXG12" s="353"/>
      <c r="WXH12" s="352"/>
      <c r="WXI12" s="353"/>
      <c r="WXJ12" s="352"/>
      <c r="WXK12" s="353"/>
      <c r="WXL12" s="350"/>
      <c r="WXM12" s="350"/>
      <c r="WXN12" s="350"/>
      <c r="WXO12" s="350"/>
      <c r="WXP12" s="350"/>
      <c r="WXQ12" s="350"/>
      <c r="WXR12" s="351"/>
      <c r="WXS12" s="352"/>
      <c r="WXT12" s="353"/>
      <c r="WXU12" s="352"/>
      <c r="WXV12" s="353"/>
      <c r="WXW12" s="352"/>
      <c r="WXX12" s="353"/>
      <c r="WXY12" s="352"/>
      <c r="WXZ12" s="353"/>
      <c r="WYA12" s="350"/>
      <c r="WYB12" s="350"/>
      <c r="WYC12" s="350"/>
      <c r="WYD12" s="350"/>
      <c r="WYE12" s="350"/>
      <c r="WYF12" s="350"/>
      <c r="WYG12" s="351"/>
      <c r="WYH12" s="352"/>
      <c r="WYI12" s="353"/>
      <c r="WYJ12" s="352"/>
      <c r="WYK12" s="353"/>
      <c r="WYL12" s="352"/>
      <c r="WYM12" s="353"/>
      <c r="WYN12" s="352"/>
      <c r="WYO12" s="353"/>
      <c r="WYP12" s="350"/>
      <c r="WYQ12" s="350"/>
      <c r="WYR12" s="350"/>
      <c r="WYS12" s="350"/>
      <c r="WYT12" s="350"/>
      <c r="WYU12" s="350"/>
      <c r="WYV12" s="351"/>
      <c r="WYW12" s="352"/>
      <c r="WYX12" s="353"/>
      <c r="WYY12" s="352"/>
      <c r="WYZ12" s="353"/>
      <c r="WZA12" s="352"/>
      <c r="WZB12" s="353"/>
      <c r="WZC12" s="352"/>
      <c r="WZD12" s="353"/>
      <c r="WZE12" s="350"/>
      <c r="WZF12" s="350"/>
      <c r="WZG12" s="350"/>
      <c r="WZH12" s="350"/>
      <c r="WZI12" s="350"/>
      <c r="WZJ12" s="350"/>
      <c r="WZK12" s="351"/>
      <c r="WZL12" s="352"/>
      <c r="WZM12" s="353"/>
      <c r="WZN12" s="352"/>
      <c r="WZO12" s="353"/>
      <c r="WZP12" s="352"/>
      <c r="WZQ12" s="353"/>
      <c r="WZR12" s="352"/>
      <c r="WZS12" s="353"/>
      <c r="WZT12" s="350"/>
      <c r="WZU12" s="350"/>
      <c r="WZV12" s="350"/>
      <c r="WZW12" s="350"/>
      <c r="WZX12" s="350"/>
      <c r="WZY12" s="350"/>
      <c r="WZZ12" s="351"/>
      <c r="XAA12" s="352"/>
      <c r="XAB12" s="353"/>
      <c r="XAC12" s="352"/>
      <c r="XAD12" s="353"/>
      <c r="XAE12" s="352"/>
      <c r="XAF12" s="353"/>
      <c r="XAG12" s="352"/>
      <c r="XAH12" s="353"/>
      <c r="XAI12" s="350"/>
      <c r="XAJ12" s="350"/>
      <c r="XAK12" s="350"/>
      <c r="XAL12" s="350"/>
      <c r="XAM12" s="350"/>
      <c r="XAN12" s="350"/>
      <c r="XAO12" s="351"/>
      <c r="XAP12" s="352"/>
      <c r="XAQ12" s="353"/>
      <c r="XAR12" s="352"/>
      <c r="XAS12" s="353"/>
      <c r="XAT12" s="352"/>
      <c r="XAU12" s="353"/>
      <c r="XAV12" s="352"/>
      <c r="XAW12" s="353"/>
      <c r="XAX12" s="350"/>
      <c r="XAY12" s="350"/>
      <c r="XAZ12" s="350"/>
      <c r="XBA12" s="350"/>
      <c r="XBB12" s="350"/>
      <c r="XBC12" s="350"/>
      <c r="XBD12" s="351"/>
      <c r="XBE12" s="352"/>
      <c r="XBF12" s="353"/>
      <c r="XBG12" s="352"/>
      <c r="XBH12" s="353"/>
      <c r="XBI12" s="352"/>
      <c r="XBJ12" s="353"/>
      <c r="XBK12" s="352"/>
      <c r="XBL12" s="353"/>
      <c r="XBM12" s="350"/>
      <c r="XBN12" s="350"/>
      <c r="XBO12" s="350"/>
      <c r="XBP12" s="350"/>
      <c r="XBQ12" s="350"/>
      <c r="XBR12" s="350"/>
      <c r="XBS12" s="351"/>
      <c r="XBT12" s="352"/>
      <c r="XBU12" s="353"/>
      <c r="XBV12" s="352"/>
      <c r="XBW12" s="353"/>
      <c r="XBX12" s="352"/>
      <c r="XBY12" s="353"/>
      <c r="XBZ12" s="352"/>
      <c r="XCA12" s="353"/>
      <c r="XCB12" s="350"/>
      <c r="XCC12" s="350"/>
      <c r="XCD12" s="350"/>
      <c r="XCE12" s="350"/>
      <c r="XCF12" s="350"/>
      <c r="XCG12" s="350"/>
      <c r="XCH12" s="351"/>
      <c r="XCI12" s="352"/>
      <c r="XCJ12" s="353"/>
      <c r="XCK12" s="352"/>
      <c r="XCL12" s="353"/>
      <c r="XCM12" s="352"/>
      <c r="XCN12" s="353"/>
      <c r="XCO12" s="352"/>
      <c r="XCP12" s="353"/>
      <c r="XCQ12" s="350"/>
      <c r="XCR12" s="350"/>
      <c r="XCS12" s="350"/>
      <c r="XCT12" s="350"/>
      <c r="XCU12" s="350"/>
      <c r="XCV12" s="350"/>
      <c r="XCW12" s="351"/>
      <c r="XCX12" s="352"/>
      <c r="XCY12" s="353"/>
      <c r="XCZ12" s="352"/>
      <c r="XDA12" s="353"/>
      <c r="XDB12" s="352"/>
      <c r="XDC12" s="353"/>
      <c r="XDD12" s="352"/>
      <c r="XDE12" s="353"/>
      <c r="XDF12" s="350"/>
      <c r="XDG12" s="350"/>
      <c r="XDH12" s="350"/>
      <c r="XDI12" s="350"/>
      <c r="XDJ12" s="350"/>
      <c r="XDK12" s="350"/>
      <c r="XDL12" s="351"/>
      <c r="XDM12" s="352"/>
      <c r="XDN12" s="353"/>
      <c r="XDO12" s="352"/>
      <c r="XDP12" s="353"/>
      <c r="XDQ12" s="352"/>
      <c r="XDR12" s="353"/>
      <c r="XDS12" s="352"/>
      <c r="XDT12" s="353"/>
      <c r="XDU12" s="350"/>
      <c r="XDV12" s="350"/>
      <c r="XDW12" s="350"/>
      <c r="XDX12" s="350"/>
      <c r="XDY12" s="350"/>
      <c r="XDZ12" s="350"/>
      <c r="XEA12" s="351"/>
      <c r="XEB12" s="352"/>
      <c r="XEC12" s="353"/>
      <c r="XED12" s="352"/>
      <c r="XEE12" s="353"/>
      <c r="XEF12" s="352"/>
      <c r="XEG12" s="353"/>
      <c r="XEH12" s="352"/>
      <c r="XEI12" s="353"/>
      <c r="XEJ12" s="350"/>
      <c r="XEK12" s="350"/>
      <c r="XEL12" s="350"/>
      <c r="XEM12" s="350"/>
      <c r="XEN12" s="350"/>
      <c r="XEO12" s="350"/>
      <c r="XEP12" s="351"/>
      <c r="XEQ12" s="352"/>
      <c r="XER12" s="353"/>
      <c r="XES12" s="352"/>
      <c r="XET12" s="353"/>
      <c r="XEU12" s="352"/>
      <c r="XEV12" s="353"/>
      <c r="XEW12" s="352"/>
      <c r="XEX12" s="353"/>
      <c r="XEY12" s="350"/>
      <c r="XEZ12" s="350"/>
      <c r="XFA12" s="350"/>
      <c r="XFB12" s="350"/>
    </row>
    <row r="13" spans="1:16382" ht="44.25" customHeight="1">
      <c r="A13" s="350" t="s">
        <v>793</v>
      </c>
      <c r="B13" s="350"/>
      <c r="C13" s="350"/>
      <c r="D13" s="350"/>
      <c r="E13" s="351">
        <v>249178.56</v>
      </c>
      <c r="F13" s="352">
        <v>0.1</v>
      </c>
      <c r="G13" s="353">
        <f t="shared" si="0"/>
        <v>24917.856</v>
      </c>
      <c r="H13" s="352">
        <v>0.1</v>
      </c>
      <c r="I13" s="353">
        <f t="shared" si="1"/>
        <v>24917.856</v>
      </c>
      <c r="J13" s="352">
        <v>0.1</v>
      </c>
      <c r="K13" s="353">
        <f t="shared" si="2"/>
        <v>24917.856</v>
      </c>
      <c r="L13" s="352">
        <v>0.1</v>
      </c>
      <c r="M13" s="353">
        <f t="shared" si="3"/>
        <v>24917.856</v>
      </c>
      <c r="N13" s="355">
        <v>0.1</v>
      </c>
      <c r="O13" s="353">
        <f t="shared" si="4"/>
        <v>24917.856</v>
      </c>
      <c r="P13" s="355">
        <v>0.1</v>
      </c>
      <c r="Q13" s="353">
        <f t="shared" si="5"/>
        <v>24917.856</v>
      </c>
      <c r="R13" s="355">
        <v>0.1</v>
      </c>
      <c r="S13" s="353">
        <f t="shared" si="6"/>
        <v>24917.856</v>
      </c>
      <c r="T13" s="352">
        <v>0.1</v>
      </c>
      <c r="U13" s="353">
        <f t="shared" si="7"/>
        <v>24917.856</v>
      </c>
      <c r="V13" s="352">
        <v>0.1</v>
      </c>
      <c r="W13" s="353">
        <f t="shared" si="8"/>
        <v>24917.856</v>
      </c>
      <c r="X13" s="352">
        <v>0.1</v>
      </c>
      <c r="Y13" s="353">
        <f t="shared" si="9"/>
        <v>24917.856</v>
      </c>
      <c r="Z13" s="354">
        <f t="shared" si="10"/>
        <v>249178.56</v>
      </c>
      <c r="AA13" s="354">
        <f t="shared" si="11"/>
        <v>0</v>
      </c>
      <c r="AB13" s="353"/>
      <c r="AC13" s="350"/>
      <c r="AD13" s="350"/>
      <c r="AE13" s="350"/>
      <c r="AF13" s="350"/>
      <c r="AG13" s="350"/>
      <c r="AH13" s="350"/>
      <c r="AI13" s="351"/>
      <c r="AJ13" s="352"/>
      <c r="AK13" s="353"/>
      <c r="AL13" s="352"/>
      <c r="AM13" s="353"/>
      <c r="AN13" s="352"/>
      <c r="AO13" s="353"/>
      <c r="AP13" s="352"/>
      <c r="AQ13" s="353"/>
      <c r="AR13" s="350"/>
      <c r="AS13" s="350"/>
      <c r="AT13" s="350"/>
      <c r="AU13" s="350"/>
      <c r="AV13" s="350"/>
      <c r="AW13" s="350"/>
      <c r="AX13" s="351"/>
      <c r="AY13" s="352"/>
      <c r="AZ13" s="353"/>
      <c r="BA13" s="352"/>
      <c r="BB13" s="353"/>
      <c r="BC13" s="352"/>
      <c r="BD13" s="353"/>
      <c r="BE13" s="352"/>
      <c r="BF13" s="353"/>
      <c r="BG13" s="350"/>
      <c r="BH13" s="350"/>
      <c r="BI13" s="350"/>
      <c r="BJ13" s="350"/>
      <c r="BK13" s="350"/>
      <c r="BL13" s="350"/>
      <c r="BM13" s="351"/>
      <c r="BN13" s="352"/>
      <c r="BO13" s="353"/>
      <c r="BP13" s="352"/>
      <c r="BQ13" s="353"/>
      <c r="BR13" s="352"/>
      <c r="BS13" s="353"/>
      <c r="BT13" s="352"/>
      <c r="BU13" s="353"/>
      <c r="BV13" s="350"/>
      <c r="BW13" s="350"/>
      <c r="BX13" s="350"/>
      <c r="BY13" s="350"/>
      <c r="BZ13" s="350"/>
      <c r="CA13" s="350"/>
      <c r="CB13" s="351"/>
      <c r="CC13" s="352"/>
      <c r="CD13" s="353"/>
      <c r="CE13" s="352"/>
      <c r="CF13" s="353"/>
      <c r="CG13" s="352"/>
      <c r="CH13" s="353"/>
      <c r="CI13" s="352"/>
      <c r="CJ13" s="353"/>
      <c r="CK13" s="350"/>
      <c r="CL13" s="350"/>
      <c r="CM13" s="350"/>
      <c r="CN13" s="350"/>
      <c r="CO13" s="350"/>
      <c r="CP13" s="350"/>
      <c r="CQ13" s="351"/>
      <c r="CR13" s="352"/>
      <c r="CS13" s="353"/>
      <c r="CT13" s="352"/>
      <c r="CU13" s="353"/>
      <c r="CV13" s="352"/>
      <c r="CW13" s="353"/>
      <c r="CX13" s="352"/>
      <c r="CY13" s="353"/>
      <c r="CZ13" s="350"/>
      <c r="DA13" s="350"/>
      <c r="DB13" s="350"/>
      <c r="DC13" s="350"/>
      <c r="DD13" s="350"/>
      <c r="DE13" s="350"/>
      <c r="DF13" s="351"/>
      <c r="DG13" s="352"/>
      <c r="DH13" s="353"/>
      <c r="DI13" s="352"/>
      <c r="DJ13" s="353"/>
      <c r="DK13" s="352"/>
      <c r="DL13" s="353"/>
      <c r="DM13" s="352"/>
      <c r="DN13" s="353"/>
      <c r="DO13" s="350"/>
      <c r="DP13" s="350"/>
      <c r="DQ13" s="350"/>
      <c r="DR13" s="350"/>
      <c r="DS13" s="350"/>
      <c r="DT13" s="350"/>
      <c r="DU13" s="351"/>
      <c r="DV13" s="352"/>
      <c r="DW13" s="353"/>
      <c r="DX13" s="352"/>
      <c r="DY13" s="353"/>
      <c r="DZ13" s="352"/>
      <c r="EA13" s="353"/>
      <c r="EB13" s="352"/>
      <c r="EC13" s="353"/>
      <c r="ED13" s="350"/>
      <c r="EE13" s="350"/>
      <c r="EF13" s="350"/>
      <c r="EG13" s="350"/>
      <c r="EH13" s="350"/>
      <c r="EI13" s="350"/>
      <c r="EJ13" s="351"/>
      <c r="EK13" s="352"/>
      <c r="EL13" s="353"/>
      <c r="EM13" s="352"/>
      <c r="EN13" s="353"/>
      <c r="EO13" s="352"/>
      <c r="EP13" s="353"/>
      <c r="EQ13" s="352"/>
      <c r="ER13" s="353"/>
      <c r="ES13" s="350"/>
      <c r="ET13" s="350"/>
      <c r="EU13" s="350"/>
      <c r="EV13" s="350"/>
      <c r="EW13" s="350"/>
      <c r="EX13" s="350"/>
      <c r="EY13" s="351"/>
      <c r="EZ13" s="352"/>
      <c r="FA13" s="353"/>
      <c r="FB13" s="352"/>
      <c r="FC13" s="353"/>
      <c r="FD13" s="352"/>
      <c r="FE13" s="353"/>
      <c r="FF13" s="352"/>
      <c r="FG13" s="353"/>
      <c r="FH13" s="350"/>
      <c r="FI13" s="350"/>
      <c r="FJ13" s="350"/>
      <c r="FK13" s="350"/>
      <c r="FL13" s="350"/>
      <c r="FM13" s="350"/>
      <c r="FN13" s="351"/>
      <c r="FO13" s="352"/>
      <c r="FP13" s="353"/>
      <c r="FQ13" s="352"/>
      <c r="FR13" s="353"/>
      <c r="FS13" s="352"/>
      <c r="FT13" s="353"/>
      <c r="FU13" s="352"/>
      <c r="FV13" s="353"/>
      <c r="FW13" s="350"/>
      <c r="FX13" s="350"/>
      <c r="FY13" s="350"/>
      <c r="FZ13" s="350"/>
      <c r="GA13" s="350"/>
      <c r="GB13" s="350"/>
      <c r="GC13" s="351"/>
      <c r="GD13" s="352"/>
      <c r="GE13" s="353"/>
      <c r="GF13" s="352"/>
      <c r="GG13" s="353"/>
      <c r="GH13" s="352"/>
      <c r="GI13" s="353"/>
      <c r="GJ13" s="352"/>
      <c r="GK13" s="353"/>
      <c r="GL13" s="350"/>
      <c r="GM13" s="350"/>
      <c r="GN13" s="350"/>
      <c r="GO13" s="350"/>
      <c r="GP13" s="350"/>
      <c r="GQ13" s="350"/>
      <c r="GR13" s="351"/>
      <c r="GS13" s="352"/>
      <c r="GT13" s="353"/>
      <c r="GU13" s="352"/>
      <c r="GV13" s="353"/>
      <c r="GW13" s="352"/>
      <c r="GX13" s="353"/>
      <c r="GY13" s="352"/>
      <c r="GZ13" s="353"/>
      <c r="HA13" s="350"/>
      <c r="HB13" s="350"/>
      <c r="HC13" s="350"/>
      <c r="HD13" s="350"/>
      <c r="HE13" s="350"/>
      <c r="HF13" s="350"/>
      <c r="HG13" s="351"/>
      <c r="HH13" s="352"/>
      <c r="HI13" s="353"/>
      <c r="HJ13" s="352"/>
      <c r="HK13" s="353"/>
      <c r="HL13" s="352"/>
      <c r="HM13" s="353"/>
      <c r="HN13" s="352"/>
      <c r="HO13" s="353"/>
      <c r="HP13" s="350"/>
      <c r="HQ13" s="350"/>
      <c r="HR13" s="350"/>
      <c r="HS13" s="350"/>
      <c r="HT13" s="350"/>
      <c r="HU13" s="350"/>
      <c r="HV13" s="351"/>
      <c r="HW13" s="352"/>
      <c r="HX13" s="353"/>
      <c r="HY13" s="352"/>
      <c r="HZ13" s="353"/>
      <c r="IA13" s="352"/>
      <c r="IB13" s="353"/>
      <c r="IC13" s="352"/>
      <c r="ID13" s="353"/>
      <c r="IE13" s="350"/>
      <c r="IF13" s="350"/>
      <c r="IG13" s="350"/>
      <c r="IH13" s="350"/>
      <c r="II13" s="350"/>
      <c r="IJ13" s="350"/>
      <c r="IK13" s="351"/>
      <c r="IL13" s="352"/>
      <c r="IM13" s="353"/>
      <c r="IN13" s="352"/>
      <c r="IO13" s="353"/>
      <c r="IP13" s="352"/>
      <c r="IQ13" s="353"/>
      <c r="IR13" s="352"/>
      <c r="IS13" s="353"/>
      <c r="IT13" s="350"/>
      <c r="IU13" s="350"/>
      <c r="IV13" s="350"/>
      <c r="IW13" s="350"/>
      <c r="IX13" s="350"/>
      <c r="IY13" s="350"/>
      <c r="IZ13" s="351"/>
      <c r="JA13" s="352"/>
      <c r="JB13" s="353"/>
      <c r="JC13" s="352"/>
      <c r="JD13" s="353"/>
      <c r="JE13" s="352"/>
      <c r="JF13" s="353"/>
      <c r="JG13" s="352"/>
      <c r="JH13" s="353"/>
      <c r="JI13" s="350"/>
      <c r="JJ13" s="350"/>
      <c r="JK13" s="350"/>
      <c r="JL13" s="350"/>
      <c r="JM13" s="350"/>
      <c r="JN13" s="350"/>
      <c r="JO13" s="351"/>
      <c r="JP13" s="352"/>
      <c r="JQ13" s="353"/>
      <c r="JR13" s="352"/>
      <c r="JS13" s="353"/>
      <c r="JT13" s="352"/>
      <c r="JU13" s="353"/>
      <c r="JV13" s="352"/>
      <c r="JW13" s="353"/>
      <c r="JX13" s="350"/>
      <c r="JY13" s="350"/>
      <c r="JZ13" s="350"/>
      <c r="KA13" s="350"/>
      <c r="KB13" s="350"/>
      <c r="KC13" s="350"/>
      <c r="KD13" s="351"/>
      <c r="KE13" s="352"/>
      <c r="KF13" s="353"/>
      <c r="KG13" s="352"/>
      <c r="KH13" s="353"/>
      <c r="KI13" s="352"/>
      <c r="KJ13" s="353"/>
      <c r="KK13" s="352"/>
      <c r="KL13" s="353"/>
      <c r="KM13" s="350"/>
      <c r="KN13" s="350"/>
      <c r="KO13" s="350"/>
      <c r="KP13" s="350"/>
      <c r="KQ13" s="350"/>
      <c r="KR13" s="350"/>
      <c r="KS13" s="351"/>
      <c r="KT13" s="352"/>
      <c r="KU13" s="353"/>
      <c r="KV13" s="352"/>
      <c r="KW13" s="353"/>
      <c r="KX13" s="352"/>
      <c r="KY13" s="353"/>
      <c r="KZ13" s="352"/>
      <c r="LA13" s="353"/>
      <c r="LB13" s="350"/>
      <c r="LC13" s="350"/>
      <c r="LD13" s="350"/>
      <c r="LE13" s="350"/>
      <c r="LF13" s="350"/>
      <c r="LG13" s="350"/>
      <c r="LH13" s="351"/>
      <c r="LI13" s="352"/>
      <c r="LJ13" s="353"/>
      <c r="LK13" s="352"/>
      <c r="LL13" s="353"/>
      <c r="LM13" s="352"/>
      <c r="LN13" s="353"/>
      <c r="LO13" s="352"/>
      <c r="LP13" s="353"/>
      <c r="LQ13" s="350"/>
      <c r="LR13" s="350"/>
      <c r="LS13" s="350"/>
      <c r="LT13" s="350"/>
      <c r="LU13" s="350"/>
      <c r="LV13" s="350"/>
      <c r="LW13" s="351"/>
      <c r="LX13" s="352"/>
      <c r="LY13" s="353"/>
      <c r="LZ13" s="352"/>
      <c r="MA13" s="353"/>
      <c r="MB13" s="352"/>
      <c r="MC13" s="353"/>
      <c r="MD13" s="352"/>
      <c r="ME13" s="353"/>
      <c r="MF13" s="350"/>
      <c r="MG13" s="350"/>
      <c r="MH13" s="350"/>
      <c r="MI13" s="350"/>
      <c r="MJ13" s="350"/>
      <c r="MK13" s="350"/>
      <c r="ML13" s="351"/>
      <c r="MM13" s="352"/>
      <c r="MN13" s="353"/>
      <c r="MO13" s="352"/>
      <c r="MP13" s="353"/>
      <c r="MQ13" s="352"/>
      <c r="MR13" s="353"/>
      <c r="MS13" s="352"/>
      <c r="MT13" s="353"/>
      <c r="MU13" s="350"/>
      <c r="MV13" s="350"/>
      <c r="MW13" s="350"/>
      <c r="MX13" s="350"/>
      <c r="MY13" s="350"/>
      <c r="MZ13" s="350"/>
      <c r="NA13" s="351"/>
      <c r="NB13" s="352"/>
      <c r="NC13" s="353"/>
      <c r="ND13" s="352"/>
      <c r="NE13" s="353"/>
      <c r="NF13" s="352"/>
      <c r="NG13" s="353"/>
      <c r="NH13" s="352"/>
      <c r="NI13" s="353"/>
      <c r="NJ13" s="350"/>
      <c r="NK13" s="350"/>
      <c r="NL13" s="350"/>
      <c r="NM13" s="350"/>
      <c r="NN13" s="350"/>
      <c r="NO13" s="350"/>
      <c r="NP13" s="351"/>
      <c r="NQ13" s="352"/>
      <c r="NR13" s="353"/>
      <c r="NS13" s="352"/>
      <c r="NT13" s="353"/>
      <c r="NU13" s="352"/>
      <c r="NV13" s="353"/>
      <c r="NW13" s="352"/>
      <c r="NX13" s="353"/>
      <c r="NY13" s="350"/>
      <c r="NZ13" s="350"/>
      <c r="OA13" s="350"/>
      <c r="OB13" s="350"/>
      <c r="OC13" s="350"/>
      <c r="OD13" s="350"/>
      <c r="OE13" s="351"/>
      <c r="OF13" s="352"/>
      <c r="OG13" s="353"/>
      <c r="OH13" s="352"/>
      <c r="OI13" s="353"/>
      <c r="OJ13" s="352"/>
      <c r="OK13" s="353"/>
      <c r="OL13" s="352"/>
      <c r="OM13" s="353"/>
      <c r="ON13" s="350"/>
      <c r="OO13" s="350"/>
      <c r="OP13" s="350"/>
      <c r="OQ13" s="350"/>
      <c r="OR13" s="350"/>
      <c r="OS13" s="350"/>
      <c r="OT13" s="351"/>
      <c r="OU13" s="352"/>
      <c r="OV13" s="353"/>
      <c r="OW13" s="352"/>
      <c r="OX13" s="353"/>
      <c r="OY13" s="352"/>
      <c r="OZ13" s="353"/>
      <c r="PA13" s="352"/>
      <c r="PB13" s="353"/>
      <c r="PC13" s="350"/>
      <c r="PD13" s="350"/>
      <c r="PE13" s="350"/>
      <c r="PF13" s="350"/>
      <c r="PG13" s="350"/>
      <c r="PH13" s="350"/>
      <c r="PI13" s="351"/>
      <c r="PJ13" s="352"/>
      <c r="PK13" s="353"/>
      <c r="PL13" s="352"/>
      <c r="PM13" s="353"/>
      <c r="PN13" s="352"/>
      <c r="PO13" s="353"/>
      <c r="PP13" s="352"/>
      <c r="PQ13" s="353"/>
      <c r="PR13" s="350"/>
      <c r="PS13" s="350"/>
      <c r="PT13" s="350"/>
      <c r="PU13" s="350"/>
      <c r="PV13" s="350"/>
      <c r="PW13" s="350"/>
      <c r="PX13" s="351"/>
      <c r="PY13" s="352"/>
      <c r="PZ13" s="353"/>
      <c r="QA13" s="352"/>
      <c r="QB13" s="353"/>
      <c r="QC13" s="352"/>
      <c r="QD13" s="353"/>
      <c r="QE13" s="352"/>
      <c r="QF13" s="353"/>
      <c r="QG13" s="350"/>
      <c r="QH13" s="350"/>
      <c r="QI13" s="350"/>
      <c r="QJ13" s="350"/>
      <c r="QK13" s="350"/>
      <c r="QL13" s="350"/>
      <c r="QM13" s="351"/>
      <c r="QN13" s="352"/>
      <c r="QO13" s="353"/>
      <c r="QP13" s="352"/>
      <c r="QQ13" s="353"/>
      <c r="QR13" s="352"/>
      <c r="QS13" s="353"/>
      <c r="QT13" s="352"/>
      <c r="QU13" s="353"/>
      <c r="QV13" s="350"/>
      <c r="QW13" s="350"/>
      <c r="QX13" s="350"/>
      <c r="QY13" s="350"/>
      <c r="QZ13" s="350"/>
      <c r="RA13" s="350"/>
      <c r="RB13" s="351"/>
      <c r="RC13" s="352"/>
      <c r="RD13" s="353"/>
      <c r="RE13" s="352"/>
      <c r="RF13" s="353"/>
      <c r="RG13" s="352"/>
      <c r="RH13" s="353"/>
      <c r="RI13" s="352"/>
      <c r="RJ13" s="353"/>
      <c r="RK13" s="350"/>
      <c r="RL13" s="350"/>
      <c r="RM13" s="350"/>
      <c r="RN13" s="350"/>
      <c r="RO13" s="350"/>
      <c r="RP13" s="350"/>
      <c r="RQ13" s="351"/>
      <c r="RR13" s="352"/>
      <c r="RS13" s="353"/>
      <c r="RT13" s="352"/>
      <c r="RU13" s="353"/>
      <c r="RV13" s="352"/>
      <c r="RW13" s="353"/>
      <c r="RX13" s="352"/>
      <c r="RY13" s="353"/>
      <c r="RZ13" s="350"/>
      <c r="SA13" s="350"/>
      <c r="SB13" s="350"/>
      <c r="SC13" s="350"/>
      <c r="SD13" s="350"/>
      <c r="SE13" s="350"/>
      <c r="SF13" s="351"/>
      <c r="SG13" s="352"/>
      <c r="SH13" s="353"/>
      <c r="SI13" s="352"/>
      <c r="SJ13" s="353"/>
      <c r="SK13" s="352"/>
      <c r="SL13" s="353"/>
      <c r="SM13" s="352"/>
      <c r="SN13" s="353"/>
      <c r="SO13" s="350"/>
      <c r="SP13" s="350"/>
      <c r="SQ13" s="350"/>
      <c r="SR13" s="350"/>
      <c r="SS13" s="350"/>
      <c r="ST13" s="350"/>
      <c r="SU13" s="351"/>
      <c r="SV13" s="352"/>
      <c r="SW13" s="353"/>
      <c r="SX13" s="352"/>
      <c r="SY13" s="353"/>
      <c r="SZ13" s="352"/>
      <c r="TA13" s="353"/>
      <c r="TB13" s="352"/>
      <c r="TC13" s="353"/>
      <c r="TD13" s="350"/>
      <c r="TE13" s="350"/>
      <c r="TF13" s="350"/>
      <c r="TG13" s="350"/>
      <c r="TH13" s="350"/>
      <c r="TI13" s="350"/>
      <c r="TJ13" s="351"/>
      <c r="TK13" s="352"/>
      <c r="TL13" s="353"/>
      <c r="TM13" s="352"/>
      <c r="TN13" s="353"/>
      <c r="TO13" s="352"/>
      <c r="TP13" s="353"/>
      <c r="TQ13" s="352"/>
      <c r="TR13" s="353"/>
      <c r="TS13" s="350"/>
      <c r="TT13" s="350"/>
      <c r="TU13" s="350"/>
      <c r="TV13" s="350"/>
      <c r="TW13" s="350"/>
      <c r="TX13" s="350"/>
      <c r="TY13" s="351"/>
      <c r="TZ13" s="352"/>
      <c r="UA13" s="353"/>
      <c r="UB13" s="352"/>
      <c r="UC13" s="353"/>
      <c r="UD13" s="352"/>
      <c r="UE13" s="353"/>
      <c r="UF13" s="352"/>
      <c r="UG13" s="353"/>
      <c r="UH13" s="350"/>
      <c r="UI13" s="350"/>
      <c r="UJ13" s="350"/>
      <c r="UK13" s="350"/>
      <c r="UL13" s="350"/>
      <c r="UM13" s="350"/>
      <c r="UN13" s="351"/>
      <c r="UO13" s="352"/>
      <c r="UP13" s="353"/>
      <c r="UQ13" s="352"/>
      <c r="UR13" s="353"/>
      <c r="US13" s="352"/>
      <c r="UT13" s="353"/>
      <c r="UU13" s="352"/>
      <c r="UV13" s="353"/>
      <c r="UW13" s="350"/>
      <c r="UX13" s="350"/>
      <c r="UY13" s="350"/>
      <c r="UZ13" s="350"/>
      <c r="VA13" s="350"/>
      <c r="VB13" s="350"/>
      <c r="VC13" s="351"/>
      <c r="VD13" s="352"/>
      <c r="VE13" s="353"/>
      <c r="VF13" s="352"/>
      <c r="VG13" s="353"/>
      <c r="VH13" s="352"/>
      <c r="VI13" s="353"/>
      <c r="VJ13" s="352"/>
      <c r="VK13" s="353"/>
      <c r="VL13" s="350"/>
      <c r="VM13" s="350"/>
      <c r="VN13" s="350"/>
      <c r="VO13" s="350"/>
      <c r="VP13" s="350"/>
      <c r="VQ13" s="350"/>
      <c r="VR13" s="351"/>
      <c r="VS13" s="352"/>
      <c r="VT13" s="353"/>
      <c r="VU13" s="352"/>
      <c r="VV13" s="353"/>
      <c r="VW13" s="352"/>
      <c r="VX13" s="353"/>
      <c r="VY13" s="352"/>
      <c r="VZ13" s="353"/>
      <c r="WA13" s="350"/>
      <c r="WB13" s="350"/>
      <c r="WC13" s="350"/>
      <c r="WD13" s="350"/>
      <c r="WE13" s="350"/>
      <c r="WF13" s="350"/>
      <c r="WG13" s="351"/>
      <c r="WH13" s="352"/>
      <c r="WI13" s="353"/>
      <c r="WJ13" s="352"/>
      <c r="WK13" s="353"/>
      <c r="WL13" s="352"/>
      <c r="WM13" s="353"/>
      <c r="WN13" s="352"/>
      <c r="WO13" s="353"/>
      <c r="WP13" s="350"/>
      <c r="WQ13" s="350"/>
      <c r="WR13" s="350"/>
      <c r="WS13" s="350"/>
      <c r="WT13" s="350"/>
      <c r="WU13" s="350"/>
      <c r="WV13" s="351"/>
      <c r="WW13" s="352"/>
      <c r="WX13" s="353"/>
      <c r="WY13" s="352"/>
      <c r="WZ13" s="353"/>
      <c r="XA13" s="352"/>
      <c r="XB13" s="353"/>
      <c r="XC13" s="352"/>
      <c r="XD13" s="353"/>
      <c r="XE13" s="350"/>
      <c r="XF13" s="350"/>
      <c r="XG13" s="350"/>
      <c r="XH13" s="350"/>
      <c r="XI13" s="350"/>
      <c r="XJ13" s="350"/>
      <c r="XK13" s="351"/>
      <c r="XL13" s="352"/>
      <c r="XM13" s="353"/>
      <c r="XN13" s="352"/>
      <c r="XO13" s="353"/>
      <c r="XP13" s="352"/>
      <c r="XQ13" s="353"/>
      <c r="XR13" s="352"/>
      <c r="XS13" s="353"/>
      <c r="XT13" s="350"/>
      <c r="XU13" s="350"/>
      <c r="XV13" s="350"/>
      <c r="XW13" s="350"/>
      <c r="XX13" s="350"/>
      <c r="XY13" s="350"/>
      <c r="XZ13" s="351"/>
      <c r="YA13" s="352"/>
      <c r="YB13" s="353"/>
      <c r="YC13" s="352"/>
      <c r="YD13" s="353"/>
      <c r="YE13" s="352"/>
      <c r="YF13" s="353"/>
      <c r="YG13" s="352"/>
      <c r="YH13" s="353"/>
      <c r="YI13" s="350"/>
      <c r="YJ13" s="350"/>
      <c r="YK13" s="350"/>
      <c r="YL13" s="350"/>
      <c r="YM13" s="350"/>
      <c r="YN13" s="350"/>
      <c r="YO13" s="351"/>
      <c r="YP13" s="352"/>
      <c r="YQ13" s="353"/>
      <c r="YR13" s="352"/>
      <c r="YS13" s="353"/>
      <c r="YT13" s="352"/>
      <c r="YU13" s="353"/>
      <c r="YV13" s="352"/>
      <c r="YW13" s="353"/>
      <c r="YX13" s="350"/>
      <c r="YY13" s="350"/>
      <c r="YZ13" s="350"/>
      <c r="ZA13" s="350"/>
      <c r="ZB13" s="350"/>
      <c r="ZC13" s="350"/>
      <c r="ZD13" s="351"/>
      <c r="ZE13" s="352"/>
      <c r="ZF13" s="353"/>
      <c r="ZG13" s="352"/>
      <c r="ZH13" s="353"/>
      <c r="ZI13" s="352"/>
      <c r="ZJ13" s="353"/>
      <c r="ZK13" s="352"/>
      <c r="ZL13" s="353"/>
      <c r="ZM13" s="350"/>
      <c r="ZN13" s="350"/>
      <c r="ZO13" s="350"/>
      <c r="ZP13" s="350"/>
      <c r="ZQ13" s="350"/>
      <c r="ZR13" s="350"/>
      <c r="ZS13" s="351"/>
      <c r="ZT13" s="352"/>
      <c r="ZU13" s="353"/>
      <c r="ZV13" s="352"/>
      <c r="ZW13" s="353"/>
      <c r="ZX13" s="352"/>
      <c r="ZY13" s="353"/>
      <c r="ZZ13" s="352"/>
      <c r="AAA13" s="353"/>
      <c r="AAB13" s="350"/>
      <c r="AAC13" s="350"/>
      <c r="AAD13" s="350"/>
      <c r="AAE13" s="350"/>
      <c r="AAF13" s="350"/>
      <c r="AAG13" s="350"/>
      <c r="AAH13" s="351"/>
      <c r="AAI13" s="352"/>
      <c r="AAJ13" s="353"/>
      <c r="AAK13" s="352"/>
      <c r="AAL13" s="353"/>
      <c r="AAM13" s="352"/>
      <c r="AAN13" s="353"/>
      <c r="AAO13" s="352"/>
      <c r="AAP13" s="353"/>
      <c r="AAQ13" s="350"/>
      <c r="AAR13" s="350"/>
      <c r="AAS13" s="350"/>
      <c r="AAT13" s="350"/>
      <c r="AAU13" s="350"/>
      <c r="AAV13" s="350"/>
      <c r="AAW13" s="351"/>
      <c r="AAX13" s="352"/>
      <c r="AAY13" s="353"/>
      <c r="AAZ13" s="352"/>
      <c r="ABA13" s="353"/>
      <c r="ABB13" s="352"/>
      <c r="ABC13" s="353"/>
      <c r="ABD13" s="352"/>
      <c r="ABE13" s="353"/>
      <c r="ABF13" s="350"/>
      <c r="ABG13" s="350"/>
      <c r="ABH13" s="350"/>
      <c r="ABI13" s="350"/>
      <c r="ABJ13" s="350"/>
      <c r="ABK13" s="350"/>
      <c r="ABL13" s="351"/>
      <c r="ABM13" s="352"/>
      <c r="ABN13" s="353"/>
      <c r="ABO13" s="352"/>
      <c r="ABP13" s="353"/>
      <c r="ABQ13" s="352"/>
      <c r="ABR13" s="353"/>
      <c r="ABS13" s="352"/>
      <c r="ABT13" s="353"/>
      <c r="ABU13" s="350"/>
      <c r="ABV13" s="350"/>
      <c r="ABW13" s="350"/>
      <c r="ABX13" s="350"/>
      <c r="ABY13" s="350"/>
      <c r="ABZ13" s="350"/>
      <c r="ACA13" s="351"/>
      <c r="ACB13" s="352"/>
      <c r="ACC13" s="353"/>
      <c r="ACD13" s="352"/>
      <c r="ACE13" s="353"/>
      <c r="ACF13" s="352"/>
      <c r="ACG13" s="353"/>
      <c r="ACH13" s="352"/>
      <c r="ACI13" s="353"/>
      <c r="ACJ13" s="350"/>
      <c r="ACK13" s="350"/>
      <c r="ACL13" s="350"/>
      <c r="ACM13" s="350"/>
      <c r="ACN13" s="350"/>
      <c r="ACO13" s="350"/>
      <c r="ACP13" s="351"/>
      <c r="ACQ13" s="352"/>
      <c r="ACR13" s="353"/>
      <c r="ACS13" s="352"/>
      <c r="ACT13" s="353"/>
      <c r="ACU13" s="352"/>
      <c r="ACV13" s="353"/>
      <c r="ACW13" s="352"/>
      <c r="ACX13" s="353"/>
      <c r="ACY13" s="350"/>
      <c r="ACZ13" s="350"/>
      <c r="ADA13" s="350"/>
      <c r="ADB13" s="350"/>
      <c r="ADC13" s="350"/>
      <c r="ADD13" s="350"/>
      <c r="ADE13" s="351"/>
      <c r="ADF13" s="352"/>
      <c r="ADG13" s="353"/>
      <c r="ADH13" s="352"/>
      <c r="ADI13" s="353"/>
      <c r="ADJ13" s="352"/>
      <c r="ADK13" s="353"/>
      <c r="ADL13" s="352"/>
      <c r="ADM13" s="353"/>
      <c r="ADN13" s="350"/>
      <c r="ADO13" s="350"/>
      <c r="ADP13" s="350"/>
      <c r="ADQ13" s="350"/>
      <c r="ADR13" s="350"/>
      <c r="ADS13" s="350"/>
      <c r="ADT13" s="351"/>
      <c r="ADU13" s="352"/>
      <c r="ADV13" s="353"/>
      <c r="ADW13" s="352"/>
      <c r="ADX13" s="353"/>
      <c r="ADY13" s="352"/>
      <c r="ADZ13" s="353"/>
      <c r="AEA13" s="352"/>
      <c r="AEB13" s="353"/>
      <c r="AEC13" s="350"/>
      <c r="AED13" s="350"/>
      <c r="AEE13" s="350"/>
      <c r="AEF13" s="350"/>
      <c r="AEG13" s="350"/>
      <c r="AEH13" s="350"/>
      <c r="AEI13" s="351"/>
      <c r="AEJ13" s="352"/>
      <c r="AEK13" s="353"/>
      <c r="AEL13" s="352"/>
      <c r="AEM13" s="353"/>
      <c r="AEN13" s="352"/>
      <c r="AEO13" s="353"/>
      <c r="AEP13" s="352"/>
      <c r="AEQ13" s="353"/>
      <c r="AER13" s="350"/>
      <c r="AES13" s="350"/>
      <c r="AET13" s="350"/>
      <c r="AEU13" s="350"/>
      <c r="AEV13" s="350"/>
      <c r="AEW13" s="350"/>
      <c r="AEX13" s="351"/>
      <c r="AEY13" s="352"/>
      <c r="AEZ13" s="353"/>
      <c r="AFA13" s="352"/>
      <c r="AFB13" s="353"/>
      <c r="AFC13" s="352"/>
      <c r="AFD13" s="353"/>
      <c r="AFE13" s="352"/>
      <c r="AFF13" s="353"/>
      <c r="AFG13" s="350"/>
      <c r="AFH13" s="350"/>
      <c r="AFI13" s="350"/>
      <c r="AFJ13" s="350"/>
      <c r="AFK13" s="350"/>
      <c r="AFL13" s="350"/>
      <c r="AFM13" s="351"/>
      <c r="AFN13" s="352"/>
      <c r="AFO13" s="353"/>
      <c r="AFP13" s="352"/>
      <c r="AFQ13" s="353"/>
      <c r="AFR13" s="352"/>
      <c r="AFS13" s="353"/>
      <c r="AFT13" s="352"/>
      <c r="AFU13" s="353"/>
      <c r="AFV13" s="350"/>
      <c r="AFW13" s="350"/>
      <c r="AFX13" s="350"/>
      <c r="AFY13" s="350"/>
      <c r="AFZ13" s="350"/>
      <c r="AGA13" s="350"/>
      <c r="AGB13" s="351"/>
      <c r="AGC13" s="352"/>
      <c r="AGD13" s="353"/>
      <c r="AGE13" s="352"/>
      <c r="AGF13" s="353"/>
      <c r="AGG13" s="352"/>
      <c r="AGH13" s="353"/>
      <c r="AGI13" s="352"/>
      <c r="AGJ13" s="353"/>
      <c r="AGK13" s="350"/>
      <c r="AGL13" s="350"/>
      <c r="AGM13" s="350"/>
      <c r="AGN13" s="350"/>
      <c r="AGO13" s="350"/>
      <c r="AGP13" s="350"/>
      <c r="AGQ13" s="351"/>
      <c r="AGR13" s="352"/>
      <c r="AGS13" s="353"/>
      <c r="AGT13" s="352"/>
      <c r="AGU13" s="353"/>
      <c r="AGV13" s="352"/>
      <c r="AGW13" s="353"/>
      <c r="AGX13" s="352"/>
      <c r="AGY13" s="353"/>
      <c r="AGZ13" s="350"/>
      <c r="AHA13" s="350"/>
      <c r="AHB13" s="350"/>
      <c r="AHC13" s="350"/>
      <c r="AHD13" s="350"/>
      <c r="AHE13" s="350"/>
      <c r="AHF13" s="351"/>
      <c r="AHG13" s="352"/>
      <c r="AHH13" s="353"/>
      <c r="AHI13" s="352"/>
      <c r="AHJ13" s="353"/>
      <c r="AHK13" s="352"/>
      <c r="AHL13" s="353"/>
      <c r="AHM13" s="352"/>
      <c r="AHN13" s="353"/>
      <c r="AHO13" s="350"/>
      <c r="AHP13" s="350"/>
      <c r="AHQ13" s="350"/>
      <c r="AHR13" s="350"/>
      <c r="AHS13" s="350"/>
      <c r="AHT13" s="350"/>
      <c r="AHU13" s="351"/>
      <c r="AHV13" s="352"/>
      <c r="AHW13" s="353"/>
      <c r="AHX13" s="352"/>
      <c r="AHY13" s="353"/>
      <c r="AHZ13" s="352"/>
      <c r="AIA13" s="353"/>
      <c r="AIB13" s="352"/>
      <c r="AIC13" s="353"/>
      <c r="AID13" s="350"/>
      <c r="AIE13" s="350"/>
      <c r="AIF13" s="350"/>
      <c r="AIG13" s="350"/>
      <c r="AIH13" s="350"/>
      <c r="AII13" s="350"/>
      <c r="AIJ13" s="351"/>
      <c r="AIK13" s="352"/>
      <c r="AIL13" s="353"/>
      <c r="AIM13" s="352"/>
      <c r="AIN13" s="353"/>
      <c r="AIO13" s="352"/>
      <c r="AIP13" s="353"/>
      <c r="AIQ13" s="352"/>
      <c r="AIR13" s="353"/>
      <c r="AIS13" s="350"/>
      <c r="AIT13" s="350"/>
      <c r="AIU13" s="350"/>
      <c r="AIV13" s="350"/>
      <c r="AIW13" s="350"/>
      <c r="AIX13" s="350"/>
      <c r="AIY13" s="351"/>
      <c r="AIZ13" s="352"/>
      <c r="AJA13" s="353"/>
      <c r="AJB13" s="352"/>
      <c r="AJC13" s="353"/>
      <c r="AJD13" s="352"/>
      <c r="AJE13" s="353"/>
      <c r="AJF13" s="352"/>
      <c r="AJG13" s="353"/>
      <c r="AJH13" s="350"/>
      <c r="AJI13" s="350"/>
      <c r="AJJ13" s="350"/>
      <c r="AJK13" s="350"/>
      <c r="AJL13" s="350"/>
      <c r="AJM13" s="350"/>
      <c r="AJN13" s="351"/>
      <c r="AJO13" s="352"/>
      <c r="AJP13" s="353"/>
      <c r="AJQ13" s="352"/>
      <c r="AJR13" s="353"/>
      <c r="AJS13" s="352"/>
      <c r="AJT13" s="353"/>
      <c r="AJU13" s="352"/>
      <c r="AJV13" s="353"/>
      <c r="AJW13" s="350"/>
      <c r="AJX13" s="350"/>
      <c r="AJY13" s="350"/>
      <c r="AJZ13" s="350"/>
      <c r="AKA13" s="350"/>
      <c r="AKB13" s="350"/>
      <c r="AKC13" s="351"/>
      <c r="AKD13" s="352"/>
      <c r="AKE13" s="353"/>
      <c r="AKF13" s="352"/>
      <c r="AKG13" s="353"/>
      <c r="AKH13" s="352"/>
      <c r="AKI13" s="353"/>
      <c r="AKJ13" s="352"/>
      <c r="AKK13" s="353"/>
      <c r="AKL13" s="350"/>
      <c r="AKM13" s="350"/>
      <c r="AKN13" s="350"/>
      <c r="AKO13" s="350"/>
      <c r="AKP13" s="350"/>
      <c r="AKQ13" s="350"/>
      <c r="AKR13" s="351"/>
      <c r="AKS13" s="352"/>
      <c r="AKT13" s="353"/>
      <c r="AKU13" s="352"/>
      <c r="AKV13" s="353"/>
      <c r="AKW13" s="352"/>
      <c r="AKX13" s="353"/>
      <c r="AKY13" s="352"/>
      <c r="AKZ13" s="353"/>
      <c r="ALA13" s="350"/>
      <c r="ALB13" s="350"/>
      <c r="ALC13" s="350"/>
      <c r="ALD13" s="350"/>
      <c r="ALE13" s="350"/>
      <c r="ALF13" s="350"/>
      <c r="ALG13" s="351"/>
      <c r="ALH13" s="352"/>
      <c r="ALI13" s="353"/>
      <c r="ALJ13" s="352"/>
      <c r="ALK13" s="353"/>
      <c r="ALL13" s="352"/>
      <c r="ALM13" s="353"/>
      <c r="ALN13" s="352"/>
      <c r="ALO13" s="353"/>
      <c r="ALP13" s="350"/>
      <c r="ALQ13" s="350"/>
      <c r="ALR13" s="350"/>
      <c r="ALS13" s="350"/>
      <c r="ALT13" s="350"/>
      <c r="ALU13" s="350"/>
      <c r="ALV13" s="351"/>
      <c r="ALW13" s="352"/>
      <c r="ALX13" s="353"/>
      <c r="ALY13" s="352"/>
      <c r="ALZ13" s="353"/>
      <c r="AMA13" s="352"/>
      <c r="AMB13" s="353"/>
      <c r="AMC13" s="352"/>
      <c r="AMD13" s="353"/>
      <c r="AME13" s="350"/>
      <c r="AMF13" s="350"/>
      <c r="AMG13" s="350"/>
      <c r="AMH13" s="350"/>
      <c r="AMI13" s="350"/>
      <c r="AMJ13" s="350"/>
      <c r="AMK13" s="351"/>
      <c r="AML13" s="352"/>
      <c r="AMM13" s="353"/>
      <c r="AMN13" s="352"/>
      <c r="AMO13" s="353"/>
      <c r="AMP13" s="352"/>
      <c r="AMQ13" s="353"/>
      <c r="AMR13" s="352"/>
      <c r="AMS13" s="353"/>
      <c r="AMT13" s="350"/>
      <c r="AMU13" s="350"/>
      <c r="AMV13" s="350"/>
      <c r="AMW13" s="350"/>
      <c r="AMX13" s="350"/>
      <c r="AMY13" s="350"/>
      <c r="AMZ13" s="351"/>
      <c r="ANA13" s="352"/>
      <c r="ANB13" s="353"/>
      <c r="ANC13" s="352"/>
      <c r="AND13" s="353"/>
      <c r="ANE13" s="352"/>
      <c r="ANF13" s="353"/>
      <c r="ANG13" s="352"/>
      <c r="ANH13" s="353"/>
      <c r="ANI13" s="350"/>
      <c r="ANJ13" s="350"/>
      <c r="ANK13" s="350"/>
      <c r="ANL13" s="350"/>
      <c r="ANM13" s="350"/>
      <c r="ANN13" s="350"/>
      <c r="ANO13" s="351"/>
      <c r="ANP13" s="352"/>
      <c r="ANQ13" s="353"/>
      <c r="ANR13" s="352"/>
      <c r="ANS13" s="353"/>
      <c r="ANT13" s="352"/>
      <c r="ANU13" s="353"/>
      <c r="ANV13" s="352"/>
      <c r="ANW13" s="353"/>
      <c r="ANX13" s="350"/>
      <c r="ANY13" s="350"/>
      <c r="ANZ13" s="350"/>
      <c r="AOA13" s="350"/>
      <c r="AOB13" s="350"/>
      <c r="AOC13" s="350"/>
      <c r="AOD13" s="351"/>
      <c r="AOE13" s="352"/>
      <c r="AOF13" s="353"/>
      <c r="AOG13" s="352"/>
      <c r="AOH13" s="353"/>
      <c r="AOI13" s="352"/>
      <c r="AOJ13" s="353"/>
      <c r="AOK13" s="352"/>
      <c r="AOL13" s="353"/>
      <c r="AOM13" s="350"/>
      <c r="AON13" s="350"/>
      <c r="AOO13" s="350"/>
      <c r="AOP13" s="350"/>
      <c r="AOQ13" s="350"/>
      <c r="AOR13" s="350"/>
      <c r="AOS13" s="351"/>
      <c r="AOT13" s="352"/>
      <c r="AOU13" s="353"/>
      <c r="AOV13" s="352"/>
      <c r="AOW13" s="353"/>
      <c r="AOX13" s="352"/>
      <c r="AOY13" s="353"/>
      <c r="AOZ13" s="352"/>
      <c r="APA13" s="353"/>
      <c r="APB13" s="350"/>
      <c r="APC13" s="350"/>
      <c r="APD13" s="350"/>
      <c r="APE13" s="350"/>
      <c r="APF13" s="350"/>
      <c r="APG13" s="350"/>
      <c r="APH13" s="351"/>
      <c r="API13" s="352"/>
      <c r="APJ13" s="353"/>
      <c r="APK13" s="352"/>
      <c r="APL13" s="353"/>
      <c r="APM13" s="352"/>
      <c r="APN13" s="353"/>
      <c r="APO13" s="352"/>
      <c r="APP13" s="353"/>
      <c r="APQ13" s="350"/>
      <c r="APR13" s="350"/>
      <c r="APS13" s="350"/>
      <c r="APT13" s="350"/>
      <c r="APU13" s="350"/>
      <c r="APV13" s="350"/>
      <c r="APW13" s="351"/>
      <c r="APX13" s="352"/>
      <c r="APY13" s="353"/>
      <c r="APZ13" s="352"/>
      <c r="AQA13" s="353"/>
      <c r="AQB13" s="352"/>
      <c r="AQC13" s="353"/>
      <c r="AQD13" s="352"/>
      <c r="AQE13" s="353"/>
      <c r="AQF13" s="350"/>
      <c r="AQG13" s="350"/>
      <c r="AQH13" s="350"/>
      <c r="AQI13" s="350"/>
      <c r="AQJ13" s="350"/>
      <c r="AQK13" s="350"/>
      <c r="AQL13" s="351"/>
      <c r="AQM13" s="352"/>
      <c r="AQN13" s="353"/>
      <c r="AQO13" s="352"/>
      <c r="AQP13" s="353"/>
      <c r="AQQ13" s="352"/>
      <c r="AQR13" s="353"/>
      <c r="AQS13" s="352"/>
      <c r="AQT13" s="353"/>
      <c r="AQU13" s="350"/>
      <c r="AQV13" s="350"/>
      <c r="AQW13" s="350"/>
      <c r="AQX13" s="350"/>
      <c r="AQY13" s="350"/>
      <c r="AQZ13" s="350"/>
      <c r="ARA13" s="351"/>
      <c r="ARB13" s="352"/>
      <c r="ARC13" s="353"/>
      <c r="ARD13" s="352"/>
      <c r="ARE13" s="353"/>
      <c r="ARF13" s="352"/>
      <c r="ARG13" s="353"/>
      <c r="ARH13" s="352"/>
      <c r="ARI13" s="353"/>
      <c r="ARJ13" s="350"/>
      <c r="ARK13" s="350"/>
      <c r="ARL13" s="350"/>
      <c r="ARM13" s="350"/>
      <c r="ARN13" s="350"/>
      <c r="ARO13" s="350"/>
      <c r="ARP13" s="351"/>
      <c r="ARQ13" s="352"/>
      <c r="ARR13" s="353"/>
      <c r="ARS13" s="352"/>
      <c r="ART13" s="353"/>
      <c r="ARU13" s="352"/>
      <c r="ARV13" s="353"/>
      <c r="ARW13" s="352"/>
      <c r="ARX13" s="353"/>
      <c r="ARY13" s="350"/>
      <c r="ARZ13" s="350"/>
      <c r="ASA13" s="350"/>
      <c r="ASB13" s="350"/>
      <c r="ASC13" s="350"/>
      <c r="ASD13" s="350"/>
      <c r="ASE13" s="351"/>
      <c r="ASF13" s="352"/>
      <c r="ASG13" s="353"/>
      <c r="ASH13" s="352"/>
      <c r="ASI13" s="353"/>
      <c r="ASJ13" s="352"/>
      <c r="ASK13" s="353"/>
      <c r="ASL13" s="352"/>
      <c r="ASM13" s="353"/>
      <c r="ASN13" s="350"/>
      <c r="ASO13" s="350"/>
      <c r="ASP13" s="350"/>
      <c r="ASQ13" s="350"/>
      <c r="ASR13" s="350"/>
      <c r="ASS13" s="350"/>
      <c r="AST13" s="351"/>
      <c r="ASU13" s="352"/>
      <c r="ASV13" s="353"/>
      <c r="ASW13" s="352"/>
      <c r="ASX13" s="353"/>
      <c r="ASY13" s="352"/>
      <c r="ASZ13" s="353"/>
      <c r="ATA13" s="352"/>
      <c r="ATB13" s="353"/>
      <c r="ATC13" s="350"/>
      <c r="ATD13" s="350"/>
      <c r="ATE13" s="350"/>
      <c r="ATF13" s="350"/>
      <c r="ATG13" s="350"/>
      <c r="ATH13" s="350"/>
      <c r="ATI13" s="351"/>
      <c r="ATJ13" s="352"/>
      <c r="ATK13" s="353"/>
      <c r="ATL13" s="352"/>
      <c r="ATM13" s="353"/>
      <c r="ATN13" s="352"/>
      <c r="ATO13" s="353"/>
      <c r="ATP13" s="352"/>
      <c r="ATQ13" s="353"/>
      <c r="ATR13" s="350"/>
      <c r="ATS13" s="350"/>
      <c r="ATT13" s="350"/>
      <c r="ATU13" s="350"/>
      <c r="ATV13" s="350"/>
      <c r="ATW13" s="350"/>
      <c r="ATX13" s="351"/>
      <c r="ATY13" s="352"/>
      <c r="ATZ13" s="353"/>
      <c r="AUA13" s="352"/>
      <c r="AUB13" s="353"/>
      <c r="AUC13" s="352"/>
      <c r="AUD13" s="353"/>
      <c r="AUE13" s="352"/>
      <c r="AUF13" s="353"/>
      <c r="AUG13" s="350"/>
      <c r="AUH13" s="350"/>
      <c r="AUI13" s="350"/>
      <c r="AUJ13" s="350"/>
      <c r="AUK13" s="350"/>
      <c r="AUL13" s="350"/>
      <c r="AUM13" s="351"/>
      <c r="AUN13" s="352"/>
      <c r="AUO13" s="353"/>
      <c r="AUP13" s="352"/>
      <c r="AUQ13" s="353"/>
      <c r="AUR13" s="352"/>
      <c r="AUS13" s="353"/>
      <c r="AUT13" s="352"/>
      <c r="AUU13" s="353"/>
      <c r="AUV13" s="350"/>
      <c r="AUW13" s="350"/>
      <c r="AUX13" s="350"/>
      <c r="AUY13" s="350"/>
      <c r="AUZ13" s="350"/>
      <c r="AVA13" s="350"/>
      <c r="AVB13" s="351"/>
      <c r="AVC13" s="352"/>
      <c r="AVD13" s="353"/>
      <c r="AVE13" s="352"/>
      <c r="AVF13" s="353"/>
      <c r="AVG13" s="352"/>
      <c r="AVH13" s="353"/>
      <c r="AVI13" s="352"/>
      <c r="AVJ13" s="353"/>
      <c r="AVK13" s="350"/>
      <c r="AVL13" s="350"/>
      <c r="AVM13" s="350"/>
      <c r="AVN13" s="350"/>
      <c r="AVO13" s="350"/>
      <c r="AVP13" s="350"/>
      <c r="AVQ13" s="351"/>
      <c r="AVR13" s="352"/>
      <c r="AVS13" s="353"/>
      <c r="AVT13" s="352"/>
      <c r="AVU13" s="353"/>
      <c r="AVV13" s="352"/>
      <c r="AVW13" s="353"/>
      <c r="AVX13" s="352"/>
      <c r="AVY13" s="353"/>
      <c r="AVZ13" s="350"/>
      <c r="AWA13" s="350"/>
      <c r="AWB13" s="350"/>
      <c r="AWC13" s="350"/>
      <c r="AWD13" s="350"/>
      <c r="AWE13" s="350"/>
      <c r="AWF13" s="351"/>
      <c r="AWG13" s="352"/>
      <c r="AWH13" s="353"/>
      <c r="AWI13" s="352"/>
      <c r="AWJ13" s="353"/>
      <c r="AWK13" s="352"/>
      <c r="AWL13" s="353"/>
      <c r="AWM13" s="352"/>
      <c r="AWN13" s="353"/>
      <c r="AWO13" s="350"/>
      <c r="AWP13" s="350"/>
      <c r="AWQ13" s="350"/>
      <c r="AWR13" s="350"/>
      <c r="AWS13" s="350"/>
      <c r="AWT13" s="350"/>
      <c r="AWU13" s="351"/>
      <c r="AWV13" s="352"/>
      <c r="AWW13" s="353"/>
      <c r="AWX13" s="352"/>
      <c r="AWY13" s="353"/>
      <c r="AWZ13" s="352"/>
      <c r="AXA13" s="353"/>
      <c r="AXB13" s="352"/>
      <c r="AXC13" s="353"/>
      <c r="AXD13" s="350"/>
      <c r="AXE13" s="350"/>
      <c r="AXF13" s="350"/>
      <c r="AXG13" s="350"/>
      <c r="AXH13" s="350"/>
      <c r="AXI13" s="350"/>
      <c r="AXJ13" s="351"/>
      <c r="AXK13" s="352"/>
      <c r="AXL13" s="353"/>
      <c r="AXM13" s="352"/>
      <c r="AXN13" s="353"/>
      <c r="AXO13" s="352"/>
      <c r="AXP13" s="353"/>
      <c r="AXQ13" s="352"/>
      <c r="AXR13" s="353"/>
      <c r="AXS13" s="350"/>
      <c r="AXT13" s="350"/>
      <c r="AXU13" s="350"/>
      <c r="AXV13" s="350"/>
      <c r="AXW13" s="350"/>
      <c r="AXX13" s="350"/>
      <c r="AXY13" s="351"/>
      <c r="AXZ13" s="352"/>
      <c r="AYA13" s="353"/>
      <c r="AYB13" s="352"/>
      <c r="AYC13" s="353"/>
      <c r="AYD13" s="352"/>
      <c r="AYE13" s="353"/>
      <c r="AYF13" s="352"/>
      <c r="AYG13" s="353"/>
      <c r="AYH13" s="350"/>
      <c r="AYI13" s="350"/>
      <c r="AYJ13" s="350"/>
      <c r="AYK13" s="350"/>
      <c r="AYL13" s="350"/>
      <c r="AYM13" s="350"/>
      <c r="AYN13" s="351"/>
      <c r="AYO13" s="352"/>
      <c r="AYP13" s="353"/>
      <c r="AYQ13" s="352"/>
      <c r="AYR13" s="353"/>
      <c r="AYS13" s="352"/>
      <c r="AYT13" s="353"/>
      <c r="AYU13" s="352"/>
      <c r="AYV13" s="353"/>
      <c r="AYW13" s="350"/>
      <c r="AYX13" s="350"/>
      <c r="AYY13" s="350"/>
      <c r="AYZ13" s="350"/>
      <c r="AZA13" s="350"/>
      <c r="AZB13" s="350"/>
      <c r="AZC13" s="351"/>
      <c r="AZD13" s="352"/>
      <c r="AZE13" s="353"/>
      <c r="AZF13" s="352"/>
      <c r="AZG13" s="353"/>
      <c r="AZH13" s="352"/>
      <c r="AZI13" s="353"/>
      <c r="AZJ13" s="352"/>
      <c r="AZK13" s="353"/>
      <c r="AZL13" s="350"/>
      <c r="AZM13" s="350"/>
      <c r="AZN13" s="350"/>
      <c r="AZO13" s="350"/>
      <c r="AZP13" s="350"/>
      <c r="AZQ13" s="350"/>
      <c r="AZR13" s="351"/>
      <c r="AZS13" s="352"/>
      <c r="AZT13" s="353"/>
      <c r="AZU13" s="352"/>
      <c r="AZV13" s="353"/>
      <c r="AZW13" s="352"/>
      <c r="AZX13" s="353"/>
      <c r="AZY13" s="352"/>
      <c r="AZZ13" s="353"/>
      <c r="BAA13" s="350"/>
      <c r="BAB13" s="350"/>
      <c r="BAC13" s="350"/>
      <c r="BAD13" s="350"/>
      <c r="BAE13" s="350"/>
      <c r="BAF13" s="350"/>
      <c r="BAG13" s="351"/>
      <c r="BAH13" s="352"/>
      <c r="BAI13" s="353"/>
      <c r="BAJ13" s="352"/>
      <c r="BAK13" s="353"/>
      <c r="BAL13" s="352"/>
      <c r="BAM13" s="353"/>
      <c r="BAN13" s="352"/>
      <c r="BAO13" s="353"/>
      <c r="BAP13" s="350"/>
      <c r="BAQ13" s="350"/>
      <c r="BAR13" s="350"/>
      <c r="BAS13" s="350"/>
      <c r="BAT13" s="350"/>
      <c r="BAU13" s="350"/>
      <c r="BAV13" s="351"/>
      <c r="BAW13" s="352"/>
      <c r="BAX13" s="353"/>
      <c r="BAY13" s="352"/>
      <c r="BAZ13" s="353"/>
      <c r="BBA13" s="352"/>
      <c r="BBB13" s="353"/>
      <c r="BBC13" s="352"/>
      <c r="BBD13" s="353"/>
      <c r="BBE13" s="350"/>
      <c r="BBF13" s="350"/>
      <c r="BBG13" s="350"/>
      <c r="BBH13" s="350"/>
      <c r="BBI13" s="350"/>
      <c r="BBJ13" s="350"/>
      <c r="BBK13" s="351"/>
      <c r="BBL13" s="352"/>
      <c r="BBM13" s="353"/>
      <c r="BBN13" s="352"/>
      <c r="BBO13" s="353"/>
      <c r="BBP13" s="352"/>
      <c r="BBQ13" s="353"/>
      <c r="BBR13" s="352"/>
      <c r="BBS13" s="353"/>
      <c r="BBT13" s="350"/>
      <c r="BBU13" s="350"/>
      <c r="BBV13" s="350"/>
      <c r="BBW13" s="350"/>
      <c r="BBX13" s="350"/>
      <c r="BBY13" s="350"/>
      <c r="BBZ13" s="351"/>
      <c r="BCA13" s="352"/>
      <c r="BCB13" s="353"/>
      <c r="BCC13" s="352"/>
      <c r="BCD13" s="353"/>
      <c r="BCE13" s="352"/>
      <c r="BCF13" s="353"/>
      <c r="BCG13" s="352"/>
      <c r="BCH13" s="353"/>
      <c r="BCI13" s="350"/>
      <c r="BCJ13" s="350"/>
      <c r="BCK13" s="350"/>
      <c r="BCL13" s="350"/>
      <c r="BCM13" s="350"/>
      <c r="BCN13" s="350"/>
      <c r="BCO13" s="351"/>
      <c r="BCP13" s="352"/>
      <c r="BCQ13" s="353"/>
      <c r="BCR13" s="352"/>
      <c r="BCS13" s="353"/>
      <c r="BCT13" s="352"/>
      <c r="BCU13" s="353"/>
      <c r="BCV13" s="352"/>
      <c r="BCW13" s="353"/>
      <c r="BCX13" s="350"/>
      <c r="BCY13" s="350"/>
      <c r="BCZ13" s="350"/>
      <c r="BDA13" s="350"/>
      <c r="BDB13" s="350"/>
      <c r="BDC13" s="350"/>
      <c r="BDD13" s="351"/>
      <c r="BDE13" s="352"/>
      <c r="BDF13" s="353"/>
      <c r="BDG13" s="352"/>
      <c r="BDH13" s="353"/>
      <c r="BDI13" s="352"/>
      <c r="BDJ13" s="353"/>
      <c r="BDK13" s="352"/>
      <c r="BDL13" s="353"/>
      <c r="BDM13" s="350"/>
      <c r="BDN13" s="350"/>
      <c r="BDO13" s="350"/>
      <c r="BDP13" s="350"/>
      <c r="BDQ13" s="350"/>
      <c r="BDR13" s="350"/>
      <c r="BDS13" s="351"/>
      <c r="BDT13" s="352"/>
      <c r="BDU13" s="353"/>
      <c r="BDV13" s="352"/>
      <c r="BDW13" s="353"/>
      <c r="BDX13" s="352"/>
      <c r="BDY13" s="353"/>
      <c r="BDZ13" s="352"/>
      <c r="BEA13" s="353"/>
      <c r="BEB13" s="350"/>
      <c r="BEC13" s="350"/>
      <c r="BED13" s="350"/>
      <c r="BEE13" s="350"/>
      <c r="BEF13" s="350"/>
      <c r="BEG13" s="350"/>
      <c r="BEH13" s="351"/>
      <c r="BEI13" s="352"/>
      <c r="BEJ13" s="353"/>
      <c r="BEK13" s="352"/>
      <c r="BEL13" s="353"/>
      <c r="BEM13" s="352"/>
      <c r="BEN13" s="353"/>
      <c r="BEO13" s="352"/>
      <c r="BEP13" s="353"/>
      <c r="BEQ13" s="350"/>
      <c r="BER13" s="350"/>
      <c r="BES13" s="350"/>
      <c r="BET13" s="350"/>
      <c r="BEU13" s="350"/>
      <c r="BEV13" s="350"/>
      <c r="BEW13" s="351"/>
      <c r="BEX13" s="352"/>
      <c r="BEY13" s="353"/>
      <c r="BEZ13" s="352"/>
      <c r="BFA13" s="353"/>
      <c r="BFB13" s="352"/>
      <c r="BFC13" s="353"/>
      <c r="BFD13" s="352"/>
      <c r="BFE13" s="353"/>
      <c r="BFF13" s="350"/>
      <c r="BFG13" s="350"/>
      <c r="BFH13" s="350"/>
      <c r="BFI13" s="350"/>
      <c r="BFJ13" s="350"/>
      <c r="BFK13" s="350"/>
      <c r="BFL13" s="351"/>
      <c r="BFM13" s="352"/>
      <c r="BFN13" s="353"/>
      <c r="BFO13" s="352"/>
      <c r="BFP13" s="353"/>
      <c r="BFQ13" s="352"/>
      <c r="BFR13" s="353"/>
      <c r="BFS13" s="352"/>
      <c r="BFT13" s="353"/>
      <c r="BFU13" s="350"/>
      <c r="BFV13" s="350"/>
      <c r="BFW13" s="350"/>
      <c r="BFX13" s="350"/>
      <c r="BFY13" s="350"/>
      <c r="BFZ13" s="350"/>
      <c r="BGA13" s="351"/>
      <c r="BGB13" s="352"/>
      <c r="BGC13" s="353"/>
      <c r="BGD13" s="352"/>
      <c r="BGE13" s="353"/>
      <c r="BGF13" s="352"/>
      <c r="BGG13" s="353"/>
      <c r="BGH13" s="352"/>
      <c r="BGI13" s="353"/>
      <c r="BGJ13" s="350"/>
      <c r="BGK13" s="350"/>
      <c r="BGL13" s="350"/>
      <c r="BGM13" s="350"/>
      <c r="BGN13" s="350"/>
      <c r="BGO13" s="350"/>
      <c r="BGP13" s="351"/>
      <c r="BGQ13" s="352"/>
      <c r="BGR13" s="353"/>
      <c r="BGS13" s="352"/>
      <c r="BGT13" s="353"/>
      <c r="BGU13" s="352"/>
      <c r="BGV13" s="353"/>
      <c r="BGW13" s="352"/>
      <c r="BGX13" s="353"/>
      <c r="BGY13" s="350"/>
      <c r="BGZ13" s="350"/>
      <c r="BHA13" s="350"/>
      <c r="BHB13" s="350"/>
      <c r="BHC13" s="350"/>
      <c r="BHD13" s="350"/>
      <c r="BHE13" s="351"/>
      <c r="BHF13" s="352"/>
      <c r="BHG13" s="353"/>
      <c r="BHH13" s="352"/>
      <c r="BHI13" s="353"/>
      <c r="BHJ13" s="352"/>
      <c r="BHK13" s="353"/>
      <c r="BHL13" s="352"/>
      <c r="BHM13" s="353"/>
      <c r="BHN13" s="350"/>
      <c r="BHO13" s="350"/>
      <c r="BHP13" s="350"/>
      <c r="BHQ13" s="350"/>
      <c r="BHR13" s="350"/>
      <c r="BHS13" s="350"/>
      <c r="BHT13" s="351"/>
      <c r="BHU13" s="352"/>
      <c r="BHV13" s="353"/>
      <c r="BHW13" s="352"/>
      <c r="BHX13" s="353"/>
      <c r="BHY13" s="352"/>
      <c r="BHZ13" s="353"/>
      <c r="BIA13" s="352"/>
      <c r="BIB13" s="353"/>
      <c r="BIC13" s="350"/>
      <c r="BID13" s="350"/>
      <c r="BIE13" s="350"/>
      <c r="BIF13" s="350"/>
      <c r="BIG13" s="350"/>
      <c r="BIH13" s="350"/>
      <c r="BII13" s="351"/>
      <c r="BIJ13" s="352"/>
      <c r="BIK13" s="353"/>
      <c r="BIL13" s="352"/>
      <c r="BIM13" s="353"/>
      <c r="BIN13" s="352"/>
      <c r="BIO13" s="353"/>
      <c r="BIP13" s="352"/>
      <c r="BIQ13" s="353"/>
      <c r="BIR13" s="350"/>
      <c r="BIS13" s="350"/>
      <c r="BIT13" s="350"/>
      <c r="BIU13" s="350"/>
      <c r="BIV13" s="350"/>
      <c r="BIW13" s="350"/>
      <c r="BIX13" s="351"/>
      <c r="BIY13" s="352"/>
      <c r="BIZ13" s="353"/>
      <c r="BJA13" s="352"/>
      <c r="BJB13" s="353"/>
      <c r="BJC13" s="352"/>
      <c r="BJD13" s="353"/>
      <c r="BJE13" s="352"/>
      <c r="BJF13" s="353"/>
      <c r="BJG13" s="350"/>
      <c r="BJH13" s="350"/>
      <c r="BJI13" s="350"/>
      <c r="BJJ13" s="350"/>
      <c r="BJK13" s="350"/>
      <c r="BJL13" s="350"/>
      <c r="BJM13" s="351"/>
      <c r="BJN13" s="352"/>
      <c r="BJO13" s="353"/>
      <c r="BJP13" s="352"/>
      <c r="BJQ13" s="353"/>
      <c r="BJR13" s="352"/>
      <c r="BJS13" s="353"/>
      <c r="BJT13" s="352"/>
      <c r="BJU13" s="353"/>
      <c r="BJV13" s="350"/>
      <c r="BJW13" s="350"/>
      <c r="BJX13" s="350"/>
      <c r="BJY13" s="350"/>
      <c r="BJZ13" s="350"/>
      <c r="BKA13" s="350"/>
      <c r="BKB13" s="351"/>
      <c r="BKC13" s="352"/>
      <c r="BKD13" s="353"/>
      <c r="BKE13" s="352"/>
      <c r="BKF13" s="353"/>
      <c r="BKG13" s="352"/>
      <c r="BKH13" s="353"/>
      <c r="BKI13" s="352"/>
      <c r="BKJ13" s="353"/>
      <c r="BKK13" s="350"/>
      <c r="BKL13" s="350"/>
      <c r="BKM13" s="350"/>
      <c r="BKN13" s="350"/>
      <c r="BKO13" s="350"/>
      <c r="BKP13" s="350"/>
      <c r="BKQ13" s="351"/>
      <c r="BKR13" s="352"/>
      <c r="BKS13" s="353"/>
      <c r="BKT13" s="352"/>
      <c r="BKU13" s="353"/>
      <c r="BKV13" s="352"/>
      <c r="BKW13" s="353"/>
      <c r="BKX13" s="352"/>
      <c r="BKY13" s="353"/>
      <c r="BKZ13" s="350"/>
      <c r="BLA13" s="350"/>
      <c r="BLB13" s="350"/>
      <c r="BLC13" s="350"/>
      <c r="BLD13" s="350"/>
      <c r="BLE13" s="350"/>
      <c r="BLF13" s="351"/>
      <c r="BLG13" s="352"/>
      <c r="BLH13" s="353"/>
      <c r="BLI13" s="352"/>
      <c r="BLJ13" s="353"/>
      <c r="BLK13" s="352"/>
      <c r="BLL13" s="353"/>
      <c r="BLM13" s="352"/>
      <c r="BLN13" s="353"/>
      <c r="BLO13" s="350"/>
      <c r="BLP13" s="350"/>
      <c r="BLQ13" s="350"/>
      <c r="BLR13" s="350"/>
      <c r="BLS13" s="350"/>
      <c r="BLT13" s="350"/>
      <c r="BLU13" s="351"/>
      <c r="BLV13" s="352"/>
      <c r="BLW13" s="353"/>
      <c r="BLX13" s="352"/>
      <c r="BLY13" s="353"/>
      <c r="BLZ13" s="352"/>
      <c r="BMA13" s="353"/>
      <c r="BMB13" s="352"/>
      <c r="BMC13" s="353"/>
      <c r="BMD13" s="350"/>
      <c r="BME13" s="350"/>
      <c r="BMF13" s="350"/>
      <c r="BMG13" s="350"/>
      <c r="BMH13" s="350"/>
      <c r="BMI13" s="350"/>
      <c r="BMJ13" s="351"/>
      <c r="BMK13" s="352"/>
      <c r="BML13" s="353"/>
      <c r="BMM13" s="352"/>
      <c r="BMN13" s="353"/>
      <c r="BMO13" s="352"/>
      <c r="BMP13" s="353"/>
      <c r="BMQ13" s="352"/>
      <c r="BMR13" s="353"/>
      <c r="BMS13" s="350"/>
      <c r="BMT13" s="350"/>
      <c r="BMU13" s="350"/>
      <c r="BMV13" s="350"/>
      <c r="BMW13" s="350"/>
      <c r="BMX13" s="350"/>
      <c r="BMY13" s="351"/>
      <c r="BMZ13" s="352"/>
      <c r="BNA13" s="353"/>
      <c r="BNB13" s="352"/>
      <c r="BNC13" s="353"/>
      <c r="BND13" s="352"/>
      <c r="BNE13" s="353"/>
      <c r="BNF13" s="352"/>
      <c r="BNG13" s="353"/>
      <c r="BNH13" s="350"/>
      <c r="BNI13" s="350"/>
      <c r="BNJ13" s="350"/>
      <c r="BNK13" s="350"/>
      <c r="BNL13" s="350"/>
      <c r="BNM13" s="350"/>
      <c r="BNN13" s="351"/>
      <c r="BNO13" s="352"/>
      <c r="BNP13" s="353"/>
      <c r="BNQ13" s="352"/>
      <c r="BNR13" s="353"/>
      <c r="BNS13" s="352"/>
      <c r="BNT13" s="353"/>
      <c r="BNU13" s="352"/>
      <c r="BNV13" s="353"/>
      <c r="BNW13" s="350"/>
      <c r="BNX13" s="350"/>
      <c r="BNY13" s="350"/>
      <c r="BNZ13" s="350"/>
      <c r="BOA13" s="350"/>
      <c r="BOB13" s="350"/>
      <c r="BOC13" s="351"/>
      <c r="BOD13" s="352"/>
      <c r="BOE13" s="353"/>
      <c r="BOF13" s="352"/>
      <c r="BOG13" s="353"/>
      <c r="BOH13" s="352"/>
      <c r="BOI13" s="353"/>
      <c r="BOJ13" s="352"/>
      <c r="BOK13" s="353"/>
      <c r="BOL13" s="350"/>
      <c r="BOM13" s="350"/>
      <c r="BON13" s="350"/>
      <c r="BOO13" s="350"/>
      <c r="BOP13" s="350"/>
      <c r="BOQ13" s="350"/>
      <c r="BOR13" s="351"/>
      <c r="BOS13" s="352"/>
      <c r="BOT13" s="353"/>
      <c r="BOU13" s="352"/>
      <c r="BOV13" s="353"/>
      <c r="BOW13" s="352"/>
      <c r="BOX13" s="353"/>
      <c r="BOY13" s="352"/>
      <c r="BOZ13" s="353"/>
      <c r="BPA13" s="350"/>
      <c r="BPB13" s="350"/>
      <c r="BPC13" s="350"/>
      <c r="BPD13" s="350"/>
      <c r="BPE13" s="350"/>
      <c r="BPF13" s="350"/>
      <c r="BPG13" s="351"/>
      <c r="BPH13" s="352"/>
      <c r="BPI13" s="353"/>
      <c r="BPJ13" s="352"/>
      <c r="BPK13" s="353"/>
      <c r="BPL13" s="352"/>
      <c r="BPM13" s="353"/>
      <c r="BPN13" s="352"/>
      <c r="BPO13" s="353"/>
      <c r="BPP13" s="350"/>
      <c r="BPQ13" s="350"/>
      <c r="BPR13" s="350"/>
      <c r="BPS13" s="350"/>
      <c r="BPT13" s="350"/>
      <c r="BPU13" s="350"/>
      <c r="BPV13" s="351"/>
      <c r="BPW13" s="352"/>
      <c r="BPX13" s="353"/>
      <c r="BPY13" s="352"/>
      <c r="BPZ13" s="353"/>
      <c r="BQA13" s="352"/>
      <c r="BQB13" s="353"/>
      <c r="BQC13" s="352"/>
      <c r="BQD13" s="353"/>
      <c r="BQE13" s="350"/>
      <c r="BQF13" s="350"/>
      <c r="BQG13" s="350"/>
      <c r="BQH13" s="350"/>
      <c r="BQI13" s="350"/>
      <c r="BQJ13" s="350"/>
      <c r="BQK13" s="351"/>
      <c r="BQL13" s="352"/>
      <c r="BQM13" s="353"/>
      <c r="BQN13" s="352"/>
      <c r="BQO13" s="353"/>
      <c r="BQP13" s="352"/>
      <c r="BQQ13" s="353"/>
      <c r="BQR13" s="352"/>
      <c r="BQS13" s="353"/>
      <c r="BQT13" s="350"/>
      <c r="BQU13" s="350"/>
      <c r="BQV13" s="350"/>
      <c r="BQW13" s="350"/>
      <c r="BQX13" s="350"/>
      <c r="BQY13" s="350"/>
      <c r="BQZ13" s="351"/>
      <c r="BRA13" s="352"/>
      <c r="BRB13" s="353"/>
      <c r="BRC13" s="352"/>
      <c r="BRD13" s="353"/>
      <c r="BRE13" s="352"/>
      <c r="BRF13" s="353"/>
      <c r="BRG13" s="352"/>
      <c r="BRH13" s="353"/>
      <c r="BRI13" s="350"/>
      <c r="BRJ13" s="350"/>
      <c r="BRK13" s="350"/>
      <c r="BRL13" s="350"/>
      <c r="BRM13" s="350"/>
      <c r="BRN13" s="350"/>
      <c r="BRO13" s="351"/>
      <c r="BRP13" s="352"/>
      <c r="BRQ13" s="353"/>
      <c r="BRR13" s="352"/>
      <c r="BRS13" s="353"/>
      <c r="BRT13" s="352"/>
      <c r="BRU13" s="353"/>
      <c r="BRV13" s="352"/>
      <c r="BRW13" s="353"/>
      <c r="BRX13" s="350"/>
      <c r="BRY13" s="350"/>
      <c r="BRZ13" s="350"/>
      <c r="BSA13" s="350"/>
      <c r="BSB13" s="350"/>
      <c r="BSC13" s="350"/>
      <c r="BSD13" s="351"/>
      <c r="BSE13" s="352"/>
      <c r="BSF13" s="353"/>
      <c r="BSG13" s="352"/>
      <c r="BSH13" s="353"/>
      <c r="BSI13" s="352"/>
      <c r="BSJ13" s="353"/>
      <c r="BSK13" s="352"/>
      <c r="BSL13" s="353"/>
      <c r="BSM13" s="350"/>
      <c r="BSN13" s="350"/>
      <c r="BSO13" s="350"/>
      <c r="BSP13" s="350"/>
      <c r="BSQ13" s="350"/>
      <c r="BSR13" s="350"/>
      <c r="BSS13" s="351"/>
      <c r="BST13" s="352"/>
      <c r="BSU13" s="353"/>
      <c r="BSV13" s="352"/>
      <c r="BSW13" s="353"/>
      <c r="BSX13" s="352"/>
      <c r="BSY13" s="353"/>
      <c r="BSZ13" s="352"/>
      <c r="BTA13" s="353"/>
      <c r="BTB13" s="350"/>
      <c r="BTC13" s="350"/>
      <c r="BTD13" s="350"/>
      <c r="BTE13" s="350"/>
      <c r="BTF13" s="350"/>
      <c r="BTG13" s="350"/>
      <c r="BTH13" s="351"/>
      <c r="BTI13" s="352"/>
      <c r="BTJ13" s="353"/>
      <c r="BTK13" s="352"/>
      <c r="BTL13" s="353"/>
      <c r="BTM13" s="352"/>
      <c r="BTN13" s="353"/>
      <c r="BTO13" s="352"/>
      <c r="BTP13" s="353"/>
      <c r="BTQ13" s="350"/>
      <c r="BTR13" s="350"/>
      <c r="BTS13" s="350"/>
      <c r="BTT13" s="350"/>
      <c r="BTU13" s="350"/>
      <c r="BTV13" s="350"/>
      <c r="BTW13" s="351"/>
      <c r="BTX13" s="352"/>
      <c r="BTY13" s="353"/>
      <c r="BTZ13" s="352"/>
      <c r="BUA13" s="353"/>
      <c r="BUB13" s="352"/>
      <c r="BUC13" s="353"/>
      <c r="BUD13" s="352"/>
      <c r="BUE13" s="353"/>
      <c r="BUF13" s="350"/>
      <c r="BUG13" s="350"/>
      <c r="BUH13" s="350"/>
      <c r="BUI13" s="350"/>
      <c r="BUJ13" s="350"/>
      <c r="BUK13" s="350"/>
      <c r="BUL13" s="351"/>
      <c r="BUM13" s="352"/>
      <c r="BUN13" s="353"/>
      <c r="BUO13" s="352"/>
      <c r="BUP13" s="353"/>
      <c r="BUQ13" s="352"/>
      <c r="BUR13" s="353"/>
      <c r="BUS13" s="352"/>
      <c r="BUT13" s="353"/>
      <c r="BUU13" s="350"/>
      <c r="BUV13" s="350"/>
      <c r="BUW13" s="350"/>
      <c r="BUX13" s="350"/>
      <c r="BUY13" s="350"/>
      <c r="BUZ13" s="350"/>
      <c r="BVA13" s="351"/>
      <c r="BVB13" s="352"/>
      <c r="BVC13" s="353"/>
      <c r="BVD13" s="352"/>
      <c r="BVE13" s="353"/>
      <c r="BVF13" s="352"/>
      <c r="BVG13" s="353"/>
      <c r="BVH13" s="352"/>
      <c r="BVI13" s="353"/>
      <c r="BVJ13" s="350"/>
      <c r="BVK13" s="350"/>
      <c r="BVL13" s="350"/>
      <c r="BVM13" s="350"/>
      <c r="BVN13" s="350"/>
      <c r="BVO13" s="350"/>
      <c r="BVP13" s="351"/>
      <c r="BVQ13" s="352"/>
      <c r="BVR13" s="353"/>
      <c r="BVS13" s="352"/>
      <c r="BVT13" s="353"/>
      <c r="BVU13" s="352"/>
      <c r="BVV13" s="353"/>
      <c r="BVW13" s="352"/>
      <c r="BVX13" s="353"/>
      <c r="BVY13" s="350"/>
      <c r="BVZ13" s="350"/>
      <c r="BWA13" s="350"/>
      <c r="BWB13" s="350"/>
      <c r="BWC13" s="350"/>
      <c r="BWD13" s="350"/>
      <c r="BWE13" s="351"/>
      <c r="BWF13" s="352"/>
      <c r="BWG13" s="353"/>
      <c r="BWH13" s="352"/>
      <c r="BWI13" s="353"/>
      <c r="BWJ13" s="352"/>
      <c r="BWK13" s="353"/>
      <c r="BWL13" s="352"/>
      <c r="BWM13" s="353"/>
      <c r="BWN13" s="350"/>
      <c r="BWO13" s="350"/>
      <c r="BWP13" s="350"/>
      <c r="BWQ13" s="350"/>
      <c r="BWR13" s="350"/>
      <c r="BWS13" s="350"/>
      <c r="BWT13" s="351"/>
      <c r="BWU13" s="352"/>
      <c r="BWV13" s="353"/>
      <c r="BWW13" s="352"/>
      <c r="BWX13" s="353"/>
      <c r="BWY13" s="352"/>
      <c r="BWZ13" s="353"/>
      <c r="BXA13" s="352"/>
      <c r="BXB13" s="353"/>
      <c r="BXC13" s="350"/>
      <c r="BXD13" s="350"/>
      <c r="BXE13" s="350"/>
      <c r="BXF13" s="350"/>
      <c r="BXG13" s="350"/>
      <c r="BXH13" s="350"/>
      <c r="BXI13" s="351"/>
      <c r="BXJ13" s="352"/>
      <c r="BXK13" s="353"/>
      <c r="BXL13" s="352"/>
      <c r="BXM13" s="353"/>
      <c r="BXN13" s="352"/>
      <c r="BXO13" s="353"/>
      <c r="BXP13" s="352"/>
      <c r="BXQ13" s="353"/>
      <c r="BXR13" s="350"/>
      <c r="BXS13" s="350"/>
      <c r="BXT13" s="350"/>
      <c r="BXU13" s="350"/>
      <c r="BXV13" s="350"/>
      <c r="BXW13" s="350"/>
      <c r="BXX13" s="351"/>
      <c r="BXY13" s="352"/>
      <c r="BXZ13" s="353"/>
      <c r="BYA13" s="352"/>
      <c r="BYB13" s="353"/>
      <c r="BYC13" s="352"/>
      <c r="BYD13" s="353"/>
      <c r="BYE13" s="352"/>
      <c r="BYF13" s="353"/>
      <c r="BYG13" s="350"/>
      <c r="BYH13" s="350"/>
      <c r="BYI13" s="350"/>
      <c r="BYJ13" s="350"/>
      <c r="BYK13" s="350"/>
      <c r="BYL13" s="350"/>
      <c r="BYM13" s="351"/>
      <c r="BYN13" s="352"/>
      <c r="BYO13" s="353"/>
      <c r="BYP13" s="352"/>
      <c r="BYQ13" s="353"/>
      <c r="BYR13" s="352"/>
      <c r="BYS13" s="353"/>
      <c r="BYT13" s="352"/>
      <c r="BYU13" s="353"/>
      <c r="BYV13" s="350"/>
      <c r="BYW13" s="350"/>
      <c r="BYX13" s="350"/>
      <c r="BYY13" s="350"/>
      <c r="BYZ13" s="350"/>
      <c r="BZA13" s="350"/>
      <c r="BZB13" s="351"/>
      <c r="BZC13" s="352"/>
      <c r="BZD13" s="353"/>
      <c r="BZE13" s="352"/>
      <c r="BZF13" s="353"/>
      <c r="BZG13" s="352"/>
      <c r="BZH13" s="353"/>
      <c r="BZI13" s="352"/>
      <c r="BZJ13" s="353"/>
      <c r="BZK13" s="350"/>
      <c r="BZL13" s="350"/>
      <c r="BZM13" s="350"/>
      <c r="BZN13" s="350"/>
      <c r="BZO13" s="350"/>
      <c r="BZP13" s="350"/>
      <c r="BZQ13" s="351"/>
      <c r="BZR13" s="352"/>
      <c r="BZS13" s="353"/>
      <c r="BZT13" s="352"/>
      <c r="BZU13" s="353"/>
      <c r="BZV13" s="352"/>
      <c r="BZW13" s="353"/>
      <c r="BZX13" s="352"/>
      <c r="BZY13" s="353"/>
      <c r="BZZ13" s="350"/>
      <c r="CAA13" s="350"/>
      <c r="CAB13" s="350"/>
      <c r="CAC13" s="350"/>
      <c r="CAD13" s="350"/>
      <c r="CAE13" s="350"/>
      <c r="CAF13" s="351"/>
      <c r="CAG13" s="352"/>
      <c r="CAH13" s="353"/>
      <c r="CAI13" s="352"/>
      <c r="CAJ13" s="353"/>
      <c r="CAK13" s="352"/>
      <c r="CAL13" s="353"/>
      <c r="CAM13" s="352"/>
      <c r="CAN13" s="353"/>
      <c r="CAO13" s="350"/>
      <c r="CAP13" s="350"/>
      <c r="CAQ13" s="350"/>
      <c r="CAR13" s="350"/>
      <c r="CAS13" s="350"/>
      <c r="CAT13" s="350"/>
      <c r="CAU13" s="351"/>
      <c r="CAV13" s="352"/>
      <c r="CAW13" s="353"/>
      <c r="CAX13" s="352"/>
      <c r="CAY13" s="353"/>
      <c r="CAZ13" s="352"/>
      <c r="CBA13" s="353"/>
      <c r="CBB13" s="352"/>
      <c r="CBC13" s="353"/>
      <c r="CBD13" s="350"/>
      <c r="CBE13" s="350"/>
      <c r="CBF13" s="350"/>
      <c r="CBG13" s="350"/>
      <c r="CBH13" s="350"/>
      <c r="CBI13" s="350"/>
      <c r="CBJ13" s="351"/>
      <c r="CBK13" s="352"/>
      <c r="CBL13" s="353"/>
      <c r="CBM13" s="352"/>
      <c r="CBN13" s="353"/>
      <c r="CBO13" s="352"/>
      <c r="CBP13" s="353"/>
      <c r="CBQ13" s="352"/>
      <c r="CBR13" s="353"/>
      <c r="CBS13" s="350"/>
      <c r="CBT13" s="350"/>
      <c r="CBU13" s="350"/>
      <c r="CBV13" s="350"/>
      <c r="CBW13" s="350"/>
      <c r="CBX13" s="350"/>
      <c r="CBY13" s="351"/>
      <c r="CBZ13" s="352"/>
      <c r="CCA13" s="353"/>
      <c r="CCB13" s="352"/>
      <c r="CCC13" s="353"/>
      <c r="CCD13" s="352"/>
      <c r="CCE13" s="353"/>
      <c r="CCF13" s="352"/>
      <c r="CCG13" s="353"/>
      <c r="CCH13" s="350"/>
      <c r="CCI13" s="350"/>
      <c r="CCJ13" s="350"/>
      <c r="CCK13" s="350"/>
      <c r="CCL13" s="350"/>
      <c r="CCM13" s="350"/>
      <c r="CCN13" s="351"/>
      <c r="CCO13" s="352"/>
      <c r="CCP13" s="353"/>
      <c r="CCQ13" s="352"/>
      <c r="CCR13" s="353"/>
      <c r="CCS13" s="352"/>
      <c r="CCT13" s="353"/>
      <c r="CCU13" s="352"/>
      <c r="CCV13" s="353"/>
      <c r="CCW13" s="350"/>
      <c r="CCX13" s="350"/>
      <c r="CCY13" s="350"/>
      <c r="CCZ13" s="350"/>
      <c r="CDA13" s="350"/>
      <c r="CDB13" s="350"/>
      <c r="CDC13" s="351"/>
      <c r="CDD13" s="352"/>
      <c r="CDE13" s="353"/>
      <c r="CDF13" s="352"/>
      <c r="CDG13" s="353"/>
      <c r="CDH13" s="352"/>
      <c r="CDI13" s="353"/>
      <c r="CDJ13" s="352"/>
      <c r="CDK13" s="353"/>
      <c r="CDL13" s="350"/>
      <c r="CDM13" s="350"/>
      <c r="CDN13" s="350"/>
      <c r="CDO13" s="350"/>
      <c r="CDP13" s="350"/>
      <c r="CDQ13" s="350"/>
      <c r="CDR13" s="351"/>
      <c r="CDS13" s="352"/>
      <c r="CDT13" s="353"/>
      <c r="CDU13" s="352"/>
      <c r="CDV13" s="353"/>
      <c r="CDW13" s="352"/>
      <c r="CDX13" s="353"/>
      <c r="CDY13" s="352"/>
      <c r="CDZ13" s="353"/>
      <c r="CEA13" s="350"/>
      <c r="CEB13" s="350"/>
      <c r="CEC13" s="350"/>
      <c r="CED13" s="350"/>
      <c r="CEE13" s="350"/>
      <c r="CEF13" s="350"/>
      <c r="CEG13" s="351"/>
      <c r="CEH13" s="352"/>
      <c r="CEI13" s="353"/>
      <c r="CEJ13" s="352"/>
      <c r="CEK13" s="353"/>
      <c r="CEL13" s="352"/>
      <c r="CEM13" s="353"/>
      <c r="CEN13" s="352"/>
      <c r="CEO13" s="353"/>
      <c r="CEP13" s="350"/>
      <c r="CEQ13" s="350"/>
      <c r="CER13" s="350"/>
      <c r="CES13" s="350"/>
      <c r="CET13" s="350"/>
      <c r="CEU13" s="350"/>
      <c r="CEV13" s="351"/>
      <c r="CEW13" s="352"/>
      <c r="CEX13" s="353"/>
      <c r="CEY13" s="352"/>
      <c r="CEZ13" s="353"/>
      <c r="CFA13" s="352"/>
      <c r="CFB13" s="353"/>
      <c r="CFC13" s="352"/>
      <c r="CFD13" s="353"/>
      <c r="CFE13" s="350"/>
      <c r="CFF13" s="350"/>
      <c r="CFG13" s="350"/>
      <c r="CFH13" s="350"/>
      <c r="CFI13" s="350"/>
      <c r="CFJ13" s="350"/>
      <c r="CFK13" s="351"/>
      <c r="CFL13" s="352"/>
      <c r="CFM13" s="353"/>
      <c r="CFN13" s="352"/>
      <c r="CFO13" s="353"/>
      <c r="CFP13" s="352"/>
      <c r="CFQ13" s="353"/>
      <c r="CFR13" s="352"/>
      <c r="CFS13" s="353"/>
      <c r="CFT13" s="350"/>
      <c r="CFU13" s="350"/>
      <c r="CFV13" s="350"/>
      <c r="CFW13" s="350"/>
      <c r="CFX13" s="350"/>
      <c r="CFY13" s="350"/>
      <c r="CFZ13" s="351"/>
      <c r="CGA13" s="352"/>
      <c r="CGB13" s="353"/>
      <c r="CGC13" s="352"/>
      <c r="CGD13" s="353"/>
      <c r="CGE13" s="352"/>
      <c r="CGF13" s="353"/>
      <c r="CGG13" s="352"/>
      <c r="CGH13" s="353"/>
      <c r="CGI13" s="350"/>
      <c r="CGJ13" s="350"/>
      <c r="CGK13" s="350"/>
      <c r="CGL13" s="350"/>
      <c r="CGM13" s="350"/>
      <c r="CGN13" s="350"/>
      <c r="CGO13" s="351"/>
      <c r="CGP13" s="352"/>
      <c r="CGQ13" s="353"/>
      <c r="CGR13" s="352"/>
      <c r="CGS13" s="353"/>
      <c r="CGT13" s="352"/>
      <c r="CGU13" s="353"/>
      <c r="CGV13" s="352"/>
      <c r="CGW13" s="353"/>
      <c r="CGX13" s="350"/>
      <c r="CGY13" s="350"/>
      <c r="CGZ13" s="350"/>
      <c r="CHA13" s="350"/>
      <c r="CHB13" s="350"/>
      <c r="CHC13" s="350"/>
      <c r="CHD13" s="351"/>
      <c r="CHE13" s="352"/>
      <c r="CHF13" s="353"/>
      <c r="CHG13" s="352"/>
      <c r="CHH13" s="353"/>
      <c r="CHI13" s="352"/>
      <c r="CHJ13" s="353"/>
      <c r="CHK13" s="352"/>
      <c r="CHL13" s="353"/>
      <c r="CHM13" s="350"/>
      <c r="CHN13" s="350"/>
      <c r="CHO13" s="350"/>
      <c r="CHP13" s="350"/>
      <c r="CHQ13" s="350"/>
      <c r="CHR13" s="350"/>
      <c r="CHS13" s="351"/>
      <c r="CHT13" s="352"/>
      <c r="CHU13" s="353"/>
      <c r="CHV13" s="352"/>
      <c r="CHW13" s="353"/>
      <c r="CHX13" s="352"/>
      <c r="CHY13" s="353"/>
      <c r="CHZ13" s="352"/>
      <c r="CIA13" s="353"/>
      <c r="CIB13" s="350"/>
      <c r="CIC13" s="350"/>
      <c r="CID13" s="350"/>
      <c r="CIE13" s="350"/>
      <c r="CIF13" s="350"/>
      <c r="CIG13" s="350"/>
      <c r="CIH13" s="351"/>
      <c r="CII13" s="352"/>
      <c r="CIJ13" s="353"/>
      <c r="CIK13" s="352"/>
      <c r="CIL13" s="353"/>
      <c r="CIM13" s="352"/>
      <c r="CIN13" s="353"/>
      <c r="CIO13" s="352"/>
      <c r="CIP13" s="353"/>
      <c r="CIQ13" s="350"/>
      <c r="CIR13" s="350"/>
      <c r="CIS13" s="350"/>
      <c r="CIT13" s="350"/>
      <c r="CIU13" s="350"/>
      <c r="CIV13" s="350"/>
      <c r="CIW13" s="351"/>
      <c r="CIX13" s="352"/>
      <c r="CIY13" s="353"/>
      <c r="CIZ13" s="352"/>
      <c r="CJA13" s="353"/>
      <c r="CJB13" s="352"/>
      <c r="CJC13" s="353"/>
      <c r="CJD13" s="352"/>
      <c r="CJE13" s="353"/>
      <c r="CJF13" s="350"/>
      <c r="CJG13" s="350"/>
      <c r="CJH13" s="350"/>
      <c r="CJI13" s="350"/>
      <c r="CJJ13" s="350"/>
      <c r="CJK13" s="350"/>
      <c r="CJL13" s="351"/>
      <c r="CJM13" s="352"/>
      <c r="CJN13" s="353"/>
      <c r="CJO13" s="352"/>
      <c r="CJP13" s="353"/>
      <c r="CJQ13" s="352"/>
      <c r="CJR13" s="353"/>
      <c r="CJS13" s="352"/>
      <c r="CJT13" s="353"/>
      <c r="CJU13" s="350"/>
      <c r="CJV13" s="350"/>
      <c r="CJW13" s="350"/>
      <c r="CJX13" s="350"/>
      <c r="CJY13" s="350"/>
      <c r="CJZ13" s="350"/>
      <c r="CKA13" s="351"/>
      <c r="CKB13" s="352"/>
      <c r="CKC13" s="353"/>
      <c r="CKD13" s="352"/>
      <c r="CKE13" s="353"/>
      <c r="CKF13" s="352"/>
      <c r="CKG13" s="353"/>
      <c r="CKH13" s="352"/>
      <c r="CKI13" s="353"/>
      <c r="CKJ13" s="350"/>
      <c r="CKK13" s="350"/>
      <c r="CKL13" s="350"/>
      <c r="CKM13" s="350"/>
      <c r="CKN13" s="350"/>
      <c r="CKO13" s="350"/>
      <c r="CKP13" s="351"/>
      <c r="CKQ13" s="352"/>
      <c r="CKR13" s="353"/>
      <c r="CKS13" s="352"/>
      <c r="CKT13" s="353"/>
      <c r="CKU13" s="352"/>
      <c r="CKV13" s="353"/>
      <c r="CKW13" s="352"/>
      <c r="CKX13" s="353"/>
      <c r="CKY13" s="350"/>
      <c r="CKZ13" s="350"/>
      <c r="CLA13" s="350"/>
      <c r="CLB13" s="350"/>
      <c r="CLC13" s="350"/>
      <c r="CLD13" s="350"/>
      <c r="CLE13" s="351"/>
      <c r="CLF13" s="352"/>
      <c r="CLG13" s="353"/>
      <c r="CLH13" s="352"/>
      <c r="CLI13" s="353"/>
      <c r="CLJ13" s="352"/>
      <c r="CLK13" s="353"/>
      <c r="CLL13" s="352"/>
      <c r="CLM13" s="353"/>
      <c r="CLN13" s="350"/>
      <c r="CLO13" s="350"/>
      <c r="CLP13" s="350"/>
      <c r="CLQ13" s="350"/>
      <c r="CLR13" s="350"/>
      <c r="CLS13" s="350"/>
      <c r="CLT13" s="351"/>
      <c r="CLU13" s="352"/>
      <c r="CLV13" s="353"/>
      <c r="CLW13" s="352"/>
      <c r="CLX13" s="353"/>
      <c r="CLY13" s="352"/>
      <c r="CLZ13" s="353"/>
      <c r="CMA13" s="352"/>
      <c r="CMB13" s="353"/>
      <c r="CMC13" s="350"/>
      <c r="CMD13" s="350"/>
      <c r="CME13" s="350"/>
      <c r="CMF13" s="350"/>
      <c r="CMG13" s="350"/>
      <c r="CMH13" s="350"/>
      <c r="CMI13" s="351"/>
      <c r="CMJ13" s="352"/>
      <c r="CMK13" s="353"/>
      <c r="CML13" s="352"/>
      <c r="CMM13" s="353"/>
      <c r="CMN13" s="352"/>
      <c r="CMO13" s="353"/>
      <c r="CMP13" s="352"/>
      <c r="CMQ13" s="353"/>
      <c r="CMR13" s="350"/>
      <c r="CMS13" s="350"/>
      <c r="CMT13" s="350"/>
      <c r="CMU13" s="350"/>
      <c r="CMV13" s="350"/>
      <c r="CMW13" s="350"/>
      <c r="CMX13" s="351"/>
      <c r="CMY13" s="352"/>
      <c r="CMZ13" s="353"/>
      <c r="CNA13" s="352"/>
      <c r="CNB13" s="353"/>
      <c r="CNC13" s="352"/>
      <c r="CND13" s="353"/>
      <c r="CNE13" s="352"/>
      <c r="CNF13" s="353"/>
      <c r="CNG13" s="350"/>
      <c r="CNH13" s="350"/>
      <c r="CNI13" s="350"/>
      <c r="CNJ13" s="350"/>
      <c r="CNK13" s="350"/>
      <c r="CNL13" s="350"/>
      <c r="CNM13" s="351"/>
      <c r="CNN13" s="352"/>
      <c r="CNO13" s="353"/>
      <c r="CNP13" s="352"/>
      <c r="CNQ13" s="353"/>
      <c r="CNR13" s="352"/>
      <c r="CNS13" s="353"/>
      <c r="CNT13" s="352"/>
      <c r="CNU13" s="353"/>
      <c r="CNV13" s="350"/>
      <c r="CNW13" s="350"/>
      <c r="CNX13" s="350"/>
      <c r="CNY13" s="350"/>
      <c r="CNZ13" s="350"/>
      <c r="COA13" s="350"/>
      <c r="COB13" s="351"/>
      <c r="COC13" s="352"/>
      <c r="COD13" s="353"/>
      <c r="COE13" s="352"/>
      <c r="COF13" s="353"/>
      <c r="COG13" s="352"/>
      <c r="COH13" s="353"/>
      <c r="COI13" s="352"/>
      <c r="COJ13" s="353"/>
      <c r="COK13" s="350"/>
      <c r="COL13" s="350"/>
      <c r="COM13" s="350"/>
      <c r="CON13" s="350"/>
      <c r="COO13" s="350"/>
      <c r="COP13" s="350"/>
      <c r="COQ13" s="351"/>
      <c r="COR13" s="352"/>
      <c r="COS13" s="353"/>
      <c r="COT13" s="352"/>
      <c r="COU13" s="353"/>
      <c r="COV13" s="352"/>
      <c r="COW13" s="353"/>
      <c r="COX13" s="352"/>
      <c r="COY13" s="353"/>
      <c r="COZ13" s="350"/>
      <c r="CPA13" s="350"/>
      <c r="CPB13" s="350"/>
      <c r="CPC13" s="350"/>
      <c r="CPD13" s="350"/>
      <c r="CPE13" s="350"/>
      <c r="CPF13" s="351"/>
      <c r="CPG13" s="352"/>
      <c r="CPH13" s="353"/>
      <c r="CPI13" s="352"/>
      <c r="CPJ13" s="353"/>
      <c r="CPK13" s="352"/>
      <c r="CPL13" s="353"/>
      <c r="CPM13" s="352"/>
      <c r="CPN13" s="353"/>
      <c r="CPO13" s="350"/>
      <c r="CPP13" s="350"/>
      <c r="CPQ13" s="350"/>
      <c r="CPR13" s="350"/>
      <c r="CPS13" s="350"/>
      <c r="CPT13" s="350"/>
      <c r="CPU13" s="351"/>
      <c r="CPV13" s="352"/>
      <c r="CPW13" s="353"/>
      <c r="CPX13" s="352"/>
      <c r="CPY13" s="353"/>
      <c r="CPZ13" s="352"/>
      <c r="CQA13" s="353"/>
      <c r="CQB13" s="352"/>
      <c r="CQC13" s="353"/>
      <c r="CQD13" s="350"/>
      <c r="CQE13" s="350"/>
      <c r="CQF13" s="350"/>
      <c r="CQG13" s="350"/>
      <c r="CQH13" s="350"/>
      <c r="CQI13" s="350"/>
      <c r="CQJ13" s="351"/>
      <c r="CQK13" s="352"/>
      <c r="CQL13" s="353"/>
      <c r="CQM13" s="352"/>
      <c r="CQN13" s="353"/>
      <c r="CQO13" s="352"/>
      <c r="CQP13" s="353"/>
      <c r="CQQ13" s="352"/>
      <c r="CQR13" s="353"/>
      <c r="CQS13" s="350"/>
      <c r="CQT13" s="350"/>
      <c r="CQU13" s="350"/>
      <c r="CQV13" s="350"/>
      <c r="CQW13" s="350"/>
      <c r="CQX13" s="350"/>
      <c r="CQY13" s="351"/>
      <c r="CQZ13" s="352"/>
      <c r="CRA13" s="353"/>
      <c r="CRB13" s="352"/>
      <c r="CRC13" s="353"/>
      <c r="CRD13" s="352"/>
      <c r="CRE13" s="353"/>
      <c r="CRF13" s="352"/>
      <c r="CRG13" s="353"/>
      <c r="CRH13" s="350"/>
      <c r="CRI13" s="350"/>
      <c r="CRJ13" s="350"/>
      <c r="CRK13" s="350"/>
      <c r="CRL13" s="350"/>
      <c r="CRM13" s="350"/>
      <c r="CRN13" s="351"/>
      <c r="CRO13" s="352"/>
      <c r="CRP13" s="353"/>
      <c r="CRQ13" s="352"/>
      <c r="CRR13" s="353"/>
      <c r="CRS13" s="352"/>
      <c r="CRT13" s="353"/>
      <c r="CRU13" s="352"/>
      <c r="CRV13" s="353"/>
      <c r="CRW13" s="350"/>
      <c r="CRX13" s="350"/>
      <c r="CRY13" s="350"/>
      <c r="CRZ13" s="350"/>
      <c r="CSA13" s="350"/>
      <c r="CSB13" s="350"/>
      <c r="CSC13" s="351"/>
      <c r="CSD13" s="352"/>
      <c r="CSE13" s="353"/>
      <c r="CSF13" s="352"/>
      <c r="CSG13" s="353"/>
      <c r="CSH13" s="352"/>
      <c r="CSI13" s="353"/>
      <c r="CSJ13" s="352"/>
      <c r="CSK13" s="353"/>
      <c r="CSL13" s="350"/>
      <c r="CSM13" s="350"/>
      <c r="CSN13" s="350"/>
      <c r="CSO13" s="350"/>
      <c r="CSP13" s="350"/>
      <c r="CSQ13" s="350"/>
      <c r="CSR13" s="351"/>
      <c r="CSS13" s="352"/>
      <c r="CST13" s="353"/>
      <c r="CSU13" s="352"/>
      <c r="CSV13" s="353"/>
      <c r="CSW13" s="352"/>
      <c r="CSX13" s="353"/>
      <c r="CSY13" s="352"/>
      <c r="CSZ13" s="353"/>
      <c r="CTA13" s="350"/>
      <c r="CTB13" s="350"/>
      <c r="CTC13" s="350"/>
      <c r="CTD13" s="350"/>
      <c r="CTE13" s="350"/>
      <c r="CTF13" s="350"/>
      <c r="CTG13" s="351"/>
      <c r="CTH13" s="352"/>
      <c r="CTI13" s="353"/>
      <c r="CTJ13" s="352"/>
      <c r="CTK13" s="353"/>
      <c r="CTL13" s="352"/>
      <c r="CTM13" s="353"/>
      <c r="CTN13" s="352"/>
      <c r="CTO13" s="353"/>
      <c r="CTP13" s="350"/>
      <c r="CTQ13" s="350"/>
      <c r="CTR13" s="350"/>
      <c r="CTS13" s="350"/>
      <c r="CTT13" s="350"/>
      <c r="CTU13" s="350"/>
      <c r="CTV13" s="351"/>
      <c r="CTW13" s="352"/>
      <c r="CTX13" s="353"/>
      <c r="CTY13" s="352"/>
      <c r="CTZ13" s="353"/>
      <c r="CUA13" s="352"/>
      <c r="CUB13" s="353"/>
      <c r="CUC13" s="352"/>
      <c r="CUD13" s="353"/>
      <c r="CUE13" s="350"/>
      <c r="CUF13" s="350"/>
      <c r="CUG13" s="350"/>
      <c r="CUH13" s="350"/>
      <c r="CUI13" s="350"/>
      <c r="CUJ13" s="350"/>
      <c r="CUK13" s="351"/>
      <c r="CUL13" s="352"/>
      <c r="CUM13" s="353"/>
      <c r="CUN13" s="352"/>
      <c r="CUO13" s="353"/>
      <c r="CUP13" s="352"/>
      <c r="CUQ13" s="353"/>
      <c r="CUR13" s="352"/>
      <c r="CUS13" s="353"/>
      <c r="CUT13" s="350"/>
      <c r="CUU13" s="350"/>
      <c r="CUV13" s="350"/>
      <c r="CUW13" s="350"/>
      <c r="CUX13" s="350"/>
      <c r="CUY13" s="350"/>
      <c r="CUZ13" s="351"/>
      <c r="CVA13" s="352"/>
      <c r="CVB13" s="353"/>
      <c r="CVC13" s="352"/>
      <c r="CVD13" s="353"/>
      <c r="CVE13" s="352"/>
      <c r="CVF13" s="353"/>
      <c r="CVG13" s="352"/>
      <c r="CVH13" s="353"/>
      <c r="CVI13" s="350"/>
      <c r="CVJ13" s="350"/>
      <c r="CVK13" s="350"/>
      <c r="CVL13" s="350"/>
      <c r="CVM13" s="350"/>
      <c r="CVN13" s="350"/>
      <c r="CVO13" s="351"/>
      <c r="CVP13" s="352"/>
      <c r="CVQ13" s="353"/>
      <c r="CVR13" s="352"/>
      <c r="CVS13" s="353"/>
      <c r="CVT13" s="352"/>
      <c r="CVU13" s="353"/>
      <c r="CVV13" s="352"/>
      <c r="CVW13" s="353"/>
      <c r="CVX13" s="350"/>
      <c r="CVY13" s="350"/>
      <c r="CVZ13" s="350"/>
      <c r="CWA13" s="350"/>
      <c r="CWB13" s="350"/>
      <c r="CWC13" s="350"/>
      <c r="CWD13" s="351"/>
      <c r="CWE13" s="352"/>
      <c r="CWF13" s="353"/>
      <c r="CWG13" s="352"/>
      <c r="CWH13" s="353"/>
      <c r="CWI13" s="352"/>
      <c r="CWJ13" s="353"/>
      <c r="CWK13" s="352"/>
      <c r="CWL13" s="353"/>
      <c r="CWM13" s="350"/>
      <c r="CWN13" s="350"/>
      <c r="CWO13" s="350"/>
      <c r="CWP13" s="350"/>
      <c r="CWQ13" s="350"/>
      <c r="CWR13" s="350"/>
      <c r="CWS13" s="351"/>
      <c r="CWT13" s="352"/>
      <c r="CWU13" s="353"/>
      <c r="CWV13" s="352"/>
      <c r="CWW13" s="353"/>
      <c r="CWX13" s="352"/>
      <c r="CWY13" s="353"/>
      <c r="CWZ13" s="352"/>
      <c r="CXA13" s="353"/>
      <c r="CXB13" s="350"/>
      <c r="CXC13" s="350"/>
      <c r="CXD13" s="350"/>
      <c r="CXE13" s="350"/>
      <c r="CXF13" s="350"/>
      <c r="CXG13" s="350"/>
      <c r="CXH13" s="351"/>
      <c r="CXI13" s="352"/>
      <c r="CXJ13" s="353"/>
      <c r="CXK13" s="352"/>
      <c r="CXL13" s="353"/>
      <c r="CXM13" s="352"/>
      <c r="CXN13" s="353"/>
      <c r="CXO13" s="352"/>
      <c r="CXP13" s="353"/>
      <c r="CXQ13" s="350"/>
      <c r="CXR13" s="350"/>
      <c r="CXS13" s="350"/>
      <c r="CXT13" s="350"/>
      <c r="CXU13" s="350"/>
      <c r="CXV13" s="350"/>
      <c r="CXW13" s="351"/>
      <c r="CXX13" s="352"/>
      <c r="CXY13" s="353"/>
      <c r="CXZ13" s="352"/>
      <c r="CYA13" s="353"/>
      <c r="CYB13" s="352"/>
      <c r="CYC13" s="353"/>
      <c r="CYD13" s="352"/>
      <c r="CYE13" s="353"/>
      <c r="CYF13" s="350"/>
      <c r="CYG13" s="350"/>
      <c r="CYH13" s="350"/>
      <c r="CYI13" s="350"/>
      <c r="CYJ13" s="350"/>
      <c r="CYK13" s="350"/>
      <c r="CYL13" s="351"/>
      <c r="CYM13" s="352"/>
      <c r="CYN13" s="353"/>
      <c r="CYO13" s="352"/>
      <c r="CYP13" s="353"/>
      <c r="CYQ13" s="352"/>
      <c r="CYR13" s="353"/>
      <c r="CYS13" s="352"/>
      <c r="CYT13" s="353"/>
      <c r="CYU13" s="350"/>
      <c r="CYV13" s="350"/>
      <c r="CYW13" s="350"/>
      <c r="CYX13" s="350"/>
      <c r="CYY13" s="350"/>
      <c r="CYZ13" s="350"/>
      <c r="CZA13" s="351"/>
      <c r="CZB13" s="352"/>
      <c r="CZC13" s="353"/>
      <c r="CZD13" s="352"/>
      <c r="CZE13" s="353"/>
      <c r="CZF13" s="352"/>
      <c r="CZG13" s="353"/>
      <c r="CZH13" s="352"/>
      <c r="CZI13" s="353"/>
      <c r="CZJ13" s="350"/>
      <c r="CZK13" s="350"/>
      <c r="CZL13" s="350"/>
      <c r="CZM13" s="350"/>
      <c r="CZN13" s="350"/>
      <c r="CZO13" s="350"/>
      <c r="CZP13" s="351"/>
      <c r="CZQ13" s="352"/>
      <c r="CZR13" s="353"/>
      <c r="CZS13" s="352"/>
      <c r="CZT13" s="353"/>
      <c r="CZU13" s="352"/>
      <c r="CZV13" s="353"/>
      <c r="CZW13" s="352"/>
      <c r="CZX13" s="353"/>
      <c r="CZY13" s="350"/>
      <c r="CZZ13" s="350"/>
      <c r="DAA13" s="350"/>
      <c r="DAB13" s="350"/>
      <c r="DAC13" s="350"/>
      <c r="DAD13" s="350"/>
      <c r="DAE13" s="351"/>
      <c r="DAF13" s="352"/>
      <c r="DAG13" s="353"/>
      <c r="DAH13" s="352"/>
      <c r="DAI13" s="353"/>
      <c r="DAJ13" s="352"/>
      <c r="DAK13" s="353"/>
      <c r="DAL13" s="352"/>
      <c r="DAM13" s="353"/>
      <c r="DAN13" s="350"/>
      <c r="DAO13" s="350"/>
      <c r="DAP13" s="350"/>
      <c r="DAQ13" s="350"/>
      <c r="DAR13" s="350"/>
      <c r="DAS13" s="350"/>
      <c r="DAT13" s="351"/>
      <c r="DAU13" s="352"/>
      <c r="DAV13" s="353"/>
      <c r="DAW13" s="352"/>
      <c r="DAX13" s="353"/>
      <c r="DAY13" s="352"/>
      <c r="DAZ13" s="353"/>
      <c r="DBA13" s="352"/>
      <c r="DBB13" s="353"/>
      <c r="DBC13" s="350"/>
      <c r="DBD13" s="350"/>
      <c r="DBE13" s="350"/>
      <c r="DBF13" s="350"/>
      <c r="DBG13" s="350"/>
      <c r="DBH13" s="350"/>
      <c r="DBI13" s="351"/>
      <c r="DBJ13" s="352"/>
      <c r="DBK13" s="353"/>
      <c r="DBL13" s="352"/>
      <c r="DBM13" s="353"/>
      <c r="DBN13" s="352"/>
      <c r="DBO13" s="353"/>
      <c r="DBP13" s="352"/>
      <c r="DBQ13" s="353"/>
      <c r="DBR13" s="350"/>
      <c r="DBS13" s="350"/>
      <c r="DBT13" s="350"/>
      <c r="DBU13" s="350"/>
      <c r="DBV13" s="350"/>
      <c r="DBW13" s="350"/>
      <c r="DBX13" s="351"/>
      <c r="DBY13" s="352"/>
      <c r="DBZ13" s="353"/>
      <c r="DCA13" s="352"/>
      <c r="DCB13" s="353"/>
      <c r="DCC13" s="352"/>
      <c r="DCD13" s="353"/>
      <c r="DCE13" s="352"/>
      <c r="DCF13" s="353"/>
      <c r="DCG13" s="350"/>
      <c r="DCH13" s="350"/>
      <c r="DCI13" s="350"/>
      <c r="DCJ13" s="350"/>
      <c r="DCK13" s="350"/>
      <c r="DCL13" s="350"/>
      <c r="DCM13" s="351"/>
      <c r="DCN13" s="352"/>
      <c r="DCO13" s="353"/>
      <c r="DCP13" s="352"/>
      <c r="DCQ13" s="353"/>
      <c r="DCR13" s="352"/>
      <c r="DCS13" s="353"/>
      <c r="DCT13" s="352"/>
      <c r="DCU13" s="353"/>
      <c r="DCV13" s="350"/>
      <c r="DCW13" s="350"/>
      <c r="DCX13" s="350"/>
      <c r="DCY13" s="350"/>
      <c r="DCZ13" s="350"/>
      <c r="DDA13" s="350"/>
      <c r="DDB13" s="351"/>
      <c r="DDC13" s="352"/>
      <c r="DDD13" s="353"/>
      <c r="DDE13" s="352"/>
      <c r="DDF13" s="353"/>
      <c r="DDG13" s="352"/>
      <c r="DDH13" s="353"/>
      <c r="DDI13" s="352"/>
      <c r="DDJ13" s="353"/>
      <c r="DDK13" s="350"/>
      <c r="DDL13" s="350"/>
      <c r="DDM13" s="350"/>
      <c r="DDN13" s="350"/>
      <c r="DDO13" s="350"/>
      <c r="DDP13" s="350"/>
      <c r="DDQ13" s="351"/>
      <c r="DDR13" s="352"/>
      <c r="DDS13" s="353"/>
      <c r="DDT13" s="352"/>
      <c r="DDU13" s="353"/>
      <c r="DDV13" s="352"/>
      <c r="DDW13" s="353"/>
      <c r="DDX13" s="352"/>
      <c r="DDY13" s="353"/>
      <c r="DDZ13" s="350"/>
      <c r="DEA13" s="350"/>
      <c r="DEB13" s="350"/>
      <c r="DEC13" s="350"/>
      <c r="DED13" s="350"/>
      <c r="DEE13" s="350"/>
      <c r="DEF13" s="351"/>
      <c r="DEG13" s="352"/>
      <c r="DEH13" s="353"/>
      <c r="DEI13" s="352"/>
      <c r="DEJ13" s="353"/>
      <c r="DEK13" s="352"/>
      <c r="DEL13" s="353"/>
      <c r="DEM13" s="352"/>
      <c r="DEN13" s="353"/>
      <c r="DEO13" s="350"/>
      <c r="DEP13" s="350"/>
      <c r="DEQ13" s="350"/>
      <c r="DER13" s="350"/>
      <c r="DES13" s="350"/>
      <c r="DET13" s="350"/>
      <c r="DEU13" s="351"/>
      <c r="DEV13" s="352"/>
      <c r="DEW13" s="353"/>
      <c r="DEX13" s="352"/>
      <c r="DEY13" s="353"/>
      <c r="DEZ13" s="352"/>
      <c r="DFA13" s="353"/>
      <c r="DFB13" s="352"/>
      <c r="DFC13" s="353"/>
      <c r="DFD13" s="350"/>
      <c r="DFE13" s="350"/>
      <c r="DFF13" s="350"/>
      <c r="DFG13" s="350"/>
      <c r="DFH13" s="350"/>
      <c r="DFI13" s="350"/>
      <c r="DFJ13" s="351"/>
      <c r="DFK13" s="352"/>
      <c r="DFL13" s="353"/>
      <c r="DFM13" s="352"/>
      <c r="DFN13" s="353"/>
      <c r="DFO13" s="352"/>
      <c r="DFP13" s="353"/>
      <c r="DFQ13" s="352"/>
      <c r="DFR13" s="353"/>
      <c r="DFS13" s="350"/>
      <c r="DFT13" s="350"/>
      <c r="DFU13" s="350"/>
      <c r="DFV13" s="350"/>
      <c r="DFW13" s="350"/>
      <c r="DFX13" s="350"/>
      <c r="DFY13" s="351"/>
      <c r="DFZ13" s="352"/>
      <c r="DGA13" s="353"/>
      <c r="DGB13" s="352"/>
      <c r="DGC13" s="353"/>
      <c r="DGD13" s="352"/>
      <c r="DGE13" s="353"/>
      <c r="DGF13" s="352"/>
      <c r="DGG13" s="353"/>
      <c r="DGH13" s="350"/>
      <c r="DGI13" s="350"/>
      <c r="DGJ13" s="350"/>
      <c r="DGK13" s="350"/>
      <c r="DGL13" s="350"/>
      <c r="DGM13" s="350"/>
      <c r="DGN13" s="351"/>
      <c r="DGO13" s="352"/>
      <c r="DGP13" s="353"/>
      <c r="DGQ13" s="352"/>
      <c r="DGR13" s="353"/>
      <c r="DGS13" s="352"/>
      <c r="DGT13" s="353"/>
      <c r="DGU13" s="352"/>
      <c r="DGV13" s="353"/>
      <c r="DGW13" s="350"/>
      <c r="DGX13" s="350"/>
      <c r="DGY13" s="350"/>
      <c r="DGZ13" s="350"/>
      <c r="DHA13" s="350"/>
      <c r="DHB13" s="350"/>
      <c r="DHC13" s="351"/>
      <c r="DHD13" s="352"/>
      <c r="DHE13" s="353"/>
      <c r="DHF13" s="352"/>
      <c r="DHG13" s="353"/>
      <c r="DHH13" s="352"/>
      <c r="DHI13" s="353"/>
      <c r="DHJ13" s="352"/>
      <c r="DHK13" s="353"/>
      <c r="DHL13" s="350"/>
      <c r="DHM13" s="350"/>
      <c r="DHN13" s="350"/>
      <c r="DHO13" s="350"/>
      <c r="DHP13" s="350"/>
      <c r="DHQ13" s="350"/>
      <c r="DHR13" s="351"/>
      <c r="DHS13" s="352"/>
      <c r="DHT13" s="353"/>
      <c r="DHU13" s="352"/>
      <c r="DHV13" s="353"/>
      <c r="DHW13" s="352"/>
      <c r="DHX13" s="353"/>
      <c r="DHY13" s="352"/>
      <c r="DHZ13" s="353"/>
      <c r="DIA13" s="350"/>
      <c r="DIB13" s="350"/>
      <c r="DIC13" s="350"/>
      <c r="DID13" s="350"/>
      <c r="DIE13" s="350"/>
      <c r="DIF13" s="350"/>
      <c r="DIG13" s="351"/>
      <c r="DIH13" s="352"/>
      <c r="DII13" s="353"/>
      <c r="DIJ13" s="352"/>
      <c r="DIK13" s="353"/>
      <c r="DIL13" s="352"/>
      <c r="DIM13" s="353"/>
      <c r="DIN13" s="352"/>
      <c r="DIO13" s="353"/>
      <c r="DIP13" s="350"/>
      <c r="DIQ13" s="350"/>
      <c r="DIR13" s="350"/>
      <c r="DIS13" s="350"/>
      <c r="DIT13" s="350"/>
      <c r="DIU13" s="350"/>
      <c r="DIV13" s="351"/>
      <c r="DIW13" s="352"/>
      <c r="DIX13" s="353"/>
      <c r="DIY13" s="352"/>
      <c r="DIZ13" s="353"/>
      <c r="DJA13" s="352"/>
      <c r="DJB13" s="353"/>
      <c r="DJC13" s="352"/>
      <c r="DJD13" s="353"/>
      <c r="DJE13" s="350"/>
      <c r="DJF13" s="350"/>
      <c r="DJG13" s="350"/>
      <c r="DJH13" s="350"/>
      <c r="DJI13" s="350"/>
      <c r="DJJ13" s="350"/>
      <c r="DJK13" s="351"/>
      <c r="DJL13" s="352"/>
      <c r="DJM13" s="353"/>
      <c r="DJN13" s="352"/>
      <c r="DJO13" s="353"/>
      <c r="DJP13" s="352"/>
      <c r="DJQ13" s="353"/>
      <c r="DJR13" s="352"/>
      <c r="DJS13" s="353"/>
      <c r="DJT13" s="350"/>
      <c r="DJU13" s="350"/>
      <c r="DJV13" s="350"/>
      <c r="DJW13" s="350"/>
      <c r="DJX13" s="350"/>
      <c r="DJY13" s="350"/>
      <c r="DJZ13" s="351"/>
      <c r="DKA13" s="352"/>
      <c r="DKB13" s="353"/>
      <c r="DKC13" s="352"/>
      <c r="DKD13" s="353"/>
      <c r="DKE13" s="352"/>
      <c r="DKF13" s="353"/>
      <c r="DKG13" s="352"/>
      <c r="DKH13" s="353"/>
      <c r="DKI13" s="350"/>
      <c r="DKJ13" s="350"/>
      <c r="DKK13" s="350"/>
      <c r="DKL13" s="350"/>
      <c r="DKM13" s="350"/>
      <c r="DKN13" s="350"/>
      <c r="DKO13" s="351"/>
      <c r="DKP13" s="352"/>
      <c r="DKQ13" s="353"/>
      <c r="DKR13" s="352"/>
      <c r="DKS13" s="353"/>
      <c r="DKT13" s="352"/>
      <c r="DKU13" s="353"/>
      <c r="DKV13" s="352"/>
      <c r="DKW13" s="353"/>
      <c r="DKX13" s="350"/>
      <c r="DKY13" s="350"/>
      <c r="DKZ13" s="350"/>
      <c r="DLA13" s="350"/>
      <c r="DLB13" s="350"/>
      <c r="DLC13" s="350"/>
      <c r="DLD13" s="351"/>
      <c r="DLE13" s="352"/>
      <c r="DLF13" s="353"/>
      <c r="DLG13" s="352"/>
      <c r="DLH13" s="353"/>
      <c r="DLI13" s="352"/>
      <c r="DLJ13" s="353"/>
      <c r="DLK13" s="352"/>
      <c r="DLL13" s="353"/>
      <c r="DLM13" s="350"/>
      <c r="DLN13" s="350"/>
      <c r="DLO13" s="350"/>
      <c r="DLP13" s="350"/>
      <c r="DLQ13" s="350"/>
      <c r="DLR13" s="350"/>
      <c r="DLS13" s="351"/>
      <c r="DLT13" s="352"/>
      <c r="DLU13" s="353"/>
      <c r="DLV13" s="352"/>
      <c r="DLW13" s="353"/>
      <c r="DLX13" s="352"/>
      <c r="DLY13" s="353"/>
      <c r="DLZ13" s="352"/>
      <c r="DMA13" s="353"/>
      <c r="DMB13" s="350"/>
      <c r="DMC13" s="350"/>
      <c r="DMD13" s="350"/>
      <c r="DME13" s="350"/>
      <c r="DMF13" s="350"/>
      <c r="DMG13" s="350"/>
      <c r="DMH13" s="351"/>
      <c r="DMI13" s="352"/>
      <c r="DMJ13" s="353"/>
      <c r="DMK13" s="352"/>
      <c r="DML13" s="353"/>
      <c r="DMM13" s="352"/>
      <c r="DMN13" s="353"/>
      <c r="DMO13" s="352"/>
      <c r="DMP13" s="353"/>
      <c r="DMQ13" s="350"/>
      <c r="DMR13" s="350"/>
      <c r="DMS13" s="350"/>
      <c r="DMT13" s="350"/>
      <c r="DMU13" s="350"/>
      <c r="DMV13" s="350"/>
      <c r="DMW13" s="351"/>
      <c r="DMX13" s="352"/>
      <c r="DMY13" s="353"/>
      <c r="DMZ13" s="352"/>
      <c r="DNA13" s="353"/>
      <c r="DNB13" s="352"/>
      <c r="DNC13" s="353"/>
      <c r="DND13" s="352"/>
      <c r="DNE13" s="353"/>
      <c r="DNF13" s="350"/>
      <c r="DNG13" s="350"/>
      <c r="DNH13" s="350"/>
      <c r="DNI13" s="350"/>
      <c r="DNJ13" s="350"/>
      <c r="DNK13" s="350"/>
      <c r="DNL13" s="351"/>
      <c r="DNM13" s="352"/>
      <c r="DNN13" s="353"/>
      <c r="DNO13" s="352"/>
      <c r="DNP13" s="353"/>
      <c r="DNQ13" s="352"/>
      <c r="DNR13" s="353"/>
      <c r="DNS13" s="352"/>
      <c r="DNT13" s="353"/>
      <c r="DNU13" s="350"/>
      <c r="DNV13" s="350"/>
      <c r="DNW13" s="350"/>
      <c r="DNX13" s="350"/>
      <c r="DNY13" s="350"/>
      <c r="DNZ13" s="350"/>
      <c r="DOA13" s="351"/>
      <c r="DOB13" s="352"/>
      <c r="DOC13" s="353"/>
      <c r="DOD13" s="352"/>
      <c r="DOE13" s="353"/>
      <c r="DOF13" s="352"/>
      <c r="DOG13" s="353"/>
      <c r="DOH13" s="352"/>
      <c r="DOI13" s="353"/>
      <c r="DOJ13" s="350"/>
      <c r="DOK13" s="350"/>
      <c r="DOL13" s="350"/>
      <c r="DOM13" s="350"/>
      <c r="DON13" s="350"/>
      <c r="DOO13" s="350"/>
      <c r="DOP13" s="351"/>
      <c r="DOQ13" s="352"/>
      <c r="DOR13" s="353"/>
      <c r="DOS13" s="352"/>
      <c r="DOT13" s="353"/>
      <c r="DOU13" s="352"/>
      <c r="DOV13" s="353"/>
      <c r="DOW13" s="352"/>
      <c r="DOX13" s="353"/>
      <c r="DOY13" s="350"/>
      <c r="DOZ13" s="350"/>
      <c r="DPA13" s="350"/>
      <c r="DPB13" s="350"/>
      <c r="DPC13" s="350"/>
      <c r="DPD13" s="350"/>
      <c r="DPE13" s="351"/>
      <c r="DPF13" s="352"/>
      <c r="DPG13" s="353"/>
      <c r="DPH13" s="352"/>
      <c r="DPI13" s="353"/>
      <c r="DPJ13" s="352"/>
      <c r="DPK13" s="353"/>
      <c r="DPL13" s="352"/>
      <c r="DPM13" s="353"/>
      <c r="DPN13" s="350"/>
      <c r="DPO13" s="350"/>
      <c r="DPP13" s="350"/>
      <c r="DPQ13" s="350"/>
      <c r="DPR13" s="350"/>
      <c r="DPS13" s="350"/>
      <c r="DPT13" s="351"/>
      <c r="DPU13" s="352"/>
      <c r="DPV13" s="353"/>
      <c r="DPW13" s="352"/>
      <c r="DPX13" s="353"/>
      <c r="DPY13" s="352"/>
      <c r="DPZ13" s="353"/>
      <c r="DQA13" s="352"/>
      <c r="DQB13" s="353"/>
      <c r="DQC13" s="350"/>
      <c r="DQD13" s="350"/>
      <c r="DQE13" s="350"/>
      <c r="DQF13" s="350"/>
      <c r="DQG13" s="350"/>
      <c r="DQH13" s="350"/>
      <c r="DQI13" s="351"/>
      <c r="DQJ13" s="352"/>
      <c r="DQK13" s="353"/>
      <c r="DQL13" s="352"/>
      <c r="DQM13" s="353"/>
      <c r="DQN13" s="352"/>
      <c r="DQO13" s="353"/>
      <c r="DQP13" s="352"/>
      <c r="DQQ13" s="353"/>
      <c r="DQR13" s="350"/>
      <c r="DQS13" s="350"/>
      <c r="DQT13" s="350"/>
      <c r="DQU13" s="350"/>
      <c r="DQV13" s="350"/>
      <c r="DQW13" s="350"/>
      <c r="DQX13" s="351"/>
      <c r="DQY13" s="352"/>
      <c r="DQZ13" s="353"/>
      <c r="DRA13" s="352"/>
      <c r="DRB13" s="353"/>
      <c r="DRC13" s="352"/>
      <c r="DRD13" s="353"/>
      <c r="DRE13" s="352"/>
      <c r="DRF13" s="353"/>
      <c r="DRG13" s="350"/>
      <c r="DRH13" s="350"/>
      <c r="DRI13" s="350"/>
      <c r="DRJ13" s="350"/>
      <c r="DRK13" s="350"/>
      <c r="DRL13" s="350"/>
      <c r="DRM13" s="351"/>
      <c r="DRN13" s="352"/>
      <c r="DRO13" s="353"/>
      <c r="DRP13" s="352"/>
      <c r="DRQ13" s="353"/>
      <c r="DRR13" s="352"/>
      <c r="DRS13" s="353"/>
      <c r="DRT13" s="352"/>
      <c r="DRU13" s="353"/>
      <c r="DRV13" s="350"/>
      <c r="DRW13" s="350"/>
      <c r="DRX13" s="350"/>
      <c r="DRY13" s="350"/>
      <c r="DRZ13" s="350"/>
      <c r="DSA13" s="350"/>
      <c r="DSB13" s="351"/>
      <c r="DSC13" s="352"/>
      <c r="DSD13" s="353"/>
      <c r="DSE13" s="352"/>
      <c r="DSF13" s="353"/>
      <c r="DSG13" s="352"/>
      <c r="DSH13" s="353"/>
      <c r="DSI13" s="352"/>
      <c r="DSJ13" s="353"/>
      <c r="DSK13" s="350"/>
      <c r="DSL13" s="350"/>
      <c r="DSM13" s="350"/>
      <c r="DSN13" s="350"/>
      <c r="DSO13" s="350"/>
      <c r="DSP13" s="350"/>
      <c r="DSQ13" s="351"/>
      <c r="DSR13" s="352"/>
      <c r="DSS13" s="353"/>
      <c r="DST13" s="352"/>
      <c r="DSU13" s="353"/>
      <c r="DSV13" s="352"/>
      <c r="DSW13" s="353"/>
      <c r="DSX13" s="352"/>
      <c r="DSY13" s="353"/>
      <c r="DSZ13" s="350"/>
      <c r="DTA13" s="350"/>
      <c r="DTB13" s="350"/>
      <c r="DTC13" s="350"/>
      <c r="DTD13" s="350"/>
      <c r="DTE13" s="350"/>
      <c r="DTF13" s="351"/>
      <c r="DTG13" s="352"/>
      <c r="DTH13" s="353"/>
      <c r="DTI13" s="352"/>
      <c r="DTJ13" s="353"/>
      <c r="DTK13" s="352"/>
      <c r="DTL13" s="353"/>
      <c r="DTM13" s="352"/>
      <c r="DTN13" s="353"/>
      <c r="DTO13" s="350"/>
      <c r="DTP13" s="350"/>
      <c r="DTQ13" s="350"/>
      <c r="DTR13" s="350"/>
      <c r="DTS13" s="350"/>
      <c r="DTT13" s="350"/>
      <c r="DTU13" s="351"/>
      <c r="DTV13" s="352"/>
      <c r="DTW13" s="353"/>
      <c r="DTX13" s="352"/>
      <c r="DTY13" s="353"/>
      <c r="DTZ13" s="352"/>
      <c r="DUA13" s="353"/>
      <c r="DUB13" s="352"/>
      <c r="DUC13" s="353"/>
      <c r="DUD13" s="350"/>
      <c r="DUE13" s="350"/>
      <c r="DUF13" s="350"/>
      <c r="DUG13" s="350"/>
      <c r="DUH13" s="350"/>
      <c r="DUI13" s="350"/>
      <c r="DUJ13" s="351"/>
      <c r="DUK13" s="352"/>
      <c r="DUL13" s="353"/>
      <c r="DUM13" s="352"/>
      <c r="DUN13" s="353"/>
      <c r="DUO13" s="352"/>
      <c r="DUP13" s="353"/>
      <c r="DUQ13" s="352"/>
      <c r="DUR13" s="353"/>
      <c r="DUS13" s="350"/>
      <c r="DUT13" s="350"/>
      <c r="DUU13" s="350"/>
      <c r="DUV13" s="350"/>
      <c r="DUW13" s="350"/>
      <c r="DUX13" s="350"/>
      <c r="DUY13" s="351"/>
      <c r="DUZ13" s="352"/>
      <c r="DVA13" s="353"/>
      <c r="DVB13" s="352"/>
      <c r="DVC13" s="353"/>
      <c r="DVD13" s="352"/>
      <c r="DVE13" s="353"/>
      <c r="DVF13" s="352"/>
      <c r="DVG13" s="353"/>
      <c r="DVH13" s="350"/>
      <c r="DVI13" s="350"/>
      <c r="DVJ13" s="350"/>
      <c r="DVK13" s="350"/>
      <c r="DVL13" s="350"/>
      <c r="DVM13" s="350"/>
      <c r="DVN13" s="351"/>
      <c r="DVO13" s="352"/>
      <c r="DVP13" s="353"/>
      <c r="DVQ13" s="352"/>
      <c r="DVR13" s="353"/>
      <c r="DVS13" s="352"/>
      <c r="DVT13" s="353"/>
      <c r="DVU13" s="352"/>
      <c r="DVV13" s="353"/>
      <c r="DVW13" s="350"/>
      <c r="DVX13" s="350"/>
      <c r="DVY13" s="350"/>
      <c r="DVZ13" s="350"/>
      <c r="DWA13" s="350"/>
      <c r="DWB13" s="350"/>
      <c r="DWC13" s="351"/>
      <c r="DWD13" s="352"/>
      <c r="DWE13" s="353"/>
      <c r="DWF13" s="352"/>
      <c r="DWG13" s="353"/>
      <c r="DWH13" s="352"/>
      <c r="DWI13" s="353"/>
      <c r="DWJ13" s="352"/>
      <c r="DWK13" s="353"/>
      <c r="DWL13" s="350"/>
      <c r="DWM13" s="350"/>
      <c r="DWN13" s="350"/>
      <c r="DWO13" s="350"/>
      <c r="DWP13" s="350"/>
      <c r="DWQ13" s="350"/>
      <c r="DWR13" s="351"/>
      <c r="DWS13" s="352"/>
      <c r="DWT13" s="353"/>
      <c r="DWU13" s="352"/>
      <c r="DWV13" s="353"/>
      <c r="DWW13" s="352"/>
      <c r="DWX13" s="353"/>
      <c r="DWY13" s="352"/>
      <c r="DWZ13" s="353"/>
      <c r="DXA13" s="350"/>
      <c r="DXB13" s="350"/>
      <c r="DXC13" s="350"/>
      <c r="DXD13" s="350"/>
      <c r="DXE13" s="350"/>
      <c r="DXF13" s="350"/>
      <c r="DXG13" s="351"/>
      <c r="DXH13" s="352"/>
      <c r="DXI13" s="353"/>
      <c r="DXJ13" s="352"/>
      <c r="DXK13" s="353"/>
      <c r="DXL13" s="352"/>
      <c r="DXM13" s="353"/>
      <c r="DXN13" s="352"/>
      <c r="DXO13" s="353"/>
      <c r="DXP13" s="350"/>
      <c r="DXQ13" s="350"/>
      <c r="DXR13" s="350"/>
      <c r="DXS13" s="350"/>
      <c r="DXT13" s="350"/>
      <c r="DXU13" s="350"/>
      <c r="DXV13" s="351"/>
      <c r="DXW13" s="352"/>
      <c r="DXX13" s="353"/>
      <c r="DXY13" s="352"/>
      <c r="DXZ13" s="353"/>
      <c r="DYA13" s="352"/>
      <c r="DYB13" s="353"/>
      <c r="DYC13" s="352"/>
      <c r="DYD13" s="353"/>
      <c r="DYE13" s="350"/>
      <c r="DYF13" s="350"/>
      <c r="DYG13" s="350"/>
      <c r="DYH13" s="350"/>
      <c r="DYI13" s="350"/>
      <c r="DYJ13" s="350"/>
      <c r="DYK13" s="351"/>
      <c r="DYL13" s="352"/>
      <c r="DYM13" s="353"/>
      <c r="DYN13" s="352"/>
      <c r="DYO13" s="353"/>
      <c r="DYP13" s="352"/>
      <c r="DYQ13" s="353"/>
      <c r="DYR13" s="352"/>
      <c r="DYS13" s="353"/>
      <c r="DYT13" s="350"/>
      <c r="DYU13" s="350"/>
      <c r="DYV13" s="350"/>
      <c r="DYW13" s="350"/>
      <c r="DYX13" s="350"/>
      <c r="DYY13" s="350"/>
      <c r="DYZ13" s="351"/>
      <c r="DZA13" s="352"/>
      <c r="DZB13" s="353"/>
      <c r="DZC13" s="352"/>
      <c r="DZD13" s="353"/>
      <c r="DZE13" s="352"/>
      <c r="DZF13" s="353"/>
      <c r="DZG13" s="352"/>
      <c r="DZH13" s="353"/>
      <c r="DZI13" s="350"/>
      <c r="DZJ13" s="350"/>
      <c r="DZK13" s="350"/>
      <c r="DZL13" s="350"/>
      <c r="DZM13" s="350"/>
      <c r="DZN13" s="350"/>
      <c r="DZO13" s="351"/>
      <c r="DZP13" s="352"/>
      <c r="DZQ13" s="353"/>
      <c r="DZR13" s="352"/>
      <c r="DZS13" s="353"/>
      <c r="DZT13" s="352"/>
      <c r="DZU13" s="353"/>
      <c r="DZV13" s="352"/>
      <c r="DZW13" s="353"/>
      <c r="DZX13" s="350"/>
      <c r="DZY13" s="350"/>
      <c r="DZZ13" s="350"/>
      <c r="EAA13" s="350"/>
      <c r="EAB13" s="350"/>
      <c r="EAC13" s="350"/>
      <c r="EAD13" s="351"/>
      <c r="EAE13" s="352"/>
      <c r="EAF13" s="353"/>
      <c r="EAG13" s="352"/>
      <c r="EAH13" s="353"/>
      <c r="EAI13" s="352"/>
      <c r="EAJ13" s="353"/>
      <c r="EAK13" s="352"/>
      <c r="EAL13" s="353"/>
      <c r="EAM13" s="350"/>
      <c r="EAN13" s="350"/>
      <c r="EAO13" s="350"/>
      <c r="EAP13" s="350"/>
      <c r="EAQ13" s="350"/>
      <c r="EAR13" s="350"/>
      <c r="EAS13" s="351"/>
      <c r="EAT13" s="352"/>
      <c r="EAU13" s="353"/>
      <c r="EAV13" s="352"/>
      <c r="EAW13" s="353"/>
      <c r="EAX13" s="352"/>
      <c r="EAY13" s="353"/>
      <c r="EAZ13" s="352"/>
      <c r="EBA13" s="353"/>
      <c r="EBB13" s="350"/>
      <c r="EBC13" s="350"/>
      <c r="EBD13" s="350"/>
      <c r="EBE13" s="350"/>
      <c r="EBF13" s="350"/>
      <c r="EBG13" s="350"/>
      <c r="EBH13" s="351"/>
      <c r="EBI13" s="352"/>
      <c r="EBJ13" s="353"/>
      <c r="EBK13" s="352"/>
      <c r="EBL13" s="353"/>
      <c r="EBM13" s="352"/>
      <c r="EBN13" s="353"/>
      <c r="EBO13" s="352"/>
      <c r="EBP13" s="353"/>
      <c r="EBQ13" s="350"/>
      <c r="EBR13" s="350"/>
      <c r="EBS13" s="350"/>
      <c r="EBT13" s="350"/>
      <c r="EBU13" s="350"/>
      <c r="EBV13" s="350"/>
      <c r="EBW13" s="351"/>
      <c r="EBX13" s="352"/>
      <c r="EBY13" s="353"/>
      <c r="EBZ13" s="352"/>
      <c r="ECA13" s="353"/>
      <c r="ECB13" s="352"/>
      <c r="ECC13" s="353"/>
      <c r="ECD13" s="352"/>
      <c r="ECE13" s="353"/>
      <c r="ECF13" s="350"/>
      <c r="ECG13" s="350"/>
      <c r="ECH13" s="350"/>
      <c r="ECI13" s="350"/>
      <c r="ECJ13" s="350"/>
      <c r="ECK13" s="350"/>
      <c r="ECL13" s="351"/>
      <c r="ECM13" s="352"/>
      <c r="ECN13" s="353"/>
      <c r="ECO13" s="352"/>
      <c r="ECP13" s="353"/>
      <c r="ECQ13" s="352"/>
      <c r="ECR13" s="353"/>
      <c r="ECS13" s="352"/>
      <c r="ECT13" s="353"/>
      <c r="ECU13" s="350"/>
      <c r="ECV13" s="350"/>
      <c r="ECW13" s="350"/>
      <c r="ECX13" s="350"/>
      <c r="ECY13" s="350"/>
      <c r="ECZ13" s="350"/>
      <c r="EDA13" s="351"/>
      <c r="EDB13" s="352"/>
      <c r="EDC13" s="353"/>
      <c r="EDD13" s="352"/>
      <c r="EDE13" s="353"/>
      <c r="EDF13" s="352"/>
      <c r="EDG13" s="353"/>
      <c r="EDH13" s="352"/>
      <c r="EDI13" s="353"/>
      <c r="EDJ13" s="350"/>
      <c r="EDK13" s="350"/>
      <c r="EDL13" s="350"/>
      <c r="EDM13" s="350"/>
      <c r="EDN13" s="350"/>
      <c r="EDO13" s="350"/>
      <c r="EDP13" s="351"/>
      <c r="EDQ13" s="352"/>
      <c r="EDR13" s="353"/>
      <c r="EDS13" s="352"/>
      <c r="EDT13" s="353"/>
      <c r="EDU13" s="352"/>
      <c r="EDV13" s="353"/>
      <c r="EDW13" s="352"/>
      <c r="EDX13" s="353"/>
      <c r="EDY13" s="350"/>
      <c r="EDZ13" s="350"/>
      <c r="EEA13" s="350"/>
      <c r="EEB13" s="350"/>
      <c r="EEC13" s="350"/>
      <c r="EED13" s="350"/>
      <c r="EEE13" s="351"/>
      <c r="EEF13" s="352"/>
      <c r="EEG13" s="353"/>
      <c r="EEH13" s="352"/>
      <c r="EEI13" s="353"/>
      <c r="EEJ13" s="352"/>
      <c r="EEK13" s="353"/>
      <c r="EEL13" s="352"/>
      <c r="EEM13" s="353"/>
      <c r="EEN13" s="350"/>
      <c r="EEO13" s="350"/>
      <c r="EEP13" s="350"/>
      <c r="EEQ13" s="350"/>
      <c r="EER13" s="350"/>
      <c r="EES13" s="350"/>
      <c r="EET13" s="351"/>
      <c r="EEU13" s="352"/>
      <c r="EEV13" s="353"/>
      <c r="EEW13" s="352"/>
      <c r="EEX13" s="353"/>
      <c r="EEY13" s="352"/>
      <c r="EEZ13" s="353"/>
      <c r="EFA13" s="352"/>
      <c r="EFB13" s="353"/>
      <c r="EFC13" s="350"/>
      <c r="EFD13" s="350"/>
      <c r="EFE13" s="350"/>
      <c r="EFF13" s="350"/>
      <c r="EFG13" s="350"/>
      <c r="EFH13" s="350"/>
      <c r="EFI13" s="351"/>
      <c r="EFJ13" s="352"/>
      <c r="EFK13" s="353"/>
      <c r="EFL13" s="352"/>
      <c r="EFM13" s="353"/>
      <c r="EFN13" s="352"/>
      <c r="EFO13" s="353"/>
      <c r="EFP13" s="352"/>
      <c r="EFQ13" s="353"/>
      <c r="EFR13" s="350"/>
      <c r="EFS13" s="350"/>
      <c r="EFT13" s="350"/>
      <c r="EFU13" s="350"/>
      <c r="EFV13" s="350"/>
      <c r="EFW13" s="350"/>
      <c r="EFX13" s="351"/>
      <c r="EFY13" s="352"/>
      <c r="EFZ13" s="353"/>
      <c r="EGA13" s="352"/>
      <c r="EGB13" s="353"/>
      <c r="EGC13" s="352"/>
      <c r="EGD13" s="353"/>
      <c r="EGE13" s="352"/>
      <c r="EGF13" s="353"/>
      <c r="EGG13" s="350"/>
      <c r="EGH13" s="350"/>
      <c r="EGI13" s="350"/>
      <c r="EGJ13" s="350"/>
      <c r="EGK13" s="350"/>
      <c r="EGL13" s="350"/>
      <c r="EGM13" s="351"/>
      <c r="EGN13" s="352"/>
      <c r="EGO13" s="353"/>
      <c r="EGP13" s="352"/>
      <c r="EGQ13" s="353"/>
      <c r="EGR13" s="352"/>
      <c r="EGS13" s="353"/>
      <c r="EGT13" s="352"/>
      <c r="EGU13" s="353"/>
      <c r="EGV13" s="350"/>
      <c r="EGW13" s="350"/>
      <c r="EGX13" s="350"/>
      <c r="EGY13" s="350"/>
      <c r="EGZ13" s="350"/>
      <c r="EHA13" s="350"/>
      <c r="EHB13" s="351"/>
      <c r="EHC13" s="352"/>
      <c r="EHD13" s="353"/>
      <c r="EHE13" s="352"/>
      <c r="EHF13" s="353"/>
      <c r="EHG13" s="352"/>
      <c r="EHH13" s="353"/>
      <c r="EHI13" s="352"/>
      <c r="EHJ13" s="353"/>
      <c r="EHK13" s="350"/>
      <c r="EHL13" s="350"/>
      <c r="EHM13" s="350"/>
      <c r="EHN13" s="350"/>
      <c r="EHO13" s="350"/>
      <c r="EHP13" s="350"/>
      <c r="EHQ13" s="351"/>
      <c r="EHR13" s="352"/>
      <c r="EHS13" s="353"/>
      <c r="EHT13" s="352"/>
      <c r="EHU13" s="353"/>
      <c r="EHV13" s="352"/>
      <c r="EHW13" s="353"/>
      <c r="EHX13" s="352"/>
      <c r="EHY13" s="353"/>
      <c r="EHZ13" s="350"/>
      <c r="EIA13" s="350"/>
      <c r="EIB13" s="350"/>
      <c r="EIC13" s="350"/>
      <c r="EID13" s="350"/>
      <c r="EIE13" s="350"/>
      <c r="EIF13" s="351"/>
      <c r="EIG13" s="352"/>
      <c r="EIH13" s="353"/>
      <c r="EII13" s="352"/>
      <c r="EIJ13" s="353"/>
      <c r="EIK13" s="352"/>
      <c r="EIL13" s="353"/>
      <c r="EIM13" s="352"/>
      <c r="EIN13" s="353"/>
      <c r="EIO13" s="350"/>
      <c r="EIP13" s="350"/>
      <c r="EIQ13" s="350"/>
      <c r="EIR13" s="350"/>
      <c r="EIS13" s="350"/>
      <c r="EIT13" s="350"/>
      <c r="EIU13" s="351"/>
      <c r="EIV13" s="352"/>
      <c r="EIW13" s="353"/>
      <c r="EIX13" s="352"/>
      <c r="EIY13" s="353"/>
      <c r="EIZ13" s="352"/>
      <c r="EJA13" s="353"/>
      <c r="EJB13" s="352"/>
      <c r="EJC13" s="353"/>
      <c r="EJD13" s="350"/>
      <c r="EJE13" s="350"/>
      <c r="EJF13" s="350"/>
      <c r="EJG13" s="350"/>
      <c r="EJH13" s="350"/>
      <c r="EJI13" s="350"/>
      <c r="EJJ13" s="351"/>
      <c r="EJK13" s="352"/>
      <c r="EJL13" s="353"/>
      <c r="EJM13" s="352"/>
      <c r="EJN13" s="353"/>
      <c r="EJO13" s="352"/>
      <c r="EJP13" s="353"/>
      <c r="EJQ13" s="352"/>
      <c r="EJR13" s="353"/>
      <c r="EJS13" s="350"/>
      <c r="EJT13" s="350"/>
      <c r="EJU13" s="350"/>
      <c r="EJV13" s="350"/>
      <c r="EJW13" s="350"/>
      <c r="EJX13" s="350"/>
      <c r="EJY13" s="351"/>
      <c r="EJZ13" s="352"/>
      <c r="EKA13" s="353"/>
      <c r="EKB13" s="352"/>
      <c r="EKC13" s="353"/>
      <c r="EKD13" s="352"/>
      <c r="EKE13" s="353"/>
      <c r="EKF13" s="352"/>
      <c r="EKG13" s="353"/>
      <c r="EKH13" s="350"/>
      <c r="EKI13" s="350"/>
      <c r="EKJ13" s="350"/>
      <c r="EKK13" s="350"/>
      <c r="EKL13" s="350"/>
      <c r="EKM13" s="350"/>
      <c r="EKN13" s="351"/>
      <c r="EKO13" s="352"/>
      <c r="EKP13" s="353"/>
      <c r="EKQ13" s="352"/>
      <c r="EKR13" s="353"/>
      <c r="EKS13" s="352"/>
      <c r="EKT13" s="353"/>
      <c r="EKU13" s="352"/>
      <c r="EKV13" s="353"/>
      <c r="EKW13" s="350"/>
      <c r="EKX13" s="350"/>
      <c r="EKY13" s="350"/>
      <c r="EKZ13" s="350"/>
      <c r="ELA13" s="350"/>
      <c r="ELB13" s="350"/>
      <c r="ELC13" s="351"/>
      <c r="ELD13" s="352"/>
      <c r="ELE13" s="353"/>
      <c r="ELF13" s="352"/>
      <c r="ELG13" s="353"/>
      <c r="ELH13" s="352"/>
      <c r="ELI13" s="353"/>
      <c r="ELJ13" s="352"/>
      <c r="ELK13" s="353"/>
      <c r="ELL13" s="350"/>
      <c r="ELM13" s="350"/>
      <c r="ELN13" s="350"/>
      <c r="ELO13" s="350"/>
      <c r="ELP13" s="350"/>
      <c r="ELQ13" s="350"/>
      <c r="ELR13" s="351"/>
      <c r="ELS13" s="352"/>
      <c r="ELT13" s="353"/>
      <c r="ELU13" s="352"/>
      <c r="ELV13" s="353"/>
      <c r="ELW13" s="352"/>
      <c r="ELX13" s="353"/>
      <c r="ELY13" s="352"/>
      <c r="ELZ13" s="353"/>
      <c r="EMA13" s="350"/>
      <c r="EMB13" s="350"/>
      <c r="EMC13" s="350"/>
      <c r="EMD13" s="350"/>
      <c r="EME13" s="350"/>
      <c r="EMF13" s="350"/>
      <c r="EMG13" s="351"/>
      <c r="EMH13" s="352"/>
      <c r="EMI13" s="353"/>
      <c r="EMJ13" s="352"/>
      <c r="EMK13" s="353"/>
      <c r="EML13" s="352"/>
      <c r="EMM13" s="353"/>
      <c r="EMN13" s="352"/>
      <c r="EMO13" s="353"/>
      <c r="EMP13" s="350"/>
      <c r="EMQ13" s="350"/>
      <c r="EMR13" s="350"/>
      <c r="EMS13" s="350"/>
      <c r="EMT13" s="350"/>
      <c r="EMU13" s="350"/>
      <c r="EMV13" s="351"/>
      <c r="EMW13" s="352"/>
      <c r="EMX13" s="353"/>
      <c r="EMY13" s="352"/>
      <c r="EMZ13" s="353"/>
      <c r="ENA13" s="352"/>
      <c r="ENB13" s="353"/>
      <c r="ENC13" s="352"/>
      <c r="END13" s="353"/>
      <c r="ENE13" s="350"/>
      <c r="ENF13" s="350"/>
      <c r="ENG13" s="350"/>
      <c r="ENH13" s="350"/>
      <c r="ENI13" s="350"/>
      <c r="ENJ13" s="350"/>
      <c r="ENK13" s="351"/>
      <c r="ENL13" s="352"/>
      <c r="ENM13" s="353"/>
      <c r="ENN13" s="352"/>
      <c r="ENO13" s="353"/>
      <c r="ENP13" s="352"/>
      <c r="ENQ13" s="353"/>
      <c r="ENR13" s="352"/>
      <c r="ENS13" s="353"/>
      <c r="ENT13" s="350"/>
      <c r="ENU13" s="350"/>
      <c r="ENV13" s="350"/>
      <c r="ENW13" s="350"/>
      <c r="ENX13" s="350"/>
      <c r="ENY13" s="350"/>
      <c r="ENZ13" s="351"/>
      <c r="EOA13" s="352"/>
      <c r="EOB13" s="353"/>
      <c r="EOC13" s="352"/>
      <c r="EOD13" s="353"/>
      <c r="EOE13" s="352"/>
      <c r="EOF13" s="353"/>
      <c r="EOG13" s="352"/>
      <c r="EOH13" s="353"/>
      <c r="EOI13" s="350"/>
      <c r="EOJ13" s="350"/>
      <c r="EOK13" s="350"/>
      <c r="EOL13" s="350"/>
      <c r="EOM13" s="350"/>
      <c r="EON13" s="350"/>
      <c r="EOO13" s="351"/>
      <c r="EOP13" s="352"/>
      <c r="EOQ13" s="353"/>
      <c r="EOR13" s="352"/>
      <c r="EOS13" s="353"/>
      <c r="EOT13" s="352"/>
      <c r="EOU13" s="353"/>
      <c r="EOV13" s="352"/>
      <c r="EOW13" s="353"/>
      <c r="EOX13" s="350"/>
      <c r="EOY13" s="350"/>
      <c r="EOZ13" s="350"/>
      <c r="EPA13" s="350"/>
      <c r="EPB13" s="350"/>
      <c r="EPC13" s="350"/>
      <c r="EPD13" s="351"/>
      <c r="EPE13" s="352"/>
      <c r="EPF13" s="353"/>
      <c r="EPG13" s="352"/>
      <c r="EPH13" s="353"/>
      <c r="EPI13" s="352"/>
      <c r="EPJ13" s="353"/>
      <c r="EPK13" s="352"/>
      <c r="EPL13" s="353"/>
      <c r="EPM13" s="350"/>
      <c r="EPN13" s="350"/>
      <c r="EPO13" s="350"/>
      <c r="EPP13" s="350"/>
      <c r="EPQ13" s="350"/>
      <c r="EPR13" s="350"/>
      <c r="EPS13" s="351"/>
      <c r="EPT13" s="352"/>
      <c r="EPU13" s="353"/>
      <c r="EPV13" s="352"/>
      <c r="EPW13" s="353"/>
      <c r="EPX13" s="352"/>
      <c r="EPY13" s="353"/>
      <c r="EPZ13" s="352"/>
      <c r="EQA13" s="353"/>
      <c r="EQB13" s="350"/>
      <c r="EQC13" s="350"/>
      <c r="EQD13" s="350"/>
      <c r="EQE13" s="350"/>
      <c r="EQF13" s="350"/>
      <c r="EQG13" s="350"/>
      <c r="EQH13" s="351"/>
      <c r="EQI13" s="352"/>
      <c r="EQJ13" s="353"/>
      <c r="EQK13" s="352"/>
      <c r="EQL13" s="353"/>
      <c r="EQM13" s="352"/>
      <c r="EQN13" s="353"/>
      <c r="EQO13" s="352"/>
      <c r="EQP13" s="353"/>
      <c r="EQQ13" s="350"/>
      <c r="EQR13" s="350"/>
      <c r="EQS13" s="350"/>
      <c r="EQT13" s="350"/>
      <c r="EQU13" s="350"/>
      <c r="EQV13" s="350"/>
      <c r="EQW13" s="351"/>
      <c r="EQX13" s="352"/>
      <c r="EQY13" s="353"/>
      <c r="EQZ13" s="352"/>
      <c r="ERA13" s="353"/>
      <c r="ERB13" s="352"/>
      <c r="ERC13" s="353"/>
      <c r="ERD13" s="352"/>
      <c r="ERE13" s="353"/>
      <c r="ERF13" s="350"/>
      <c r="ERG13" s="350"/>
      <c r="ERH13" s="350"/>
      <c r="ERI13" s="350"/>
      <c r="ERJ13" s="350"/>
      <c r="ERK13" s="350"/>
      <c r="ERL13" s="351"/>
      <c r="ERM13" s="352"/>
      <c r="ERN13" s="353"/>
      <c r="ERO13" s="352"/>
      <c r="ERP13" s="353"/>
      <c r="ERQ13" s="352"/>
      <c r="ERR13" s="353"/>
      <c r="ERS13" s="352"/>
      <c r="ERT13" s="353"/>
      <c r="ERU13" s="350"/>
      <c r="ERV13" s="350"/>
      <c r="ERW13" s="350"/>
      <c r="ERX13" s="350"/>
      <c r="ERY13" s="350"/>
      <c r="ERZ13" s="350"/>
      <c r="ESA13" s="351"/>
      <c r="ESB13" s="352"/>
      <c r="ESC13" s="353"/>
      <c r="ESD13" s="352"/>
      <c r="ESE13" s="353"/>
      <c r="ESF13" s="352"/>
      <c r="ESG13" s="353"/>
      <c r="ESH13" s="352"/>
      <c r="ESI13" s="353"/>
      <c r="ESJ13" s="350"/>
      <c r="ESK13" s="350"/>
      <c r="ESL13" s="350"/>
      <c r="ESM13" s="350"/>
      <c r="ESN13" s="350"/>
      <c r="ESO13" s="350"/>
      <c r="ESP13" s="351"/>
      <c r="ESQ13" s="352"/>
      <c r="ESR13" s="353"/>
      <c r="ESS13" s="352"/>
      <c r="EST13" s="353"/>
      <c r="ESU13" s="352"/>
      <c r="ESV13" s="353"/>
      <c r="ESW13" s="352"/>
      <c r="ESX13" s="353"/>
      <c r="ESY13" s="350"/>
      <c r="ESZ13" s="350"/>
      <c r="ETA13" s="350"/>
      <c r="ETB13" s="350"/>
      <c r="ETC13" s="350"/>
      <c r="ETD13" s="350"/>
      <c r="ETE13" s="351"/>
      <c r="ETF13" s="352"/>
      <c r="ETG13" s="353"/>
      <c r="ETH13" s="352"/>
      <c r="ETI13" s="353"/>
      <c r="ETJ13" s="352"/>
      <c r="ETK13" s="353"/>
      <c r="ETL13" s="352"/>
      <c r="ETM13" s="353"/>
      <c r="ETN13" s="350"/>
      <c r="ETO13" s="350"/>
      <c r="ETP13" s="350"/>
      <c r="ETQ13" s="350"/>
      <c r="ETR13" s="350"/>
      <c r="ETS13" s="350"/>
      <c r="ETT13" s="351"/>
      <c r="ETU13" s="352"/>
      <c r="ETV13" s="353"/>
      <c r="ETW13" s="352"/>
      <c r="ETX13" s="353"/>
      <c r="ETY13" s="352"/>
      <c r="ETZ13" s="353"/>
      <c r="EUA13" s="352"/>
      <c r="EUB13" s="353"/>
      <c r="EUC13" s="350"/>
      <c r="EUD13" s="350"/>
      <c r="EUE13" s="350"/>
      <c r="EUF13" s="350"/>
      <c r="EUG13" s="350"/>
      <c r="EUH13" s="350"/>
      <c r="EUI13" s="351"/>
      <c r="EUJ13" s="352"/>
      <c r="EUK13" s="353"/>
      <c r="EUL13" s="352"/>
      <c r="EUM13" s="353"/>
      <c r="EUN13" s="352"/>
      <c r="EUO13" s="353"/>
      <c r="EUP13" s="352"/>
      <c r="EUQ13" s="353"/>
      <c r="EUR13" s="350"/>
      <c r="EUS13" s="350"/>
      <c r="EUT13" s="350"/>
      <c r="EUU13" s="350"/>
      <c r="EUV13" s="350"/>
      <c r="EUW13" s="350"/>
      <c r="EUX13" s="351"/>
      <c r="EUY13" s="352"/>
      <c r="EUZ13" s="353"/>
      <c r="EVA13" s="352"/>
      <c r="EVB13" s="353"/>
      <c r="EVC13" s="352"/>
      <c r="EVD13" s="353"/>
      <c r="EVE13" s="352"/>
      <c r="EVF13" s="353"/>
      <c r="EVG13" s="350"/>
      <c r="EVH13" s="350"/>
      <c r="EVI13" s="350"/>
      <c r="EVJ13" s="350"/>
      <c r="EVK13" s="350"/>
      <c r="EVL13" s="350"/>
      <c r="EVM13" s="351"/>
      <c r="EVN13" s="352"/>
      <c r="EVO13" s="353"/>
      <c r="EVP13" s="352"/>
      <c r="EVQ13" s="353"/>
      <c r="EVR13" s="352"/>
      <c r="EVS13" s="353"/>
      <c r="EVT13" s="352"/>
      <c r="EVU13" s="353"/>
      <c r="EVV13" s="350"/>
      <c r="EVW13" s="350"/>
      <c r="EVX13" s="350"/>
      <c r="EVY13" s="350"/>
      <c r="EVZ13" s="350"/>
      <c r="EWA13" s="350"/>
      <c r="EWB13" s="351"/>
      <c r="EWC13" s="352"/>
      <c r="EWD13" s="353"/>
      <c r="EWE13" s="352"/>
      <c r="EWF13" s="353"/>
      <c r="EWG13" s="352"/>
      <c r="EWH13" s="353"/>
      <c r="EWI13" s="352"/>
      <c r="EWJ13" s="353"/>
      <c r="EWK13" s="350"/>
      <c r="EWL13" s="350"/>
      <c r="EWM13" s="350"/>
      <c r="EWN13" s="350"/>
      <c r="EWO13" s="350"/>
      <c r="EWP13" s="350"/>
      <c r="EWQ13" s="351"/>
      <c r="EWR13" s="352"/>
      <c r="EWS13" s="353"/>
      <c r="EWT13" s="352"/>
      <c r="EWU13" s="353"/>
      <c r="EWV13" s="352"/>
      <c r="EWW13" s="353"/>
      <c r="EWX13" s="352"/>
      <c r="EWY13" s="353"/>
      <c r="EWZ13" s="350"/>
      <c r="EXA13" s="350"/>
      <c r="EXB13" s="350"/>
      <c r="EXC13" s="350"/>
      <c r="EXD13" s="350"/>
      <c r="EXE13" s="350"/>
      <c r="EXF13" s="351"/>
      <c r="EXG13" s="352"/>
      <c r="EXH13" s="353"/>
      <c r="EXI13" s="352"/>
      <c r="EXJ13" s="353"/>
      <c r="EXK13" s="352"/>
      <c r="EXL13" s="353"/>
      <c r="EXM13" s="352"/>
      <c r="EXN13" s="353"/>
      <c r="EXO13" s="350"/>
      <c r="EXP13" s="350"/>
      <c r="EXQ13" s="350"/>
      <c r="EXR13" s="350"/>
      <c r="EXS13" s="350"/>
      <c r="EXT13" s="350"/>
      <c r="EXU13" s="351"/>
      <c r="EXV13" s="352"/>
      <c r="EXW13" s="353"/>
      <c r="EXX13" s="352"/>
      <c r="EXY13" s="353"/>
      <c r="EXZ13" s="352"/>
      <c r="EYA13" s="353"/>
      <c r="EYB13" s="352"/>
      <c r="EYC13" s="353"/>
      <c r="EYD13" s="350"/>
      <c r="EYE13" s="350"/>
      <c r="EYF13" s="350"/>
      <c r="EYG13" s="350"/>
      <c r="EYH13" s="350"/>
      <c r="EYI13" s="350"/>
      <c r="EYJ13" s="351"/>
      <c r="EYK13" s="352"/>
      <c r="EYL13" s="353"/>
      <c r="EYM13" s="352"/>
      <c r="EYN13" s="353"/>
      <c r="EYO13" s="352"/>
      <c r="EYP13" s="353"/>
      <c r="EYQ13" s="352"/>
      <c r="EYR13" s="353"/>
      <c r="EYS13" s="350"/>
      <c r="EYT13" s="350"/>
      <c r="EYU13" s="350"/>
      <c r="EYV13" s="350"/>
      <c r="EYW13" s="350"/>
      <c r="EYX13" s="350"/>
      <c r="EYY13" s="351"/>
      <c r="EYZ13" s="352"/>
      <c r="EZA13" s="353"/>
      <c r="EZB13" s="352"/>
      <c r="EZC13" s="353"/>
      <c r="EZD13" s="352"/>
      <c r="EZE13" s="353"/>
      <c r="EZF13" s="352"/>
      <c r="EZG13" s="353"/>
      <c r="EZH13" s="350"/>
      <c r="EZI13" s="350"/>
      <c r="EZJ13" s="350"/>
      <c r="EZK13" s="350"/>
      <c r="EZL13" s="350"/>
      <c r="EZM13" s="350"/>
      <c r="EZN13" s="351"/>
      <c r="EZO13" s="352"/>
      <c r="EZP13" s="353"/>
      <c r="EZQ13" s="352"/>
      <c r="EZR13" s="353"/>
      <c r="EZS13" s="352"/>
      <c r="EZT13" s="353"/>
      <c r="EZU13" s="352"/>
      <c r="EZV13" s="353"/>
      <c r="EZW13" s="350"/>
      <c r="EZX13" s="350"/>
      <c r="EZY13" s="350"/>
      <c r="EZZ13" s="350"/>
      <c r="FAA13" s="350"/>
      <c r="FAB13" s="350"/>
      <c r="FAC13" s="351"/>
      <c r="FAD13" s="352"/>
      <c r="FAE13" s="353"/>
      <c r="FAF13" s="352"/>
      <c r="FAG13" s="353"/>
      <c r="FAH13" s="352"/>
      <c r="FAI13" s="353"/>
      <c r="FAJ13" s="352"/>
      <c r="FAK13" s="353"/>
      <c r="FAL13" s="350"/>
      <c r="FAM13" s="350"/>
      <c r="FAN13" s="350"/>
      <c r="FAO13" s="350"/>
      <c r="FAP13" s="350"/>
      <c r="FAQ13" s="350"/>
      <c r="FAR13" s="351"/>
      <c r="FAS13" s="352"/>
      <c r="FAT13" s="353"/>
      <c r="FAU13" s="352"/>
      <c r="FAV13" s="353"/>
      <c r="FAW13" s="352"/>
      <c r="FAX13" s="353"/>
      <c r="FAY13" s="352"/>
      <c r="FAZ13" s="353"/>
      <c r="FBA13" s="350"/>
      <c r="FBB13" s="350"/>
      <c r="FBC13" s="350"/>
      <c r="FBD13" s="350"/>
      <c r="FBE13" s="350"/>
      <c r="FBF13" s="350"/>
      <c r="FBG13" s="351"/>
      <c r="FBH13" s="352"/>
      <c r="FBI13" s="353"/>
      <c r="FBJ13" s="352"/>
      <c r="FBK13" s="353"/>
      <c r="FBL13" s="352"/>
      <c r="FBM13" s="353"/>
      <c r="FBN13" s="352"/>
      <c r="FBO13" s="353"/>
      <c r="FBP13" s="350"/>
      <c r="FBQ13" s="350"/>
      <c r="FBR13" s="350"/>
      <c r="FBS13" s="350"/>
      <c r="FBT13" s="350"/>
      <c r="FBU13" s="350"/>
      <c r="FBV13" s="351"/>
      <c r="FBW13" s="352"/>
      <c r="FBX13" s="353"/>
      <c r="FBY13" s="352"/>
      <c r="FBZ13" s="353"/>
      <c r="FCA13" s="352"/>
      <c r="FCB13" s="353"/>
      <c r="FCC13" s="352"/>
      <c r="FCD13" s="353"/>
      <c r="FCE13" s="350"/>
      <c r="FCF13" s="350"/>
      <c r="FCG13" s="350"/>
      <c r="FCH13" s="350"/>
      <c r="FCI13" s="350"/>
      <c r="FCJ13" s="350"/>
      <c r="FCK13" s="351"/>
      <c r="FCL13" s="352"/>
      <c r="FCM13" s="353"/>
      <c r="FCN13" s="352"/>
      <c r="FCO13" s="353"/>
      <c r="FCP13" s="352"/>
      <c r="FCQ13" s="353"/>
      <c r="FCR13" s="352"/>
      <c r="FCS13" s="353"/>
      <c r="FCT13" s="350"/>
      <c r="FCU13" s="350"/>
      <c r="FCV13" s="350"/>
      <c r="FCW13" s="350"/>
      <c r="FCX13" s="350"/>
      <c r="FCY13" s="350"/>
      <c r="FCZ13" s="351"/>
      <c r="FDA13" s="352"/>
      <c r="FDB13" s="353"/>
      <c r="FDC13" s="352"/>
      <c r="FDD13" s="353"/>
      <c r="FDE13" s="352"/>
      <c r="FDF13" s="353"/>
      <c r="FDG13" s="352"/>
      <c r="FDH13" s="353"/>
      <c r="FDI13" s="350"/>
      <c r="FDJ13" s="350"/>
      <c r="FDK13" s="350"/>
      <c r="FDL13" s="350"/>
      <c r="FDM13" s="350"/>
      <c r="FDN13" s="350"/>
      <c r="FDO13" s="351"/>
      <c r="FDP13" s="352"/>
      <c r="FDQ13" s="353"/>
      <c r="FDR13" s="352"/>
      <c r="FDS13" s="353"/>
      <c r="FDT13" s="352"/>
      <c r="FDU13" s="353"/>
      <c r="FDV13" s="352"/>
      <c r="FDW13" s="353"/>
      <c r="FDX13" s="350"/>
      <c r="FDY13" s="350"/>
      <c r="FDZ13" s="350"/>
      <c r="FEA13" s="350"/>
      <c r="FEB13" s="350"/>
      <c r="FEC13" s="350"/>
      <c r="FED13" s="351"/>
      <c r="FEE13" s="352"/>
      <c r="FEF13" s="353"/>
      <c r="FEG13" s="352"/>
      <c r="FEH13" s="353"/>
      <c r="FEI13" s="352"/>
      <c r="FEJ13" s="353"/>
      <c r="FEK13" s="352"/>
      <c r="FEL13" s="353"/>
      <c r="FEM13" s="350"/>
      <c r="FEN13" s="350"/>
      <c r="FEO13" s="350"/>
      <c r="FEP13" s="350"/>
      <c r="FEQ13" s="350"/>
      <c r="FER13" s="350"/>
      <c r="FES13" s="351"/>
      <c r="FET13" s="352"/>
      <c r="FEU13" s="353"/>
      <c r="FEV13" s="352"/>
      <c r="FEW13" s="353"/>
      <c r="FEX13" s="352"/>
      <c r="FEY13" s="353"/>
      <c r="FEZ13" s="352"/>
      <c r="FFA13" s="353"/>
      <c r="FFB13" s="350"/>
      <c r="FFC13" s="350"/>
      <c r="FFD13" s="350"/>
      <c r="FFE13" s="350"/>
      <c r="FFF13" s="350"/>
      <c r="FFG13" s="350"/>
      <c r="FFH13" s="351"/>
      <c r="FFI13" s="352"/>
      <c r="FFJ13" s="353"/>
      <c r="FFK13" s="352"/>
      <c r="FFL13" s="353"/>
      <c r="FFM13" s="352"/>
      <c r="FFN13" s="353"/>
      <c r="FFO13" s="352"/>
      <c r="FFP13" s="353"/>
      <c r="FFQ13" s="350"/>
      <c r="FFR13" s="350"/>
      <c r="FFS13" s="350"/>
      <c r="FFT13" s="350"/>
      <c r="FFU13" s="350"/>
      <c r="FFV13" s="350"/>
      <c r="FFW13" s="351"/>
      <c r="FFX13" s="352"/>
      <c r="FFY13" s="353"/>
      <c r="FFZ13" s="352"/>
      <c r="FGA13" s="353"/>
      <c r="FGB13" s="352"/>
      <c r="FGC13" s="353"/>
      <c r="FGD13" s="352"/>
      <c r="FGE13" s="353"/>
      <c r="FGF13" s="350"/>
      <c r="FGG13" s="350"/>
      <c r="FGH13" s="350"/>
      <c r="FGI13" s="350"/>
      <c r="FGJ13" s="350"/>
      <c r="FGK13" s="350"/>
      <c r="FGL13" s="351"/>
      <c r="FGM13" s="352"/>
      <c r="FGN13" s="353"/>
      <c r="FGO13" s="352"/>
      <c r="FGP13" s="353"/>
      <c r="FGQ13" s="352"/>
      <c r="FGR13" s="353"/>
      <c r="FGS13" s="352"/>
      <c r="FGT13" s="353"/>
      <c r="FGU13" s="350"/>
      <c r="FGV13" s="350"/>
      <c r="FGW13" s="350"/>
      <c r="FGX13" s="350"/>
      <c r="FGY13" s="350"/>
      <c r="FGZ13" s="350"/>
      <c r="FHA13" s="351"/>
      <c r="FHB13" s="352"/>
      <c r="FHC13" s="353"/>
      <c r="FHD13" s="352"/>
      <c r="FHE13" s="353"/>
      <c r="FHF13" s="352"/>
      <c r="FHG13" s="353"/>
      <c r="FHH13" s="352"/>
      <c r="FHI13" s="353"/>
      <c r="FHJ13" s="350"/>
      <c r="FHK13" s="350"/>
      <c r="FHL13" s="350"/>
      <c r="FHM13" s="350"/>
      <c r="FHN13" s="350"/>
      <c r="FHO13" s="350"/>
      <c r="FHP13" s="351"/>
      <c r="FHQ13" s="352"/>
      <c r="FHR13" s="353"/>
      <c r="FHS13" s="352"/>
      <c r="FHT13" s="353"/>
      <c r="FHU13" s="352"/>
      <c r="FHV13" s="353"/>
      <c r="FHW13" s="352"/>
      <c r="FHX13" s="353"/>
      <c r="FHY13" s="350"/>
      <c r="FHZ13" s="350"/>
      <c r="FIA13" s="350"/>
      <c r="FIB13" s="350"/>
      <c r="FIC13" s="350"/>
      <c r="FID13" s="350"/>
      <c r="FIE13" s="351"/>
      <c r="FIF13" s="352"/>
      <c r="FIG13" s="353"/>
      <c r="FIH13" s="352"/>
      <c r="FII13" s="353"/>
      <c r="FIJ13" s="352"/>
      <c r="FIK13" s="353"/>
      <c r="FIL13" s="352"/>
      <c r="FIM13" s="353"/>
      <c r="FIN13" s="350"/>
      <c r="FIO13" s="350"/>
      <c r="FIP13" s="350"/>
      <c r="FIQ13" s="350"/>
      <c r="FIR13" s="350"/>
      <c r="FIS13" s="350"/>
      <c r="FIT13" s="351"/>
      <c r="FIU13" s="352"/>
      <c r="FIV13" s="353"/>
      <c r="FIW13" s="352"/>
      <c r="FIX13" s="353"/>
      <c r="FIY13" s="352"/>
      <c r="FIZ13" s="353"/>
      <c r="FJA13" s="352"/>
      <c r="FJB13" s="353"/>
      <c r="FJC13" s="350"/>
      <c r="FJD13" s="350"/>
      <c r="FJE13" s="350"/>
      <c r="FJF13" s="350"/>
      <c r="FJG13" s="350"/>
      <c r="FJH13" s="350"/>
      <c r="FJI13" s="351"/>
      <c r="FJJ13" s="352"/>
      <c r="FJK13" s="353"/>
      <c r="FJL13" s="352"/>
      <c r="FJM13" s="353"/>
      <c r="FJN13" s="352"/>
      <c r="FJO13" s="353"/>
      <c r="FJP13" s="352"/>
      <c r="FJQ13" s="353"/>
      <c r="FJR13" s="350"/>
      <c r="FJS13" s="350"/>
      <c r="FJT13" s="350"/>
      <c r="FJU13" s="350"/>
      <c r="FJV13" s="350"/>
      <c r="FJW13" s="350"/>
      <c r="FJX13" s="351"/>
      <c r="FJY13" s="352"/>
      <c r="FJZ13" s="353"/>
      <c r="FKA13" s="352"/>
      <c r="FKB13" s="353"/>
      <c r="FKC13" s="352"/>
      <c r="FKD13" s="353"/>
      <c r="FKE13" s="352"/>
      <c r="FKF13" s="353"/>
      <c r="FKG13" s="350"/>
      <c r="FKH13" s="350"/>
      <c r="FKI13" s="350"/>
      <c r="FKJ13" s="350"/>
      <c r="FKK13" s="350"/>
      <c r="FKL13" s="350"/>
      <c r="FKM13" s="351"/>
      <c r="FKN13" s="352"/>
      <c r="FKO13" s="353"/>
      <c r="FKP13" s="352"/>
      <c r="FKQ13" s="353"/>
      <c r="FKR13" s="352"/>
      <c r="FKS13" s="353"/>
      <c r="FKT13" s="352"/>
      <c r="FKU13" s="353"/>
      <c r="FKV13" s="350"/>
      <c r="FKW13" s="350"/>
      <c r="FKX13" s="350"/>
      <c r="FKY13" s="350"/>
      <c r="FKZ13" s="350"/>
      <c r="FLA13" s="350"/>
      <c r="FLB13" s="351"/>
      <c r="FLC13" s="352"/>
      <c r="FLD13" s="353"/>
      <c r="FLE13" s="352"/>
      <c r="FLF13" s="353"/>
      <c r="FLG13" s="352"/>
      <c r="FLH13" s="353"/>
      <c r="FLI13" s="352"/>
      <c r="FLJ13" s="353"/>
      <c r="FLK13" s="350"/>
      <c r="FLL13" s="350"/>
      <c r="FLM13" s="350"/>
      <c r="FLN13" s="350"/>
      <c r="FLO13" s="350"/>
      <c r="FLP13" s="350"/>
      <c r="FLQ13" s="351"/>
      <c r="FLR13" s="352"/>
      <c r="FLS13" s="353"/>
      <c r="FLT13" s="352"/>
      <c r="FLU13" s="353"/>
      <c r="FLV13" s="352"/>
      <c r="FLW13" s="353"/>
      <c r="FLX13" s="352"/>
      <c r="FLY13" s="353"/>
      <c r="FLZ13" s="350"/>
      <c r="FMA13" s="350"/>
      <c r="FMB13" s="350"/>
      <c r="FMC13" s="350"/>
      <c r="FMD13" s="350"/>
      <c r="FME13" s="350"/>
      <c r="FMF13" s="351"/>
      <c r="FMG13" s="352"/>
      <c r="FMH13" s="353"/>
      <c r="FMI13" s="352"/>
      <c r="FMJ13" s="353"/>
      <c r="FMK13" s="352"/>
      <c r="FML13" s="353"/>
      <c r="FMM13" s="352"/>
      <c r="FMN13" s="353"/>
      <c r="FMO13" s="350"/>
      <c r="FMP13" s="350"/>
      <c r="FMQ13" s="350"/>
      <c r="FMR13" s="350"/>
      <c r="FMS13" s="350"/>
      <c r="FMT13" s="350"/>
      <c r="FMU13" s="351"/>
      <c r="FMV13" s="352"/>
      <c r="FMW13" s="353"/>
      <c r="FMX13" s="352"/>
      <c r="FMY13" s="353"/>
      <c r="FMZ13" s="352"/>
      <c r="FNA13" s="353"/>
      <c r="FNB13" s="352"/>
      <c r="FNC13" s="353"/>
      <c r="FND13" s="350"/>
      <c r="FNE13" s="350"/>
      <c r="FNF13" s="350"/>
      <c r="FNG13" s="350"/>
      <c r="FNH13" s="350"/>
      <c r="FNI13" s="350"/>
      <c r="FNJ13" s="351"/>
      <c r="FNK13" s="352"/>
      <c r="FNL13" s="353"/>
      <c r="FNM13" s="352"/>
      <c r="FNN13" s="353"/>
      <c r="FNO13" s="352"/>
      <c r="FNP13" s="353"/>
      <c r="FNQ13" s="352"/>
      <c r="FNR13" s="353"/>
      <c r="FNS13" s="350"/>
      <c r="FNT13" s="350"/>
      <c r="FNU13" s="350"/>
      <c r="FNV13" s="350"/>
      <c r="FNW13" s="350"/>
      <c r="FNX13" s="350"/>
      <c r="FNY13" s="351"/>
      <c r="FNZ13" s="352"/>
      <c r="FOA13" s="353"/>
      <c r="FOB13" s="352"/>
      <c r="FOC13" s="353"/>
      <c r="FOD13" s="352"/>
      <c r="FOE13" s="353"/>
      <c r="FOF13" s="352"/>
      <c r="FOG13" s="353"/>
      <c r="FOH13" s="350"/>
      <c r="FOI13" s="350"/>
      <c r="FOJ13" s="350"/>
      <c r="FOK13" s="350"/>
      <c r="FOL13" s="350"/>
      <c r="FOM13" s="350"/>
      <c r="FON13" s="351"/>
      <c r="FOO13" s="352"/>
      <c r="FOP13" s="353"/>
      <c r="FOQ13" s="352"/>
      <c r="FOR13" s="353"/>
      <c r="FOS13" s="352"/>
      <c r="FOT13" s="353"/>
      <c r="FOU13" s="352"/>
      <c r="FOV13" s="353"/>
      <c r="FOW13" s="350"/>
      <c r="FOX13" s="350"/>
      <c r="FOY13" s="350"/>
      <c r="FOZ13" s="350"/>
      <c r="FPA13" s="350"/>
      <c r="FPB13" s="350"/>
      <c r="FPC13" s="351"/>
      <c r="FPD13" s="352"/>
      <c r="FPE13" s="353"/>
      <c r="FPF13" s="352"/>
      <c r="FPG13" s="353"/>
      <c r="FPH13" s="352"/>
      <c r="FPI13" s="353"/>
      <c r="FPJ13" s="352"/>
      <c r="FPK13" s="353"/>
      <c r="FPL13" s="350"/>
      <c r="FPM13" s="350"/>
      <c r="FPN13" s="350"/>
      <c r="FPO13" s="350"/>
      <c r="FPP13" s="350"/>
      <c r="FPQ13" s="350"/>
      <c r="FPR13" s="351"/>
      <c r="FPS13" s="352"/>
      <c r="FPT13" s="353"/>
      <c r="FPU13" s="352"/>
      <c r="FPV13" s="353"/>
      <c r="FPW13" s="352"/>
      <c r="FPX13" s="353"/>
      <c r="FPY13" s="352"/>
      <c r="FPZ13" s="353"/>
      <c r="FQA13" s="350"/>
      <c r="FQB13" s="350"/>
      <c r="FQC13" s="350"/>
      <c r="FQD13" s="350"/>
      <c r="FQE13" s="350"/>
      <c r="FQF13" s="350"/>
      <c r="FQG13" s="351"/>
      <c r="FQH13" s="352"/>
      <c r="FQI13" s="353"/>
      <c r="FQJ13" s="352"/>
      <c r="FQK13" s="353"/>
      <c r="FQL13" s="352"/>
      <c r="FQM13" s="353"/>
      <c r="FQN13" s="352"/>
      <c r="FQO13" s="353"/>
      <c r="FQP13" s="350"/>
      <c r="FQQ13" s="350"/>
      <c r="FQR13" s="350"/>
      <c r="FQS13" s="350"/>
      <c r="FQT13" s="350"/>
      <c r="FQU13" s="350"/>
      <c r="FQV13" s="351"/>
      <c r="FQW13" s="352"/>
      <c r="FQX13" s="353"/>
      <c r="FQY13" s="352"/>
      <c r="FQZ13" s="353"/>
      <c r="FRA13" s="352"/>
      <c r="FRB13" s="353"/>
      <c r="FRC13" s="352"/>
      <c r="FRD13" s="353"/>
      <c r="FRE13" s="350"/>
      <c r="FRF13" s="350"/>
      <c r="FRG13" s="350"/>
      <c r="FRH13" s="350"/>
      <c r="FRI13" s="350"/>
      <c r="FRJ13" s="350"/>
      <c r="FRK13" s="351"/>
      <c r="FRL13" s="352"/>
      <c r="FRM13" s="353"/>
      <c r="FRN13" s="352"/>
      <c r="FRO13" s="353"/>
      <c r="FRP13" s="352"/>
      <c r="FRQ13" s="353"/>
      <c r="FRR13" s="352"/>
      <c r="FRS13" s="353"/>
      <c r="FRT13" s="350"/>
      <c r="FRU13" s="350"/>
      <c r="FRV13" s="350"/>
      <c r="FRW13" s="350"/>
      <c r="FRX13" s="350"/>
      <c r="FRY13" s="350"/>
      <c r="FRZ13" s="351"/>
      <c r="FSA13" s="352"/>
      <c r="FSB13" s="353"/>
      <c r="FSC13" s="352"/>
      <c r="FSD13" s="353"/>
      <c r="FSE13" s="352"/>
      <c r="FSF13" s="353"/>
      <c r="FSG13" s="352"/>
      <c r="FSH13" s="353"/>
      <c r="FSI13" s="350"/>
      <c r="FSJ13" s="350"/>
      <c r="FSK13" s="350"/>
      <c r="FSL13" s="350"/>
      <c r="FSM13" s="350"/>
      <c r="FSN13" s="350"/>
      <c r="FSO13" s="351"/>
      <c r="FSP13" s="352"/>
      <c r="FSQ13" s="353"/>
      <c r="FSR13" s="352"/>
      <c r="FSS13" s="353"/>
      <c r="FST13" s="352"/>
      <c r="FSU13" s="353"/>
      <c r="FSV13" s="352"/>
      <c r="FSW13" s="353"/>
      <c r="FSX13" s="350"/>
      <c r="FSY13" s="350"/>
      <c r="FSZ13" s="350"/>
      <c r="FTA13" s="350"/>
      <c r="FTB13" s="350"/>
      <c r="FTC13" s="350"/>
      <c r="FTD13" s="351"/>
      <c r="FTE13" s="352"/>
      <c r="FTF13" s="353"/>
      <c r="FTG13" s="352"/>
      <c r="FTH13" s="353"/>
      <c r="FTI13" s="352"/>
      <c r="FTJ13" s="353"/>
      <c r="FTK13" s="352"/>
      <c r="FTL13" s="353"/>
      <c r="FTM13" s="350"/>
      <c r="FTN13" s="350"/>
      <c r="FTO13" s="350"/>
      <c r="FTP13" s="350"/>
      <c r="FTQ13" s="350"/>
      <c r="FTR13" s="350"/>
      <c r="FTS13" s="351"/>
      <c r="FTT13" s="352"/>
      <c r="FTU13" s="353"/>
      <c r="FTV13" s="352"/>
      <c r="FTW13" s="353"/>
      <c r="FTX13" s="352"/>
      <c r="FTY13" s="353"/>
      <c r="FTZ13" s="352"/>
      <c r="FUA13" s="353"/>
      <c r="FUB13" s="350"/>
      <c r="FUC13" s="350"/>
      <c r="FUD13" s="350"/>
      <c r="FUE13" s="350"/>
      <c r="FUF13" s="350"/>
      <c r="FUG13" s="350"/>
      <c r="FUH13" s="351"/>
      <c r="FUI13" s="352"/>
      <c r="FUJ13" s="353"/>
      <c r="FUK13" s="352"/>
      <c r="FUL13" s="353"/>
      <c r="FUM13" s="352"/>
      <c r="FUN13" s="353"/>
      <c r="FUO13" s="352"/>
      <c r="FUP13" s="353"/>
      <c r="FUQ13" s="350"/>
      <c r="FUR13" s="350"/>
      <c r="FUS13" s="350"/>
      <c r="FUT13" s="350"/>
      <c r="FUU13" s="350"/>
      <c r="FUV13" s="350"/>
      <c r="FUW13" s="351"/>
      <c r="FUX13" s="352"/>
      <c r="FUY13" s="353"/>
      <c r="FUZ13" s="352"/>
      <c r="FVA13" s="353"/>
      <c r="FVB13" s="352"/>
      <c r="FVC13" s="353"/>
      <c r="FVD13" s="352"/>
      <c r="FVE13" s="353"/>
      <c r="FVF13" s="350"/>
      <c r="FVG13" s="350"/>
      <c r="FVH13" s="350"/>
      <c r="FVI13" s="350"/>
      <c r="FVJ13" s="350"/>
      <c r="FVK13" s="350"/>
      <c r="FVL13" s="351"/>
      <c r="FVM13" s="352"/>
      <c r="FVN13" s="353"/>
      <c r="FVO13" s="352"/>
      <c r="FVP13" s="353"/>
      <c r="FVQ13" s="352"/>
      <c r="FVR13" s="353"/>
      <c r="FVS13" s="352"/>
      <c r="FVT13" s="353"/>
      <c r="FVU13" s="350"/>
      <c r="FVV13" s="350"/>
      <c r="FVW13" s="350"/>
      <c r="FVX13" s="350"/>
      <c r="FVY13" s="350"/>
      <c r="FVZ13" s="350"/>
      <c r="FWA13" s="351"/>
      <c r="FWB13" s="352"/>
      <c r="FWC13" s="353"/>
      <c r="FWD13" s="352"/>
      <c r="FWE13" s="353"/>
      <c r="FWF13" s="352"/>
      <c r="FWG13" s="353"/>
      <c r="FWH13" s="352"/>
      <c r="FWI13" s="353"/>
      <c r="FWJ13" s="350"/>
      <c r="FWK13" s="350"/>
      <c r="FWL13" s="350"/>
      <c r="FWM13" s="350"/>
      <c r="FWN13" s="350"/>
      <c r="FWO13" s="350"/>
      <c r="FWP13" s="351"/>
      <c r="FWQ13" s="352"/>
      <c r="FWR13" s="353"/>
      <c r="FWS13" s="352"/>
      <c r="FWT13" s="353"/>
      <c r="FWU13" s="352"/>
      <c r="FWV13" s="353"/>
      <c r="FWW13" s="352"/>
      <c r="FWX13" s="353"/>
      <c r="FWY13" s="350"/>
      <c r="FWZ13" s="350"/>
      <c r="FXA13" s="350"/>
      <c r="FXB13" s="350"/>
      <c r="FXC13" s="350"/>
      <c r="FXD13" s="350"/>
      <c r="FXE13" s="351"/>
      <c r="FXF13" s="352"/>
      <c r="FXG13" s="353"/>
      <c r="FXH13" s="352"/>
      <c r="FXI13" s="353"/>
      <c r="FXJ13" s="352"/>
      <c r="FXK13" s="353"/>
      <c r="FXL13" s="352"/>
      <c r="FXM13" s="353"/>
      <c r="FXN13" s="350"/>
      <c r="FXO13" s="350"/>
      <c r="FXP13" s="350"/>
      <c r="FXQ13" s="350"/>
      <c r="FXR13" s="350"/>
      <c r="FXS13" s="350"/>
      <c r="FXT13" s="351"/>
      <c r="FXU13" s="352"/>
      <c r="FXV13" s="353"/>
      <c r="FXW13" s="352"/>
      <c r="FXX13" s="353"/>
      <c r="FXY13" s="352"/>
      <c r="FXZ13" s="353"/>
      <c r="FYA13" s="352"/>
      <c r="FYB13" s="353"/>
      <c r="FYC13" s="350"/>
      <c r="FYD13" s="350"/>
      <c r="FYE13" s="350"/>
      <c r="FYF13" s="350"/>
      <c r="FYG13" s="350"/>
      <c r="FYH13" s="350"/>
      <c r="FYI13" s="351"/>
      <c r="FYJ13" s="352"/>
      <c r="FYK13" s="353"/>
      <c r="FYL13" s="352"/>
      <c r="FYM13" s="353"/>
      <c r="FYN13" s="352"/>
      <c r="FYO13" s="353"/>
      <c r="FYP13" s="352"/>
      <c r="FYQ13" s="353"/>
      <c r="FYR13" s="350"/>
      <c r="FYS13" s="350"/>
      <c r="FYT13" s="350"/>
      <c r="FYU13" s="350"/>
      <c r="FYV13" s="350"/>
      <c r="FYW13" s="350"/>
      <c r="FYX13" s="351"/>
      <c r="FYY13" s="352"/>
      <c r="FYZ13" s="353"/>
      <c r="FZA13" s="352"/>
      <c r="FZB13" s="353"/>
      <c r="FZC13" s="352"/>
      <c r="FZD13" s="353"/>
      <c r="FZE13" s="352"/>
      <c r="FZF13" s="353"/>
      <c r="FZG13" s="350"/>
      <c r="FZH13" s="350"/>
      <c r="FZI13" s="350"/>
      <c r="FZJ13" s="350"/>
      <c r="FZK13" s="350"/>
      <c r="FZL13" s="350"/>
      <c r="FZM13" s="351"/>
      <c r="FZN13" s="352"/>
      <c r="FZO13" s="353"/>
      <c r="FZP13" s="352"/>
      <c r="FZQ13" s="353"/>
      <c r="FZR13" s="352"/>
      <c r="FZS13" s="353"/>
      <c r="FZT13" s="352"/>
      <c r="FZU13" s="353"/>
      <c r="FZV13" s="350"/>
      <c r="FZW13" s="350"/>
      <c r="FZX13" s="350"/>
      <c r="FZY13" s="350"/>
      <c r="FZZ13" s="350"/>
      <c r="GAA13" s="350"/>
      <c r="GAB13" s="351"/>
      <c r="GAC13" s="352"/>
      <c r="GAD13" s="353"/>
      <c r="GAE13" s="352"/>
      <c r="GAF13" s="353"/>
      <c r="GAG13" s="352"/>
      <c r="GAH13" s="353"/>
      <c r="GAI13" s="352"/>
      <c r="GAJ13" s="353"/>
      <c r="GAK13" s="350"/>
      <c r="GAL13" s="350"/>
      <c r="GAM13" s="350"/>
      <c r="GAN13" s="350"/>
      <c r="GAO13" s="350"/>
      <c r="GAP13" s="350"/>
      <c r="GAQ13" s="351"/>
      <c r="GAR13" s="352"/>
      <c r="GAS13" s="353"/>
      <c r="GAT13" s="352"/>
      <c r="GAU13" s="353"/>
      <c r="GAV13" s="352"/>
      <c r="GAW13" s="353"/>
      <c r="GAX13" s="352"/>
      <c r="GAY13" s="353"/>
      <c r="GAZ13" s="350"/>
      <c r="GBA13" s="350"/>
      <c r="GBB13" s="350"/>
      <c r="GBC13" s="350"/>
      <c r="GBD13" s="350"/>
      <c r="GBE13" s="350"/>
      <c r="GBF13" s="351"/>
      <c r="GBG13" s="352"/>
      <c r="GBH13" s="353"/>
      <c r="GBI13" s="352"/>
      <c r="GBJ13" s="353"/>
      <c r="GBK13" s="352"/>
      <c r="GBL13" s="353"/>
      <c r="GBM13" s="352"/>
      <c r="GBN13" s="353"/>
      <c r="GBO13" s="350"/>
      <c r="GBP13" s="350"/>
      <c r="GBQ13" s="350"/>
      <c r="GBR13" s="350"/>
      <c r="GBS13" s="350"/>
      <c r="GBT13" s="350"/>
      <c r="GBU13" s="351"/>
      <c r="GBV13" s="352"/>
      <c r="GBW13" s="353"/>
      <c r="GBX13" s="352"/>
      <c r="GBY13" s="353"/>
      <c r="GBZ13" s="352"/>
      <c r="GCA13" s="353"/>
      <c r="GCB13" s="352"/>
      <c r="GCC13" s="353"/>
      <c r="GCD13" s="350"/>
      <c r="GCE13" s="350"/>
      <c r="GCF13" s="350"/>
      <c r="GCG13" s="350"/>
      <c r="GCH13" s="350"/>
      <c r="GCI13" s="350"/>
      <c r="GCJ13" s="351"/>
      <c r="GCK13" s="352"/>
      <c r="GCL13" s="353"/>
      <c r="GCM13" s="352"/>
      <c r="GCN13" s="353"/>
      <c r="GCO13" s="352"/>
      <c r="GCP13" s="353"/>
      <c r="GCQ13" s="352"/>
      <c r="GCR13" s="353"/>
      <c r="GCS13" s="350"/>
      <c r="GCT13" s="350"/>
      <c r="GCU13" s="350"/>
      <c r="GCV13" s="350"/>
      <c r="GCW13" s="350"/>
      <c r="GCX13" s="350"/>
      <c r="GCY13" s="351"/>
      <c r="GCZ13" s="352"/>
      <c r="GDA13" s="353"/>
      <c r="GDB13" s="352"/>
      <c r="GDC13" s="353"/>
      <c r="GDD13" s="352"/>
      <c r="GDE13" s="353"/>
      <c r="GDF13" s="352"/>
      <c r="GDG13" s="353"/>
      <c r="GDH13" s="350"/>
      <c r="GDI13" s="350"/>
      <c r="GDJ13" s="350"/>
      <c r="GDK13" s="350"/>
      <c r="GDL13" s="350"/>
      <c r="GDM13" s="350"/>
      <c r="GDN13" s="351"/>
      <c r="GDO13" s="352"/>
      <c r="GDP13" s="353"/>
      <c r="GDQ13" s="352"/>
      <c r="GDR13" s="353"/>
      <c r="GDS13" s="352"/>
      <c r="GDT13" s="353"/>
      <c r="GDU13" s="352"/>
      <c r="GDV13" s="353"/>
      <c r="GDW13" s="350"/>
      <c r="GDX13" s="350"/>
      <c r="GDY13" s="350"/>
      <c r="GDZ13" s="350"/>
      <c r="GEA13" s="350"/>
      <c r="GEB13" s="350"/>
      <c r="GEC13" s="351"/>
      <c r="GED13" s="352"/>
      <c r="GEE13" s="353"/>
      <c r="GEF13" s="352"/>
      <c r="GEG13" s="353"/>
      <c r="GEH13" s="352"/>
      <c r="GEI13" s="353"/>
      <c r="GEJ13" s="352"/>
      <c r="GEK13" s="353"/>
      <c r="GEL13" s="350"/>
      <c r="GEM13" s="350"/>
      <c r="GEN13" s="350"/>
      <c r="GEO13" s="350"/>
      <c r="GEP13" s="350"/>
      <c r="GEQ13" s="350"/>
      <c r="GER13" s="351"/>
      <c r="GES13" s="352"/>
      <c r="GET13" s="353"/>
      <c r="GEU13" s="352"/>
      <c r="GEV13" s="353"/>
      <c r="GEW13" s="352"/>
      <c r="GEX13" s="353"/>
      <c r="GEY13" s="352"/>
      <c r="GEZ13" s="353"/>
      <c r="GFA13" s="350"/>
      <c r="GFB13" s="350"/>
      <c r="GFC13" s="350"/>
      <c r="GFD13" s="350"/>
      <c r="GFE13" s="350"/>
      <c r="GFF13" s="350"/>
      <c r="GFG13" s="351"/>
      <c r="GFH13" s="352"/>
      <c r="GFI13" s="353"/>
      <c r="GFJ13" s="352"/>
      <c r="GFK13" s="353"/>
      <c r="GFL13" s="352"/>
      <c r="GFM13" s="353"/>
      <c r="GFN13" s="352"/>
      <c r="GFO13" s="353"/>
      <c r="GFP13" s="350"/>
      <c r="GFQ13" s="350"/>
      <c r="GFR13" s="350"/>
      <c r="GFS13" s="350"/>
      <c r="GFT13" s="350"/>
      <c r="GFU13" s="350"/>
      <c r="GFV13" s="351"/>
      <c r="GFW13" s="352"/>
      <c r="GFX13" s="353"/>
      <c r="GFY13" s="352"/>
      <c r="GFZ13" s="353"/>
      <c r="GGA13" s="352"/>
      <c r="GGB13" s="353"/>
      <c r="GGC13" s="352"/>
      <c r="GGD13" s="353"/>
      <c r="GGE13" s="350"/>
      <c r="GGF13" s="350"/>
      <c r="GGG13" s="350"/>
      <c r="GGH13" s="350"/>
      <c r="GGI13" s="350"/>
      <c r="GGJ13" s="350"/>
      <c r="GGK13" s="351"/>
      <c r="GGL13" s="352"/>
      <c r="GGM13" s="353"/>
      <c r="GGN13" s="352"/>
      <c r="GGO13" s="353"/>
      <c r="GGP13" s="352"/>
      <c r="GGQ13" s="353"/>
      <c r="GGR13" s="352"/>
      <c r="GGS13" s="353"/>
      <c r="GGT13" s="350"/>
      <c r="GGU13" s="350"/>
      <c r="GGV13" s="350"/>
      <c r="GGW13" s="350"/>
      <c r="GGX13" s="350"/>
      <c r="GGY13" s="350"/>
      <c r="GGZ13" s="351"/>
      <c r="GHA13" s="352"/>
      <c r="GHB13" s="353"/>
      <c r="GHC13" s="352"/>
      <c r="GHD13" s="353"/>
      <c r="GHE13" s="352"/>
      <c r="GHF13" s="353"/>
      <c r="GHG13" s="352"/>
      <c r="GHH13" s="353"/>
      <c r="GHI13" s="350"/>
      <c r="GHJ13" s="350"/>
      <c r="GHK13" s="350"/>
      <c r="GHL13" s="350"/>
      <c r="GHM13" s="350"/>
      <c r="GHN13" s="350"/>
      <c r="GHO13" s="351"/>
      <c r="GHP13" s="352"/>
      <c r="GHQ13" s="353"/>
      <c r="GHR13" s="352"/>
      <c r="GHS13" s="353"/>
      <c r="GHT13" s="352"/>
      <c r="GHU13" s="353"/>
      <c r="GHV13" s="352"/>
      <c r="GHW13" s="353"/>
      <c r="GHX13" s="350"/>
      <c r="GHY13" s="350"/>
      <c r="GHZ13" s="350"/>
      <c r="GIA13" s="350"/>
      <c r="GIB13" s="350"/>
      <c r="GIC13" s="350"/>
      <c r="GID13" s="351"/>
      <c r="GIE13" s="352"/>
      <c r="GIF13" s="353"/>
      <c r="GIG13" s="352"/>
      <c r="GIH13" s="353"/>
      <c r="GII13" s="352"/>
      <c r="GIJ13" s="353"/>
      <c r="GIK13" s="352"/>
      <c r="GIL13" s="353"/>
      <c r="GIM13" s="350"/>
      <c r="GIN13" s="350"/>
      <c r="GIO13" s="350"/>
      <c r="GIP13" s="350"/>
      <c r="GIQ13" s="350"/>
      <c r="GIR13" s="350"/>
      <c r="GIS13" s="351"/>
      <c r="GIT13" s="352"/>
      <c r="GIU13" s="353"/>
      <c r="GIV13" s="352"/>
      <c r="GIW13" s="353"/>
      <c r="GIX13" s="352"/>
      <c r="GIY13" s="353"/>
      <c r="GIZ13" s="352"/>
      <c r="GJA13" s="353"/>
      <c r="GJB13" s="350"/>
      <c r="GJC13" s="350"/>
      <c r="GJD13" s="350"/>
      <c r="GJE13" s="350"/>
      <c r="GJF13" s="350"/>
      <c r="GJG13" s="350"/>
      <c r="GJH13" s="351"/>
      <c r="GJI13" s="352"/>
      <c r="GJJ13" s="353"/>
      <c r="GJK13" s="352"/>
      <c r="GJL13" s="353"/>
      <c r="GJM13" s="352"/>
      <c r="GJN13" s="353"/>
      <c r="GJO13" s="352"/>
      <c r="GJP13" s="353"/>
      <c r="GJQ13" s="350"/>
      <c r="GJR13" s="350"/>
      <c r="GJS13" s="350"/>
      <c r="GJT13" s="350"/>
      <c r="GJU13" s="350"/>
      <c r="GJV13" s="350"/>
      <c r="GJW13" s="351"/>
      <c r="GJX13" s="352"/>
      <c r="GJY13" s="353"/>
      <c r="GJZ13" s="352"/>
      <c r="GKA13" s="353"/>
      <c r="GKB13" s="352"/>
      <c r="GKC13" s="353"/>
      <c r="GKD13" s="352"/>
      <c r="GKE13" s="353"/>
      <c r="GKF13" s="350"/>
      <c r="GKG13" s="350"/>
      <c r="GKH13" s="350"/>
      <c r="GKI13" s="350"/>
      <c r="GKJ13" s="350"/>
      <c r="GKK13" s="350"/>
      <c r="GKL13" s="351"/>
      <c r="GKM13" s="352"/>
      <c r="GKN13" s="353"/>
      <c r="GKO13" s="352"/>
      <c r="GKP13" s="353"/>
      <c r="GKQ13" s="352"/>
      <c r="GKR13" s="353"/>
      <c r="GKS13" s="352"/>
      <c r="GKT13" s="353"/>
      <c r="GKU13" s="350"/>
      <c r="GKV13" s="350"/>
      <c r="GKW13" s="350"/>
      <c r="GKX13" s="350"/>
      <c r="GKY13" s="350"/>
      <c r="GKZ13" s="350"/>
      <c r="GLA13" s="351"/>
      <c r="GLB13" s="352"/>
      <c r="GLC13" s="353"/>
      <c r="GLD13" s="352"/>
      <c r="GLE13" s="353"/>
      <c r="GLF13" s="352"/>
      <c r="GLG13" s="353"/>
      <c r="GLH13" s="352"/>
      <c r="GLI13" s="353"/>
      <c r="GLJ13" s="350"/>
      <c r="GLK13" s="350"/>
      <c r="GLL13" s="350"/>
      <c r="GLM13" s="350"/>
      <c r="GLN13" s="350"/>
      <c r="GLO13" s="350"/>
      <c r="GLP13" s="351"/>
      <c r="GLQ13" s="352"/>
      <c r="GLR13" s="353"/>
      <c r="GLS13" s="352"/>
      <c r="GLT13" s="353"/>
      <c r="GLU13" s="352"/>
      <c r="GLV13" s="353"/>
      <c r="GLW13" s="352"/>
      <c r="GLX13" s="353"/>
      <c r="GLY13" s="350"/>
      <c r="GLZ13" s="350"/>
      <c r="GMA13" s="350"/>
      <c r="GMB13" s="350"/>
      <c r="GMC13" s="350"/>
      <c r="GMD13" s="350"/>
      <c r="GME13" s="351"/>
      <c r="GMF13" s="352"/>
      <c r="GMG13" s="353"/>
      <c r="GMH13" s="352"/>
      <c r="GMI13" s="353"/>
      <c r="GMJ13" s="352"/>
      <c r="GMK13" s="353"/>
      <c r="GML13" s="352"/>
      <c r="GMM13" s="353"/>
      <c r="GMN13" s="350"/>
      <c r="GMO13" s="350"/>
      <c r="GMP13" s="350"/>
      <c r="GMQ13" s="350"/>
      <c r="GMR13" s="350"/>
      <c r="GMS13" s="350"/>
      <c r="GMT13" s="351"/>
      <c r="GMU13" s="352"/>
      <c r="GMV13" s="353"/>
      <c r="GMW13" s="352"/>
      <c r="GMX13" s="353"/>
      <c r="GMY13" s="352"/>
      <c r="GMZ13" s="353"/>
      <c r="GNA13" s="352"/>
      <c r="GNB13" s="353"/>
      <c r="GNC13" s="350"/>
      <c r="GND13" s="350"/>
      <c r="GNE13" s="350"/>
      <c r="GNF13" s="350"/>
      <c r="GNG13" s="350"/>
      <c r="GNH13" s="350"/>
      <c r="GNI13" s="351"/>
      <c r="GNJ13" s="352"/>
      <c r="GNK13" s="353"/>
      <c r="GNL13" s="352"/>
      <c r="GNM13" s="353"/>
      <c r="GNN13" s="352"/>
      <c r="GNO13" s="353"/>
      <c r="GNP13" s="352"/>
      <c r="GNQ13" s="353"/>
      <c r="GNR13" s="350"/>
      <c r="GNS13" s="350"/>
      <c r="GNT13" s="350"/>
      <c r="GNU13" s="350"/>
      <c r="GNV13" s="350"/>
      <c r="GNW13" s="350"/>
      <c r="GNX13" s="351"/>
      <c r="GNY13" s="352"/>
      <c r="GNZ13" s="353"/>
      <c r="GOA13" s="352"/>
      <c r="GOB13" s="353"/>
      <c r="GOC13" s="352"/>
      <c r="GOD13" s="353"/>
      <c r="GOE13" s="352"/>
      <c r="GOF13" s="353"/>
      <c r="GOG13" s="350"/>
      <c r="GOH13" s="350"/>
      <c r="GOI13" s="350"/>
      <c r="GOJ13" s="350"/>
      <c r="GOK13" s="350"/>
      <c r="GOL13" s="350"/>
      <c r="GOM13" s="351"/>
      <c r="GON13" s="352"/>
      <c r="GOO13" s="353"/>
      <c r="GOP13" s="352"/>
      <c r="GOQ13" s="353"/>
      <c r="GOR13" s="352"/>
      <c r="GOS13" s="353"/>
      <c r="GOT13" s="352"/>
      <c r="GOU13" s="353"/>
      <c r="GOV13" s="350"/>
      <c r="GOW13" s="350"/>
      <c r="GOX13" s="350"/>
      <c r="GOY13" s="350"/>
      <c r="GOZ13" s="350"/>
      <c r="GPA13" s="350"/>
      <c r="GPB13" s="351"/>
      <c r="GPC13" s="352"/>
      <c r="GPD13" s="353"/>
      <c r="GPE13" s="352"/>
      <c r="GPF13" s="353"/>
      <c r="GPG13" s="352"/>
      <c r="GPH13" s="353"/>
      <c r="GPI13" s="352"/>
      <c r="GPJ13" s="353"/>
      <c r="GPK13" s="350"/>
      <c r="GPL13" s="350"/>
      <c r="GPM13" s="350"/>
      <c r="GPN13" s="350"/>
      <c r="GPO13" s="350"/>
      <c r="GPP13" s="350"/>
      <c r="GPQ13" s="351"/>
      <c r="GPR13" s="352"/>
      <c r="GPS13" s="353"/>
      <c r="GPT13" s="352"/>
      <c r="GPU13" s="353"/>
      <c r="GPV13" s="352"/>
      <c r="GPW13" s="353"/>
      <c r="GPX13" s="352"/>
      <c r="GPY13" s="353"/>
      <c r="GPZ13" s="350"/>
      <c r="GQA13" s="350"/>
      <c r="GQB13" s="350"/>
      <c r="GQC13" s="350"/>
      <c r="GQD13" s="350"/>
      <c r="GQE13" s="350"/>
      <c r="GQF13" s="351"/>
      <c r="GQG13" s="352"/>
      <c r="GQH13" s="353"/>
      <c r="GQI13" s="352"/>
      <c r="GQJ13" s="353"/>
      <c r="GQK13" s="352"/>
      <c r="GQL13" s="353"/>
      <c r="GQM13" s="352"/>
      <c r="GQN13" s="353"/>
      <c r="GQO13" s="350"/>
      <c r="GQP13" s="350"/>
      <c r="GQQ13" s="350"/>
      <c r="GQR13" s="350"/>
      <c r="GQS13" s="350"/>
      <c r="GQT13" s="350"/>
      <c r="GQU13" s="351"/>
      <c r="GQV13" s="352"/>
      <c r="GQW13" s="353"/>
      <c r="GQX13" s="352"/>
      <c r="GQY13" s="353"/>
      <c r="GQZ13" s="352"/>
      <c r="GRA13" s="353"/>
      <c r="GRB13" s="352"/>
      <c r="GRC13" s="353"/>
      <c r="GRD13" s="350"/>
      <c r="GRE13" s="350"/>
      <c r="GRF13" s="350"/>
      <c r="GRG13" s="350"/>
      <c r="GRH13" s="350"/>
      <c r="GRI13" s="350"/>
      <c r="GRJ13" s="351"/>
      <c r="GRK13" s="352"/>
      <c r="GRL13" s="353"/>
      <c r="GRM13" s="352"/>
      <c r="GRN13" s="353"/>
      <c r="GRO13" s="352"/>
      <c r="GRP13" s="353"/>
      <c r="GRQ13" s="352"/>
      <c r="GRR13" s="353"/>
      <c r="GRS13" s="350"/>
      <c r="GRT13" s="350"/>
      <c r="GRU13" s="350"/>
      <c r="GRV13" s="350"/>
      <c r="GRW13" s="350"/>
      <c r="GRX13" s="350"/>
      <c r="GRY13" s="351"/>
      <c r="GRZ13" s="352"/>
      <c r="GSA13" s="353"/>
      <c r="GSB13" s="352"/>
      <c r="GSC13" s="353"/>
      <c r="GSD13" s="352"/>
      <c r="GSE13" s="353"/>
      <c r="GSF13" s="352"/>
      <c r="GSG13" s="353"/>
      <c r="GSH13" s="350"/>
      <c r="GSI13" s="350"/>
      <c r="GSJ13" s="350"/>
      <c r="GSK13" s="350"/>
      <c r="GSL13" s="350"/>
      <c r="GSM13" s="350"/>
      <c r="GSN13" s="351"/>
      <c r="GSO13" s="352"/>
      <c r="GSP13" s="353"/>
      <c r="GSQ13" s="352"/>
      <c r="GSR13" s="353"/>
      <c r="GSS13" s="352"/>
      <c r="GST13" s="353"/>
      <c r="GSU13" s="352"/>
      <c r="GSV13" s="353"/>
      <c r="GSW13" s="350"/>
      <c r="GSX13" s="350"/>
      <c r="GSY13" s="350"/>
      <c r="GSZ13" s="350"/>
      <c r="GTA13" s="350"/>
      <c r="GTB13" s="350"/>
      <c r="GTC13" s="351"/>
      <c r="GTD13" s="352"/>
      <c r="GTE13" s="353"/>
      <c r="GTF13" s="352"/>
      <c r="GTG13" s="353"/>
      <c r="GTH13" s="352"/>
      <c r="GTI13" s="353"/>
      <c r="GTJ13" s="352"/>
      <c r="GTK13" s="353"/>
      <c r="GTL13" s="350"/>
      <c r="GTM13" s="350"/>
      <c r="GTN13" s="350"/>
      <c r="GTO13" s="350"/>
      <c r="GTP13" s="350"/>
      <c r="GTQ13" s="350"/>
      <c r="GTR13" s="351"/>
      <c r="GTS13" s="352"/>
      <c r="GTT13" s="353"/>
      <c r="GTU13" s="352"/>
      <c r="GTV13" s="353"/>
      <c r="GTW13" s="352"/>
      <c r="GTX13" s="353"/>
      <c r="GTY13" s="352"/>
      <c r="GTZ13" s="353"/>
      <c r="GUA13" s="350"/>
      <c r="GUB13" s="350"/>
      <c r="GUC13" s="350"/>
      <c r="GUD13" s="350"/>
      <c r="GUE13" s="350"/>
      <c r="GUF13" s="350"/>
      <c r="GUG13" s="351"/>
      <c r="GUH13" s="352"/>
      <c r="GUI13" s="353"/>
      <c r="GUJ13" s="352"/>
      <c r="GUK13" s="353"/>
      <c r="GUL13" s="352"/>
      <c r="GUM13" s="353"/>
      <c r="GUN13" s="352"/>
      <c r="GUO13" s="353"/>
      <c r="GUP13" s="350"/>
      <c r="GUQ13" s="350"/>
      <c r="GUR13" s="350"/>
      <c r="GUS13" s="350"/>
      <c r="GUT13" s="350"/>
      <c r="GUU13" s="350"/>
      <c r="GUV13" s="351"/>
      <c r="GUW13" s="352"/>
      <c r="GUX13" s="353"/>
      <c r="GUY13" s="352"/>
      <c r="GUZ13" s="353"/>
      <c r="GVA13" s="352"/>
      <c r="GVB13" s="353"/>
      <c r="GVC13" s="352"/>
      <c r="GVD13" s="353"/>
      <c r="GVE13" s="350"/>
      <c r="GVF13" s="350"/>
      <c r="GVG13" s="350"/>
      <c r="GVH13" s="350"/>
      <c r="GVI13" s="350"/>
      <c r="GVJ13" s="350"/>
      <c r="GVK13" s="351"/>
      <c r="GVL13" s="352"/>
      <c r="GVM13" s="353"/>
      <c r="GVN13" s="352"/>
      <c r="GVO13" s="353"/>
      <c r="GVP13" s="352"/>
      <c r="GVQ13" s="353"/>
      <c r="GVR13" s="352"/>
      <c r="GVS13" s="353"/>
      <c r="GVT13" s="350"/>
      <c r="GVU13" s="350"/>
      <c r="GVV13" s="350"/>
      <c r="GVW13" s="350"/>
      <c r="GVX13" s="350"/>
      <c r="GVY13" s="350"/>
      <c r="GVZ13" s="351"/>
      <c r="GWA13" s="352"/>
      <c r="GWB13" s="353"/>
      <c r="GWC13" s="352"/>
      <c r="GWD13" s="353"/>
      <c r="GWE13" s="352"/>
      <c r="GWF13" s="353"/>
      <c r="GWG13" s="352"/>
      <c r="GWH13" s="353"/>
      <c r="GWI13" s="350"/>
      <c r="GWJ13" s="350"/>
      <c r="GWK13" s="350"/>
      <c r="GWL13" s="350"/>
      <c r="GWM13" s="350"/>
      <c r="GWN13" s="350"/>
      <c r="GWO13" s="351"/>
      <c r="GWP13" s="352"/>
      <c r="GWQ13" s="353"/>
      <c r="GWR13" s="352"/>
      <c r="GWS13" s="353"/>
      <c r="GWT13" s="352"/>
      <c r="GWU13" s="353"/>
      <c r="GWV13" s="352"/>
      <c r="GWW13" s="353"/>
      <c r="GWX13" s="350"/>
      <c r="GWY13" s="350"/>
      <c r="GWZ13" s="350"/>
      <c r="GXA13" s="350"/>
      <c r="GXB13" s="350"/>
      <c r="GXC13" s="350"/>
      <c r="GXD13" s="351"/>
      <c r="GXE13" s="352"/>
      <c r="GXF13" s="353"/>
      <c r="GXG13" s="352"/>
      <c r="GXH13" s="353"/>
      <c r="GXI13" s="352"/>
      <c r="GXJ13" s="353"/>
      <c r="GXK13" s="352"/>
      <c r="GXL13" s="353"/>
      <c r="GXM13" s="350"/>
      <c r="GXN13" s="350"/>
      <c r="GXO13" s="350"/>
      <c r="GXP13" s="350"/>
      <c r="GXQ13" s="350"/>
      <c r="GXR13" s="350"/>
      <c r="GXS13" s="351"/>
      <c r="GXT13" s="352"/>
      <c r="GXU13" s="353"/>
      <c r="GXV13" s="352"/>
      <c r="GXW13" s="353"/>
      <c r="GXX13" s="352"/>
      <c r="GXY13" s="353"/>
      <c r="GXZ13" s="352"/>
      <c r="GYA13" s="353"/>
      <c r="GYB13" s="350"/>
      <c r="GYC13" s="350"/>
      <c r="GYD13" s="350"/>
      <c r="GYE13" s="350"/>
      <c r="GYF13" s="350"/>
      <c r="GYG13" s="350"/>
      <c r="GYH13" s="351"/>
      <c r="GYI13" s="352"/>
      <c r="GYJ13" s="353"/>
      <c r="GYK13" s="352"/>
      <c r="GYL13" s="353"/>
      <c r="GYM13" s="352"/>
      <c r="GYN13" s="353"/>
      <c r="GYO13" s="352"/>
      <c r="GYP13" s="353"/>
      <c r="GYQ13" s="350"/>
      <c r="GYR13" s="350"/>
      <c r="GYS13" s="350"/>
      <c r="GYT13" s="350"/>
      <c r="GYU13" s="350"/>
      <c r="GYV13" s="350"/>
      <c r="GYW13" s="351"/>
      <c r="GYX13" s="352"/>
      <c r="GYY13" s="353"/>
      <c r="GYZ13" s="352"/>
      <c r="GZA13" s="353"/>
      <c r="GZB13" s="352"/>
      <c r="GZC13" s="353"/>
      <c r="GZD13" s="352"/>
      <c r="GZE13" s="353"/>
      <c r="GZF13" s="350"/>
      <c r="GZG13" s="350"/>
      <c r="GZH13" s="350"/>
      <c r="GZI13" s="350"/>
      <c r="GZJ13" s="350"/>
      <c r="GZK13" s="350"/>
      <c r="GZL13" s="351"/>
      <c r="GZM13" s="352"/>
      <c r="GZN13" s="353"/>
      <c r="GZO13" s="352"/>
      <c r="GZP13" s="353"/>
      <c r="GZQ13" s="352"/>
      <c r="GZR13" s="353"/>
      <c r="GZS13" s="352"/>
      <c r="GZT13" s="353"/>
      <c r="GZU13" s="350"/>
      <c r="GZV13" s="350"/>
      <c r="GZW13" s="350"/>
      <c r="GZX13" s="350"/>
      <c r="GZY13" s="350"/>
      <c r="GZZ13" s="350"/>
      <c r="HAA13" s="351"/>
      <c r="HAB13" s="352"/>
      <c r="HAC13" s="353"/>
      <c r="HAD13" s="352"/>
      <c r="HAE13" s="353"/>
      <c r="HAF13" s="352"/>
      <c r="HAG13" s="353"/>
      <c r="HAH13" s="352"/>
      <c r="HAI13" s="353"/>
      <c r="HAJ13" s="350"/>
      <c r="HAK13" s="350"/>
      <c r="HAL13" s="350"/>
      <c r="HAM13" s="350"/>
      <c r="HAN13" s="350"/>
      <c r="HAO13" s="350"/>
      <c r="HAP13" s="351"/>
      <c r="HAQ13" s="352"/>
      <c r="HAR13" s="353"/>
      <c r="HAS13" s="352"/>
      <c r="HAT13" s="353"/>
      <c r="HAU13" s="352"/>
      <c r="HAV13" s="353"/>
      <c r="HAW13" s="352"/>
      <c r="HAX13" s="353"/>
      <c r="HAY13" s="350"/>
      <c r="HAZ13" s="350"/>
      <c r="HBA13" s="350"/>
      <c r="HBB13" s="350"/>
      <c r="HBC13" s="350"/>
      <c r="HBD13" s="350"/>
      <c r="HBE13" s="351"/>
      <c r="HBF13" s="352"/>
      <c r="HBG13" s="353"/>
      <c r="HBH13" s="352"/>
      <c r="HBI13" s="353"/>
      <c r="HBJ13" s="352"/>
      <c r="HBK13" s="353"/>
      <c r="HBL13" s="352"/>
      <c r="HBM13" s="353"/>
      <c r="HBN13" s="350"/>
      <c r="HBO13" s="350"/>
      <c r="HBP13" s="350"/>
      <c r="HBQ13" s="350"/>
      <c r="HBR13" s="350"/>
      <c r="HBS13" s="350"/>
      <c r="HBT13" s="351"/>
      <c r="HBU13" s="352"/>
      <c r="HBV13" s="353"/>
      <c r="HBW13" s="352"/>
      <c r="HBX13" s="353"/>
      <c r="HBY13" s="352"/>
      <c r="HBZ13" s="353"/>
      <c r="HCA13" s="352"/>
      <c r="HCB13" s="353"/>
      <c r="HCC13" s="350"/>
      <c r="HCD13" s="350"/>
      <c r="HCE13" s="350"/>
      <c r="HCF13" s="350"/>
      <c r="HCG13" s="350"/>
      <c r="HCH13" s="350"/>
      <c r="HCI13" s="351"/>
      <c r="HCJ13" s="352"/>
      <c r="HCK13" s="353"/>
      <c r="HCL13" s="352"/>
      <c r="HCM13" s="353"/>
      <c r="HCN13" s="352"/>
      <c r="HCO13" s="353"/>
      <c r="HCP13" s="352"/>
      <c r="HCQ13" s="353"/>
      <c r="HCR13" s="350"/>
      <c r="HCS13" s="350"/>
      <c r="HCT13" s="350"/>
      <c r="HCU13" s="350"/>
      <c r="HCV13" s="350"/>
      <c r="HCW13" s="350"/>
      <c r="HCX13" s="351"/>
      <c r="HCY13" s="352"/>
      <c r="HCZ13" s="353"/>
      <c r="HDA13" s="352"/>
      <c r="HDB13" s="353"/>
      <c r="HDC13" s="352"/>
      <c r="HDD13" s="353"/>
      <c r="HDE13" s="352"/>
      <c r="HDF13" s="353"/>
      <c r="HDG13" s="350"/>
      <c r="HDH13" s="350"/>
      <c r="HDI13" s="350"/>
      <c r="HDJ13" s="350"/>
      <c r="HDK13" s="350"/>
      <c r="HDL13" s="350"/>
      <c r="HDM13" s="351"/>
      <c r="HDN13" s="352"/>
      <c r="HDO13" s="353"/>
      <c r="HDP13" s="352"/>
      <c r="HDQ13" s="353"/>
      <c r="HDR13" s="352"/>
      <c r="HDS13" s="353"/>
      <c r="HDT13" s="352"/>
      <c r="HDU13" s="353"/>
      <c r="HDV13" s="350"/>
      <c r="HDW13" s="350"/>
      <c r="HDX13" s="350"/>
      <c r="HDY13" s="350"/>
      <c r="HDZ13" s="350"/>
      <c r="HEA13" s="350"/>
      <c r="HEB13" s="351"/>
      <c r="HEC13" s="352"/>
      <c r="HED13" s="353"/>
      <c r="HEE13" s="352"/>
      <c r="HEF13" s="353"/>
      <c r="HEG13" s="352"/>
      <c r="HEH13" s="353"/>
      <c r="HEI13" s="352"/>
      <c r="HEJ13" s="353"/>
      <c r="HEK13" s="350"/>
      <c r="HEL13" s="350"/>
      <c r="HEM13" s="350"/>
      <c r="HEN13" s="350"/>
      <c r="HEO13" s="350"/>
      <c r="HEP13" s="350"/>
      <c r="HEQ13" s="351"/>
      <c r="HER13" s="352"/>
      <c r="HES13" s="353"/>
      <c r="HET13" s="352"/>
      <c r="HEU13" s="353"/>
      <c r="HEV13" s="352"/>
      <c r="HEW13" s="353"/>
      <c r="HEX13" s="352"/>
      <c r="HEY13" s="353"/>
      <c r="HEZ13" s="350"/>
      <c r="HFA13" s="350"/>
      <c r="HFB13" s="350"/>
      <c r="HFC13" s="350"/>
      <c r="HFD13" s="350"/>
      <c r="HFE13" s="350"/>
      <c r="HFF13" s="351"/>
      <c r="HFG13" s="352"/>
      <c r="HFH13" s="353"/>
      <c r="HFI13" s="352"/>
      <c r="HFJ13" s="353"/>
      <c r="HFK13" s="352"/>
      <c r="HFL13" s="353"/>
      <c r="HFM13" s="352"/>
      <c r="HFN13" s="353"/>
      <c r="HFO13" s="350"/>
      <c r="HFP13" s="350"/>
      <c r="HFQ13" s="350"/>
      <c r="HFR13" s="350"/>
      <c r="HFS13" s="350"/>
      <c r="HFT13" s="350"/>
      <c r="HFU13" s="351"/>
      <c r="HFV13" s="352"/>
      <c r="HFW13" s="353"/>
      <c r="HFX13" s="352"/>
      <c r="HFY13" s="353"/>
      <c r="HFZ13" s="352"/>
      <c r="HGA13" s="353"/>
      <c r="HGB13" s="352"/>
      <c r="HGC13" s="353"/>
      <c r="HGD13" s="350"/>
      <c r="HGE13" s="350"/>
      <c r="HGF13" s="350"/>
      <c r="HGG13" s="350"/>
      <c r="HGH13" s="350"/>
      <c r="HGI13" s="350"/>
      <c r="HGJ13" s="351"/>
      <c r="HGK13" s="352"/>
      <c r="HGL13" s="353"/>
      <c r="HGM13" s="352"/>
      <c r="HGN13" s="353"/>
      <c r="HGO13" s="352"/>
      <c r="HGP13" s="353"/>
      <c r="HGQ13" s="352"/>
      <c r="HGR13" s="353"/>
      <c r="HGS13" s="350"/>
      <c r="HGT13" s="350"/>
      <c r="HGU13" s="350"/>
      <c r="HGV13" s="350"/>
      <c r="HGW13" s="350"/>
      <c r="HGX13" s="350"/>
      <c r="HGY13" s="351"/>
      <c r="HGZ13" s="352"/>
      <c r="HHA13" s="353"/>
      <c r="HHB13" s="352"/>
      <c r="HHC13" s="353"/>
      <c r="HHD13" s="352"/>
      <c r="HHE13" s="353"/>
      <c r="HHF13" s="352"/>
      <c r="HHG13" s="353"/>
      <c r="HHH13" s="350"/>
      <c r="HHI13" s="350"/>
      <c r="HHJ13" s="350"/>
      <c r="HHK13" s="350"/>
      <c r="HHL13" s="350"/>
      <c r="HHM13" s="350"/>
      <c r="HHN13" s="351"/>
      <c r="HHO13" s="352"/>
      <c r="HHP13" s="353"/>
      <c r="HHQ13" s="352"/>
      <c r="HHR13" s="353"/>
      <c r="HHS13" s="352"/>
      <c r="HHT13" s="353"/>
      <c r="HHU13" s="352"/>
      <c r="HHV13" s="353"/>
      <c r="HHW13" s="350"/>
      <c r="HHX13" s="350"/>
      <c r="HHY13" s="350"/>
      <c r="HHZ13" s="350"/>
      <c r="HIA13" s="350"/>
      <c r="HIB13" s="350"/>
      <c r="HIC13" s="351"/>
      <c r="HID13" s="352"/>
      <c r="HIE13" s="353"/>
      <c r="HIF13" s="352"/>
      <c r="HIG13" s="353"/>
      <c r="HIH13" s="352"/>
      <c r="HII13" s="353"/>
      <c r="HIJ13" s="352"/>
      <c r="HIK13" s="353"/>
      <c r="HIL13" s="350"/>
      <c r="HIM13" s="350"/>
      <c r="HIN13" s="350"/>
      <c r="HIO13" s="350"/>
      <c r="HIP13" s="350"/>
      <c r="HIQ13" s="350"/>
      <c r="HIR13" s="351"/>
      <c r="HIS13" s="352"/>
      <c r="HIT13" s="353"/>
      <c r="HIU13" s="352"/>
      <c r="HIV13" s="353"/>
      <c r="HIW13" s="352"/>
      <c r="HIX13" s="353"/>
      <c r="HIY13" s="352"/>
      <c r="HIZ13" s="353"/>
      <c r="HJA13" s="350"/>
      <c r="HJB13" s="350"/>
      <c r="HJC13" s="350"/>
      <c r="HJD13" s="350"/>
      <c r="HJE13" s="350"/>
      <c r="HJF13" s="350"/>
      <c r="HJG13" s="351"/>
      <c r="HJH13" s="352"/>
      <c r="HJI13" s="353"/>
      <c r="HJJ13" s="352"/>
      <c r="HJK13" s="353"/>
      <c r="HJL13" s="352"/>
      <c r="HJM13" s="353"/>
      <c r="HJN13" s="352"/>
      <c r="HJO13" s="353"/>
      <c r="HJP13" s="350"/>
      <c r="HJQ13" s="350"/>
      <c r="HJR13" s="350"/>
      <c r="HJS13" s="350"/>
      <c r="HJT13" s="350"/>
      <c r="HJU13" s="350"/>
      <c r="HJV13" s="351"/>
      <c r="HJW13" s="352"/>
      <c r="HJX13" s="353"/>
      <c r="HJY13" s="352"/>
      <c r="HJZ13" s="353"/>
      <c r="HKA13" s="352"/>
      <c r="HKB13" s="353"/>
      <c r="HKC13" s="352"/>
      <c r="HKD13" s="353"/>
      <c r="HKE13" s="350"/>
      <c r="HKF13" s="350"/>
      <c r="HKG13" s="350"/>
      <c r="HKH13" s="350"/>
      <c r="HKI13" s="350"/>
      <c r="HKJ13" s="350"/>
      <c r="HKK13" s="351"/>
      <c r="HKL13" s="352"/>
      <c r="HKM13" s="353"/>
      <c r="HKN13" s="352"/>
      <c r="HKO13" s="353"/>
      <c r="HKP13" s="352"/>
      <c r="HKQ13" s="353"/>
      <c r="HKR13" s="352"/>
      <c r="HKS13" s="353"/>
      <c r="HKT13" s="350"/>
      <c r="HKU13" s="350"/>
      <c r="HKV13" s="350"/>
      <c r="HKW13" s="350"/>
      <c r="HKX13" s="350"/>
      <c r="HKY13" s="350"/>
      <c r="HKZ13" s="351"/>
      <c r="HLA13" s="352"/>
      <c r="HLB13" s="353"/>
      <c r="HLC13" s="352"/>
      <c r="HLD13" s="353"/>
      <c r="HLE13" s="352"/>
      <c r="HLF13" s="353"/>
      <c r="HLG13" s="352"/>
      <c r="HLH13" s="353"/>
      <c r="HLI13" s="350"/>
      <c r="HLJ13" s="350"/>
      <c r="HLK13" s="350"/>
      <c r="HLL13" s="350"/>
      <c r="HLM13" s="350"/>
      <c r="HLN13" s="350"/>
      <c r="HLO13" s="351"/>
      <c r="HLP13" s="352"/>
      <c r="HLQ13" s="353"/>
      <c r="HLR13" s="352"/>
      <c r="HLS13" s="353"/>
      <c r="HLT13" s="352"/>
      <c r="HLU13" s="353"/>
      <c r="HLV13" s="352"/>
      <c r="HLW13" s="353"/>
      <c r="HLX13" s="350"/>
      <c r="HLY13" s="350"/>
      <c r="HLZ13" s="350"/>
      <c r="HMA13" s="350"/>
      <c r="HMB13" s="350"/>
      <c r="HMC13" s="350"/>
      <c r="HMD13" s="351"/>
      <c r="HME13" s="352"/>
      <c r="HMF13" s="353"/>
      <c r="HMG13" s="352"/>
      <c r="HMH13" s="353"/>
      <c r="HMI13" s="352"/>
      <c r="HMJ13" s="353"/>
      <c r="HMK13" s="352"/>
      <c r="HML13" s="353"/>
      <c r="HMM13" s="350"/>
      <c r="HMN13" s="350"/>
      <c r="HMO13" s="350"/>
      <c r="HMP13" s="350"/>
      <c r="HMQ13" s="350"/>
      <c r="HMR13" s="350"/>
      <c r="HMS13" s="351"/>
      <c r="HMT13" s="352"/>
      <c r="HMU13" s="353"/>
      <c r="HMV13" s="352"/>
      <c r="HMW13" s="353"/>
      <c r="HMX13" s="352"/>
      <c r="HMY13" s="353"/>
      <c r="HMZ13" s="352"/>
      <c r="HNA13" s="353"/>
      <c r="HNB13" s="350"/>
      <c r="HNC13" s="350"/>
      <c r="HND13" s="350"/>
      <c r="HNE13" s="350"/>
      <c r="HNF13" s="350"/>
      <c r="HNG13" s="350"/>
      <c r="HNH13" s="351"/>
      <c r="HNI13" s="352"/>
      <c r="HNJ13" s="353"/>
      <c r="HNK13" s="352"/>
      <c r="HNL13" s="353"/>
      <c r="HNM13" s="352"/>
      <c r="HNN13" s="353"/>
      <c r="HNO13" s="352"/>
      <c r="HNP13" s="353"/>
      <c r="HNQ13" s="350"/>
      <c r="HNR13" s="350"/>
      <c r="HNS13" s="350"/>
      <c r="HNT13" s="350"/>
      <c r="HNU13" s="350"/>
      <c r="HNV13" s="350"/>
      <c r="HNW13" s="351"/>
      <c r="HNX13" s="352"/>
      <c r="HNY13" s="353"/>
      <c r="HNZ13" s="352"/>
      <c r="HOA13" s="353"/>
      <c r="HOB13" s="352"/>
      <c r="HOC13" s="353"/>
      <c r="HOD13" s="352"/>
      <c r="HOE13" s="353"/>
      <c r="HOF13" s="350"/>
      <c r="HOG13" s="350"/>
      <c r="HOH13" s="350"/>
      <c r="HOI13" s="350"/>
      <c r="HOJ13" s="350"/>
      <c r="HOK13" s="350"/>
      <c r="HOL13" s="351"/>
      <c r="HOM13" s="352"/>
      <c r="HON13" s="353"/>
      <c r="HOO13" s="352"/>
      <c r="HOP13" s="353"/>
      <c r="HOQ13" s="352"/>
      <c r="HOR13" s="353"/>
      <c r="HOS13" s="352"/>
      <c r="HOT13" s="353"/>
      <c r="HOU13" s="350"/>
      <c r="HOV13" s="350"/>
      <c r="HOW13" s="350"/>
      <c r="HOX13" s="350"/>
      <c r="HOY13" s="350"/>
      <c r="HOZ13" s="350"/>
      <c r="HPA13" s="351"/>
      <c r="HPB13" s="352"/>
      <c r="HPC13" s="353"/>
      <c r="HPD13" s="352"/>
      <c r="HPE13" s="353"/>
      <c r="HPF13" s="352"/>
      <c r="HPG13" s="353"/>
      <c r="HPH13" s="352"/>
      <c r="HPI13" s="353"/>
      <c r="HPJ13" s="350"/>
      <c r="HPK13" s="350"/>
      <c r="HPL13" s="350"/>
      <c r="HPM13" s="350"/>
      <c r="HPN13" s="350"/>
      <c r="HPO13" s="350"/>
      <c r="HPP13" s="351"/>
      <c r="HPQ13" s="352"/>
      <c r="HPR13" s="353"/>
      <c r="HPS13" s="352"/>
      <c r="HPT13" s="353"/>
      <c r="HPU13" s="352"/>
      <c r="HPV13" s="353"/>
      <c r="HPW13" s="352"/>
      <c r="HPX13" s="353"/>
      <c r="HPY13" s="350"/>
      <c r="HPZ13" s="350"/>
      <c r="HQA13" s="350"/>
      <c r="HQB13" s="350"/>
      <c r="HQC13" s="350"/>
      <c r="HQD13" s="350"/>
      <c r="HQE13" s="351"/>
      <c r="HQF13" s="352"/>
      <c r="HQG13" s="353"/>
      <c r="HQH13" s="352"/>
      <c r="HQI13" s="353"/>
      <c r="HQJ13" s="352"/>
      <c r="HQK13" s="353"/>
      <c r="HQL13" s="352"/>
      <c r="HQM13" s="353"/>
      <c r="HQN13" s="350"/>
      <c r="HQO13" s="350"/>
      <c r="HQP13" s="350"/>
      <c r="HQQ13" s="350"/>
      <c r="HQR13" s="350"/>
      <c r="HQS13" s="350"/>
      <c r="HQT13" s="351"/>
      <c r="HQU13" s="352"/>
      <c r="HQV13" s="353"/>
      <c r="HQW13" s="352"/>
      <c r="HQX13" s="353"/>
      <c r="HQY13" s="352"/>
      <c r="HQZ13" s="353"/>
      <c r="HRA13" s="352"/>
      <c r="HRB13" s="353"/>
      <c r="HRC13" s="350"/>
      <c r="HRD13" s="350"/>
      <c r="HRE13" s="350"/>
      <c r="HRF13" s="350"/>
      <c r="HRG13" s="350"/>
      <c r="HRH13" s="350"/>
      <c r="HRI13" s="351"/>
      <c r="HRJ13" s="352"/>
      <c r="HRK13" s="353"/>
      <c r="HRL13" s="352"/>
      <c r="HRM13" s="353"/>
      <c r="HRN13" s="352"/>
      <c r="HRO13" s="353"/>
      <c r="HRP13" s="352"/>
      <c r="HRQ13" s="353"/>
      <c r="HRR13" s="350"/>
      <c r="HRS13" s="350"/>
      <c r="HRT13" s="350"/>
      <c r="HRU13" s="350"/>
      <c r="HRV13" s="350"/>
      <c r="HRW13" s="350"/>
      <c r="HRX13" s="351"/>
      <c r="HRY13" s="352"/>
      <c r="HRZ13" s="353"/>
      <c r="HSA13" s="352"/>
      <c r="HSB13" s="353"/>
      <c r="HSC13" s="352"/>
      <c r="HSD13" s="353"/>
      <c r="HSE13" s="352"/>
      <c r="HSF13" s="353"/>
      <c r="HSG13" s="350"/>
      <c r="HSH13" s="350"/>
      <c r="HSI13" s="350"/>
      <c r="HSJ13" s="350"/>
      <c r="HSK13" s="350"/>
      <c r="HSL13" s="350"/>
      <c r="HSM13" s="351"/>
      <c r="HSN13" s="352"/>
      <c r="HSO13" s="353"/>
      <c r="HSP13" s="352"/>
      <c r="HSQ13" s="353"/>
      <c r="HSR13" s="352"/>
      <c r="HSS13" s="353"/>
      <c r="HST13" s="352"/>
      <c r="HSU13" s="353"/>
      <c r="HSV13" s="350"/>
      <c r="HSW13" s="350"/>
      <c r="HSX13" s="350"/>
      <c r="HSY13" s="350"/>
      <c r="HSZ13" s="350"/>
      <c r="HTA13" s="350"/>
      <c r="HTB13" s="351"/>
      <c r="HTC13" s="352"/>
      <c r="HTD13" s="353"/>
      <c r="HTE13" s="352"/>
      <c r="HTF13" s="353"/>
      <c r="HTG13" s="352"/>
      <c r="HTH13" s="353"/>
      <c r="HTI13" s="352"/>
      <c r="HTJ13" s="353"/>
      <c r="HTK13" s="350"/>
      <c r="HTL13" s="350"/>
      <c r="HTM13" s="350"/>
      <c r="HTN13" s="350"/>
      <c r="HTO13" s="350"/>
      <c r="HTP13" s="350"/>
      <c r="HTQ13" s="351"/>
      <c r="HTR13" s="352"/>
      <c r="HTS13" s="353"/>
      <c r="HTT13" s="352"/>
      <c r="HTU13" s="353"/>
      <c r="HTV13" s="352"/>
      <c r="HTW13" s="353"/>
      <c r="HTX13" s="352"/>
      <c r="HTY13" s="353"/>
      <c r="HTZ13" s="350"/>
      <c r="HUA13" s="350"/>
      <c r="HUB13" s="350"/>
      <c r="HUC13" s="350"/>
      <c r="HUD13" s="350"/>
      <c r="HUE13" s="350"/>
      <c r="HUF13" s="351"/>
      <c r="HUG13" s="352"/>
      <c r="HUH13" s="353"/>
      <c r="HUI13" s="352"/>
      <c r="HUJ13" s="353"/>
      <c r="HUK13" s="352"/>
      <c r="HUL13" s="353"/>
      <c r="HUM13" s="352"/>
      <c r="HUN13" s="353"/>
      <c r="HUO13" s="350"/>
      <c r="HUP13" s="350"/>
      <c r="HUQ13" s="350"/>
      <c r="HUR13" s="350"/>
      <c r="HUS13" s="350"/>
      <c r="HUT13" s="350"/>
      <c r="HUU13" s="351"/>
      <c r="HUV13" s="352"/>
      <c r="HUW13" s="353"/>
      <c r="HUX13" s="352"/>
      <c r="HUY13" s="353"/>
      <c r="HUZ13" s="352"/>
      <c r="HVA13" s="353"/>
      <c r="HVB13" s="352"/>
      <c r="HVC13" s="353"/>
      <c r="HVD13" s="350"/>
      <c r="HVE13" s="350"/>
      <c r="HVF13" s="350"/>
      <c r="HVG13" s="350"/>
      <c r="HVH13" s="350"/>
      <c r="HVI13" s="350"/>
      <c r="HVJ13" s="351"/>
      <c r="HVK13" s="352"/>
      <c r="HVL13" s="353"/>
      <c r="HVM13" s="352"/>
      <c r="HVN13" s="353"/>
      <c r="HVO13" s="352"/>
      <c r="HVP13" s="353"/>
      <c r="HVQ13" s="352"/>
      <c r="HVR13" s="353"/>
      <c r="HVS13" s="350"/>
      <c r="HVT13" s="350"/>
      <c r="HVU13" s="350"/>
      <c r="HVV13" s="350"/>
      <c r="HVW13" s="350"/>
      <c r="HVX13" s="350"/>
      <c r="HVY13" s="351"/>
      <c r="HVZ13" s="352"/>
      <c r="HWA13" s="353"/>
      <c r="HWB13" s="352"/>
      <c r="HWC13" s="353"/>
      <c r="HWD13" s="352"/>
      <c r="HWE13" s="353"/>
      <c r="HWF13" s="352"/>
      <c r="HWG13" s="353"/>
      <c r="HWH13" s="350"/>
      <c r="HWI13" s="350"/>
      <c r="HWJ13" s="350"/>
      <c r="HWK13" s="350"/>
      <c r="HWL13" s="350"/>
      <c r="HWM13" s="350"/>
      <c r="HWN13" s="351"/>
      <c r="HWO13" s="352"/>
      <c r="HWP13" s="353"/>
      <c r="HWQ13" s="352"/>
      <c r="HWR13" s="353"/>
      <c r="HWS13" s="352"/>
      <c r="HWT13" s="353"/>
      <c r="HWU13" s="352"/>
      <c r="HWV13" s="353"/>
      <c r="HWW13" s="350"/>
      <c r="HWX13" s="350"/>
      <c r="HWY13" s="350"/>
      <c r="HWZ13" s="350"/>
      <c r="HXA13" s="350"/>
      <c r="HXB13" s="350"/>
      <c r="HXC13" s="351"/>
      <c r="HXD13" s="352"/>
      <c r="HXE13" s="353"/>
      <c r="HXF13" s="352"/>
      <c r="HXG13" s="353"/>
      <c r="HXH13" s="352"/>
      <c r="HXI13" s="353"/>
      <c r="HXJ13" s="352"/>
      <c r="HXK13" s="353"/>
      <c r="HXL13" s="350"/>
      <c r="HXM13" s="350"/>
      <c r="HXN13" s="350"/>
      <c r="HXO13" s="350"/>
      <c r="HXP13" s="350"/>
      <c r="HXQ13" s="350"/>
      <c r="HXR13" s="351"/>
      <c r="HXS13" s="352"/>
      <c r="HXT13" s="353"/>
      <c r="HXU13" s="352"/>
      <c r="HXV13" s="353"/>
      <c r="HXW13" s="352"/>
      <c r="HXX13" s="353"/>
      <c r="HXY13" s="352"/>
      <c r="HXZ13" s="353"/>
      <c r="HYA13" s="350"/>
      <c r="HYB13" s="350"/>
      <c r="HYC13" s="350"/>
      <c r="HYD13" s="350"/>
      <c r="HYE13" s="350"/>
      <c r="HYF13" s="350"/>
      <c r="HYG13" s="351"/>
      <c r="HYH13" s="352"/>
      <c r="HYI13" s="353"/>
      <c r="HYJ13" s="352"/>
      <c r="HYK13" s="353"/>
      <c r="HYL13" s="352"/>
      <c r="HYM13" s="353"/>
      <c r="HYN13" s="352"/>
      <c r="HYO13" s="353"/>
      <c r="HYP13" s="350"/>
      <c r="HYQ13" s="350"/>
      <c r="HYR13" s="350"/>
      <c r="HYS13" s="350"/>
      <c r="HYT13" s="350"/>
      <c r="HYU13" s="350"/>
      <c r="HYV13" s="351"/>
      <c r="HYW13" s="352"/>
      <c r="HYX13" s="353"/>
      <c r="HYY13" s="352"/>
      <c r="HYZ13" s="353"/>
      <c r="HZA13" s="352"/>
      <c r="HZB13" s="353"/>
      <c r="HZC13" s="352"/>
      <c r="HZD13" s="353"/>
      <c r="HZE13" s="350"/>
      <c r="HZF13" s="350"/>
      <c r="HZG13" s="350"/>
      <c r="HZH13" s="350"/>
      <c r="HZI13" s="350"/>
      <c r="HZJ13" s="350"/>
      <c r="HZK13" s="351"/>
      <c r="HZL13" s="352"/>
      <c r="HZM13" s="353"/>
      <c r="HZN13" s="352"/>
      <c r="HZO13" s="353"/>
      <c r="HZP13" s="352"/>
      <c r="HZQ13" s="353"/>
      <c r="HZR13" s="352"/>
      <c r="HZS13" s="353"/>
      <c r="HZT13" s="350"/>
      <c r="HZU13" s="350"/>
      <c r="HZV13" s="350"/>
      <c r="HZW13" s="350"/>
      <c r="HZX13" s="350"/>
      <c r="HZY13" s="350"/>
      <c r="HZZ13" s="351"/>
      <c r="IAA13" s="352"/>
      <c r="IAB13" s="353"/>
      <c r="IAC13" s="352"/>
      <c r="IAD13" s="353"/>
      <c r="IAE13" s="352"/>
      <c r="IAF13" s="353"/>
      <c r="IAG13" s="352"/>
      <c r="IAH13" s="353"/>
      <c r="IAI13" s="350"/>
      <c r="IAJ13" s="350"/>
      <c r="IAK13" s="350"/>
      <c r="IAL13" s="350"/>
      <c r="IAM13" s="350"/>
      <c r="IAN13" s="350"/>
      <c r="IAO13" s="351"/>
      <c r="IAP13" s="352"/>
      <c r="IAQ13" s="353"/>
      <c r="IAR13" s="352"/>
      <c r="IAS13" s="353"/>
      <c r="IAT13" s="352"/>
      <c r="IAU13" s="353"/>
      <c r="IAV13" s="352"/>
      <c r="IAW13" s="353"/>
      <c r="IAX13" s="350"/>
      <c r="IAY13" s="350"/>
      <c r="IAZ13" s="350"/>
      <c r="IBA13" s="350"/>
      <c r="IBB13" s="350"/>
      <c r="IBC13" s="350"/>
      <c r="IBD13" s="351"/>
      <c r="IBE13" s="352"/>
      <c r="IBF13" s="353"/>
      <c r="IBG13" s="352"/>
      <c r="IBH13" s="353"/>
      <c r="IBI13" s="352"/>
      <c r="IBJ13" s="353"/>
      <c r="IBK13" s="352"/>
      <c r="IBL13" s="353"/>
      <c r="IBM13" s="350"/>
      <c r="IBN13" s="350"/>
      <c r="IBO13" s="350"/>
      <c r="IBP13" s="350"/>
      <c r="IBQ13" s="350"/>
      <c r="IBR13" s="350"/>
      <c r="IBS13" s="351"/>
      <c r="IBT13" s="352"/>
      <c r="IBU13" s="353"/>
      <c r="IBV13" s="352"/>
      <c r="IBW13" s="353"/>
      <c r="IBX13" s="352"/>
      <c r="IBY13" s="353"/>
      <c r="IBZ13" s="352"/>
      <c r="ICA13" s="353"/>
      <c r="ICB13" s="350"/>
      <c r="ICC13" s="350"/>
      <c r="ICD13" s="350"/>
      <c r="ICE13" s="350"/>
      <c r="ICF13" s="350"/>
      <c r="ICG13" s="350"/>
      <c r="ICH13" s="351"/>
      <c r="ICI13" s="352"/>
      <c r="ICJ13" s="353"/>
      <c r="ICK13" s="352"/>
      <c r="ICL13" s="353"/>
      <c r="ICM13" s="352"/>
      <c r="ICN13" s="353"/>
      <c r="ICO13" s="352"/>
      <c r="ICP13" s="353"/>
      <c r="ICQ13" s="350"/>
      <c r="ICR13" s="350"/>
      <c r="ICS13" s="350"/>
      <c r="ICT13" s="350"/>
      <c r="ICU13" s="350"/>
      <c r="ICV13" s="350"/>
      <c r="ICW13" s="351"/>
      <c r="ICX13" s="352"/>
      <c r="ICY13" s="353"/>
      <c r="ICZ13" s="352"/>
      <c r="IDA13" s="353"/>
      <c r="IDB13" s="352"/>
      <c r="IDC13" s="353"/>
      <c r="IDD13" s="352"/>
      <c r="IDE13" s="353"/>
      <c r="IDF13" s="350"/>
      <c r="IDG13" s="350"/>
      <c r="IDH13" s="350"/>
      <c r="IDI13" s="350"/>
      <c r="IDJ13" s="350"/>
      <c r="IDK13" s="350"/>
      <c r="IDL13" s="351"/>
      <c r="IDM13" s="352"/>
      <c r="IDN13" s="353"/>
      <c r="IDO13" s="352"/>
      <c r="IDP13" s="353"/>
      <c r="IDQ13" s="352"/>
      <c r="IDR13" s="353"/>
      <c r="IDS13" s="352"/>
      <c r="IDT13" s="353"/>
      <c r="IDU13" s="350"/>
      <c r="IDV13" s="350"/>
      <c r="IDW13" s="350"/>
      <c r="IDX13" s="350"/>
      <c r="IDY13" s="350"/>
      <c r="IDZ13" s="350"/>
      <c r="IEA13" s="351"/>
      <c r="IEB13" s="352"/>
      <c r="IEC13" s="353"/>
      <c r="IED13" s="352"/>
      <c r="IEE13" s="353"/>
      <c r="IEF13" s="352"/>
      <c r="IEG13" s="353"/>
      <c r="IEH13" s="352"/>
      <c r="IEI13" s="353"/>
      <c r="IEJ13" s="350"/>
      <c r="IEK13" s="350"/>
      <c r="IEL13" s="350"/>
      <c r="IEM13" s="350"/>
      <c r="IEN13" s="350"/>
      <c r="IEO13" s="350"/>
      <c r="IEP13" s="351"/>
      <c r="IEQ13" s="352"/>
      <c r="IER13" s="353"/>
      <c r="IES13" s="352"/>
      <c r="IET13" s="353"/>
      <c r="IEU13" s="352"/>
      <c r="IEV13" s="353"/>
      <c r="IEW13" s="352"/>
      <c r="IEX13" s="353"/>
      <c r="IEY13" s="350"/>
      <c r="IEZ13" s="350"/>
      <c r="IFA13" s="350"/>
      <c r="IFB13" s="350"/>
      <c r="IFC13" s="350"/>
      <c r="IFD13" s="350"/>
      <c r="IFE13" s="351"/>
      <c r="IFF13" s="352"/>
      <c r="IFG13" s="353"/>
      <c r="IFH13" s="352"/>
      <c r="IFI13" s="353"/>
      <c r="IFJ13" s="352"/>
      <c r="IFK13" s="353"/>
      <c r="IFL13" s="352"/>
      <c r="IFM13" s="353"/>
      <c r="IFN13" s="350"/>
      <c r="IFO13" s="350"/>
      <c r="IFP13" s="350"/>
      <c r="IFQ13" s="350"/>
      <c r="IFR13" s="350"/>
      <c r="IFS13" s="350"/>
      <c r="IFT13" s="351"/>
      <c r="IFU13" s="352"/>
      <c r="IFV13" s="353"/>
      <c r="IFW13" s="352"/>
      <c r="IFX13" s="353"/>
      <c r="IFY13" s="352"/>
      <c r="IFZ13" s="353"/>
      <c r="IGA13" s="352"/>
      <c r="IGB13" s="353"/>
      <c r="IGC13" s="350"/>
      <c r="IGD13" s="350"/>
      <c r="IGE13" s="350"/>
      <c r="IGF13" s="350"/>
      <c r="IGG13" s="350"/>
      <c r="IGH13" s="350"/>
      <c r="IGI13" s="351"/>
      <c r="IGJ13" s="352"/>
      <c r="IGK13" s="353"/>
      <c r="IGL13" s="352"/>
      <c r="IGM13" s="353"/>
      <c r="IGN13" s="352"/>
      <c r="IGO13" s="353"/>
      <c r="IGP13" s="352"/>
      <c r="IGQ13" s="353"/>
      <c r="IGR13" s="350"/>
      <c r="IGS13" s="350"/>
      <c r="IGT13" s="350"/>
      <c r="IGU13" s="350"/>
      <c r="IGV13" s="350"/>
      <c r="IGW13" s="350"/>
      <c r="IGX13" s="351"/>
      <c r="IGY13" s="352"/>
      <c r="IGZ13" s="353"/>
      <c r="IHA13" s="352"/>
      <c r="IHB13" s="353"/>
      <c r="IHC13" s="352"/>
      <c r="IHD13" s="353"/>
      <c r="IHE13" s="352"/>
      <c r="IHF13" s="353"/>
      <c r="IHG13" s="350"/>
      <c r="IHH13" s="350"/>
      <c r="IHI13" s="350"/>
      <c r="IHJ13" s="350"/>
      <c r="IHK13" s="350"/>
      <c r="IHL13" s="350"/>
      <c r="IHM13" s="351"/>
      <c r="IHN13" s="352"/>
      <c r="IHO13" s="353"/>
      <c r="IHP13" s="352"/>
      <c r="IHQ13" s="353"/>
      <c r="IHR13" s="352"/>
      <c r="IHS13" s="353"/>
      <c r="IHT13" s="352"/>
      <c r="IHU13" s="353"/>
      <c r="IHV13" s="350"/>
      <c r="IHW13" s="350"/>
      <c r="IHX13" s="350"/>
      <c r="IHY13" s="350"/>
      <c r="IHZ13" s="350"/>
      <c r="IIA13" s="350"/>
      <c r="IIB13" s="351"/>
      <c r="IIC13" s="352"/>
      <c r="IID13" s="353"/>
      <c r="IIE13" s="352"/>
      <c r="IIF13" s="353"/>
      <c r="IIG13" s="352"/>
      <c r="IIH13" s="353"/>
      <c r="III13" s="352"/>
      <c r="IIJ13" s="353"/>
      <c r="IIK13" s="350"/>
      <c r="IIL13" s="350"/>
      <c r="IIM13" s="350"/>
      <c r="IIN13" s="350"/>
      <c r="IIO13" s="350"/>
      <c r="IIP13" s="350"/>
      <c r="IIQ13" s="351"/>
      <c r="IIR13" s="352"/>
      <c r="IIS13" s="353"/>
      <c r="IIT13" s="352"/>
      <c r="IIU13" s="353"/>
      <c r="IIV13" s="352"/>
      <c r="IIW13" s="353"/>
      <c r="IIX13" s="352"/>
      <c r="IIY13" s="353"/>
      <c r="IIZ13" s="350"/>
      <c r="IJA13" s="350"/>
      <c r="IJB13" s="350"/>
      <c r="IJC13" s="350"/>
      <c r="IJD13" s="350"/>
      <c r="IJE13" s="350"/>
      <c r="IJF13" s="351"/>
      <c r="IJG13" s="352"/>
      <c r="IJH13" s="353"/>
      <c r="IJI13" s="352"/>
      <c r="IJJ13" s="353"/>
      <c r="IJK13" s="352"/>
      <c r="IJL13" s="353"/>
      <c r="IJM13" s="352"/>
      <c r="IJN13" s="353"/>
      <c r="IJO13" s="350"/>
      <c r="IJP13" s="350"/>
      <c r="IJQ13" s="350"/>
      <c r="IJR13" s="350"/>
      <c r="IJS13" s="350"/>
      <c r="IJT13" s="350"/>
      <c r="IJU13" s="351"/>
      <c r="IJV13" s="352"/>
      <c r="IJW13" s="353"/>
      <c r="IJX13" s="352"/>
      <c r="IJY13" s="353"/>
      <c r="IJZ13" s="352"/>
      <c r="IKA13" s="353"/>
      <c r="IKB13" s="352"/>
      <c r="IKC13" s="353"/>
      <c r="IKD13" s="350"/>
      <c r="IKE13" s="350"/>
      <c r="IKF13" s="350"/>
      <c r="IKG13" s="350"/>
      <c r="IKH13" s="350"/>
      <c r="IKI13" s="350"/>
      <c r="IKJ13" s="351"/>
      <c r="IKK13" s="352"/>
      <c r="IKL13" s="353"/>
      <c r="IKM13" s="352"/>
      <c r="IKN13" s="353"/>
      <c r="IKO13" s="352"/>
      <c r="IKP13" s="353"/>
      <c r="IKQ13" s="352"/>
      <c r="IKR13" s="353"/>
      <c r="IKS13" s="350"/>
      <c r="IKT13" s="350"/>
      <c r="IKU13" s="350"/>
      <c r="IKV13" s="350"/>
      <c r="IKW13" s="350"/>
      <c r="IKX13" s="350"/>
      <c r="IKY13" s="351"/>
      <c r="IKZ13" s="352"/>
      <c r="ILA13" s="353"/>
      <c r="ILB13" s="352"/>
      <c r="ILC13" s="353"/>
      <c r="ILD13" s="352"/>
      <c r="ILE13" s="353"/>
      <c r="ILF13" s="352"/>
      <c r="ILG13" s="353"/>
      <c r="ILH13" s="350"/>
      <c r="ILI13" s="350"/>
      <c r="ILJ13" s="350"/>
      <c r="ILK13" s="350"/>
      <c r="ILL13" s="350"/>
      <c r="ILM13" s="350"/>
      <c r="ILN13" s="351"/>
      <c r="ILO13" s="352"/>
      <c r="ILP13" s="353"/>
      <c r="ILQ13" s="352"/>
      <c r="ILR13" s="353"/>
      <c r="ILS13" s="352"/>
      <c r="ILT13" s="353"/>
      <c r="ILU13" s="352"/>
      <c r="ILV13" s="353"/>
      <c r="ILW13" s="350"/>
      <c r="ILX13" s="350"/>
      <c r="ILY13" s="350"/>
      <c r="ILZ13" s="350"/>
      <c r="IMA13" s="350"/>
      <c r="IMB13" s="350"/>
      <c r="IMC13" s="351"/>
      <c r="IMD13" s="352"/>
      <c r="IME13" s="353"/>
      <c r="IMF13" s="352"/>
      <c r="IMG13" s="353"/>
      <c r="IMH13" s="352"/>
      <c r="IMI13" s="353"/>
      <c r="IMJ13" s="352"/>
      <c r="IMK13" s="353"/>
      <c r="IML13" s="350"/>
      <c r="IMM13" s="350"/>
      <c r="IMN13" s="350"/>
      <c r="IMO13" s="350"/>
      <c r="IMP13" s="350"/>
      <c r="IMQ13" s="350"/>
      <c r="IMR13" s="351"/>
      <c r="IMS13" s="352"/>
      <c r="IMT13" s="353"/>
      <c r="IMU13" s="352"/>
      <c r="IMV13" s="353"/>
      <c r="IMW13" s="352"/>
      <c r="IMX13" s="353"/>
      <c r="IMY13" s="352"/>
      <c r="IMZ13" s="353"/>
      <c r="INA13" s="350"/>
      <c r="INB13" s="350"/>
      <c r="INC13" s="350"/>
      <c r="IND13" s="350"/>
      <c r="INE13" s="350"/>
      <c r="INF13" s="350"/>
      <c r="ING13" s="351"/>
      <c r="INH13" s="352"/>
      <c r="INI13" s="353"/>
      <c r="INJ13" s="352"/>
      <c r="INK13" s="353"/>
      <c r="INL13" s="352"/>
      <c r="INM13" s="353"/>
      <c r="INN13" s="352"/>
      <c r="INO13" s="353"/>
      <c r="INP13" s="350"/>
      <c r="INQ13" s="350"/>
      <c r="INR13" s="350"/>
      <c r="INS13" s="350"/>
      <c r="INT13" s="350"/>
      <c r="INU13" s="350"/>
      <c r="INV13" s="351"/>
      <c r="INW13" s="352"/>
      <c r="INX13" s="353"/>
      <c r="INY13" s="352"/>
      <c r="INZ13" s="353"/>
      <c r="IOA13" s="352"/>
      <c r="IOB13" s="353"/>
      <c r="IOC13" s="352"/>
      <c r="IOD13" s="353"/>
      <c r="IOE13" s="350"/>
      <c r="IOF13" s="350"/>
      <c r="IOG13" s="350"/>
      <c r="IOH13" s="350"/>
      <c r="IOI13" s="350"/>
      <c r="IOJ13" s="350"/>
      <c r="IOK13" s="351"/>
      <c r="IOL13" s="352"/>
      <c r="IOM13" s="353"/>
      <c r="ION13" s="352"/>
      <c r="IOO13" s="353"/>
      <c r="IOP13" s="352"/>
      <c r="IOQ13" s="353"/>
      <c r="IOR13" s="352"/>
      <c r="IOS13" s="353"/>
      <c r="IOT13" s="350"/>
      <c r="IOU13" s="350"/>
      <c r="IOV13" s="350"/>
      <c r="IOW13" s="350"/>
      <c r="IOX13" s="350"/>
      <c r="IOY13" s="350"/>
      <c r="IOZ13" s="351"/>
      <c r="IPA13" s="352"/>
      <c r="IPB13" s="353"/>
      <c r="IPC13" s="352"/>
      <c r="IPD13" s="353"/>
      <c r="IPE13" s="352"/>
      <c r="IPF13" s="353"/>
      <c r="IPG13" s="352"/>
      <c r="IPH13" s="353"/>
      <c r="IPI13" s="350"/>
      <c r="IPJ13" s="350"/>
      <c r="IPK13" s="350"/>
      <c r="IPL13" s="350"/>
      <c r="IPM13" s="350"/>
      <c r="IPN13" s="350"/>
      <c r="IPO13" s="351"/>
      <c r="IPP13" s="352"/>
      <c r="IPQ13" s="353"/>
      <c r="IPR13" s="352"/>
      <c r="IPS13" s="353"/>
      <c r="IPT13" s="352"/>
      <c r="IPU13" s="353"/>
      <c r="IPV13" s="352"/>
      <c r="IPW13" s="353"/>
      <c r="IPX13" s="350"/>
      <c r="IPY13" s="350"/>
      <c r="IPZ13" s="350"/>
      <c r="IQA13" s="350"/>
      <c r="IQB13" s="350"/>
      <c r="IQC13" s="350"/>
      <c r="IQD13" s="351"/>
      <c r="IQE13" s="352"/>
      <c r="IQF13" s="353"/>
      <c r="IQG13" s="352"/>
      <c r="IQH13" s="353"/>
      <c r="IQI13" s="352"/>
      <c r="IQJ13" s="353"/>
      <c r="IQK13" s="352"/>
      <c r="IQL13" s="353"/>
      <c r="IQM13" s="350"/>
      <c r="IQN13" s="350"/>
      <c r="IQO13" s="350"/>
      <c r="IQP13" s="350"/>
      <c r="IQQ13" s="350"/>
      <c r="IQR13" s="350"/>
      <c r="IQS13" s="351"/>
      <c r="IQT13" s="352"/>
      <c r="IQU13" s="353"/>
      <c r="IQV13" s="352"/>
      <c r="IQW13" s="353"/>
      <c r="IQX13" s="352"/>
      <c r="IQY13" s="353"/>
      <c r="IQZ13" s="352"/>
      <c r="IRA13" s="353"/>
      <c r="IRB13" s="350"/>
      <c r="IRC13" s="350"/>
      <c r="IRD13" s="350"/>
      <c r="IRE13" s="350"/>
      <c r="IRF13" s="350"/>
      <c r="IRG13" s="350"/>
      <c r="IRH13" s="351"/>
      <c r="IRI13" s="352"/>
      <c r="IRJ13" s="353"/>
      <c r="IRK13" s="352"/>
      <c r="IRL13" s="353"/>
      <c r="IRM13" s="352"/>
      <c r="IRN13" s="353"/>
      <c r="IRO13" s="352"/>
      <c r="IRP13" s="353"/>
      <c r="IRQ13" s="350"/>
      <c r="IRR13" s="350"/>
      <c r="IRS13" s="350"/>
      <c r="IRT13" s="350"/>
      <c r="IRU13" s="350"/>
      <c r="IRV13" s="350"/>
      <c r="IRW13" s="351"/>
      <c r="IRX13" s="352"/>
      <c r="IRY13" s="353"/>
      <c r="IRZ13" s="352"/>
      <c r="ISA13" s="353"/>
      <c r="ISB13" s="352"/>
      <c r="ISC13" s="353"/>
      <c r="ISD13" s="352"/>
      <c r="ISE13" s="353"/>
      <c r="ISF13" s="350"/>
      <c r="ISG13" s="350"/>
      <c r="ISH13" s="350"/>
      <c r="ISI13" s="350"/>
      <c r="ISJ13" s="350"/>
      <c r="ISK13" s="350"/>
      <c r="ISL13" s="351"/>
      <c r="ISM13" s="352"/>
      <c r="ISN13" s="353"/>
      <c r="ISO13" s="352"/>
      <c r="ISP13" s="353"/>
      <c r="ISQ13" s="352"/>
      <c r="ISR13" s="353"/>
      <c r="ISS13" s="352"/>
      <c r="IST13" s="353"/>
      <c r="ISU13" s="350"/>
      <c r="ISV13" s="350"/>
      <c r="ISW13" s="350"/>
      <c r="ISX13" s="350"/>
      <c r="ISY13" s="350"/>
      <c r="ISZ13" s="350"/>
      <c r="ITA13" s="351"/>
      <c r="ITB13" s="352"/>
      <c r="ITC13" s="353"/>
      <c r="ITD13" s="352"/>
      <c r="ITE13" s="353"/>
      <c r="ITF13" s="352"/>
      <c r="ITG13" s="353"/>
      <c r="ITH13" s="352"/>
      <c r="ITI13" s="353"/>
      <c r="ITJ13" s="350"/>
      <c r="ITK13" s="350"/>
      <c r="ITL13" s="350"/>
      <c r="ITM13" s="350"/>
      <c r="ITN13" s="350"/>
      <c r="ITO13" s="350"/>
      <c r="ITP13" s="351"/>
      <c r="ITQ13" s="352"/>
      <c r="ITR13" s="353"/>
      <c r="ITS13" s="352"/>
      <c r="ITT13" s="353"/>
      <c r="ITU13" s="352"/>
      <c r="ITV13" s="353"/>
      <c r="ITW13" s="352"/>
      <c r="ITX13" s="353"/>
      <c r="ITY13" s="350"/>
      <c r="ITZ13" s="350"/>
      <c r="IUA13" s="350"/>
      <c r="IUB13" s="350"/>
      <c r="IUC13" s="350"/>
      <c r="IUD13" s="350"/>
      <c r="IUE13" s="351"/>
      <c r="IUF13" s="352"/>
      <c r="IUG13" s="353"/>
      <c r="IUH13" s="352"/>
      <c r="IUI13" s="353"/>
      <c r="IUJ13" s="352"/>
      <c r="IUK13" s="353"/>
      <c r="IUL13" s="352"/>
      <c r="IUM13" s="353"/>
      <c r="IUN13" s="350"/>
      <c r="IUO13" s="350"/>
      <c r="IUP13" s="350"/>
      <c r="IUQ13" s="350"/>
      <c r="IUR13" s="350"/>
      <c r="IUS13" s="350"/>
      <c r="IUT13" s="351"/>
      <c r="IUU13" s="352"/>
      <c r="IUV13" s="353"/>
      <c r="IUW13" s="352"/>
      <c r="IUX13" s="353"/>
      <c r="IUY13" s="352"/>
      <c r="IUZ13" s="353"/>
      <c r="IVA13" s="352"/>
      <c r="IVB13" s="353"/>
      <c r="IVC13" s="350"/>
      <c r="IVD13" s="350"/>
      <c r="IVE13" s="350"/>
      <c r="IVF13" s="350"/>
      <c r="IVG13" s="350"/>
      <c r="IVH13" s="350"/>
      <c r="IVI13" s="351"/>
      <c r="IVJ13" s="352"/>
      <c r="IVK13" s="353"/>
      <c r="IVL13" s="352"/>
      <c r="IVM13" s="353"/>
      <c r="IVN13" s="352"/>
      <c r="IVO13" s="353"/>
      <c r="IVP13" s="352"/>
      <c r="IVQ13" s="353"/>
      <c r="IVR13" s="350"/>
      <c r="IVS13" s="350"/>
      <c r="IVT13" s="350"/>
      <c r="IVU13" s="350"/>
      <c r="IVV13" s="350"/>
      <c r="IVW13" s="350"/>
      <c r="IVX13" s="351"/>
      <c r="IVY13" s="352"/>
      <c r="IVZ13" s="353"/>
      <c r="IWA13" s="352"/>
      <c r="IWB13" s="353"/>
      <c r="IWC13" s="352"/>
      <c r="IWD13" s="353"/>
      <c r="IWE13" s="352"/>
      <c r="IWF13" s="353"/>
      <c r="IWG13" s="350"/>
      <c r="IWH13" s="350"/>
      <c r="IWI13" s="350"/>
      <c r="IWJ13" s="350"/>
      <c r="IWK13" s="350"/>
      <c r="IWL13" s="350"/>
      <c r="IWM13" s="351"/>
      <c r="IWN13" s="352"/>
      <c r="IWO13" s="353"/>
      <c r="IWP13" s="352"/>
      <c r="IWQ13" s="353"/>
      <c r="IWR13" s="352"/>
      <c r="IWS13" s="353"/>
      <c r="IWT13" s="352"/>
      <c r="IWU13" s="353"/>
      <c r="IWV13" s="350"/>
      <c r="IWW13" s="350"/>
      <c r="IWX13" s="350"/>
      <c r="IWY13" s="350"/>
      <c r="IWZ13" s="350"/>
      <c r="IXA13" s="350"/>
      <c r="IXB13" s="351"/>
      <c r="IXC13" s="352"/>
      <c r="IXD13" s="353"/>
      <c r="IXE13" s="352"/>
      <c r="IXF13" s="353"/>
      <c r="IXG13" s="352"/>
      <c r="IXH13" s="353"/>
      <c r="IXI13" s="352"/>
      <c r="IXJ13" s="353"/>
      <c r="IXK13" s="350"/>
      <c r="IXL13" s="350"/>
      <c r="IXM13" s="350"/>
      <c r="IXN13" s="350"/>
      <c r="IXO13" s="350"/>
      <c r="IXP13" s="350"/>
      <c r="IXQ13" s="351"/>
      <c r="IXR13" s="352"/>
      <c r="IXS13" s="353"/>
      <c r="IXT13" s="352"/>
      <c r="IXU13" s="353"/>
      <c r="IXV13" s="352"/>
      <c r="IXW13" s="353"/>
      <c r="IXX13" s="352"/>
      <c r="IXY13" s="353"/>
      <c r="IXZ13" s="350"/>
      <c r="IYA13" s="350"/>
      <c r="IYB13" s="350"/>
      <c r="IYC13" s="350"/>
      <c r="IYD13" s="350"/>
      <c r="IYE13" s="350"/>
      <c r="IYF13" s="351"/>
      <c r="IYG13" s="352"/>
      <c r="IYH13" s="353"/>
      <c r="IYI13" s="352"/>
      <c r="IYJ13" s="353"/>
      <c r="IYK13" s="352"/>
      <c r="IYL13" s="353"/>
      <c r="IYM13" s="352"/>
      <c r="IYN13" s="353"/>
      <c r="IYO13" s="350"/>
      <c r="IYP13" s="350"/>
      <c r="IYQ13" s="350"/>
      <c r="IYR13" s="350"/>
      <c r="IYS13" s="350"/>
      <c r="IYT13" s="350"/>
      <c r="IYU13" s="351"/>
      <c r="IYV13" s="352"/>
      <c r="IYW13" s="353"/>
      <c r="IYX13" s="352"/>
      <c r="IYY13" s="353"/>
      <c r="IYZ13" s="352"/>
      <c r="IZA13" s="353"/>
      <c r="IZB13" s="352"/>
      <c r="IZC13" s="353"/>
      <c r="IZD13" s="350"/>
      <c r="IZE13" s="350"/>
      <c r="IZF13" s="350"/>
      <c r="IZG13" s="350"/>
      <c r="IZH13" s="350"/>
      <c r="IZI13" s="350"/>
      <c r="IZJ13" s="351"/>
      <c r="IZK13" s="352"/>
      <c r="IZL13" s="353"/>
      <c r="IZM13" s="352"/>
      <c r="IZN13" s="353"/>
      <c r="IZO13" s="352"/>
      <c r="IZP13" s="353"/>
      <c r="IZQ13" s="352"/>
      <c r="IZR13" s="353"/>
      <c r="IZS13" s="350"/>
      <c r="IZT13" s="350"/>
      <c r="IZU13" s="350"/>
      <c r="IZV13" s="350"/>
      <c r="IZW13" s="350"/>
      <c r="IZX13" s="350"/>
      <c r="IZY13" s="351"/>
      <c r="IZZ13" s="352"/>
      <c r="JAA13" s="353"/>
      <c r="JAB13" s="352"/>
      <c r="JAC13" s="353"/>
      <c r="JAD13" s="352"/>
      <c r="JAE13" s="353"/>
      <c r="JAF13" s="352"/>
      <c r="JAG13" s="353"/>
      <c r="JAH13" s="350"/>
      <c r="JAI13" s="350"/>
      <c r="JAJ13" s="350"/>
      <c r="JAK13" s="350"/>
      <c r="JAL13" s="350"/>
      <c r="JAM13" s="350"/>
      <c r="JAN13" s="351"/>
      <c r="JAO13" s="352"/>
      <c r="JAP13" s="353"/>
      <c r="JAQ13" s="352"/>
      <c r="JAR13" s="353"/>
      <c r="JAS13" s="352"/>
      <c r="JAT13" s="353"/>
      <c r="JAU13" s="352"/>
      <c r="JAV13" s="353"/>
      <c r="JAW13" s="350"/>
      <c r="JAX13" s="350"/>
      <c r="JAY13" s="350"/>
      <c r="JAZ13" s="350"/>
      <c r="JBA13" s="350"/>
      <c r="JBB13" s="350"/>
      <c r="JBC13" s="351"/>
      <c r="JBD13" s="352"/>
      <c r="JBE13" s="353"/>
      <c r="JBF13" s="352"/>
      <c r="JBG13" s="353"/>
      <c r="JBH13" s="352"/>
      <c r="JBI13" s="353"/>
      <c r="JBJ13" s="352"/>
      <c r="JBK13" s="353"/>
      <c r="JBL13" s="350"/>
      <c r="JBM13" s="350"/>
      <c r="JBN13" s="350"/>
      <c r="JBO13" s="350"/>
      <c r="JBP13" s="350"/>
      <c r="JBQ13" s="350"/>
      <c r="JBR13" s="351"/>
      <c r="JBS13" s="352"/>
      <c r="JBT13" s="353"/>
      <c r="JBU13" s="352"/>
      <c r="JBV13" s="353"/>
      <c r="JBW13" s="352"/>
      <c r="JBX13" s="353"/>
      <c r="JBY13" s="352"/>
      <c r="JBZ13" s="353"/>
      <c r="JCA13" s="350"/>
      <c r="JCB13" s="350"/>
      <c r="JCC13" s="350"/>
      <c r="JCD13" s="350"/>
      <c r="JCE13" s="350"/>
      <c r="JCF13" s="350"/>
      <c r="JCG13" s="351"/>
      <c r="JCH13" s="352"/>
      <c r="JCI13" s="353"/>
      <c r="JCJ13" s="352"/>
      <c r="JCK13" s="353"/>
      <c r="JCL13" s="352"/>
      <c r="JCM13" s="353"/>
      <c r="JCN13" s="352"/>
      <c r="JCO13" s="353"/>
      <c r="JCP13" s="350"/>
      <c r="JCQ13" s="350"/>
      <c r="JCR13" s="350"/>
      <c r="JCS13" s="350"/>
      <c r="JCT13" s="350"/>
      <c r="JCU13" s="350"/>
      <c r="JCV13" s="351"/>
      <c r="JCW13" s="352"/>
      <c r="JCX13" s="353"/>
      <c r="JCY13" s="352"/>
      <c r="JCZ13" s="353"/>
      <c r="JDA13" s="352"/>
      <c r="JDB13" s="353"/>
      <c r="JDC13" s="352"/>
      <c r="JDD13" s="353"/>
      <c r="JDE13" s="350"/>
      <c r="JDF13" s="350"/>
      <c r="JDG13" s="350"/>
      <c r="JDH13" s="350"/>
      <c r="JDI13" s="350"/>
      <c r="JDJ13" s="350"/>
      <c r="JDK13" s="351"/>
      <c r="JDL13" s="352"/>
      <c r="JDM13" s="353"/>
      <c r="JDN13" s="352"/>
      <c r="JDO13" s="353"/>
      <c r="JDP13" s="352"/>
      <c r="JDQ13" s="353"/>
      <c r="JDR13" s="352"/>
      <c r="JDS13" s="353"/>
      <c r="JDT13" s="350"/>
      <c r="JDU13" s="350"/>
      <c r="JDV13" s="350"/>
      <c r="JDW13" s="350"/>
      <c r="JDX13" s="350"/>
      <c r="JDY13" s="350"/>
      <c r="JDZ13" s="351"/>
      <c r="JEA13" s="352"/>
      <c r="JEB13" s="353"/>
      <c r="JEC13" s="352"/>
      <c r="JED13" s="353"/>
      <c r="JEE13" s="352"/>
      <c r="JEF13" s="353"/>
      <c r="JEG13" s="352"/>
      <c r="JEH13" s="353"/>
      <c r="JEI13" s="350"/>
      <c r="JEJ13" s="350"/>
      <c r="JEK13" s="350"/>
      <c r="JEL13" s="350"/>
      <c r="JEM13" s="350"/>
      <c r="JEN13" s="350"/>
      <c r="JEO13" s="351"/>
      <c r="JEP13" s="352"/>
      <c r="JEQ13" s="353"/>
      <c r="JER13" s="352"/>
      <c r="JES13" s="353"/>
      <c r="JET13" s="352"/>
      <c r="JEU13" s="353"/>
      <c r="JEV13" s="352"/>
      <c r="JEW13" s="353"/>
      <c r="JEX13" s="350"/>
      <c r="JEY13" s="350"/>
      <c r="JEZ13" s="350"/>
      <c r="JFA13" s="350"/>
      <c r="JFB13" s="350"/>
      <c r="JFC13" s="350"/>
      <c r="JFD13" s="351"/>
      <c r="JFE13" s="352"/>
      <c r="JFF13" s="353"/>
      <c r="JFG13" s="352"/>
      <c r="JFH13" s="353"/>
      <c r="JFI13" s="352"/>
      <c r="JFJ13" s="353"/>
      <c r="JFK13" s="352"/>
      <c r="JFL13" s="353"/>
      <c r="JFM13" s="350"/>
      <c r="JFN13" s="350"/>
      <c r="JFO13" s="350"/>
      <c r="JFP13" s="350"/>
      <c r="JFQ13" s="350"/>
      <c r="JFR13" s="350"/>
      <c r="JFS13" s="351"/>
      <c r="JFT13" s="352"/>
      <c r="JFU13" s="353"/>
      <c r="JFV13" s="352"/>
      <c r="JFW13" s="353"/>
      <c r="JFX13" s="352"/>
      <c r="JFY13" s="353"/>
      <c r="JFZ13" s="352"/>
      <c r="JGA13" s="353"/>
      <c r="JGB13" s="350"/>
      <c r="JGC13" s="350"/>
      <c r="JGD13" s="350"/>
      <c r="JGE13" s="350"/>
      <c r="JGF13" s="350"/>
      <c r="JGG13" s="350"/>
      <c r="JGH13" s="351"/>
      <c r="JGI13" s="352"/>
      <c r="JGJ13" s="353"/>
      <c r="JGK13" s="352"/>
      <c r="JGL13" s="353"/>
      <c r="JGM13" s="352"/>
      <c r="JGN13" s="353"/>
      <c r="JGO13" s="352"/>
      <c r="JGP13" s="353"/>
      <c r="JGQ13" s="350"/>
      <c r="JGR13" s="350"/>
      <c r="JGS13" s="350"/>
      <c r="JGT13" s="350"/>
      <c r="JGU13" s="350"/>
      <c r="JGV13" s="350"/>
      <c r="JGW13" s="351"/>
      <c r="JGX13" s="352"/>
      <c r="JGY13" s="353"/>
      <c r="JGZ13" s="352"/>
      <c r="JHA13" s="353"/>
      <c r="JHB13" s="352"/>
      <c r="JHC13" s="353"/>
      <c r="JHD13" s="352"/>
      <c r="JHE13" s="353"/>
      <c r="JHF13" s="350"/>
      <c r="JHG13" s="350"/>
      <c r="JHH13" s="350"/>
      <c r="JHI13" s="350"/>
      <c r="JHJ13" s="350"/>
      <c r="JHK13" s="350"/>
      <c r="JHL13" s="351"/>
      <c r="JHM13" s="352"/>
      <c r="JHN13" s="353"/>
      <c r="JHO13" s="352"/>
      <c r="JHP13" s="353"/>
      <c r="JHQ13" s="352"/>
      <c r="JHR13" s="353"/>
      <c r="JHS13" s="352"/>
      <c r="JHT13" s="353"/>
      <c r="JHU13" s="350"/>
      <c r="JHV13" s="350"/>
      <c r="JHW13" s="350"/>
      <c r="JHX13" s="350"/>
      <c r="JHY13" s="350"/>
      <c r="JHZ13" s="350"/>
      <c r="JIA13" s="351"/>
      <c r="JIB13" s="352"/>
      <c r="JIC13" s="353"/>
      <c r="JID13" s="352"/>
      <c r="JIE13" s="353"/>
      <c r="JIF13" s="352"/>
      <c r="JIG13" s="353"/>
      <c r="JIH13" s="352"/>
      <c r="JII13" s="353"/>
      <c r="JIJ13" s="350"/>
      <c r="JIK13" s="350"/>
      <c r="JIL13" s="350"/>
      <c r="JIM13" s="350"/>
      <c r="JIN13" s="350"/>
      <c r="JIO13" s="350"/>
      <c r="JIP13" s="351"/>
      <c r="JIQ13" s="352"/>
      <c r="JIR13" s="353"/>
      <c r="JIS13" s="352"/>
      <c r="JIT13" s="353"/>
      <c r="JIU13" s="352"/>
      <c r="JIV13" s="353"/>
      <c r="JIW13" s="352"/>
      <c r="JIX13" s="353"/>
      <c r="JIY13" s="350"/>
      <c r="JIZ13" s="350"/>
      <c r="JJA13" s="350"/>
      <c r="JJB13" s="350"/>
      <c r="JJC13" s="350"/>
      <c r="JJD13" s="350"/>
      <c r="JJE13" s="351"/>
      <c r="JJF13" s="352"/>
      <c r="JJG13" s="353"/>
      <c r="JJH13" s="352"/>
      <c r="JJI13" s="353"/>
      <c r="JJJ13" s="352"/>
      <c r="JJK13" s="353"/>
      <c r="JJL13" s="352"/>
      <c r="JJM13" s="353"/>
      <c r="JJN13" s="350"/>
      <c r="JJO13" s="350"/>
      <c r="JJP13" s="350"/>
      <c r="JJQ13" s="350"/>
      <c r="JJR13" s="350"/>
      <c r="JJS13" s="350"/>
      <c r="JJT13" s="351"/>
      <c r="JJU13" s="352"/>
      <c r="JJV13" s="353"/>
      <c r="JJW13" s="352"/>
      <c r="JJX13" s="353"/>
      <c r="JJY13" s="352"/>
      <c r="JJZ13" s="353"/>
      <c r="JKA13" s="352"/>
      <c r="JKB13" s="353"/>
      <c r="JKC13" s="350"/>
      <c r="JKD13" s="350"/>
      <c r="JKE13" s="350"/>
      <c r="JKF13" s="350"/>
      <c r="JKG13" s="350"/>
      <c r="JKH13" s="350"/>
      <c r="JKI13" s="351"/>
      <c r="JKJ13" s="352"/>
      <c r="JKK13" s="353"/>
      <c r="JKL13" s="352"/>
      <c r="JKM13" s="353"/>
      <c r="JKN13" s="352"/>
      <c r="JKO13" s="353"/>
      <c r="JKP13" s="352"/>
      <c r="JKQ13" s="353"/>
      <c r="JKR13" s="350"/>
      <c r="JKS13" s="350"/>
      <c r="JKT13" s="350"/>
      <c r="JKU13" s="350"/>
      <c r="JKV13" s="350"/>
      <c r="JKW13" s="350"/>
      <c r="JKX13" s="351"/>
      <c r="JKY13" s="352"/>
      <c r="JKZ13" s="353"/>
      <c r="JLA13" s="352"/>
      <c r="JLB13" s="353"/>
      <c r="JLC13" s="352"/>
      <c r="JLD13" s="353"/>
      <c r="JLE13" s="352"/>
      <c r="JLF13" s="353"/>
      <c r="JLG13" s="350"/>
      <c r="JLH13" s="350"/>
      <c r="JLI13" s="350"/>
      <c r="JLJ13" s="350"/>
      <c r="JLK13" s="350"/>
      <c r="JLL13" s="350"/>
      <c r="JLM13" s="351"/>
      <c r="JLN13" s="352"/>
      <c r="JLO13" s="353"/>
      <c r="JLP13" s="352"/>
      <c r="JLQ13" s="353"/>
      <c r="JLR13" s="352"/>
      <c r="JLS13" s="353"/>
      <c r="JLT13" s="352"/>
      <c r="JLU13" s="353"/>
      <c r="JLV13" s="350"/>
      <c r="JLW13" s="350"/>
      <c r="JLX13" s="350"/>
      <c r="JLY13" s="350"/>
      <c r="JLZ13" s="350"/>
      <c r="JMA13" s="350"/>
      <c r="JMB13" s="351"/>
      <c r="JMC13" s="352"/>
      <c r="JMD13" s="353"/>
      <c r="JME13" s="352"/>
      <c r="JMF13" s="353"/>
      <c r="JMG13" s="352"/>
      <c r="JMH13" s="353"/>
      <c r="JMI13" s="352"/>
      <c r="JMJ13" s="353"/>
      <c r="JMK13" s="350"/>
      <c r="JML13" s="350"/>
      <c r="JMM13" s="350"/>
      <c r="JMN13" s="350"/>
      <c r="JMO13" s="350"/>
      <c r="JMP13" s="350"/>
      <c r="JMQ13" s="351"/>
      <c r="JMR13" s="352"/>
      <c r="JMS13" s="353"/>
      <c r="JMT13" s="352"/>
      <c r="JMU13" s="353"/>
      <c r="JMV13" s="352"/>
      <c r="JMW13" s="353"/>
      <c r="JMX13" s="352"/>
      <c r="JMY13" s="353"/>
      <c r="JMZ13" s="350"/>
      <c r="JNA13" s="350"/>
      <c r="JNB13" s="350"/>
      <c r="JNC13" s="350"/>
      <c r="JND13" s="350"/>
      <c r="JNE13" s="350"/>
      <c r="JNF13" s="351"/>
      <c r="JNG13" s="352"/>
      <c r="JNH13" s="353"/>
      <c r="JNI13" s="352"/>
      <c r="JNJ13" s="353"/>
      <c r="JNK13" s="352"/>
      <c r="JNL13" s="353"/>
      <c r="JNM13" s="352"/>
      <c r="JNN13" s="353"/>
      <c r="JNO13" s="350"/>
      <c r="JNP13" s="350"/>
      <c r="JNQ13" s="350"/>
      <c r="JNR13" s="350"/>
      <c r="JNS13" s="350"/>
      <c r="JNT13" s="350"/>
      <c r="JNU13" s="351"/>
      <c r="JNV13" s="352"/>
      <c r="JNW13" s="353"/>
      <c r="JNX13" s="352"/>
      <c r="JNY13" s="353"/>
      <c r="JNZ13" s="352"/>
      <c r="JOA13" s="353"/>
      <c r="JOB13" s="352"/>
      <c r="JOC13" s="353"/>
      <c r="JOD13" s="350"/>
      <c r="JOE13" s="350"/>
      <c r="JOF13" s="350"/>
      <c r="JOG13" s="350"/>
      <c r="JOH13" s="350"/>
      <c r="JOI13" s="350"/>
      <c r="JOJ13" s="351"/>
      <c r="JOK13" s="352"/>
      <c r="JOL13" s="353"/>
      <c r="JOM13" s="352"/>
      <c r="JON13" s="353"/>
      <c r="JOO13" s="352"/>
      <c r="JOP13" s="353"/>
      <c r="JOQ13" s="352"/>
      <c r="JOR13" s="353"/>
      <c r="JOS13" s="350"/>
      <c r="JOT13" s="350"/>
      <c r="JOU13" s="350"/>
      <c r="JOV13" s="350"/>
      <c r="JOW13" s="350"/>
      <c r="JOX13" s="350"/>
      <c r="JOY13" s="351"/>
      <c r="JOZ13" s="352"/>
      <c r="JPA13" s="353"/>
      <c r="JPB13" s="352"/>
      <c r="JPC13" s="353"/>
      <c r="JPD13" s="352"/>
      <c r="JPE13" s="353"/>
      <c r="JPF13" s="352"/>
      <c r="JPG13" s="353"/>
      <c r="JPH13" s="350"/>
      <c r="JPI13" s="350"/>
      <c r="JPJ13" s="350"/>
      <c r="JPK13" s="350"/>
      <c r="JPL13" s="350"/>
      <c r="JPM13" s="350"/>
      <c r="JPN13" s="351"/>
      <c r="JPO13" s="352"/>
      <c r="JPP13" s="353"/>
      <c r="JPQ13" s="352"/>
      <c r="JPR13" s="353"/>
      <c r="JPS13" s="352"/>
      <c r="JPT13" s="353"/>
      <c r="JPU13" s="352"/>
      <c r="JPV13" s="353"/>
      <c r="JPW13" s="350"/>
      <c r="JPX13" s="350"/>
      <c r="JPY13" s="350"/>
      <c r="JPZ13" s="350"/>
      <c r="JQA13" s="350"/>
      <c r="JQB13" s="350"/>
      <c r="JQC13" s="351"/>
      <c r="JQD13" s="352"/>
      <c r="JQE13" s="353"/>
      <c r="JQF13" s="352"/>
      <c r="JQG13" s="353"/>
      <c r="JQH13" s="352"/>
      <c r="JQI13" s="353"/>
      <c r="JQJ13" s="352"/>
      <c r="JQK13" s="353"/>
      <c r="JQL13" s="350"/>
      <c r="JQM13" s="350"/>
      <c r="JQN13" s="350"/>
      <c r="JQO13" s="350"/>
      <c r="JQP13" s="350"/>
      <c r="JQQ13" s="350"/>
      <c r="JQR13" s="351"/>
      <c r="JQS13" s="352"/>
      <c r="JQT13" s="353"/>
      <c r="JQU13" s="352"/>
      <c r="JQV13" s="353"/>
      <c r="JQW13" s="352"/>
      <c r="JQX13" s="353"/>
      <c r="JQY13" s="352"/>
      <c r="JQZ13" s="353"/>
      <c r="JRA13" s="350"/>
      <c r="JRB13" s="350"/>
      <c r="JRC13" s="350"/>
      <c r="JRD13" s="350"/>
      <c r="JRE13" s="350"/>
      <c r="JRF13" s="350"/>
      <c r="JRG13" s="351"/>
      <c r="JRH13" s="352"/>
      <c r="JRI13" s="353"/>
      <c r="JRJ13" s="352"/>
      <c r="JRK13" s="353"/>
      <c r="JRL13" s="352"/>
      <c r="JRM13" s="353"/>
      <c r="JRN13" s="352"/>
      <c r="JRO13" s="353"/>
      <c r="JRP13" s="350"/>
      <c r="JRQ13" s="350"/>
      <c r="JRR13" s="350"/>
      <c r="JRS13" s="350"/>
      <c r="JRT13" s="350"/>
      <c r="JRU13" s="350"/>
      <c r="JRV13" s="351"/>
      <c r="JRW13" s="352"/>
      <c r="JRX13" s="353"/>
      <c r="JRY13" s="352"/>
      <c r="JRZ13" s="353"/>
      <c r="JSA13" s="352"/>
      <c r="JSB13" s="353"/>
      <c r="JSC13" s="352"/>
      <c r="JSD13" s="353"/>
      <c r="JSE13" s="350"/>
      <c r="JSF13" s="350"/>
      <c r="JSG13" s="350"/>
      <c r="JSH13" s="350"/>
      <c r="JSI13" s="350"/>
      <c r="JSJ13" s="350"/>
      <c r="JSK13" s="351"/>
      <c r="JSL13" s="352"/>
      <c r="JSM13" s="353"/>
      <c r="JSN13" s="352"/>
      <c r="JSO13" s="353"/>
      <c r="JSP13" s="352"/>
      <c r="JSQ13" s="353"/>
      <c r="JSR13" s="352"/>
      <c r="JSS13" s="353"/>
      <c r="JST13" s="350"/>
      <c r="JSU13" s="350"/>
      <c r="JSV13" s="350"/>
      <c r="JSW13" s="350"/>
      <c r="JSX13" s="350"/>
      <c r="JSY13" s="350"/>
      <c r="JSZ13" s="351"/>
      <c r="JTA13" s="352"/>
      <c r="JTB13" s="353"/>
      <c r="JTC13" s="352"/>
      <c r="JTD13" s="353"/>
      <c r="JTE13" s="352"/>
      <c r="JTF13" s="353"/>
      <c r="JTG13" s="352"/>
      <c r="JTH13" s="353"/>
      <c r="JTI13" s="350"/>
      <c r="JTJ13" s="350"/>
      <c r="JTK13" s="350"/>
      <c r="JTL13" s="350"/>
      <c r="JTM13" s="350"/>
      <c r="JTN13" s="350"/>
      <c r="JTO13" s="351"/>
      <c r="JTP13" s="352"/>
      <c r="JTQ13" s="353"/>
      <c r="JTR13" s="352"/>
      <c r="JTS13" s="353"/>
      <c r="JTT13" s="352"/>
      <c r="JTU13" s="353"/>
      <c r="JTV13" s="352"/>
      <c r="JTW13" s="353"/>
      <c r="JTX13" s="350"/>
      <c r="JTY13" s="350"/>
      <c r="JTZ13" s="350"/>
      <c r="JUA13" s="350"/>
      <c r="JUB13" s="350"/>
      <c r="JUC13" s="350"/>
      <c r="JUD13" s="351"/>
      <c r="JUE13" s="352"/>
      <c r="JUF13" s="353"/>
      <c r="JUG13" s="352"/>
      <c r="JUH13" s="353"/>
      <c r="JUI13" s="352"/>
      <c r="JUJ13" s="353"/>
      <c r="JUK13" s="352"/>
      <c r="JUL13" s="353"/>
      <c r="JUM13" s="350"/>
      <c r="JUN13" s="350"/>
      <c r="JUO13" s="350"/>
      <c r="JUP13" s="350"/>
      <c r="JUQ13" s="350"/>
      <c r="JUR13" s="350"/>
      <c r="JUS13" s="351"/>
      <c r="JUT13" s="352"/>
      <c r="JUU13" s="353"/>
      <c r="JUV13" s="352"/>
      <c r="JUW13" s="353"/>
      <c r="JUX13" s="352"/>
      <c r="JUY13" s="353"/>
      <c r="JUZ13" s="352"/>
      <c r="JVA13" s="353"/>
      <c r="JVB13" s="350"/>
      <c r="JVC13" s="350"/>
      <c r="JVD13" s="350"/>
      <c r="JVE13" s="350"/>
      <c r="JVF13" s="350"/>
      <c r="JVG13" s="350"/>
      <c r="JVH13" s="351"/>
      <c r="JVI13" s="352"/>
      <c r="JVJ13" s="353"/>
      <c r="JVK13" s="352"/>
      <c r="JVL13" s="353"/>
      <c r="JVM13" s="352"/>
      <c r="JVN13" s="353"/>
      <c r="JVO13" s="352"/>
      <c r="JVP13" s="353"/>
      <c r="JVQ13" s="350"/>
      <c r="JVR13" s="350"/>
      <c r="JVS13" s="350"/>
      <c r="JVT13" s="350"/>
      <c r="JVU13" s="350"/>
      <c r="JVV13" s="350"/>
      <c r="JVW13" s="351"/>
      <c r="JVX13" s="352"/>
      <c r="JVY13" s="353"/>
      <c r="JVZ13" s="352"/>
      <c r="JWA13" s="353"/>
      <c r="JWB13" s="352"/>
      <c r="JWC13" s="353"/>
      <c r="JWD13" s="352"/>
      <c r="JWE13" s="353"/>
      <c r="JWF13" s="350"/>
      <c r="JWG13" s="350"/>
      <c r="JWH13" s="350"/>
      <c r="JWI13" s="350"/>
      <c r="JWJ13" s="350"/>
      <c r="JWK13" s="350"/>
      <c r="JWL13" s="351"/>
      <c r="JWM13" s="352"/>
      <c r="JWN13" s="353"/>
      <c r="JWO13" s="352"/>
      <c r="JWP13" s="353"/>
      <c r="JWQ13" s="352"/>
      <c r="JWR13" s="353"/>
      <c r="JWS13" s="352"/>
      <c r="JWT13" s="353"/>
      <c r="JWU13" s="350"/>
      <c r="JWV13" s="350"/>
      <c r="JWW13" s="350"/>
      <c r="JWX13" s="350"/>
      <c r="JWY13" s="350"/>
      <c r="JWZ13" s="350"/>
      <c r="JXA13" s="351"/>
      <c r="JXB13" s="352"/>
      <c r="JXC13" s="353"/>
      <c r="JXD13" s="352"/>
      <c r="JXE13" s="353"/>
      <c r="JXF13" s="352"/>
      <c r="JXG13" s="353"/>
      <c r="JXH13" s="352"/>
      <c r="JXI13" s="353"/>
      <c r="JXJ13" s="350"/>
      <c r="JXK13" s="350"/>
      <c r="JXL13" s="350"/>
      <c r="JXM13" s="350"/>
      <c r="JXN13" s="350"/>
      <c r="JXO13" s="350"/>
      <c r="JXP13" s="351"/>
      <c r="JXQ13" s="352"/>
      <c r="JXR13" s="353"/>
      <c r="JXS13" s="352"/>
      <c r="JXT13" s="353"/>
      <c r="JXU13" s="352"/>
      <c r="JXV13" s="353"/>
      <c r="JXW13" s="352"/>
      <c r="JXX13" s="353"/>
      <c r="JXY13" s="350"/>
      <c r="JXZ13" s="350"/>
      <c r="JYA13" s="350"/>
      <c r="JYB13" s="350"/>
      <c r="JYC13" s="350"/>
      <c r="JYD13" s="350"/>
      <c r="JYE13" s="351"/>
      <c r="JYF13" s="352"/>
      <c r="JYG13" s="353"/>
      <c r="JYH13" s="352"/>
      <c r="JYI13" s="353"/>
      <c r="JYJ13" s="352"/>
      <c r="JYK13" s="353"/>
      <c r="JYL13" s="352"/>
      <c r="JYM13" s="353"/>
      <c r="JYN13" s="350"/>
      <c r="JYO13" s="350"/>
      <c r="JYP13" s="350"/>
      <c r="JYQ13" s="350"/>
      <c r="JYR13" s="350"/>
      <c r="JYS13" s="350"/>
      <c r="JYT13" s="351"/>
      <c r="JYU13" s="352"/>
      <c r="JYV13" s="353"/>
      <c r="JYW13" s="352"/>
      <c r="JYX13" s="353"/>
      <c r="JYY13" s="352"/>
      <c r="JYZ13" s="353"/>
      <c r="JZA13" s="352"/>
      <c r="JZB13" s="353"/>
      <c r="JZC13" s="350"/>
      <c r="JZD13" s="350"/>
      <c r="JZE13" s="350"/>
      <c r="JZF13" s="350"/>
      <c r="JZG13" s="350"/>
      <c r="JZH13" s="350"/>
      <c r="JZI13" s="351"/>
      <c r="JZJ13" s="352"/>
      <c r="JZK13" s="353"/>
      <c r="JZL13" s="352"/>
      <c r="JZM13" s="353"/>
      <c r="JZN13" s="352"/>
      <c r="JZO13" s="353"/>
      <c r="JZP13" s="352"/>
      <c r="JZQ13" s="353"/>
      <c r="JZR13" s="350"/>
      <c r="JZS13" s="350"/>
      <c r="JZT13" s="350"/>
      <c r="JZU13" s="350"/>
      <c r="JZV13" s="350"/>
      <c r="JZW13" s="350"/>
      <c r="JZX13" s="351"/>
      <c r="JZY13" s="352"/>
      <c r="JZZ13" s="353"/>
      <c r="KAA13" s="352"/>
      <c r="KAB13" s="353"/>
      <c r="KAC13" s="352"/>
      <c r="KAD13" s="353"/>
      <c r="KAE13" s="352"/>
      <c r="KAF13" s="353"/>
      <c r="KAG13" s="350"/>
      <c r="KAH13" s="350"/>
      <c r="KAI13" s="350"/>
      <c r="KAJ13" s="350"/>
      <c r="KAK13" s="350"/>
      <c r="KAL13" s="350"/>
      <c r="KAM13" s="351"/>
      <c r="KAN13" s="352"/>
      <c r="KAO13" s="353"/>
      <c r="KAP13" s="352"/>
      <c r="KAQ13" s="353"/>
      <c r="KAR13" s="352"/>
      <c r="KAS13" s="353"/>
      <c r="KAT13" s="352"/>
      <c r="KAU13" s="353"/>
      <c r="KAV13" s="350"/>
      <c r="KAW13" s="350"/>
      <c r="KAX13" s="350"/>
      <c r="KAY13" s="350"/>
      <c r="KAZ13" s="350"/>
      <c r="KBA13" s="350"/>
      <c r="KBB13" s="351"/>
      <c r="KBC13" s="352"/>
      <c r="KBD13" s="353"/>
      <c r="KBE13" s="352"/>
      <c r="KBF13" s="353"/>
      <c r="KBG13" s="352"/>
      <c r="KBH13" s="353"/>
      <c r="KBI13" s="352"/>
      <c r="KBJ13" s="353"/>
      <c r="KBK13" s="350"/>
      <c r="KBL13" s="350"/>
      <c r="KBM13" s="350"/>
      <c r="KBN13" s="350"/>
      <c r="KBO13" s="350"/>
      <c r="KBP13" s="350"/>
      <c r="KBQ13" s="351"/>
      <c r="KBR13" s="352"/>
      <c r="KBS13" s="353"/>
      <c r="KBT13" s="352"/>
      <c r="KBU13" s="353"/>
      <c r="KBV13" s="352"/>
      <c r="KBW13" s="353"/>
      <c r="KBX13" s="352"/>
      <c r="KBY13" s="353"/>
      <c r="KBZ13" s="350"/>
      <c r="KCA13" s="350"/>
      <c r="KCB13" s="350"/>
      <c r="KCC13" s="350"/>
      <c r="KCD13" s="350"/>
      <c r="KCE13" s="350"/>
      <c r="KCF13" s="351"/>
      <c r="KCG13" s="352"/>
      <c r="KCH13" s="353"/>
      <c r="KCI13" s="352"/>
      <c r="KCJ13" s="353"/>
      <c r="KCK13" s="352"/>
      <c r="KCL13" s="353"/>
      <c r="KCM13" s="352"/>
      <c r="KCN13" s="353"/>
      <c r="KCO13" s="350"/>
      <c r="KCP13" s="350"/>
      <c r="KCQ13" s="350"/>
      <c r="KCR13" s="350"/>
      <c r="KCS13" s="350"/>
      <c r="KCT13" s="350"/>
      <c r="KCU13" s="351"/>
      <c r="KCV13" s="352"/>
      <c r="KCW13" s="353"/>
      <c r="KCX13" s="352"/>
      <c r="KCY13" s="353"/>
      <c r="KCZ13" s="352"/>
      <c r="KDA13" s="353"/>
      <c r="KDB13" s="352"/>
      <c r="KDC13" s="353"/>
      <c r="KDD13" s="350"/>
      <c r="KDE13" s="350"/>
      <c r="KDF13" s="350"/>
      <c r="KDG13" s="350"/>
      <c r="KDH13" s="350"/>
      <c r="KDI13" s="350"/>
      <c r="KDJ13" s="351"/>
      <c r="KDK13" s="352"/>
      <c r="KDL13" s="353"/>
      <c r="KDM13" s="352"/>
      <c r="KDN13" s="353"/>
      <c r="KDO13" s="352"/>
      <c r="KDP13" s="353"/>
      <c r="KDQ13" s="352"/>
      <c r="KDR13" s="353"/>
      <c r="KDS13" s="350"/>
      <c r="KDT13" s="350"/>
      <c r="KDU13" s="350"/>
      <c r="KDV13" s="350"/>
      <c r="KDW13" s="350"/>
      <c r="KDX13" s="350"/>
      <c r="KDY13" s="351"/>
      <c r="KDZ13" s="352"/>
      <c r="KEA13" s="353"/>
      <c r="KEB13" s="352"/>
      <c r="KEC13" s="353"/>
      <c r="KED13" s="352"/>
      <c r="KEE13" s="353"/>
      <c r="KEF13" s="352"/>
      <c r="KEG13" s="353"/>
      <c r="KEH13" s="350"/>
      <c r="KEI13" s="350"/>
      <c r="KEJ13" s="350"/>
      <c r="KEK13" s="350"/>
      <c r="KEL13" s="350"/>
      <c r="KEM13" s="350"/>
      <c r="KEN13" s="351"/>
      <c r="KEO13" s="352"/>
      <c r="KEP13" s="353"/>
      <c r="KEQ13" s="352"/>
      <c r="KER13" s="353"/>
      <c r="KES13" s="352"/>
      <c r="KET13" s="353"/>
      <c r="KEU13" s="352"/>
      <c r="KEV13" s="353"/>
      <c r="KEW13" s="350"/>
      <c r="KEX13" s="350"/>
      <c r="KEY13" s="350"/>
      <c r="KEZ13" s="350"/>
      <c r="KFA13" s="350"/>
      <c r="KFB13" s="350"/>
      <c r="KFC13" s="351"/>
      <c r="KFD13" s="352"/>
      <c r="KFE13" s="353"/>
      <c r="KFF13" s="352"/>
      <c r="KFG13" s="353"/>
      <c r="KFH13" s="352"/>
      <c r="KFI13" s="353"/>
      <c r="KFJ13" s="352"/>
      <c r="KFK13" s="353"/>
      <c r="KFL13" s="350"/>
      <c r="KFM13" s="350"/>
      <c r="KFN13" s="350"/>
      <c r="KFO13" s="350"/>
      <c r="KFP13" s="350"/>
      <c r="KFQ13" s="350"/>
      <c r="KFR13" s="351"/>
      <c r="KFS13" s="352"/>
      <c r="KFT13" s="353"/>
      <c r="KFU13" s="352"/>
      <c r="KFV13" s="353"/>
      <c r="KFW13" s="352"/>
      <c r="KFX13" s="353"/>
      <c r="KFY13" s="352"/>
      <c r="KFZ13" s="353"/>
      <c r="KGA13" s="350"/>
      <c r="KGB13" s="350"/>
      <c r="KGC13" s="350"/>
      <c r="KGD13" s="350"/>
      <c r="KGE13" s="350"/>
      <c r="KGF13" s="350"/>
      <c r="KGG13" s="351"/>
      <c r="KGH13" s="352"/>
      <c r="KGI13" s="353"/>
      <c r="KGJ13" s="352"/>
      <c r="KGK13" s="353"/>
      <c r="KGL13" s="352"/>
      <c r="KGM13" s="353"/>
      <c r="KGN13" s="352"/>
      <c r="KGO13" s="353"/>
      <c r="KGP13" s="350"/>
      <c r="KGQ13" s="350"/>
      <c r="KGR13" s="350"/>
      <c r="KGS13" s="350"/>
      <c r="KGT13" s="350"/>
      <c r="KGU13" s="350"/>
      <c r="KGV13" s="351"/>
      <c r="KGW13" s="352"/>
      <c r="KGX13" s="353"/>
      <c r="KGY13" s="352"/>
      <c r="KGZ13" s="353"/>
      <c r="KHA13" s="352"/>
      <c r="KHB13" s="353"/>
      <c r="KHC13" s="352"/>
      <c r="KHD13" s="353"/>
      <c r="KHE13" s="350"/>
      <c r="KHF13" s="350"/>
      <c r="KHG13" s="350"/>
      <c r="KHH13" s="350"/>
      <c r="KHI13" s="350"/>
      <c r="KHJ13" s="350"/>
      <c r="KHK13" s="351"/>
      <c r="KHL13" s="352"/>
      <c r="KHM13" s="353"/>
      <c r="KHN13" s="352"/>
      <c r="KHO13" s="353"/>
      <c r="KHP13" s="352"/>
      <c r="KHQ13" s="353"/>
      <c r="KHR13" s="352"/>
      <c r="KHS13" s="353"/>
      <c r="KHT13" s="350"/>
      <c r="KHU13" s="350"/>
      <c r="KHV13" s="350"/>
      <c r="KHW13" s="350"/>
      <c r="KHX13" s="350"/>
      <c r="KHY13" s="350"/>
      <c r="KHZ13" s="351"/>
      <c r="KIA13" s="352"/>
      <c r="KIB13" s="353"/>
      <c r="KIC13" s="352"/>
      <c r="KID13" s="353"/>
      <c r="KIE13" s="352"/>
      <c r="KIF13" s="353"/>
      <c r="KIG13" s="352"/>
      <c r="KIH13" s="353"/>
      <c r="KII13" s="350"/>
      <c r="KIJ13" s="350"/>
      <c r="KIK13" s="350"/>
      <c r="KIL13" s="350"/>
      <c r="KIM13" s="350"/>
      <c r="KIN13" s="350"/>
      <c r="KIO13" s="351"/>
      <c r="KIP13" s="352"/>
      <c r="KIQ13" s="353"/>
      <c r="KIR13" s="352"/>
      <c r="KIS13" s="353"/>
      <c r="KIT13" s="352"/>
      <c r="KIU13" s="353"/>
      <c r="KIV13" s="352"/>
      <c r="KIW13" s="353"/>
      <c r="KIX13" s="350"/>
      <c r="KIY13" s="350"/>
      <c r="KIZ13" s="350"/>
      <c r="KJA13" s="350"/>
      <c r="KJB13" s="350"/>
      <c r="KJC13" s="350"/>
      <c r="KJD13" s="351"/>
      <c r="KJE13" s="352"/>
      <c r="KJF13" s="353"/>
      <c r="KJG13" s="352"/>
      <c r="KJH13" s="353"/>
      <c r="KJI13" s="352"/>
      <c r="KJJ13" s="353"/>
      <c r="KJK13" s="352"/>
      <c r="KJL13" s="353"/>
      <c r="KJM13" s="350"/>
      <c r="KJN13" s="350"/>
      <c r="KJO13" s="350"/>
      <c r="KJP13" s="350"/>
      <c r="KJQ13" s="350"/>
      <c r="KJR13" s="350"/>
      <c r="KJS13" s="351"/>
      <c r="KJT13" s="352"/>
      <c r="KJU13" s="353"/>
      <c r="KJV13" s="352"/>
      <c r="KJW13" s="353"/>
      <c r="KJX13" s="352"/>
      <c r="KJY13" s="353"/>
      <c r="KJZ13" s="352"/>
      <c r="KKA13" s="353"/>
      <c r="KKB13" s="350"/>
      <c r="KKC13" s="350"/>
      <c r="KKD13" s="350"/>
      <c r="KKE13" s="350"/>
      <c r="KKF13" s="350"/>
      <c r="KKG13" s="350"/>
      <c r="KKH13" s="351"/>
      <c r="KKI13" s="352"/>
      <c r="KKJ13" s="353"/>
      <c r="KKK13" s="352"/>
      <c r="KKL13" s="353"/>
      <c r="KKM13" s="352"/>
      <c r="KKN13" s="353"/>
      <c r="KKO13" s="352"/>
      <c r="KKP13" s="353"/>
      <c r="KKQ13" s="350"/>
      <c r="KKR13" s="350"/>
      <c r="KKS13" s="350"/>
      <c r="KKT13" s="350"/>
      <c r="KKU13" s="350"/>
      <c r="KKV13" s="350"/>
      <c r="KKW13" s="351"/>
      <c r="KKX13" s="352"/>
      <c r="KKY13" s="353"/>
      <c r="KKZ13" s="352"/>
      <c r="KLA13" s="353"/>
      <c r="KLB13" s="352"/>
      <c r="KLC13" s="353"/>
      <c r="KLD13" s="352"/>
      <c r="KLE13" s="353"/>
      <c r="KLF13" s="350"/>
      <c r="KLG13" s="350"/>
      <c r="KLH13" s="350"/>
      <c r="KLI13" s="350"/>
      <c r="KLJ13" s="350"/>
      <c r="KLK13" s="350"/>
      <c r="KLL13" s="351"/>
      <c r="KLM13" s="352"/>
      <c r="KLN13" s="353"/>
      <c r="KLO13" s="352"/>
      <c r="KLP13" s="353"/>
      <c r="KLQ13" s="352"/>
      <c r="KLR13" s="353"/>
      <c r="KLS13" s="352"/>
      <c r="KLT13" s="353"/>
      <c r="KLU13" s="350"/>
      <c r="KLV13" s="350"/>
      <c r="KLW13" s="350"/>
      <c r="KLX13" s="350"/>
      <c r="KLY13" s="350"/>
      <c r="KLZ13" s="350"/>
      <c r="KMA13" s="351"/>
      <c r="KMB13" s="352"/>
      <c r="KMC13" s="353"/>
      <c r="KMD13" s="352"/>
      <c r="KME13" s="353"/>
      <c r="KMF13" s="352"/>
      <c r="KMG13" s="353"/>
      <c r="KMH13" s="352"/>
      <c r="KMI13" s="353"/>
      <c r="KMJ13" s="350"/>
      <c r="KMK13" s="350"/>
      <c r="KML13" s="350"/>
      <c r="KMM13" s="350"/>
      <c r="KMN13" s="350"/>
      <c r="KMO13" s="350"/>
      <c r="KMP13" s="351"/>
      <c r="KMQ13" s="352"/>
      <c r="KMR13" s="353"/>
      <c r="KMS13" s="352"/>
      <c r="KMT13" s="353"/>
      <c r="KMU13" s="352"/>
      <c r="KMV13" s="353"/>
      <c r="KMW13" s="352"/>
      <c r="KMX13" s="353"/>
      <c r="KMY13" s="350"/>
      <c r="KMZ13" s="350"/>
      <c r="KNA13" s="350"/>
      <c r="KNB13" s="350"/>
      <c r="KNC13" s="350"/>
      <c r="KND13" s="350"/>
      <c r="KNE13" s="351"/>
      <c r="KNF13" s="352"/>
      <c r="KNG13" s="353"/>
      <c r="KNH13" s="352"/>
      <c r="KNI13" s="353"/>
      <c r="KNJ13" s="352"/>
      <c r="KNK13" s="353"/>
      <c r="KNL13" s="352"/>
      <c r="KNM13" s="353"/>
      <c r="KNN13" s="350"/>
      <c r="KNO13" s="350"/>
      <c r="KNP13" s="350"/>
      <c r="KNQ13" s="350"/>
      <c r="KNR13" s="350"/>
      <c r="KNS13" s="350"/>
      <c r="KNT13" s="351"/>
      <c r="KNU13" s="352"/>
      <c r="KNV13" s="353"/>
      <c r="KNW13" s="352"/>
      <c r="KNX13" s="353"/>
      <c r="KNY13" s="352"/>
      <c r="KNZ13" s="353"/>
      <c r="KOA13" s="352"/>
      <c r="KOB13" s="353"/>
      <c r="KOC13" s="350"/>
      <c r="KOD13" s="350"/>
      <c r="KOE13" s="350"/>
      <c r="KOF13" s="350"/>
      <c r="KOG13" s="350"/>
      <c r="KOH13" s="350"/>
      <c r="KOI13" s="351"/>
      <c r="KOJ13" s="352"/>
      <c r="KOK13" s="353"/>
      <c r="KOL13" s="352"/>
      <c r="KOM13" s="353"/>
      <c r="KON13" s="352"/>
      <c r="KOO13" s="353"/>
      <c r="KOP13" s="352"/>
      <c r="KOQ13" s="353"/>
      <c r="KOR13" s="350"/>
      <c r="KOS13" s="350"/>
      <c r="KOT13" s="350"/>
      <c r="KOU13" s="350"/>
      <c r="KOV13" s="350"/>
      <c r="KOW13" s="350"/>
      <c r="KOX13" s="351"/>
      <c r="KOY13" s="352"/>
      <c r="KOZ13" s="353"/>
      <c r="KPA13" s="352"/>
      <c r="KPB13" s="353"/>
      <c r="KPC13" s="352"/>
      <c r="KPD13" s="353"/>
      <c r="KPE13" s="352"/>
      <c r="KPF13" s="353"/>
      <c r="KPG13" s="350"/>
      <c r="KPH13" s="350"/>
      <c r="KPI13" s="350"/>
      <c r="KPJ13" s="350"/>
      <c r="KPK13" s="350"/>
      <c r="KPL13" s="350"/>
      <c r="KPM13" s="351"/>
      <c r="KPN13" s="352"/>
      <c r="KPO13" s="353"/>
      <c r="KPP13" s="352"/>
      <c r="KPQ13" s="353"/>
      <c r="KPR13" s="352"/>
      <c r="KPS13" s="353"/>
      <c r="KPT13" s="352"/>
      <c r="KPU13" s="353"/>
      <c r="KPV13" s="350"/>
      <c r="KPW13" s="350"/>
      <c r="KPX13" s="350"/>
      <c r="KPY13" s="350"/>
      <c r="KPZ13" s="350"/>
      <c r="KQA13" s="350"/>
      <c r="KQB13" s="351"/>
      <c r="KQC13" s="352"/>
      <c r="KQD13" s="353"/>
      <c r="KQE13" s="352"/>
      <c r="KQF13" s="353"/>
      <c r="KQG13" s="352"/>
      <c r="KQH13" s="353"/>
      <c r="KQI13" s="352"/>
      <c r="KQJ13" s="353"/>
      <c r="KQK13" s="350"/>
      <c r="KQL13" s="350"/>
      <c r="KQM13" s="350"/>
      <c r="KQN13" s="350"/>
      <c r="KQO13" s="350"/>
      <c r="KQP13" s="350"/>
      <c r="KQQ13" s="351"/>
      <c r="KQR13" s="352"/>
      <c r="KQS13" s="353"/>
      <c r="KQT13" s="352"/>
      <c r="KQU13" s="353"/>
      <c r="KQV13" s="352"/>
      <c r="KQW13" s="353"/>
      <c r="KQX13" s="352"/>
      <c r="KQY13" s="353"/>
      <c r="KQZ13" s="350"/>
      <c r="KRA13" s="350"/>
      <c r="KRB13" s="350"/>
      <c r="KRC13" s="350"/>
      <c r="KRD13" s="350"/>
      <c r="KRE13" s="350"/>
      <c r="KRF13" s="351"/>
      <c r="KRG13" s="352"/>
      <c r="KRH13" s="353"/>
      <c r="KRI13" s="352"/>
      <c r="KRJ13" s="353"/>
      <c r="KRK13" s="352"/>
      <c r="KRL13" s="353"/>
      <c r="KRM13" s="352"/>
      <c r="KRN13" s="353"/>
      <c r="KRO13" s="350"/>
      <c r="KRP13" s="350"/>
      <c r="KRQ13" s="350"/>
      <c r="KRR13" s="350"/>
      <c r="KRS13" s="350"/>
      <c r="KRT13" s="350"/>
      <c r="KRU13" s="351"/>
      <c r="KRV13" s="352"/>
      <c r="KRW13" s="353"/>
      <c r="KRX13" s="352"/>
      <c r="KRY13" s="353"/>
      <c r="KRZ13" s="352"/>
      <c r="KSA13" s="353"/>
      <c r="KSB13" s="352"/>
      <c r="KSC13" s="353"/>
      <c r="KSD13" s="350"/>
      <c r="KSE13" s="350"/>
      <c r="KSF13" s="350"/>
      <c r="KSG13" s="350"/>
      <c r="KSH13" s="350"/>
      <c r="KSI13" s="350"/>
      <c r="KSJ13" s="351"/>
      <c r="KSK13" s="352"/>
      <c r="KSL13" s="353"/>
      <c r="KSM13" s="352"/>
      <c r="KSN13" s="353"/>
      <c r="KSO13" s="352"/>
      <c r="KSP13" s="353"/>
      <c r="KSQ13" s="352"/>
      <c r="KSR13" s="353"/>
      <c r="KSS13" s="350"/>
      <c r="KST13" s="350"/>
      <c r="KSU13" s="350"/>
      <c r="KSV13" s="350"/>
      <c r="KSW13" s="350"/>
      <c r="KSX13" s="350"/>
      <c r="KSY13" s="351"/>
      <c r="KSZ13" s="352"/>
      <c r="KTA13" s="353"/>
      <c r="KTB13" s="352"/>
      <c r="KTC13" s="353"/>
      <c r="KTD13" s="352"/>
      <c r="KTE13" s="353"/>
      <c r="KTF13" s="352"/>
      <c r="KTG13" s="353"/>
      <c r="KTH13" s="350"/>
      <c r="KTI13" s="350"/>
      <c r="KTJ13" s="350"/>
      <c r="KTK13" s="350"/>
      <c r="KTL13" s="350"/>
      <c r="KTM13" s="350"/>
      <c r="KTN13" s="351"/>
      <c r="KTO13" s="352"/>
      <c r="KTP13" s="353"/>
      <c r="KTQ13" s="352"/>
      <c r="KTR13" s="353"/>
      <c r="KTS13" s="352"/>
      <c r="KTT13" s="353"/>
      <c r="KTU13" s="352"/>
      <c r="KTV13" s="353"/>
      <c r="KTW13" s="350"/>
      <c r="KTX13" s="350"/>
      <c r="KTY13" s="350"/>
      <c r="KTZ13" s="350"/>
      <c r="KUA13" s="350"/>
      <c r="KUB13" s="350"/>
      <c r="KUC13" s="351"/>
      <c r="KUD13" s="352"/>
      <c r="KUE13" s="353"/>
      <c r="KUF13" s="352"/>
      <c r="KUG13" s="353"/>
      <c r="KUH13" s="352"/>
      <c r="KUI13" s="353"/>
      <c r="KUJ13" s="352"/>
      <c r="KUK13" s="353"/>
      <c r="KUL13" s="350"/>
      <c r="KUM13" s="350"/>
      <c r="KUN13" s="350"/>
      <c r="KUO13" s="350"/>
      <c r="KUP13" s="350"/>
      <c r="KUQ13" s="350"/>
      <c r="KUR13" s="351"/>
      <c r="KUS13" s="352"/>
      <c r="KUT13" s="353"/>
      <c r="KUU13" s="352"/>
      <c r="KUV13" s="353"/>
      <c r="KUW13" s="352"/>
      <c r="KUX13" s="353"/>
      <c r="KUY13" s="352"/>
      <c r="KUZ13" s="353"/>
      <c r="KVA13" s="350"/>
      <c r="KVB13" s="350"/>
      <c r="KVC13" s="350"/>
      <c r="KVD13" s="350"/>
      <c r="KVE13" s="350"/>
      <c r="KVF13" s="350"/>
      <c r="KVG13" s="351"/>
      <c r="KVH13" s="352"/>
      <c r="KVI13" s="353"/>
      <c r="KVJ13" s="352"/>
      <c r="KVK13" s="353"/>
      <c r="KVL13" s="352"/>
      <c r="KVM13" s="353"/>
      <c r="KVN13" s="352"/>
      <c r="KVO13" s="353"/>
      <c r="KVP13" s="350"/>
      <c r="KVQ13" s="350"/>
      <c r="KVR13" s="350"/>
      <c r="KVS13" s="350"/>
      <c r="KVT13" s="350"/>
      <c r="KVU13" s="350"/>
      <c r="KVV13" s="351"/>
      <c r="KVW13" s="352"/>
      <c r="KVX13" s="353"/>
      <c r="KVY13" s="352"/>
      <c r="KVZ13" s="353"/>
      <c r="KWA13" s="352"/>
      <c r="KWB13" s="353"/>
      <c r="KWC13" s="352"/>
      <c r="KWD13" s="353"/>
      <c r="KWE13" s="350"/>
      <c r="KWF13" s="350"/>
      <c r="KWG13" s="350"/>
      <c r="KWH13" s="350"/>
      <c r="KWI13" s="350"/>
      <c r="KWJ13" s="350"/>
      <c r="KWK13" s="351"/>
      <c r="KWL13" s="352"/>
      <c r="KWM13" s="353"/>
      <c r="KWN13" s="352"/>
      <c r="KWO13" s="353"/>
      <c r="KWP13" s="352"/>
      <c r="KWQ13" s="353"/>
      <c r="KWR13" s="352"/>
      <c r="KWS13" s="353"/>
      <c r="KWT13" s="350"/>
      <c r="KWU13" s="350"/>
      <c r="KWV13" s="350"/>
      <c r="KWW13" s="350"/>
      <c r="KWX13" s="350"/>
      <c r="KWY13" s="350"/>
      <c r="KWZ13" s="351"/>
      <c r="KXA13" s="352"/>
      <c r="KXB13" s="353"/>
      <c r="KXC13" s="352"/>
      <c r="KXD13" s="353"/>
      <c r="KXE13" s="352"/>
      <c r="KXF13" s="353"/>
      <c r="KXG13" s="352"/>
      <c r="KXH13" s="353"/>
      <c r="KXI13" s="350"/>
      <c r="KXJ13" s="350"/>
      <c r="KXK13" s="350"/>
      <c r="KXL13" s="350"/>
      <c r="KXM13" s="350"/>
      <c r="KXN13" s="350"/>
      <c r="KXO13" s="351"/>
      <c r="KXP13" s="352"/>
      <c r="KXQ13" s="353"/>
      <c r="KXR13" s="352"/>
      <c r="KXS13" s="353"/>
      <c r="KXT13" s="352"/>
      <c r="KXU13" s="353"/>
      <c r="KXV13" s="352"/>
      <c r="KXW13" s="353"/>
      <c r="KXX13" s="350"/>
      <c r="KXY13" s="350"/>
      <c r="KXZ13" s="350"/>
      <c r="KYA13" s="350"/>
      <c r="KYB13" s="350"/>
      <c r="KYC13" s="350"/>
      <c r="KYD13" s="351"/>
      <c r="KYE13" s="352"/>
      <c r="KYF13" s="353"/>
      <c r="KYG13" s="352"/>
      <c r="KYH13" s="353"/>
      <c r="KYI13" s="352"/>
      <c r="KYJ13" s="353"/>
      <c r="KYK13" s="352"/>
      <c r="KYL13" s="353"/>
      <c r="KYM13" s="350"/>
      <c r="KYN13" s="350"/>
      <c r="KYO13" s="350"/>
      <c r="KYP13" s="350"/>
      <c r="KYQ13" s="350"/>
      <c r="KYR13" s="350"/>
      <c r="KYS13" s="351"/>
      <c r="KYT13" s="352"/>
      <c r="KYU13" s="353"/>
      <c r="KYV13" s="352"/>
      <c r="KYW13" s="353"/>
      <c r="KYX13" s="352"/>
      <c r="KYY13" s="353"/>
      <c r="KYZ13" s="352"/>
      <c r="KZA13" s="353"/>
      <c r="KZB13" s="350"/>
      <c r="KZC13" s="350"/>
      <c r="KZD13" s="350"/>
      <c r="KZE13" s="350"/>
      <c r="KZF13" s="350"/>
      <c r="KZG13" s="350"/>
      <c r="KZH13" s="351"/>
      <c r="KZI13" s="352"/>
      <c r="KZJ13" s="353"/>
      <c r="KZK13" s="352"/>
      <c r="KZL13" s="353"/>
      <c r="KZM13" s="352"/>
      <c r="KZN13" s="353"/>
      <c r="KZO13" s="352"/>
      <c r="KZP13" s="353"/>
      <c r="KZQ13" s="350"/>
      <c r="KZR13" s="350"/>
      <c r="KZS13" s="350"/>
      <c r="KZT13" s="350"/>
      <c r="KZU13" s="350"/>
      <c r="KZV13" s="350"/>
      <c r="KZW13" s="351"/>
      <c r="KZX13" s="352"/>
      <c r="KZY13" s="353"/>
      <c r="KZZ13" s="352"/>
      <c r="LAA13" s="353"/>
      <c r="LAB13" s="352"/>
      <c r="LAC13" s="353"/>
      <c r="LAD13" s="352"/>
      <c r="LAE13" s="353"/>
      <c r="LAF13" s="350"/>
      <c r="LAG13" s="350"/>
      <c r="LAH13" s="350"/>
      <c r="LAI13" s="350"/>
      <c r="LAJ13" s="350"/>
      <c r="LAK13" s="350"/>
      <c r="LAL13" s="351"/>
      <c r="LAM13" s="352"/>
      <c r="LAN13" s="353"/>
      <c r="LAO13" s="352"/>
      <c r="LAP13" s="353"/>
      <c r="LAQ13" s="352"/>
      <c r="LAR13" s="353"/>
      <c r="LAS13" s="352"/>
      <c r="LAT13" s="353"/>
      <c r="LAU13" s="350"/>
      <c r="LAV13" s="350"/>
      <c r="LAW13" s="350"/>
      <c r="LAX13" s="350"/>
      <c r="LAY13" s="350"/>
      <c r="LAZ13" s="350"/>
      <c r="LBA13" s="351"/>
      <c r="LBB13" s="352"/>
      <c r="LBC13" s="353"/>
      <c r="LBD13" s="352"/>
      <c r="LBE13" s="353"/>
      <c r="LBF13" s="352"/>
      <c r="LBG13" s="353"/>
      <c r="LBH13" s="352"/>
      <c r="LBI13" s="353"/>
      <c r="LBJ13" s="350"/>
      <c r="LBK13" s="350"/>
      <c r="LBL13" s="350"/>
      <c r="LBM13" s="350"/>
      <c r="LBN13" s="350"/>
      <c r="LBO13" s="350"/>
      <c r="LBP13" s="351"/>
      <c r="LBQ13" s="352"/>
      <c r="LBR13" s="353"/>
      <c r="LBS13" s="352"/>
      <c r="LBT13" s="353"/>
      <c r="LBU13" s="352"/>
      <c r="LBV13" s="353"/>
      <c r="LBW13" s="352"/>
      <c r="LBX13" s="353"/>
      <c r="LBY13" s="350"/>
      <c r="LBZ13" s="350"/>
      <c r="LCA13" s="350"/>
      <c r="LCB13" s="350"/>
      <c r="LCC13" s="350"/>
      <c r="LCD13" s="350"/>
      <c r="LCE13" s="351"/>
      <c r="LCF13" s="352"/>
      <c r="LCG13" s="353"/>
      <c r="LCH13" s="352"/>
      <c r="LCI13" s="353"/>
      <c r="LCJ13" s="352"/>
      <c r="LCK13" s="353"/>
      <c r="LCL13" s="352"/>
      <c r="LCM13" s="353"/>
      <c r="LCN13" s="350"/>
      <c r="LCO13" s="350"/>
      <c r="LCP13" s="350"/>
      <c r="LCQ13" s="350"/>
      <c r="LCR13" s="350"/>
      <c r="LCS13" s="350"/>
      <c r="LCT13" s="351"/>
      <c r="LCU13" s="352"/>
      <c r="LCV13" s="353"/>
      <c r="LCW13" s="352"/>
      <c r="LCX13" s="353"/>
      <c r="LCY13" s="352"/>
      <c r="LCZ13" s="353"/>
      <c r="LDA13" s="352"/>
      <c r="LDB13" s="353"/>
      <c r="LDC13" s="350"/>
      <c r="LDD13" s="350"/>
      <c r="LDE13" s="350"/>
      <c r="LDF13" s="350"/>
      <c r="LDG13" s="350"/>
      <c r="LDH13" s="350"/>
      <c r="LDI13" s="351"/>
      <c r="LDJ13" s="352"/>
      <c r="LDK13" s="353"/>
      <c r="LDL13" s="352"/>
      <c r="LDM13" s="353"/>
      <c r="LDN13" s="352"/>
      <c r="LDO13" s="353"/>
      <c r="LDP13" s="352"/>
      <c r="LDQ13" s="353"/>
      <c r="LDR13" s="350"/>
      <c r="LDS13" s="350"/>
      <c r="LDT13" s="350"/>
      <c r="LDU13" s="350"/>
      <c r="LDV13" s="350"/>
      <c r="LDW13" s="350"/>
      <c r="LDX13" s="351"/>
      <c r="LDY13" s="352"/>
      <c r="LDZ13" s="353"/>
      <c r="LEA13" s="352"/>
      <c r="LEB13" s="353"/>
      <c r="LEC13" s="352"/>
      <c r="LED13" s="353"/>
      <c r="LEE13" s="352"/>
      <c r="LEF13" s="353"/>
      <c r="LEG13" s="350"/>
      <c r="LEH13" s="350"/>
      <c r="LEI13" s="350"/>
      <c r="LEJ13" s="350"/>
      <c r="LEK13" s="350"/>
      <c r="LEL13" s="350"/>
      <c r="LEM13" s="351"/>
      <c r="LEN13" s="352"/>
      <c r="LEO13" s="353"/>
      <c r="LEP13" s="352"/>
      <c r="LEQ13" s="353"/>
      <c r="LER13" s="352"/>
      <c r="LES13" s="353"/>
      <c r="LET13" s="352"/>
      <c r="LEU13" s="353"/>
      <c r="LEV13" s="350"/>
      <c r="LEW13" s="350"/>
      <c r="LEX13" s="350"/>
      <c r="LEY13" s="350"/>
      <c r="LEZ13" s="350"/>
      <c r="LFA13" s="350"/>
      <c r="LFB13" s="351"/>
      <c r="LFC13" s="352"/>
      <c r="LFD13" s="353"/>
      <c r="LFE13" s="352"/>
      <c r="LFF13" s="353"/>
      <c r="LFG13" s="352"/>
      <c r="LFH13" s="353"/>
      <c r="LFI13" s="352"/>
      <c r="LFJ13" s="353"/>
      <c r="LFK13" s="350"/>
      <c r="LFL13" s="350"/>
      <c r="LFM13" s="350"/>
      <c r="LFN13" s="350"/>
      <c r="LFO13" s="350"/>
      <c r="LFP13" s="350"/>
      <c r="LFQ13" s="351"/>
      <c r="LFR13" s="352"/>
      <c r="LFS13" s="353"/>
      <c r="LFT13" s="352"/>
      <c r="LFU13" s="353"/>
      <c r="LFV13" s="352"/>
      <c r="LFW13" s="353"/>
      <c r="LFX13" s="352"/>
      <c r="LFY13" s="353"/>
      <c r="LFZ13" s="350"/>
      <c r="LGA13" s="350"/>
      <c r="LGB13" s="350"/>
      <c r="LGC13" s="350"/>
      <c r="LGD13" s="350"/>
      <c r="LGE13" s="350"/>
      <c r="LGF13" s="351"/>
      <c r="LGG13" s="352"/>
      <c r="LGH13" s="353"/>
      <c r="LGI13" s="352"/>
      <c r="LGJ13" s="353"/>
      <c r="LGK13" s="352"/>
      <c r="LGL13" s="353"/>
      <c r="LGM13" s="352"/>
      <c r="LGN13" s="353"/>
      <c r="LGO13" s="350"/>
      <c r="LGP13" s="350"/>
      <c r="LGQ13" s="350"/>
      <c r="LGR13" s="350"/>
      <c r="LGS13" s="350"/>
      <c r="LGT13" s="350"/>
      <c r="LGU13" s="351"/>
      <c r="LGV13" s="352"/>
      <c r="LGW13" s="353"/>
      <c r="LGX13" s="352"/>
      <c r="LGY13" s="353"/>
      <c r="LGZ13" s="352"/>
      <c r="LHA13" s="353"/>
      <c r="LHB13" s="352"/>
      <c r="LHC13" s="353"/>
      <c r="LHD13" s="350"/>
      <c r="LHE13" s="350"/>
      <c r="LHF13" s="350"/>
      <c r="LHG13" s="350"/>
      <c r="LHH13" s="350"/>
      <c r="LHI13" s="350"/>
      <c r="LHJ13" s="351"/>
      <c r="LHK13" s="352"/>
      <c r="LHL13" s="353"/>
      <c r="LHM13" s="352"/>
      <c r="LHN13" s="353"/>
      <c r="LHO13" s="352"/>
      <c r="LHP13" s="353"/>
      <c r="LHQ13" s="352"/>
      <c r="LHR13" s="353"/>
      <c r="LHS13" s="350"/>
      <c r="LHT13" s="350"/>
      <c r="LHU13" s="350"/>
      <c r="LHV13" s="350"/>
      <c r="LHW13" s="350"/>
      <c r="LHX13" s="350"/>
      <c r="LHY13" s="351"/>
      <c r="LHZ13" s="352"/>
      <c r="LIA13" s="353"/>
      <c r="LIB13" s="352"/>
      <c r="LIC13" s="353"/>
      <c r="LID13" s="352"/>
      <c r="LIE13" s="353"/>
      <c r="LIF13" s="352"/>
      <c r="LIG13" s="353"/>
      <c r="LIH13" s="350"/>
      <c r="LII13" s="350"/>
      <c r="LIJ13" s="350"/>
      <c r="LIK13" s="350"/>
      <c r="LIL13" s="350"/>
      <c r="LIM13" s="350"/>
      <c r="LIN13" s="351"/>
      <c r="LIO13" s="352"/>
      <c r="LIP13" s="353"/>
      <c r="LIQ13" s="352"/>
      <c r="LIR13" s="353"/>
      <c r="LIS13" s="352"/>
      <c r="LIT13" s="353"/>
      <c r="LIU13" s="352"/>
      <c r="LIV13" s="353"/>
      <c r="LIW13" s="350"/>
      <c r="LIX13" s="350"/>
      <c r="LIY13" s="350"/>
      <c r="LIZ13" s="350"/>
      <c r="LJA13" s="350"/>
      <c r="LJB13" s="350"/>
      <c r="LJC13" s="351"/>
      <c r="LJD13" s="352"/>
      <c r="LJE13" s="353"/>
      <c r="LJF13" s="352"/>
      <c r="LJG13" s="353"/>
      <c r="LJH13" s="352"/>
      <c r="LJI13" s="353"/>
      <c r="LJJ13" s="352"/>
      <c r="LJK13" s="353"/>
      <c r="LJL13" s="350"/>
      <c r="LJM13" s="350"/>
      <c r="LJN13" s="350"/>
      <c r="LJO13" s="350"/>
      <c r="LJP13" s="350"/>
      <c r="LJQ13" s="350"/>
      <c r="LJR13" s="351"/>
      <c r="LJS13" s="352"/>
      <c r="LJT13" s="353"/>
      <c r="LJU13" s="352"/>
      <c r="LJV13" s="353"/>
      <c r="LJW13" s="352"/>
      <c r="LJX13" s="353"/>
      <c r="LJY13" s="352"/>
      <c r="LJZ13" s="353"/>
      <c r="LKA13" s="350"/>
      <c r="LKB13" s="350"/>
      <c r="LKC13" s="350"/>
      <c r="LKD13" s="350"/>
      <c r="LKE13" s="350"/>
      <c r="LKF13" s="350"/>
      <c r="LKG13" s="351"/>
      <c r="LKH13" s="352"/>
      <c r="LKI13" s="353"/>
      <c r="LKJ13" s="352"/>
      <c r="LKK13" s="353"/>
      <c r="LKL13" s="352"/>
      <c r="LKM13" s="353"/>
      <c r="LKN13" s="352"/>
      <c r="LKO13" s="353"/>
      <c r="LKP13" s="350"/>
      <c r="LKQ13" s="350"/>
      <c r="LKR13" s="350"/>
      <c r="LKS13" s="350"/>
      <c r="LKT13" s="350"/>
      <c r="LKU13" s="350"/>
      <c r="LKV13" s="351"/>
      <c r="LKW13" s="352"/>
      <c r="LKX13" s="353"/>
      <c r="LKY13" s="352"/>
      <c r="LKZ13" s="353"/>
      <c r="LLA13" s="352"/>
      <c r="LLB13" s="353"/>
      <c r="LLC13" s="352"/>
      <c r="LLD13" s="353"/>
      <c r="LLE13" s="350"/>
      <c r="LLF13" s="350"/>
      <c r="LLG13" s="350"/>
      <c r="LLH13" s="350"/>
      <c r="LLI13" s="350"/>
      <c r="LLJ13" s="350"/>
      <c r="LLK13" s="351"/>
      <c r="LLL13" s="352"/>
      <c r="LLM13" s="353"/>
      <c r="LLN13" s="352"/>
      <c r="LLO13" s="353"/>
      <c r="LLP13" s="352"/>
      <c r="LLQ13" s="353"/>
      <c r="LLR13" s="352"/>
      <c r="LLS13" s="353"/>
      <c r="LLT13" s="350"/>
      <c r="LLU13" s="350"/>
      <c r="LLV13" s="350"/>
      <c r="LLW13" s="350"/>
      <c r="LLX13" s="350"/>
      <c r="LLY13" s="350"/>
      <c r="LLZ13" s="351"/>
      <c r="LMA13" s="352"/>
      <c r="LMB13" s="353"/>
      <c r="LMC13" s="352"/>
      <c r="LMD13" s="353"/>
      <c r="LME13" s="352"/>
      <c r="LMF13" s="353"/>
      <c r="LMG13" s="352"/>
      <c r="LMH13" s="353"/>
      <c r="LMI13" s="350"/>
      <c r="LMJ13" s="350"/>
      <c r="LMK13" s="350"/>
      <c r="LML13" s="350"/>
      <c r="LMM13" s="350"/>
      <c r="LMN13" s="350"/>
      <c r="LMO13" s="351"/>
      <c r="LMP13" s="352"/>
      <c r="LMQ13" s="353"/>
      <c r="LMR13" s="352"/>
      <c r="LMS13" s="353"/>
      <c r="LMT13" s="352"/>
      <c r="LMU13" s="353"/>
      <c r="LMV13" s="352"/>
      <c r="LMW13" s="353"/>
      <c r="LMX13" s="350"/>
      <c r="LMY13" s="350"/>
      <c r="LMZ13" s="350"/>
      <c r="LNA13" s="350"/>
      <c r="LNB13" s="350"/>
      <c r="LNC13" s="350"/>
      <c r="LND13" s="351"/>
      <c r="LNE13" s="352"/>
      <c r="LNF13" s="353"/>
      <c r="LNG13" s="352"/>
      <c r="LNH13" s="353"/>
      <c r="LNI13" s="352"/>
      <c r="LNJ13" s="353"/>
      <c r="LNK13" s="352"/>
      <c r="LNL13" s="353"/>
      <c r="LNM13" s="350"/>
      <c r="LNN13" s="350"/>
      <c r="LNO13" s="350"/>
      <c r="LNP13" s="350"/>
      <c r="LNQ13" s="350"/>
      <c r="LNR13" s="350"/>
      <c r="LNS13" s="351"/>
      <c r="LNT13" s="352"/>
      <c r="LNU13" s="353"/>
      <c r="LNV13" s="352"/>
      <c r="LNW13" s="353"/>
      <c r="LNX13" s="352"/>
      <c r="LNY13" s="353"/>
      <c r="LNZ13" s="352"/>
      <c r="LOA13" s="353"/>
      <c r="LOB13" s="350"/>
      <c r="LOC13" s="350"/>
      <c r="LOD13" s="350"/>
      <c r="LOE13" s="350"/>
      <c r="LOF13" s="350"/>
      <c r="LOG13" s="350"/>
      <c r="LOH13" s="351"/>
      <c r="LOI13" s="352"/>
      <c r="LOJ13" s="353"/>
      <c r="LOK13" s="352"/>
      <c r="LOL13" s="353"/>
      <c r="LOM13" s="352"/>
      <c r="LON13" s="353"/>
      <c r="LOO13" s="352"/>
      <c r="LOP13" s="353"/>
      <c r="LOQ13" s="350"/>
      <c r="LOR13" s="350"/>
      <c r="LOS13" s="350"/>
      <c r="LOT13" s="350"/>
      <c r="LOU13" s="350"/>
      <c r="LOV13" s="350"/>
      <c r="LOW13" s="351"/>
      <c r="LOX13" s="352"/>
      <c r="LOY13" s="353"/>
      <c r="LOZ13" s="352"/>
      <c r="LPA13" s="353"/>
      <c r="LPB13" s="352"/>
      <c r="LPC13" s="353"/>
      <c r="LPD13" s="352"/>
      <c r="LPE13" s="353"/>
      <c r="LPF13" s="350"/>
      <c r="LPG13" s="350"/>
      <c r="LPH13" s="350"/>
      <c r="LPI13" s="350"/>
      <c r="LPJ13" s="350"/>
      <c r="LPK13" s="350"/>
      <c r="LPL13" s="351"/>
      <c r="LPM13" s="352"/>
      <c r="LPN13" s="353"/>
      <c r="LPO13" s="352"/>
      <c r="LPP13" s="353"/>
      <c r="LPQ13" s="352"/>
      <c r="LPR13" s="353"/>
      <c r="LPS13" s="352"/>
      <c r="LPT13" s="353"/>
      <c r="LPU13" s="350"/>
      <c r="LPV13" s="350"/>
      <c r="LPW13" s="350"/>
      <c r="LPX13" s="350"/>
      <c r="LPY13" s="350"/>
      <c r="LPZ13" s="350"/>
      <c r="LQA13" s="351"/>
      <c r="LQB13" s="352"/>
      <c r="LQC13" s="353"/>
      <c r="LQD13" s="352"/>
      <c r="LQE13" s="353"/>
      <c r="LQF13" s="352"/>
      <c r="LQG13" s="353"/>
      <c r="LQH13" s="352"/>
      <c r="LQI13" s="353"/>
      <c r="LQJ13" s="350"/>
      <c r="LQK13" s="350"/>
      <c r="LQL13" s="350"/>
      <c r="LQM13" s="350"/>
      <c r="LQN13" s="350"/>
      <c r="LQO13" s="350"/>
      <c r="LQP13" s="351"/>
      <c r="LQQ13" s="352"/>
      <c r="LQR13" s="353"/>
      <c r="LQS13" s="352"/>
      <c r="LQT13" s="353"/>
      <c r="LQU13" s="352"/>
      <c r="LQV13" s="353"/>
      <c r="LQW13" s="352"/>
      <c r="LQX13" s="353"/>
      <c r="LQY13" s="350"/>
      <c r="LQZ13" s="350"/>
      <c r="LRA13" s="350"/>
      <c r="LRB13" s="350"/>
      <c r="LRC13" s="350"/>
      <c r="LRD13" s="350"/>
      <c r="LRE13" s="351"/>
      <c r="LRF13" s="352"/>
      <c r="LRG13" s="353"/>
      <c r="LRH13" s="352"/>
      <c r="LRI13" s="353"/>
      <c r="LRJ13" s="352"/>
      <c r="LRK13" s="353"/>
      <c r="LRL13" s="352"/>
      <c r="LRM13" s="353"/>
      <c r="LRN13" s="350"/>
      <c r="LRO13" s="350"/>
      <c r="LRP13" s="350"/>
      <c r="LRQ13" s="350"/>
      <c r="LRR13" s="350"/>
      <c r="LRS13" s="350"/>
      <c r="LRT13" s="351"/>
      <c r="LRU13" s="352"/>
      <c r="LRV13" s="353"/>
      <c r="LRW13" s="352"/>
      <c r="LRX13" s="353"/>
      <c r="LRY13" s="352"/>
      <c r="LRZ13" s="353"/>
      <c r="LSA13" s="352"/>
      <c r="LSB13" s="353"/>
      <c r="LSC13" s="350"/>
      <c r="LSD13" s="350"/>
      <c r="LSE13" s="350"/>
      <c r="LSF13" s="350"/>
      <c r="LSG13" s="350"/>
      <c r="LSH13" s="350"/>
      <c r="LSI13" s="351"/>
      <c r="LSJ13" s="352"/>
      <c r="LSK13" s="353"/>
      <c r="LSL13" s="352"/>
      <c r="LSM13" s="353"/>
      <c r="LSN13" s="352"/>
      <c r="LSO13" s="353"/>
      <c r="LSP13" s="352"/>
      <c r="LSQ13" s="353"/>
      <c r="LSR13" s="350"/>
      <c r="LSS13" s="350"/>
      <c r="LST13" s="350"/>
      <c r="LSU13" s="350"/>
      <c r="LSV13" s="350"/>
      <c r="LSW13" s="350"/>
      <c r="LSX13" s="351"/>
      <c r="LSY13" s="352"/>
      <c r="LSZ13" s="353"/>
      <c r="LTA13" s="352"/>
      <c r="LTB13" s="353"/>
      <c r="LTC13" s="352"/>
      <c r="LTD13" s="353"/>
      <c r="LTE13" s="352"/>
      <c r="LTF13" s="353"/>
      <c r="LTG13" s="350"/>
      <c r="LTH13" s="350"/>
      <c r="LTI13" s="350"/>
      <c r="LTJ13" s="350"/>
      <c r="LTK13" s="350"/>
      <c r="LTL13" s="350"/>
      <c r="LTM13" s="351"/>
      <c r="LTN13" s="352"/>
      <c r="LTO13" s="353"/>
      <c r="LTP13" s="352"/>
      <c r="LTQ13" s="353"/>
      <c r="LTR13" s="352"/>
      <c r="LTS13" s="353"/>
      <c r="LTT13" s="352"/>
      <c r="LTU13" s="353"/>
      <c r="LTV13" s="350"/>
      <c r="LTW13" s="350"/>
      <c r="LTX13" s="350"/>
      <c r="LTY13" s="350"/>
      <c r="LTZ13" s="350"/>
      <c r="LUA13" s="350"/>
      <c r="LUB13" s="351"/>
      <c r="LUC13" s="352"/>
      <c r="LUD13" s="353"/>
      <c r="LUE13" s="352"/>
      <c r="LUF13" s="353"/>
      <c r="LUG13" s="352"/>
      <c r="LUH13" s="353"/>
      <c r="LUI13" s="352"/>
      <c r="LUJ13" s="353"/>
      <c r="LUK13" s="350"/>
      <c r="LUL13" s="350"/>
      <c r="LUM13" s="350"/>
      <c r="LUN13" s="350"/>
      <c r="LUO13" s="350"/>
      <c r="LUP13" s="350"/>
      <c r="LUQ13" s="351"/>
      <c r="LUR13" s="352"/>
      <c r="LUS13" s="353"/>
      <c r="LUT13" s="352"/>
      <c r="LUU13" s="353"/>
      <c r="LUV13" s="352"/>
      <c r="LUW13" s="353"/>
      <c r="LUX13" s="352"/>
      <c r="LUY13" s="353"/>
      <c r="LUZ13" s="350"/>
      <c r="LVA13" s="350"/>
      <c r="LVB13" s="350"/>
      <c r="LVC13" s="350"/>
      <c r="LVD13" s="350"/>
      <c r="LVE13" s="350"/>
      <c r="LVF13" s="351"/>
      <c r="LVG13" s="352"/>
      <c r="LVH13" s="353"/>
      <c r="LVI13" s="352"/>
      <c r="LVJ13" s="353"/>
      <c r="LVK13" s="352"/>
      <c r="LVL13" s="353"/>
      <c r="LVM13" s="352"/>
      <c r="LVN13" s="353"/>
      <c r="LVO13" s="350"/>
      <c r="LVP13" s="350"/>
      <c r="LVQ13" s="350"/>
      <c r="LVR13" s="350"/>
      <c r="LVS13" s="350"/>
      <c r="LVT13" s="350"/>
      <c r="LVU13" s="351"/>
      <c r="LVV13" s="352"/>
      <c r="LVW13" s="353"/>
      <c r="LVX13" s="352"/>
      <c r="LVY13" s="353"/>
      <c r="LVZ13" s="352"/>
      <c r="LWA13" s="353"/>
      <c r="LWB13" s="352"/>
      <c r="LWC13" s="353"/>
      <c r="LWD13" s="350"/>
      <c r="LWE13" s="350"/>
      <c r="LWF13" s="350"/>
      <c r="LWG13" s="350"/>
      <c r="LWH13" s="350"/>
      <c r="LWI13" s="350"/>
      <c r="LWJ13" s="351"/>
      <c r="LWK13" s="352"/>
      <c r="LWL13" s="353"/>
      <c r="LWM13" s="352"/>
      <c r="LWN13" s="353"/>
      <c r="LWO13" s="352"/>
      <c r="LWP13" s="353"/>
      <c r="LWQ13" s="352"/>
      <c r="LWR13" s="353"/>
      <c r="LWS13" s="350"/>
      <c r="LWT13" s="350"/>
      <c r="LWU13" s="350"/>
      <c r="LWV13" s="350"/>
      <c r="LWW13" s="350"/>
      <c r="LWX13" s="350"/>
      <c r="LWY13" s="351"/>
      <c r="LWZ13" s="352"/>
      <c r="LXA13" s="353"/>
      <c r="LXB13" s="352"/>
      <c r="LXC13" s="353"/>
      <c r="LXD13" s="352"/>
      <c r="LXE13" s="353"/>
      <c r="LXF13" s="352"/>
      <c r="LXG13" s="353"/>
      <c r="LXH13" s="350"/>
      <c r="LXI13" s="350"/>
      <c r="LXJ13" s="350"/>
      <c r="LXK13" s="350"/>
      <c r="LXL13" s="350"/>
      <c r="LXM13" s="350"/>
      <c r="LXN13" s="351"/>
      <c r="LXO13" s="352"/>
      <c r="LXP13" s="353"/>
      <c r="LXQ13" s="352"/>
      <c r="LXR13" s="353"/>
      <c r="LXS13" s="352"/>
      <c r="LXT13" s="353"/>
      <c r="LXU13" s="352"/>
      <c r="LXV13" s="353"/>
      <c r="LXW13" s="350"/>
      <c r="LXX13" s="350"/>
      <c r="LXY13" s="350"/>
      <c r="LXZ13" s="350"/>
      <c r="LYA13" s="350"/>
      <c r="LYB13" s="350"/>
      <c r="LYC13" s="351"/>
      <c r="LYD13" s="352"/>
      <c r="LYE13" s="353"/>
      <c r="LYF13" s="352"/>
      <c r="LYG13" s="353"/>
      <c r="LYH13" s="352"/>
      <c r="LYI13" s="353"/>
      <c r="LYJ13" s="352"/>
      <c r="LYK13" s="353"/>
      <c r="LYL13" s="350"/>
      <c r="LYM13" s="350"/>
      <c r="LYN13" s="350"/>
      <c r="LYO13" s="350"/>
      <c r="LYP13" s="350"/>
      <c r="LYQ13" s="350"/>
      <c r="LYR13" s="351"/>
      <c r="LYS13" s="352"/>
      <c r="LYT13" s="353"/>
      <c r="LYU13" s="352"/>
      <c r="LYV13" s="353"/>
      <c r="LYW13" s="352"/>
      <c r="LYX13" s="353"/>
      <c r="LYY13" s="352"/>
      <c r="LYZ13" s="353"/>
      <c r="LZA13" s="350"/>
      <c r="LZB13" s="350"/>
      <c r="LZC13" s="350"/>
      <c r="LZD13" s="350"/>
      <c r="LZE13" s="350"/>
      <c r="LZF13" s="350"/>
      <c r="LZG13" s="351"/>
      <c r="LZH13" s="352"/>
      <c r="LZI13" s="353"/>
      <c r="LZJ13" s="352"/>
      <c r="LZK13" s="353"/>
      <c r="LZL13" s="352"/>
      <c r="LZM13" s="353"/>
      <c r="LZN13" s="352"/>
      <c r="LZO13" s="353"/>
      <c r="LZP13" s="350"/>
      <c r="LZQ13" s="350"/>
      <c r="LZR13" s="350"/>
      <c r="LZS13" s="350"/>
      <c r="LZT13" s="350"/>
      <c r="LZU13" s="350"/>
      <c r="LZV13" s="351"/>
      <c r="LZW13" s="352"/>
      <c r="LZX13" s="353"/>
      <c r="LZY13" s="352"/>
      <c r="LZZ13" s="353"/>
      <c r="MAA13" s="352"/>
      <c r="MAB13" s="353"/>
      <c r="MAC13" s="352"/>
      <c r="MAD13" s="353"/>
      <c r="MAE13" s="350"/>
      <c r="MAF13" s="350"/>
      <c r="MAG13" s="350"/>
      <c r="MAH13" s="350"/>
      <c r="MAI13" s="350"/>
      <c r="MAJ13" s="350"/>
      <c r="MAK13" s="351"/>
      <c r="MAL13" s="352"/>
      <c r="MAM13" s="353"/>
      <c r="MAN13" s="352"/>
      <c r="MAO13" s="353"/>
      <c r="MAP13" s="352"/>
      <c r="MAQ13" s="353"/>
      <c r="MAR13" s="352"/>
      <c r="MAS13" s="353"/>
      <c r="MAT13" s="350"/>
      <c r="MAU13" s="350"/>
      <c r="MAV13" s="350"/>
      <c r="MAW13" s="350"/>
      <c r="MAX13" s="350"/>
      <c r="MAY13" s="350"/>
      <c r="MAZ13" s="351"/>
      <c r="MBA13" s="352"/>
      <c r="MBB13" s="353"/>
      <c r="MBC13" s="352"/>
      <c r="MBD13" s="353"/>
      <c r="MBE13" s="352"/>
      <c r="MBF13" s="353"/>
      <c r="MBG13" s="352"/>
      <c r="MBH13" s="353"/>
      <c r="MBI13" s="350"/>
      <c r="MBJ13" s="350"/>
      <c r="MBK13" s="350"/>
      <c r="MBL13" s="350"/>
      <c r="MBM13" s="350"/>
      <c r="MBN13" s="350"/>
      <c r="MBO13" s="351"/>
      <c r="MBP13" s="352"/>
      <c r="MBQ13" s="353"/>
      <c r="MBR13" s="352"/>
      <c r="MBS13" s="353"/>
      <c r="MBT13" s="352"/>
      <c r="MBU13" s="353"/>
      <c r="MBV13" s="352"/>
      <c r="MBW13" s="353"/>
      <c r="MBX13" s="350"/>
      <c r="MBY13" s="350"/>
      <c r="MBZ13" s="350"/>
      <c r="MCA13" s="350"/>
      <c r="MCB13" s="350"/>
      <c r="MCC13" s="350"/>
      <c r="MCD13" s="351"/>
      <c r="MCE13" s="352"/>
      <c r="MCF13" s="353"/>
      <c r="MCG13" s="352"/>
      <c r="MCH13" s="353"/>
      <c r="MCI13" s="352"/>
      <c r="MCJ13" s="353"/>
      <c r="MCK13" s="352"/>
      <c r="MCL13" s="353"/>
      <c r="MCM13" s="350"/>
      <c r="MCN13" s="350"/>
      <c r="MCO13" s="350"/>
      <c r="MCP13" s="350"/>
      <c r="MCQ13" s="350"/>
      <c r="MCR13" s="350"/>
      <c r="MCS13" s="351"/>
      <c r="MCT13" s="352"/>
      <c r="MCU13" s="353"/>
      <c r="MCV13" s="352"/>
      <c r="MCW13" s="353"/>
      <c r="MCX13" s="352"/>
      <c r="MCY13" s="353"/>
      <c r="MCZ13" s="352"/>
      <c r="MDA13" s="353"/>
      <c r="MDB13" s="350"/>
      <c r="MDC13" s="350"/>
      <c r="MDD13" s="350"/>
      <c r="MDE13" s="350"/>
      <c r="MDF13" s="350"/>
      <c r="MDG13" s="350"/>
      <c r="MDH13" s="351"/>
      <c r="MDI13" s="352"/>
      <c r="MDJ13" s="353"/>
      <c r="MDK13" s="352"/>
      <c r="MDL13" s="353"/>
      <c r="MDM13" s="352"/>
      <c r="MDN13" s="353"/>
      <c r="MDO13" s="352"/>
      <c r="MDP13" s="353"/>
      <c r="MDQ13" s="350"/>
      <c r="MDR13" s="350"/>
      <c r="MDS13" s="350"/>
      <c r="MDT13" s="350"/>
      <c r="MDU13" s="350"/>
      <c r="MDV13" s="350"/>
      <c r="MDW13" s="351"/>
      <c r="MDX13" s="352"/>
      <c r="MDY13" s="353"/>
      <c r="MDZ13" s="352"/>
      <c r="MEA13" s="353"/>
      <c r="MEB13" s="352"/>
      <c r="MEC13" s="353"/>
      <c r="MED13" s="352"/>
      <c r="MEE13" s="353"/>
      <c r="MEF13" s="350"/>
      <c r="MEG13" s="350"/>
      <c r="MEH13" s="350"/>
      <c r="MEI13" s="350"/>
      <c r="MEJ13" s="350"/>
      <c r="MEK13" s="350"/>
      <c r="MEL13" s="351"/>
      <c r="MEM13" s="352"/>
      <c r="MEN13" s="353"/>
      <c r="MEO13" s="352"/>
      <c r="MEP13" s="353"/>
      <c r="MEQ13" s="352"/>
      <c r="MER13" s="353"/>
      <c r="MES13" s="352"/>
      <c r="MET13" s="353"/>
      <c r="MEU13" s="350"/>
      <c r="MEV13" s="350"/>
      <c r="MEW13" s="350"/>
      <c r="MEX13" s="350"/>
      <c r="MEY13" s="350"/>
      <c r="MEZ13" s="350"/>
      <c r="MFA13" s="351"/>
      <c r="MFB13" s="352"/>
      <c r="MFC13" s="353"/>
      <c r="MFD13" s="352"/>
      <c r="MFE13" s="353"/>
      <c r="MFF13" s="352"/>
      <c r="MFG13" s="353"/>
      <c r="MFH13" s="352"/>
      <c r="MFI13" s="353"/>
      <c r="MFJ13" s="350"/>
      <c r="MFK13" s="350"/>
      <c r="MFL13" s="350"/>
      <c r="MFM13" s="350"/>
      <c r="MFN13" s="350"/>
      <c r="MFO13" s="350"/>
      <c r="MFP13" s="351"/>
      <c r="MFQ13" s="352"/>
      <c r="MFR13" s="353"/>
      <c r="MFS13" s="352"/>
      <c r="MFT13" s="353"/>
      <c r="MFU13" s="352"/>
      <c r="MFV13" s="353"/>
      <c r="MFW13" s="352"/>
      <c r="MFX13" s="353"/>
      <c r="MFY13" s="350"/>
      <c r="MFZ13" s="350"/>
      <c r="MGA13" s="350"/>
      <c r="MGB13" s="350"/>
      <c r="MGC13" s="350"/>
      <c r="MGD13" s="350"/>
      <c r="MGE13" s="351"/>
      <c r="MGF13" s="352"/>
      <c r="MGG13" s="353"/>
      <c r="MGH13" s="352"/>
      <c r="MGI13" s="353"/>
      <c r="MGJ13" s="352"/>
      <c r="MGK13" s="353"/>
      <c r="MGL13" s="352"/>
      <c r="MGM13" s="353"/>
      <c r="MGN13" s="350"/>
      <c r="MGO13" s="350"/>
      <c r="MGP13" s="350"/>
      <c r="MGQ13" s="350"/>
      <c r="MGR13" s="350"/>
      <c r="MGS13" s="350"/>
      <c r="MGT13" s="351"/>
      <c r="MGU13" s="352"/>
      <c r="MGV13" s="353"/>
      <c r="MGW13" s="352"/>
      <c r="MGX13" s="353"/>
      <c r="MGY13" s="352"/>
      <c r="MGZ13" s="353"/>
      <c r="MHA13" s="352"/>
      <c r="MHB13" s="353"/>
      <c r="MHC13" s="350"/>
      <c r="MHD13" s="350"/>
      <c r="MHE13" s="350"/>
      <c r="MHF13" s="350"/>
      <c r="MHG13" s="350"/>
      <c r="MHH13" s="350"/>
      <c r="MHI13" s="351"/>
      <c r="MHJ13" s="352"/>
      <c r="MHK13" s="353"/>
      <c r="MHL13" s="352"/>
      <c r="MHM13" s="353"/>
      <c r="MHN13" s="352"/>
      <c r="MHO13" s="353"/>
      <c r="MHP13" s="352"/>
      <c r="MHQ13" s="353"/>
      <c r="MHR13" s="350"/>
      <c r="MHS13" s="350"/>
      <c r="MHT13" s="350"/>
      <c r="MHU13" s="350"/>
      <c r="MHV13" s="350"/>
      <c r="MHW13" s="350"/>
      <c r="MHX13" s="351"/>
      <c r="MHY13" s="352"/>
      <c r="MHZ13" s="353"/>
      <c r="MIA13" s="352"/>
      <c r="MIB13" s="353"/>
      <c r="MIC13" s="352"/>
      <c r="MID13" s="353"/>
      <c r="MIE13" s="352"/>
      <c r="MIF13" s="353"/>
      <c r="MIG13" s="350"/>
      <c r="MIH13" s="350"/>
      <c r="MII13" s="350"/>
      <c r="MIJ13" s="350"/>
      <c r="MIK13" s="350"/>
      <c r="MIL13" s="350"/>
      <c r="MIM13" s="351"/>
      <c r="MIN13" s="352"/>
      <c r="MIO13" s="353"/>
      <c r="MIP13" s="352"/>
      <c r="MIQ13" s="353"/>
      <c r="MIR13" s="352"/>
      <c r="MIS13" s="353"/>
      <c r="MIT13" s="352"/>
      <c r="MIU13" s="353"/>
      <c r="MIV13" s="350"/>
      <c r="MIW13" s="350"/>
      <c r="MIX13" s="350"/>
      <c r="MIY13" s="350"/>
      <c r="MIZ13" s="350"/>
      <c r="MJA13" s="350"/>
      <c r="MJB13" s="351"/>
      <c r="MJC13" s="352"/>
      <c r="MJD13" s="353"/>
      <c r="MJE13" s="352"/>
      <c r="MJF13" s="353"/>
      <c r="MJG13" s="352"/>
      <c r="MJH13" s="353"/>
      <c r="MJI13" s="352"/>
      <c r="MJJ13" s="353"/>
      <c r="MJK13" s="350"/>
      <c r="MJL13" s="350"/>
      <c r="MJM13" s="350"/>
      <c r="MJN13" s="350"/>
      <c r="MJO13" s="350"/>
      <c r="MJP13" s="350"/>
      <c r="MJQ13" s="351"/>
      <c r="MJR13" s="352"/>
      <c r="MJS13" s="353"/>
      <c r="MJT13" s="352"/>
      <c r="MJU13" s="353"/>
      <c r="MJV13" s="352"/>
      <c r="MJW13" s="353"/>
      <c r="MJX13" s="352"/>
      <c r="MJY13" s="353"/>
      <c r="MJZ13" s="350"/>
      <c r="MKA13" s="350"/>
      <c r="MKB13" s="350"/>
      <c r="MKC13" s="350"/>
      <c r="MKD13" s="350"/>
      <c r="MKE13" s="350"/>
      <c r="MKF13" s="351"/>
      <c r="MKG13" s="352"/>
      <c r="MKH13" s="353"/>
      <c r="MKI13" s="352"/>
      <c r="MKJ13" s="353"/>
      <c r="MKK13" s="352"/>
      <c r="MKL13" s="353"/>
      <c r="MKM13" s="352"/>
      <c r="MKN13" s="353"/>
      <c r="MKO13" s="350"/>
      <c r="MKP13" s="350"/>
      <c r="MKQ13" s="350"/>
      <c r="MKR13" s="350"/>
      <c r="MKS13" s="350"/>
      <c r="MKT13" s="350"/>
      <c r="MKU13" s="351"/>
      <c r="MKV13" s="352"/>
      <c r="MKW13" s="353"/>
      <c r="MKX13" s="352"/>
      <c r="MKY13" s="353"/>
      <c r="MKZ13" s="352"/>
      <c r="MLA13" s="353"/>
      <c r="MLB13" s="352"/>
      <c r="MLC13" s="353"/>
      <c r="MLD13" s="350"/>
      <c r="MLE13" s="350"/>
      <c r="MLF13" s="350"/>
      <c r="MLG13" s="350"/>
      <c r="MLH13" s="350"/>
      <c r="MLI13" s="350"/>
      <c r="MLJ13" s="351"/>
      <c r="MLK13" s="352"/>
      <c r="MLL13" s="353"/>
      <c r="MLM13" s="352"/>
      <c r="MLN13" s="353"/>
      <c r="MLO13" s="352"/>
      <c r="MLP13" s="353"/>
      <c r="MLQ13" s="352"/>
      <c r="MLR13" s="353"/>
      <c r="MLS13" s="350"/>
      <c r="MLT13" s="350"/>
      <c r="MLU13" s="350"/>
      <c r="MLV13" s="350"/>
      <c r="MLW13" s="350"/>
      <c r="MLX13" s="350"/>
      <c r="MLY13" s="351"/>
      <c r="MLZ13" s="352"/>
      <c r="MMA13" s="353"/>
      <c r="MMB13" s="352"/>
      <c r="MMC13" s="353"/>
      <c r="MMD13" s="352"/>
      <c r="MME13" s="353"/>
      <c r="MMF13" s="352"/>
      <c r="MMG13" s="353"/>
      <c r="MMH13" s="350"/>
      <c r="MMI13" s="350"/>
      <c r="MMJ13" s="350"/>
      <c r="MMK13" s="350"/>
      <c r="MML13" s="350"/>
      <c r="MMM13" s="350"/>
      <c r="MMN13" s="351"/>
      <c r="MMO13" s="352"/>
      <c r="MMP13" s="353"/>
      <c r="MMQ13" s="352"/>
      <c r="MMR13" s="353"/>
      <c r="MMS13" s="352"/>
      <c r="MMT13" s="353"/>
      <c r="MMU13" s="352"/>
      <c r="MMV13" s="353"/>
      <c r="MMW13" s="350"/>
      <c r="MMX13" s="350"/>
      <c r="MMY13" s="350"/>
      <c r="MMZ13" s="350"/>
      <c r="MNA13" s="350"/>
      <c r="MNB13" s="350"/>
      <c r="MNC13" s="351"/>
      <c r="MND13" s="352"/>
      <c r="MNE13" s="353"/>
      <c r="MNF13" s="352"/>
      <c r="MNG13" s="353"/>
      <c r="MNH13" s="352"/>
      <c r="MNI13" s="353"/>
      <c r="MNJ13" s="352"/>
      <c r="MNK13" s="353"/>
      <c r="MNL13" s="350"/>
      <c r="MNM13" s="350"/>
      <c r="MNN13" s="350"/>
      <c r="MNO13" s="350"/>
      <c r="MNP13" s="350"/>
      <c r="MNQ13" s="350"/>
      <c r="MNR13" s="351"/>
      <c r="MNS13" s="352"/>
      <c r="MNT13" s="353"/>
      <c r="MNU13" s="352"/>
      <c r="MNV13" s="353"/>
      <c r="MNW13" s="352"/>
      <c r="MNX13" s="353"/>
      <c r="MNY13" s="352"/>
      <c r="MNZ13" s="353"/>
      <c r="MOA13" s="350"/>
      <c r="MOB13" s="350"/>
      <c r="MOC13" s="350"/>
      <c r="MOD13" s="350"/>
      <c r="MOE13" s="350"/>
      <c r="MOF13" s="350"/>
      <c r="MOG13" s="351"/>
      <c r="MOH13" s="352"/>
      <c r="MOI13" s="353"/>
      <c r="MOJ13" s="352"/>
      <c r="MOK13" s="353"/>
      <c r="MOL13" s="352"/>
      <c r="MOM13" s="353"/>
      <c r="MON13" s="352"/>
      <c r="MOO13" s="353"/>
      <c r="MOP13" s="350"/>
      <c r="MOQ13" s="350"/>
      <c r="MOR13" s="350"/>
      <c r="MOS13" s="350"/>
      <c r="MOT13" s="350"/>
      <c r="MOU13" s="350"/>
      <c r="MOV13" s="351"/>
      <c r="MOW13" s="352"/>
      <c r="MOX13" s="353"/>
      <c r="MOY13" s="352"/>
      <c r="MOZ13" s="353"/>
      <c r="MPA13" s="352"/>
      <c r="MPB13" s="353"/>
      <c r="MPC13" s="352"/>
      <c r="MPD13" s="353"/>
      <c r="MPE13" s="350"/>
      <c r="MPF13" s="350"/>
      <c r="MPG13" s="350"/>
      <c r="MPH13" s="350"/>
      <c r="MPI13" s="350"/>
      <c r="MPJ13" s="350"/>
      <c r="MPK13" s="351"/>
      <c r="MPL13" s="352"/>
      <c r="MPM13" s="353"/>
      <c r="MPN13" s="352"/>
      <c r="MPO13" s="353"/>
      <c r="MPP13" s="352"/>
      <c r="MPQ13" s="353"/>
      <c r="MPR13" s="352"/>
      <c r="MPS13" s="353"/>
      <c r="MPT13" s="350"/>
      <c r="MPU13" s="350"/>
      <c r="MPV13" s="350"/>
      <c r="MPW13" s="350"/>
      <c r="MPX13" s="350"/>
      <c r="MPY13" s="350"/>
      <c r="MPZ13" s="351"/>
      <c r="MQA13" s="352"/>
      <c r="MQB13" s="353"/>
      <c r="MQC13" s="352"/>
      <c r="MQD13" s="353"/>
      <c r="MQE13" s="352"/>
      <c r="MQF13" s="353"/>
      <c r="MQG13" s="352"/>
      <c r="MQH13" s="353"/>
      <c r="MQI13" s="350"/>
      <c r="MQJ13" s="350"/>
      <c r="MQK13" s="350"/>
      <c r="MQL13" s="350"/>
      <c r="MQM13" s="350"/>
      <c r="MQN13" s="350"/>
      <c r="MQO13" s="351"/>
      <c r="MQP13" s="352"/>
      <c r="MQQ13" s="353"/>
      <c r="MQR13" s="352"/>
      <c r="MQS13" s="353"/>
      <c r="MQT13" s="352"/>
      <c r="MQU13" s="353"/>
      <c r="MQV13" s="352"/>
      <c r="MQW13" s="353"/>
      <c r="MQX13" s="350"/>
      <c r="MQY13" s="350"/>
      <c r="MQZ13" s="350"/>
      <c r="MRA13" s="350"/>
      <c r="MRB13" s="350"/>
      <c r="MRC13" s="350"/>
      <c r="MRD13" s="351"/>
      <c r="MRE13" s="352"/>
      <c r="MRF13" s="353"/>
      <c r="MRG13" s="352"/>
      <c r="MRH13" s="353"/>
      <c r="MRI13" s="352"/>
      <c r="MRJ13" s="353"/>
      <c r="MRK13" s="352"/>
      <c r="MRL13" s="353"/>
      <c r="MRM13" s="350"/>
      <c r="MRN13" s="350"/>
      <c r="MRO13" s="350"/>
      <c r="MRP13" s="350"/>
      <c r="MRQ13" s="350"/>
      <c r="MRR13" s="350"/>
      <c r="MRS13" s="351"/>
      <c r="MRT13" s="352"/>
      <c r="MRU13" s="353"/>
      <c r="MRV13" s="352"/>
      <c r="MRW13" s="353"/>
      <c r="MRX13" s="352"/>
      <c r="MRY13" s="353"/>
      <c r="MRZ13" s="352"/>
      <c r="MSA13" s="353"/>
      <c r="MSB13" s="350"/>
      <c r="MSC13" s="350"/>
      <c r="MSD13" s="350"/>
      <c r="MSE13" s="350"/>
      <c r="MSF13" s="350"/>
      <c r="MSG13" s="350"/>
      <c r="MSH13" s="351"/>
      <c r="MSI13" s="352"/>
      <c r="MSJ13" s="353"/>
      <c r="MSK13" s="352"/>
      <c r="MSL13" s="353"/>
      <c r="MSM13" s="352"/>
      <c r="MSN13" s="353"/>
      <c r="MSO13" s="352"/>
      <c r="MSP13" s="353"/>
      <c r="MSQ13" s="350"/>
      <c r="MSR13" s="350"/>
      <c r="MSS13" s="350"/>
      <c r="MST13" s="350"/>
      <c r="MSU13" s="350"/>
      <c r="MSV13" s="350"/>
      <c r="MSW13" s="351"/>
      <c r="MSX13" s="352"/>
      <c r="MSY13" s="353"/>
      <c r="MSZ13" s="352"/>
      <c r="MTA13" s="353"/>
      <c r="MTB13" s="352"/>
      <c r="MTC13" s="353"/>
      <c r="MTD13" s="352"/>
      <c r="MTE13" s="353"/>
      <c r="MTF13" s="350"/>
      <c r="MTG13" s="350"/>
      <c r="MTH13" s="350"/>
      <c r="MTI13" s="350"/>
      <c r="MTJ13" s="350"/>
      <c r="MTK13" s="350"/>
      <c r="MTL13" s="351"/>
      <c r="MTM13" s="352"/>
      <c r="MTN13" s="353"/>
      <c r="MTO13" s="352"/>
      <c r="MTP13" s="353"/>
      <c r="MTQ13" s="352"/>
      <c r="MTR13" s="353"/>
      <c r="MTS13" s="352"/>
      <c r="MTT13" s="353"/>
      <c r="MTU13" s="350"/>
      <c r="MTV13" s="350"/>
      <c r="MTW13" s="350"/>
      <c r="MTX13" s="350"/>
      <c r="MTY13" s="350"/>
      <c r="MTZ13" s="350"/>
      <c r="MUA13" s="351"/>
      <c r="MUB13" s="352"/>
      <c r="MUC13" s="353"/>
      <c r="MUD13" s="352"/>
      <c r="MUE13" s="353"/>
      <c r="MUF13" s="352"/>
      <c r="MUG13" s="353"/>
      <c r="MUH13" s="352"/>
      <c r="MUI13" s="353"/>
      <c r="MUJ13" s="350"/>
      <c r="MUK13" s="350"/>
      <c r="MUL13" s="350"/>
      <c r="MUM13" s="350"/>
      <c r="MUN13" s="350"/>
      <c r="MUO13" s="350"/>
      <c r="MUP13" s="351"/>
      <c r="MUQ13" s="352"/>
      <c r="MUR13" s="353"/>
      <c r="MUS13" s="352"/>
      <c r="MUT13" s="353"/>
      <c r="MUU13" s="352"/>
      <c r="MUV13" s="353"/>
      <c r="MUW13" s="352"/>
      <c r="MUX13" s="353"/>
      <c r="MUY13" s="350"/>
      <c r="MUZ13" s="350"/>
      <c r="MVA13" s="350"/>
      <c r="MVB13" s="350"/>
      <c r="MVC13" s="350"/>
      <c r="MVD13" s="350"/>
      <c r="MVE13" s="351"/>
      <c r="MVF13" s="352"/>
      <c r="MVG13" s="353"/>
      <c r="MVH13" s="352"/>
      <c r="MVI13" s="353"/>
      <c r="MVJ13" s="352"/>
      <c r="MVK13" s="353"/>
      <c r="MVL13" s="352"/>
      <c r="MVM13" s="353"/>
      <c r="MVN13" s="350"/>
      <c r="MVO13" s="350"/>
      <c r="MVP13" s="350"/>
      <c r="MVQ13" s="350"/>
      <c r="MVR13" s="350"/>
      <c r="MVS13" s="350"/>
      <c r="MVT13" s="351"/>
      <c r="MVU13" s="352"/>
      <c r="MVV13" s="353"/>
      <c r="MVW13" s="352"/>
      <c r="MVX13" s="353"/>
      <c r="MVY13" s="352"/>
      <c r="MVZ13" s="353"/>
      <c r="MWA13" s="352"/>
      <c r="MWB13" s="353"/>
      <c r="MWC13" s="350"/>
      <c r="MWD13" s="350"/>
      <c r="MWE13" s="350"/>
      <c r="MWF13" s="350"/>
      <c r="MWG13" s="350"/>
      <c r="MWH13" s="350"/>
      <c r="MWI13" s="351"/>
      <c r="MWJ13" s="352"/>
      <c r="MWK13" s="353"/>
      <c r="MWL13" s="352"/>
      <c r="MWM13" s="353"/>
      <c r="MWN13" s="352"/>
      <c r="MWO13" s="353"/>
      <c r="MWP13" s="352"/>
      <c r="MWQ13" s="353"/>
      <c r="MWR13" s="350"/>
      <c r="MWS13" s="350"/>
      <c r="MWT13" s="350"/>
      <c r="MWU13" s="350"/>
      <c r="MWV13" s="350"/>
      <c r="MWW13" s="350"/>
      <c r="MWX13" s="351"/>
      <c r="MWY13" s="352"/>
      <c r="MWZ13" s="353"/>
      <c r="MXA13" s="352"/>
      <c r="MXB13" s="353"/>
      <c r="MXC13" s="352"/>
      <c r="MXD13" s="353"/>
      <c r="MXE13" s="352"/>
      <c r="MXF13" s="353"/>
      <c r="MXG13" s="350"/>
      <c r="MXH13" s="350"/>
      <c r="MXI13" s="350"/>
      <c r="MXJ13" s="350"/>
      <c r="MXK13" s="350"/>
      <c r="MXL13" s="350"/>
      <c r="MXM13" s="351"/>
      <c r="MXN13" s="352"/>
      <c r="MXO13" s="353"/>
      <c r="MXP13" s="352"/>
      <c r="MXQ13" s="353"/>
      <c r="MXR13" s="352"/>
      <c r="MXS13" s="353"/>
      <c r="MXT13" s="352"/>
      <c r="MXU13" s="353"/>
      <c r="MXV13" s="350"/>
      <c r="MXW13" s="350"/>
      <c r="MXX13" s="350"/>
      <c r="MXY13" s="350"/>
      <c r="MXZ13" s="350"/>
      <c r="MYA13" s="350"/>
      <c r="MYB13" s="351"/>
      <c r="MYC13" s="352"/>
      <c r="MYD13" s="353"/>
      <c r="MYE13" s="352"/>
      <c r="MYF13" s="353"/>
      <c r="MYG13" s="352"/>
      <c r="MYH13" s="353"/>
      <c r="MYI13" s="352"/>
      <c r="MYJ13" s="353"/>
      <c r="MYK13" s="350"/>
      <c r="MYL13" s="350"/>
      <c r="MYM13" s="350"/>
      <c r="MYN13" s="350"/>
      <c r="MYO13" s="350"/>
      <c r="MYP13" s="350"/>
      <c r="MYQ13" s="351"/>
      <c r="MYR13" s="352"/>
      <c r="MYS13" s="353"/>
      <c r="MYT13" s="352"/>
      <c r="MYU13" s="353"/>
      <c r="MYV13" s="352"/>
      <c r="MYW13" s="353"/>
      <c r="MYX13" s="352"/>
      <c r="MYY13" s="353"/>
      <c r="MYZ13" s="350"/>
      <c r="MZA13" s="350"/>
      <c r="MZB13" s="350"/>
      <c r="MZC13" s="350"/>
      <c r="MZD13" s="350"/>
      <c r="MZE13" s="350"/>
      <c r="MZF13" s="351"/>
      <c r="MZG13" s="352"/>
      <c r="MZH13" s="353"/>
      <c r="MZI13" s="352"/>
      <c r="MZJ13" s="353"/>
      <c r="MZK13" s="352"/>
      <c r="MZL13" s="353"/>
      <c r="MZM13" s="352"/>
      <c r="MZN13" s="353"/>
      <c r="MZO13" s="350"/>
      <c r="MZP13" s="350"/>
      <c r="MZQ13" s="350"/>
      <c r="MZR13" s="350"/>
      <c r="MZS13" s="350"/>
      <c r="MZT13" s="350"/>
      <c r="MZU13" s="351"/>
      <c r="MZV13" s="352"/>
      <c r="MZW13" s="353"/>
      <c r="MZX13" s="352"/>
      <c r="MZY13" s="353"/>
      <c r="MZZ13" s="352"/>
      <c r="NAA13" s="353"/>
      <c r="NAB13" s="352"/>
      <c r="NAC13" s="353"/>
      <c r="NAD13" s="350"/>
      <c r="NAE13" s="350"/>
      <c r="NAF13" s="350"/>
      <c r="NAG13" s="350"/>
      <c r="NAH13" s="350"/>
      <c r="NAI13" s="350"/>
      <c r="NAJ13" s="351"/>
      <c r="NAK13" s="352"/>
      <c r="NAL13" s="353"/>
      <c r="NAM13" s="352"/>
      <c r="NAN13" s="353"/>
      <c r="NAO13" s="352"/>
      <c r="NAP13" s="353"/>
      <c r="NAQ13" s="352"/>
      <c r="NAR13" s="353"/>
      <c r="NAS13" s="350"/>
      <c r="NAT13" s="350"/>
      <c r="NAU13" s="350"/>
      <c r="NAV13" s="350"/>
      <c r="NAW13" s="350"/>
      <c r="NAX13" s="350"/>
      <c r="NAY13" s="351"/>
      <c r="NAZ13" s="352"/>
      <c r="NBA13" s="353"/>
      <c r="NBB13" s="352"/>
      <c r="NBC13" s="353"/>
      <c r="NBD13" s="352"/>
      <c r="NBE13" s="353"/>
      <c r="NBF13" s="352"/>
      <c r="NBG13" s="353"/>
      <c r="NBH13" s="350"/>
      <c r="NBI13" s="350"/>
      <c r="NBJ13" s="350"/>
      <c r="NBK13" s="350"/>
      <c r="NBL13" s="350"/>
      <c r="NBM13" s="350"/>
      <c r="NBN13" s="351"/>
      <c r="NBO13" s="352"/>
      <c r="NBP13" s="353"/>
      <c r="NBQ13" s="352"/>
      <c r="NBR13" s="353"/>
      <c r="NBS13" s="352"/>
      <c r="NBT13" s="353"/>
      <c r="NBU13" s="352"/>
      <c r="NBV13" s="353"/>
      <c r="NBW13" s="350"/>
      <c r="NBX13" s="350"/>
      <c r="NBY13" s="350"/>
      <c r="NBZ13" s="350"/>
      <c r="NCA13" s="350"/>
      <c r="NCB13" s="350"/>
      <c r="NCC13" s="351"/>
      <c r="NCD13" s="352"/>
      <c r="NCE13" s="353"/>
      <c r="NCF13" s="352"/>
      <c r="NCG13" s="353"/>
      <c r="NCH13" s="352"/>
      <c r="NCI13" s="353"/>
      <c r="NCJ13" s="352"/>
      <c r="NCK13" s="353"/>
      <c r="NCL13" s="350"/>
      <c r="NCM13" s="350"/>
      <c r="NCN13" s="350"/>
      <c r="NCO13" s="350"/>
      <c r="NCP13" s="350"/>
      <c r="NCQ13" s="350"/>
      <c r="NCR13" s="351"/>
      <c r="NCS13" s="352"/>
      <c r="NCT13" s="353"/>
      <c r="NCU13" s="352"/>
      <c r="NCV13" s="353"/>
      <c r="NCW13" s="352"/>
      <c r="NCX13" s="353"/>
      <c r="NCY13" s="352"/>
      <c r="NCZ13" s="353"/>
      <c r="NDA13" s="350"/>
      <c r="NDB13" s="350"/>
      <c r="NDC13" s="350"/>
      <c r="NDD13" s="350"/>
      <c r="NDE13" s="350"/>
      <c r="NDF13" s="350"/>
      <c r="NDG13" s="351"/>
      <c r="NDH13" s="352"/>
      <c r="NDI13" s="353"/>
      <c r="NDJ13" s="352"/>
      <c r="NDK13" s="353"/>
      <c r="NDL13" s="352"/>
      <c r="NDM13" s="353"/>
      <c r="NDN13" s="352"/>
      <c r="NDO13" s="353"/>
      <c r="NDP13" s="350"/>
      <c r="NDQ13" s="350"/>
      <c r="NDR13" s="350"/>
      <c r="NDS13" s="350"/>
      <c r="NDT13" s="350"/>
      <c r="NDU13" s="350"/>
      <c r="NDV13" s="351"/>
      <c r="NDW13" s="352"/>
      <c r="NDX13" s="353"/>
      <c r="NDY13" s="352"/>
      <c r="NDZ13" s="353"/>
      <c r="NEA13" s="352"/>
      <c r="NEB13" s="353"/>
      <c r="NEC13" s="352"/>
      <c r="NED13" s="353"/>
      <c r="NEE13" s="350"/>
      <c r="NEF13" s="350"/>
      <c r="NEG13" s="350"/>
      <c r="NEH13" s="350"/>
      <c r="NEI13" s="350"/>
      <c r="NEJ13" s="350"/>
      <c r="NEK13" s="351"/>
      <c r="NEL13" s="352"/>
      <c r="NEM13" s="353"/>
      <c r="NEN13" s="352"/>
      <c r="NEO13" s="353"/>
      <c r="NEP13" s="352"/>
      <c r="NEQ13" s="353"/>
      <c r="NER13" s="352"/>
      <c r="NES13" s="353"/>
      <c r="NET13" s="350"/>
      <c r="NEU13" s="350"/>
      <c r="NEV13" s="350"/>
      <c r="NEW13" s="350"/>
      <c r="NEX13" s="350"/>
      <c r="NEY13" s="350"/>
      <c r="NEZ13" s="351"/>
      <c r="NFA13" s="352"/>
      <c r="NFB13" s="353"/>
      <c r="NFC13" s="352"/>
      <c r="NFD13" s="353"/>
      <c r="NFE13" s="352"/>
      <c r="NFF13" s="353"/>
      <c r="NFG13" s="352"/>
      <c r="NFH13" s="353"/>
      <c r="NFI13" s="350"/>
      <c r="NFJ13" s="350"/>
      <c r="NFK13" s="350"/>
      <c r="NFL13" s="350"/>
      <c r="NFM13" s="350"/>
      <c r="NFN13" s="350"/>
      <c r="NFO13" s="351"/>
      <c r="NFP13" s="352"/>
      <c r="NFQ13" s="353"/>
      <c r="NFR13" s="352"/>
      <c r="NFS13" s="353"/>
      <c r="NFT13" s="352"/>
      <c r="NFU13" s="353"/>
      <c r="NFV13" s="352"/>
      <c r="NFW13" s="353"/>
      <c r="NFX13" s="350"/>
      <c r="NFY13" s="350"/>
      <c r="NFZ13" s="350"/>
      <c r="NGA13" s="350"/>
      <c r="NGB13" s="350"/>
      <c r="NGC13" s="350"/>
      <c r="NGD13" s="351"/>
      <c r="NGE13" s="352"/>
      <c r="NGF13" s="353"/>
      <c r="NGG13" s="352"/>
      <c r="NGH13" s="353"/>
      <c r="NGI13" s="352"/>
      <c r="NGJ13" s="353"/>
      <c r="NGK13" s="352"/>
      <c r="NGL13" s="353"/>
      <c r="NGM13" s="350"/>
      <c r="NGN13" s="350"/>
      <c r="NGO13" s="350"/>
      <c r="NGP13" s="350"/>
      <c r="NGQ13" s="350"/>
      <c r="NGR13" s="350"/>
      <c r="NGS13" s="351"/>
      <c r="NGT13" s="352"/>
      <c r="NGU13" s="353"/>
      <c r="NGV13" s="352"/>
      <c r="NGW13" s="353"/>
      <c r="NGX13" s="352"/>
      <c r="NGY13" s="353"/>
      <c r="NGZ13" s="352"/>
      <c r="NHA13" s="353"/>
      <c r="NHB13" s="350"/>
      <c r="NHC13" s="350"/>
      <c r="NHD13" s="350"/>
      <c r="NHE13" s="350"/>
      <c r="NHF13" s="350"/>
      <c r="NHG13" s="350"/>
      <c r="NHH13" s="351"/>
      <c r="NHI13" s="352"/>
      <c r="NHJ13" s="353"/>
      <c r="NHK13" s="352"/>
      <c r="NHL13" s="353"/>
      <c r="NHM13" s="352"/>
      <c r="NHN13" s="353"/>
      <c r="NHO13" s="352"/>
      <c r="NHP13" s="353"/>
      <c r="NHQ13" s="350"/>
      <c r="NHR13" s="350"/>
      <c r="NHS13" s="350"/>
      <c r="NHT13" s="350"/>
      <c r="NHU13" s="350"/>
      <c r="NHV13" s="350"/>
      <c r="NHW13" s="351"/>
      <c r="NHX13" s="352"/>
      <c r="NHY13" s="353"/>
      <c r="NHZ13" s="352"/>
      <c r="NIA13" s="353"/>
      <c r="NIB13" s="352"/>
      <c r="NIC13" s="353"/>
      <c r="NID13" s="352"/>
      <c r="NIE13" s="353"/>
      <c r="NIF13" s="350"/>
      <c r="NIG13" s="350"/>
      <c r="NIH13" s="350"/>
      <c r="NII13" s="350"/>
      <c r="NIJ13" s="350"/>
      <c r="NIK13" s="350"/>
      <c r="NIL13" s="351"/>
      <c r="NIM13" s="352"/>
      <c r="NIN13" s="353"/>
      <c r="NIO13" s="352"/>
      <c r="NIP13" s="353"/>
      <c r="NIQ13" s="352"/>
      <c r="NIR13" s="353"/>
      <c r="NIS13" s="352"/>
      <c r="NIT13" s="353"/>
      <c r="NIU13" s="350"/>
      <c r="NIV13" s="350"/>
      <c r="NIW13" s="350"/>
      <c r="NIX13" s="350"/>
      <c r="NIY13" s="350"/>
      <c r="NIZ13" s="350"/>
      <c r="NJA13" s="351"/>
      <c r="NJB13" s="352"/>
      <c r="NJC13" s="353"/>
      <c r="NJD13" s="352"/>
      <c r="NJE13" s="353"/>
      <c r="NJF13" s="352"/>
      <c r="NJG13" s="353"/>
      <c r="NJH13" s="352"/>
      <c r="NJI13" s="353"/>
      <c r="NJJ13" s="350"/>
      <c r="NJK13" s="350"/>
      <c r="NJL13" s="350"/>
      <c r="NJM13" s="350"/>
      <c r="NJN13" s="350"/>
      <c r="NJO13" s="350"/>
      <c r="NJP13" s="351"/>
      <c r="NJQ13" s="352"/>
      <c r="NJR13" s="353"/>
      <c r="NJS13" s="352"/>
      <c r="NJT13" s="353"/>
      <c r="NJU13" s="352"/>
      <c r="NJV13" s="353"/>
      <c r="NJW13" s="352"/>
      <c r="NJX13" s="353"/>
      <c r="NJY13" s="350"/>
      <c r="NJZ13" s="350"/>
      <c r="NKA13" s="350"/>
      <c r="NKB13" s="350"/>
      <c r="NKC13" s="350"/>
      <c r="NKD13" s="350"/>
      <c r="NKE13" s="351"/>
      <c r="NKF13" s="352"/>
      <c r="NKG13" s="353"/>
      <c r="NKH13" s="352"/>
      <c r="NKI13" s="353"/>
      <c r="NKJ13" s="352"/>
      <c r="NKK13" s="353"/>
      <c r="NKL13" s="352"/>
      <c r="NKM13" s="353"/>
      <c r="NKN13" s="350"/>
      <c r="NKO13" s="350"/>
      <c r="NKP13" s="350"/>
      <c r="NKQ13" s="350"/>
      <c r="NKR13" s="350"/>
      <c r="NKS13" s="350"/>
      <c r="NKT13" s="351"/>
      <c r="NKU13" s="352"/>
      <c r="NKV13" s="353"/>
      <c r="NKW13" s="352"/>
      <c r="NKX13" s="353"/>
      <c r="NKY13" s="352"/>
      <c r="NKZ13" s="353"/>
      <c r="NLA13" s="352"/>
      <c r="NLB13" s="353"/>
      <c r="NLC13" s="350"/>
      <c r="NLD13" s="350"/>
      <c r="NLE13" s="350"/>
      <c r="NLF13" s="350"/>
      <c r="NLG13" s="350"/>
      <c r="NLH13" s="350"/>
      <c r="NLI13" s="351"/>
      <c r="NLJ13" s="352"/>
      <c r="NLK13" s="353"/>
      <c r="NLL13" s="352"/>
      <c r="NLM13" s="353"/>
      <c r="NLN13" s="352"/>
      <c r="NLO13" s="353"/>
      <c r="NLP13" s="352"/>
      <c r="NLQ13" s="353"/>
      <c r="NLR13" s="350"/>
      <c r="NLS13" s="350"/>
      <c r="NLT13" s="350"/>
      <c r="NLU13" s="350"/>
      <c r="NLV13" s="350"/>
      <c r="NLW13" s="350"/>
      <c r="NLX13" s="351"/>
      <c r="NLY13" s="352"/>
      <c r="NLZ13" s="353"/>
      <c r="NMA13" s="352"/>
      <c r="NMB13" s="353"/>
      <c r="NMC13" s="352"/>
      <c r="NMD13" s="353"/>
      <c r="NME13" s="352"/>
      <c r="NMF13" s="353"/>
      <c r="NMG13" s="350"/>
      <c r="NMH13" s="350"/>
      <c r="NMI13" s="350"/>
      <c r="NMJ13" s="350"/>
      <c r="NMK13" s="350"/>
      <c r="NML13" s="350"/>
      <c r="NMM13" s="351"/>
      <c r="NMN13" s="352"/>
      <c r="NMO13" s="353"/>
      <c r="NMP13" s="352"/>
      <c r="NMQ13" s="353"/>
      <c r="NMR13" s="352"/>
      <c r="NMS13" s="353"/>
      <c r="NMT13" s="352"/>
      <c r="NMU13" s="353"/>
      <c r="NMV13" s="350"/>
      <c r="NMW13" s="350"/>
      <c r="NMX13" s="350"/>
      <c r="NMY13" s="350"/>
      <c r="NMZ13" s="350"/>
      <c r="NNA13" s="350"/>
      <c r="NNB13" s="351"/>
      <c r="NNC13" s="352"/>
      <c r="NND13" s="353"/>
      <c r="NNE13" s="352"/>
      <c r="NNF13" s="353"/>
      <c r="NNG13" s="352"/>
      <c r="NNH13" s="353"/>
      <c r="NNI13" s="352"/>
      <c r="NNJ13" s="353"/>
      <c r="NNK13" s="350"/>
      <c r="NNL13" s="350"/>
      <c r="NNM13" s="350"/>
      <c r="NNN13" s="350"/>
      <c r="NNO13" s="350"/>
      <c r="NNP13" s="350"/>
      <c r="NNQ13" s="351"/>
      <c r="NNR13" s="352"/>
      <c r="NNS13" s="353"/>
      <c r="NNT13" s="352"/>
      <c r="NNU13" s="353"/>
      <c r="NNV13" s="352"/>
      <c r="NNW13" s="353"/>
      <c r="NNX13" s="352"/>
      <c r="NNY13" s="353"/>
      <c r="NNZ13" s="350"/>
      <c r="NOA13" s="350"/>
      <c r="NOB13" s="350"/>
      <c r="NOC13" s="350"/>
      <c r="NOD13" s="350"/>
      <c r="NOE13" s="350"/>
      <c r="NOF13" s="351"/>
      <c r="NOG13" s="352"/>
      <c r="NOH13" s="353"/>
      <c r="NOI13" s="352"/>
      <c r="NOJ13" s="353"/>
      <c r="NOK13" s="352"/>
      <c r="NOL13" s="353"/>
      <c r="NOM13" s="352"/>
      <c r="NON13" s="353"/>
      <c r="NOO13" s="350"/>
      <c r="NOP13" s="350"/>
      <c r="NOQ13" s="350"/>
      <c r="NOR13" s="350"/>
      <c r="NOS13" s="350"/>
      <c r="NOT13" s="350"/>
      <c r="NOU13" s="351"/>
      <c r="NOV13" s="352"/>
      <c r="NOW13" s="353"/>
      <c r="NOX13" s="352"/>
      <c r="NOY13" s="353"/>
      <c r="NOZ13" s="352"/>
      <c r="NPA13" s="353"/>
      <c r="NPB13" s="352"/>
      <c r="NPC13" s="353"/>
      <c r="NPD13" s="350"/>
      <c r="NPE13" s="350"/>
      <c r="NPF13" s="350"/>
      <c r="NPG13" s="350"/>
      <c r="NPH13" s="350"/>
      <c r="NPI13" s="350"/>
      <c r="NPJ13" s="351"/>
      <c r="NPK13" s="352"/>
      <c r="NPL13" s="353"/>
      <c r="NPM13" s="352"/>
      <c r="NPN13" s="353"/>
      <c r="NPO13" s="352"/>
      <c r="NPP13" s="353"/>
      <c r="NPQ13" s="352"/>
      <c r="NPR13" s="353"/>
      <c r="NPS13" s="350"/>
      <c r="NPT13" s="350"/>
      <c r="NPU13" s="350"/>
      <c r="NPV13" s="350"/>
      <c r="NPW13" s="350"/>
      <c r="NPX13" s="350"/>
      <c r="NPY13" s="351"/>
      <c r="NPZ13" s="352"/>
      <c r="NQA13" s="353"/>
      <c r="NQB13" s="352"/>
      <c r="NQC13" s="353"/>
      <c r="NQD13" s="352"/>
      <c r="NQE13" s="353"/>
      <c r="NQF13" s="352"/>
      <c r="NQG13" s="353"/>
      <c r="NQH13" s="350"/>
      <c r="NQI13" s="350"/>
      <c r="NQJ13" s="350"/>
      <c r="NQK13" s="350"/>
      <c r="NQL13" s="350"/>
      <c r="NQM13" s="350"/>
      <c r="NQN13" s="351"/>
      <c r="NQO13" s="352"/>
      <c r="NQP13" s="353"/>
      <c r="NQQ13" s="352"/>
      <c r="NQR13" s="353"/>
      <c r="NQS13" s="352"/>
      <c r="NQT13" s="353"/>
      <c r="NQU13" s="352"/>
      <c r="NQV13" s="353"/>
      <c r="NQW13" s="350"/>
      <c r="NQX13" s="350"/>
      <c r="NQY13" s="350"/>
      <c r="NQZ13" s="350"/>
      <c r="NRA13" s="350"/>
      <c r="NRB13" s="350"/>
      <c r="NRC13" s="351"/>
      <c r="NRD13" s="352"/>
      <c r="NRE13" s="353"/>
      <c r="NRF13" s="352"/>
      <c r="NRG13" s="353"/>
      <c r="NRH13" s="352"/>
      <c r="NRI13" s="353"/>
      <c r="NRJ13" s="352"/>
      <c r="NRK13" s="353"/>
      <c r="NRL13" s="350"/>
      <c r="NRM13" s="350"/>
      <c r="NRN13" s="350"/>
      <c r="NRO13" s="350"/>
      <c r="NRP13" s="350"/>
      <c r="NRQ13" s="350"/>
      <c r="NRR13" s="351"/>
      <c r="NRS13" s="352"/>
      <c r="NRT13" s="353"/>
      <c r="NRU13" s="352"/>
      <c r="NRV13" s="353"/>
      <c r="NRW13" s="352"/>
      <c r="NRX13" s="353"/>
      <c r="NRY13" s="352"/>
      <c r="NRZ13" s="353"/>
      <c r="NSA13" s="350"/>
      <c r="NSB13" s="350"/>
      <c r="NSC13" s="350"/>
      <c r="NSD13" s="350"/>
      <c r="NSE13" s="350"/>
      <c r="NSF13" s="350"/>
      <c r="NSG13" s="351"/>
      <c r="NSH13" s="352"/>
      <c r="NSI13" s="353"/>
      <c r="NSJ13" s="352"/>
      <c r="NSK13" s="353"/>
      <c r="NSL13" s="352"/>
      <c r="NSM13" s="353"/>
      <c r="NSN13" s="352"/>
      <c r="NSO13" s="353"/>
      <c r="NSP13" s="350"/>
      <c r="NSQ13" s="350"/>
      <c r="NSR13" s="350"/>
      <c r="NSS13" s="350"/>
      <c r="NST13" s="350"/>
      <c r="NSU13" s="350"/>
      <c r="NSV13" s="351"/>
      <c r="NSW13" s="352"/>
      <c r="NSX13" s="353"/>
      <c r="NSY13" s="352"/>
      <c r="NSZ13" s="353"/>
      <c r="NTA13" s="352"/>
      <c r="NTB13" s="353"/>
      <c r="NTC13" s="352"/>
      <c r="NTD13" s="353"/>
      <c r="NTE13" s="350"/>
      <c r="NTF13" s="350"/>
      <c r="NTG13" s="350"/>
      <c r="NTH13" s="350"/>
      <c r="NTI13" s="350"/>
      <c r="NTJ13" s="350"/>
      <c r="NTK13" s="351"/>
      <c r="NTL13" s="352"/>
      <c r="NTM13" s="353"/>
      <c r="NTN13" s="352"/>
      <c r="NTO13" s="353"/>
      <c r="NTP13" s="352"/>
      <c r="NTQ13" s="353"/>
      <c r="NTR13" s="352"/>
      <c r="NTS13" s="353"/>
      <c r="NTT13" s="350"/>
      <c r="NTU13" s="350"/>
      <c r="NTV13" s="350"/>
      <c r="NTW13" s="350"/>
      <c r="NTX13" s="350"/>
      <c r="NTY13" s="350"/>
      <c r="NTZ13" s="351"/>
      <c r="NUA13" s="352"/>
      <c r="NUB13" s="353"/>
      <c r="NUC13" s="352"/>
      <c r="NUD13" s="353"/>
      <c r="NUE13" s="352"/>
      <c r="NUF13" s="353"/>
      <c r="NUG13" s="352"/>
      <c r="NUH13" s="353"/>
      <c r="NUI13" s="350"/>
      <c r="NUJ13" s="350"/>
      <c r="NUK13" s="350"/>
      <c r="NUL13" s="350"/>
      <c r="NUM13" s="350"/>
      <c r="NUN13" s="350"/>
      <c r="NUO13" s="351"/>
      <c r="NUP13" s="352"/>
      <c r="NUQ13" s="353"/>
      <c r="NUR13" s="352"/>
      <c r="NUS13" s="353"/>
      <c r="NUT13" s="352"/>
      <c r="NUU13" s="353"/>
      <c r="NUV13" s="352"/>
      <c r="NUW13" s="353"/>
      <c r="NUX13" s="350"/>
      <c r="NUY13" s="350"/>
      <c r="NUZ13" s="350"/>
      <c r="NVA13" s="350"/>
      <c r="NVB13" s="350"/>
      <c r="NVC13" s="350"/>
      <c r="NVD13" s="351"/>
      <c r="NVE13" s="352"/>
      <c r="NVF13" s="353"/>
      <c r="NVG13" s="352"/>
      <c r="NVH13" s="353"/>
      <c r="NVI13" s="352"/>
      <c r="NVJ13" s="353"/>
      <c r="NVK13" s="352"/>
      <c r="NVL13" s="353"/>
      <c r="NVM13" s="350"/>
      <c r="NVN13" s="350"/>
      <c r="NVO13" s="350"/>
      <c r="NVP13" s="350"/>
      <c r="NVQ13" s="350"/>
      <c r="NVR13" s="350"/>
      <c r="NVS13" s="351"/>
      <c r="NVT13" s="352"/>
      <c r="NVU13" s="353"/>
      <c r="NVV13" s="352"/>
      <c r="NVW13" s="353"/>
      <c r="NVX13" s="352"/>
      <c r="NVY13" s="353"/>
      <c r="NVZ13" s="352"/>
      <c r="NWA13" s="353"/>
      <c r="NWB13" s="350"/>
      <c r="NWC13" s="350"/>
      <c r="NWD13" s="350"/>
      <c r="NWE13" s="350"/>
      <c r="NWF13" s="350"/>
      <c r="NWG13" s="350"/>
      <c r="NWH13" s="351"/>
      <c r="NWI13" s="352"/>
      <c r="NWJ13" s="353"/>
      <c r="NWK13" s="352"/>
      <c r="NWL13" s="353"/>
      <c r="NWM13" s="352"/>
      <c r="NWN13" s="353"/>
      <c r="NWO13" s="352"/>
      <c r="NWP13" s="353"/>
      <c r="NWQ13" s="350"/>
      <c r="NWR13" s="350"/>
      <c r="NWS13" s="350"/>
      <c r="NWT13" s="350"/>
      <c r="NWU13" s="350"/>
      <c r="NWV13" s="350"/>
      <c r="NWW13" s="351"/>
      <c r="NWX13" s="352"/>
      <c r="NWY13" s="353"/>
      <c r="NWZ13" s="352"/>
      <c r="NXA13" s="353"/>
      <c r="NXB13" s="352"/>
      <c r="NXC13" s="353"/>
      <c r="NXD13" s="352"/>
      <c r="NXE13" s="353"/>
      <c r="NXF13" s="350"/>
      <c r="NXG13" s="350"/>
      <c r="NXH13" s="350"/>
      <c r="NXI13" s="350"/>
      <c r="NXJ13" s="350"/>
      <c r="NXK13" s="350"/>
      <c r="NXL13" s="351"/>
      <c r="NXM13" s="352"/>
      <c r="NXN13" s="353"/>
      <c r="NXO13" s="352"/>
      <c r="NXP13" s="353"/>
      <c r="NXQ13" s="352"/>
      <c r="NXR13" s="353"/>
      <c r="NXS13" s="352"/>
      <c r="NXT13" s="353"/>
      <c r="NXU13" s="350"/>
      <c r="NXV13" s="350"/>
      <c r="NXW13" s="350"/>
      <c r="NXX13" s="350"/>
      <c r="NXY13" s="350"/>
      <c r="NXZ13" s="350"/>
      <c r="NYA13" s="351"/>
      <c r="NYB13" s="352"/>
      <c r="NYC13" s="353"/>
      <c r="NYD13" s="352"/>
      <c r="NYE13" s="353"/>
      <c r="NYF13" s="352"/>
      <c r="NYG13" s="353"/>
      <c r="NYH13" s="352"/>
      <c r="NYI13" s="353"/>
      <c r="NYJ13" s="350"/>
      <c r="NYK13" s="350"/>
      <c r="NYL13" s="350"/>
      <c r="NYM13" s="350"/>
      <c r="NYN13" s="350"/>
      <c r="NYO13" s="350"/>
      <c r="NYP13" s="351"/>
      <c r="NYQ13" s="352"/>
      <c r="NYR13" s="353"/>
      <c r="NYS13" s="352"/>
      <c r="NYT13" s="353"/>
      <c r="NYU13" s="352"/>
      <c r="NYV13" s="353"/>
      <c r="NYW13" s="352"/>
      <c r="NYX13" s="353"/>
      <c r="NYY13" s="350"/>
      <c r="NYZ13" s="350"/>
      <c r="NZA13" s="350"/>
      <c r="NZB13" s="350"/>
      <c r="NZC13" s="350"/>
      <c r="NZD13" s="350"/>
      <c r="NZE13" s="351"/>
      <c r="NZF13" s="352"/>
      <c r="NZG13" s="353"/>
      <c r="NZH13" s="352"/>
      <c r="NZI13" s="353"/>
      <c r="NZJ13" s="352"/>
      <c r="NZK13" s="353"/>
      <c r="NZL13" s="352"/>
      <c r="NZM13" s="353"/>
      <c r="NZN13" s="350"/>
      <c r="NZO13" s="350"/>
      <c r="NZP13" s="350"/>
      <c r="NZQ13" s="350"/>
      <c r="NZR13" s="350"/>
      <c r="NZS13" s="350"/>
      <c r="NZT13" s="351"/>
      <c r="NZU13" s="352"/>
      <c r="NZV13" s="353"/>
      <c r="NZW13" s="352"/>
      <c r="NZX13" s="353"/>
      <c r="NZY13" s="352"/>
      <c r="NZZ13" s="353"/>
      <c r="OAA13" s="352"/>
      <c r="OAB13" s="353"/>
      <c r="OAC13" s="350"/>
      <c r="OAD13" s="350"/>
      <c r="OAE13" s="350"/>
      <c r="OAF13" s="350"/>
      <c r="OAG13" s="350"/>
      <c r="OAH13" s="350"/>
      <c r="OAI13" s="351"/>
      <c r="OAJ13" s="352"/>
      <c r="OAK13" s="353"/>
      <c r="OAL13" s="352"/>
      <c r="OAM13" s="353"/>
      <c r="OAN13" s="352"/>
      <c r="OAO13" s="353"/>
      <c r="OAP13" s="352"/>
      <c r="OAQ13" s="353"/>
      <c r="OAR13" s="350"/>
      <c r="OAS13" s="350"/>
      <c r="OAT13" s="350"/>
      <c r="OAU13" s="350"/>
      <c r="OAV13" s="350"/>
      <c r="OAW13" s="350"/>
      <c r="OAX13" s="351"/>
      <c r="OAY13" s="352"/>
      <c r="OAZ13" s="353"/>
      <c r="OBA13" s="352"/>
      <c r="OBB13" s="353"/>
      <c r="OBC13" s="352"/>
      <c r="OBD13" s="353"/>
      <c r="OBE13" s="352"/>
      <c r="OBF13" s="353"/>
      <c r="OBG13" s="350"/>
      <c r="OBH13" s="350"/>
      <c r="OBI13" s="350"/>
      <c r="OBJ13" s="350"/>
      <c r="OBK13" s="350"/>
      <c r="OBL13" s="350"/>
      <c r="OBM13" s="351"/>
      <c r="OBN13" s="352"/>
      <c r="OBO13" s="353"/>
      <c r="OBP13" s="352"/>
      <c r="OBQ13" s="353"/>
      <c r="OBR13" s="352"/>
      <c r="OBS13" s="353"/>
      <c r="OBT13" s="352"/>
      <c r="OBU13" s="353"/>
      <c r="OBV13" s="350"/>
      <c r="OBW13" s="350"/>
      <c r="OBX13" s="350"/>
      <c r="OBY13" s="350"/>
      <c r="OBZ13" s="350"/>
      <c r="OCA13" s="350"/>
      <c r="OCB13" s="351"/>
      <c r="OCC13" s="352"/>
      <c r="OCD13" s="353"/>
      <c r="OCE13" s="352"/>
      <c r="OCF13" s="353"/>
      <c r="OCG13" s="352"/>
      <c r="OCH13" s="353"/>
      <c r="OCI13" s="352"/>
      <c r="OCJ13" s="353"/>
      <c r="OCK13" s="350"/>
      <c r="OCL13" s="350"/>
      <c r="OCM13" s="350"/>
      <c r="OCN13" s="350"/>
      <c r="OCO13" s="350"/>
      <c r="OCP13" s="350"/>
      <c r="OCQ13" s="351"/>
      <c r="OCR13" s="352"/>
      <c r="OCS13" s="353"/>
      <c r="OCT13" s="352"/>
      <c r="OCU13" s="353"/>
      <c r="OCV13" s="352"/>
      <c r="OCW13" s="353"/>
      <c r="OCX13" s="352"/>
      <c r="OCY13" s="353"/>
      <c r="OCZ13" s="350"/>
      <c r="ODA13" s="350"/>
      <c r="ODB13" s="350"/>
      <c r="ODC13" s="350"/>
      <c r="ODD13" s="350"/>
      <c r="ODE13" s="350"/>
      <c r="ODF13" s="351"/>
      <c r="ODG13" s="352"/>
      <c r="ODH13" s="353"/>
      <c r="ODI13" s="352"/>
      <c r="ODJ13" s="353"/>
      <c r="ODK13" s="352"/>
      <c r="ODL13" s="353"/>
      <c r="ODM13" s="352"/>
      <c r="ODN13" s="353"/>
      <c r="ODO13" s="350"/>
      <c r="ODP13" s="350"/>
      <c r="ODQ13" s="350"/>
      <c r="ODR13" s="350"/>
      <c r="ODS13" s="350"/>
      <c r="ODT13" s="350"/>
      <c r="ODU13" s="351"/>
      <c r="ODV13" s="352"/>
      <c r="ODW13" s="353"/>
      <c r="ODX13" s="352"/>
      <c r="ODY13" s="353"/>
      <c r="ODZ13" s="352"/>
      <c r="OEA13" s="353"/>
      <c r="OEB13" s="352"/>
      <c r="OEC13" s="353"/>
      <c r="OED13" s="350"/>
      <c r="OEE13" s="350"/>
      <c r="OEF13" s="350"/>
      <c r="OEG13" s="350"/>
      <c r="OEH13" s="350"/>
      <c r="OEI13" s="350"/>
      <c r="OEJ13" s="351"/>
      <c r="OEK13" s="352"/>
      <c r="OEL13" s="353"/>
      <c r="OEM13" s="352"/>
      <c r="OEN13" s="353"/>
      <c r="OEO13" s="352"/>
      <c r="OEP13" s="353"/>
      <c r="OEQ13" s="352"/>
      <c r="OER13" s="353"/>
      <c r="OES13" s="350"/>
      <c r="OET13" s="350"/>
      <c r="OEU13" s="350"/>
      <c r="OEV13" s="350"/>
      <c r="OEW13" s="350"/>
      <c r="OEX13" s="350"/>
      <c r="OEY13" s="351"/>
      <c r="OEZ13" s="352"/>
      <c r="OFA13" s="353"/>
      <c r="OFB13" s="352"/>
      <c r="OFC13" s="353"/>
      <c r="OFD13" s="352"/>
      <c r="OFE13" s="353"/>
      <c r="OFF13" s="352"/>
      <c r="OFG13" s="353"/>
      <c r="OFH13" s="350"/>
      <c r="OFI13" s="350"/>
      <c r="OFJ13" s="350"/>
      <c r="OFK13" s="350"/>
      <c r="OFL13" s="350"/>
      <c r="OFM13" s="350"/>
      <c r="OFN13" s="351"/>
      <c r="OFO13" s="352"/>
      <c r="OFP13" s="353"/>
      <c r="OFQ13" s="352"/>
      <c r="OFR13" s="353"/>
      <c r="OFS13" s="352"/>
      <c r="OFT13" s="353"/>
      <c r="OFU13" s="352"/>
      <c r="OFV13" s="353"/>
      <c r="OFW13" s="350"/>
      <c r="OFX13" s="350"/>
      <c r="OFY13" s="350"/>
      <c r="OFZ13" s="350"/>
      <c r="OGA13" s="350"/>
      <c r="OGB13" s="350"/>
      <c r="OGC13" s="351"/>
      <c r="OGD13" s="352"/>
      <c r="OGE13" s="353"/>
      <c r="OGF13" s="352"/>
      <c r="OGG13" s="353"/>
      <c r="OGH13" s="352"/>
      <c r="OGI13" s="353"/>
      <c r="OGJ13" s="352"/>
      <c r="OGK13" s="353"/>
      <c r="OGL13" s="350"/>
      <c r="OGM13" s="350"/>
      <c r="OGN13" s="350"/>
      <c r="OGO13" s="350"/>
      <c r="OGP13" s="350"/>
      <c r="OGQ13" s="350"/>
      <c r="OGR13" s="351"/>
      <c r="OGS13" s="352"/>
      <c r="OGT13" s="353"/>
      <c r="OGU13" s="352"/>
      <c r="OGV13" s="353"/>
      <c r="OGW13" s="352"/>
      <c r="OGX13" s="353"/>
      <c r="OGY13" s="352"/>
      <c r="OGZ13" s="353"/>
      <c r="OHA13" s="350"/>
      <c r="OHB13" s="350"/>
      <c r="OHC13" s="350"/>
      <c r="OHD13" s="350"/>
      <c r="OHE13" s="350"/>
      <c r="OHF13" s="350"/>
      <c r="OHG13" s="351"/>
      <c r="OHH13" s="352"/>
      <c r="OHI13" s="353"/>
      <c r="OHJ13" s="352"/>
      <c r="OHK13" s="353"/>
      <c r="OHL13" s="352"/>
      <c r="OHM13" s="353"/>
      <c r="OHN13" s="352"/>
      <c r="OHO13" s="353"/>
      <c r="OHP13" s="350"/>
      <c r="OHQ13" s="350"/>
      <c r="OHR13" s="350"/>
      <c r="OHS13" s="350"/>
      <c r="OHT13" s="350"/>
      <c r="OHU13" s="350"/>
      <c r="OHV13" s="351"/>
      <c r="OHW13" s="352"/>
      <c r="OHX13" s="353"/>
      <c r="OHY13" s="352"/>
      <c r="OHZ13" s="353"/>
      <c r="OIA13" s="352"/>
      <c r="OIB13" s="353"/>
      <c r="OIC13" s="352"/>
      <c r="OID13" s="353"/>
      <c r="OIE13" s="350"/>
      <c r="OIF13" s="350"/>
      <c r="OIG13" s="350"/>
      <c r="OIH13" s="350"/>
      <c r="OII13" s="350"/>
      <c r="OIJ13" s="350"/>
      <c r="OIK13" s="351"/>
      <c r="OIL13" s="352"/>
      <c r="OIM13" s="353"/>
      <c r="OIN13" s="352"/>
      <c r="OIO13" s="353"/>
      <c r="OIP13" s="352"/>
      <c r="OIQ13" s="353"/>
      <c r="OIR13" s="352"/>
      <c r="OIS13" s="353"/>
      <c r="OIT13" s="350"/>
      <c r="OIU13" s="350"/>
      <c r="OIV13" s="350"/>
      <c r="OIW13" s="350"/>
      <c r="OIX13" s="350"/>
      <c r="OIY13" s="350"/>
      <c r="OIZ13" s="351"/>
      <c r="OJA13" s="352"/>
      <c r="OJB13" s="353"/>
      <c r="OJC13" s="352"/>
      <c r="OJD13" s="353"/>
      <c r="OJE13" s="352"/>
      <c r="OJF13" s="353"/>
      <c r="OJG13" s="352"/>
      <c r="OJH13" s="353"/>
      <c r="OJI13" s="350"/>
      <c r="OJJ13" s="350"/>
      <c r="OJK13" s="350"/>
      <c r="OJL13" s="350"/>
      <c r="OJM13" s="350"/>
      <c r="OJN13" s="350"/>
      <c r="OJO13" s="351"/>
      <c r="OJP13" s="352"/>
      <c r="OJQ13" s="353"/>
      <c r="OJR13" s="352"/>
      <c r="OJS13" s="353"/>
      <c r="OJT13" s="352"/>
      <c r="OJU13" s="353"/>
      <c r="OJV13" s="352"/>
      <c r="OJW13" s="353"/>
      <c r="OJX13" s="350"/>
      <c r="OJY13" s="350"/>
      <c r="OJZ13" s="350"/>
      <c r="OKA13" s="350"/>
      <c r="OKB13" s="350"/>
      <c r="OKC13" s="350"/>
      <c r="OKD13" s="351"/>
      <c r="OKE13" s="352"/>
      <c r="OKF13" s="353"/>
      <c r="OKG13" s="352"/>
      <c r="OKH13" s="353"/>
      <c r="OKI13" s="352"/>
      <c r="OKJ13" s="353"/>
      <c r="OKK13" s="352"/>
      <c r="OKL13" s="353"/>
      <c r="OKM13" s="350"/>
      <c r="OKN13" s="350"/>
      <c r="OKO13" s="350"/>
      <c r="OKP13" s="350"/>
      <c r="OKQ13" s="350"/>
      <c r="OKR13" s="350"/>
      <c r="OKS13" s="351"/>
      <c r="OKT13" s="352"/>
      <c r="OKU13" s="353"/>
      <c r="OKV13" s="352"/>
      <c r="OKW13" s="353"/>
      <c r="OKX13" s="352"/>
      <c r="OKY13" s="353"/>
      <c r="OKZ13" s="352"/>
      <c r="OLA13" s="353"/>
      <c r="OLB13" s="350"/>
      <c r="OLC13" s="350"/>
      <c r="OLD13" s="350"/>
      <c r="OLE13" s="350"/>
      <c r="OLF13" s="350"/>
      <c r="OLG13" s="350"/>
      <c r="OLH13" s="351"/>
      <c r="OLI13" s="352"/>
      <c r="OLJ13" s="353"/>
      <c r="OLK13" s="352"/>
      <c r="OLL13" s="353"/>
      <c r="OLM13" s="352"/>
      <c r="OLN13" s="353"/>
      <c r="OLO13" s="352"/>
      <c r="OLP13" s="353"/>
      <c r="OLQ13" s="350"/>
      <c r="OLR13" s="350"/>
      <c r="OLS13" s="350"/>
      <c r="OLT13" s="350"/>
      <c r="OLU13" s="350"/>
      <c r="OLV13" s="350"/>
      <c r="OLW13" s="351"/>
      <c r="OLX13" s="352"/>
      <c r="OLY13" s="353"/>
      <c r="OLZ13" s="352"/>
      <c r="OMA13" s="353"/>
      <c r="OMB13" s="352"/>
      <c r="OMC13" s="353"/>
      <c r="OMD13" s="352"/>
      <c r="OME13" s="353"/>
      <c r="OMF13" s="350"/>
      <c r="OMG13" s="350"/>
      <c r="OMH13" s="350"/>
      <c r="OMI13" s="350"/>
      <c r="OMJ13" s="350"/>
      <c r="OMK13" s="350"/>
      <c r="OML13" s="351"/>
      <c r="OMM13" s="352"/>
      <c r="OMN13" s="353"/>
      <c r="OMO13" s="352"/>
      <c r="OMP13" s="353"/>
      <c r="OMQ13" s="352"/>
      <c r="OMR13" s="353"/>
      <c r="OMS13" s="352"/>
      <c r="OMT13" s="353"/>
      <c r="OMU13" s="350"/>
      <c r="OMV13" s="350"/>
      <c r="OMW13" s="350"/>
      <c r="OMX13" s="350"/>
      <c r="OMY13" s="350"/>
      <c r="OMZ13" s="350"/>
      <c r="ONA13" s="351"/>
      <c r="ONB13" s="352"/>
      <c r="ONC13" s="353"/>
      <c r="OND13" s="352"/>
      <c r="ONE13" s="353"/>
      <c r="ONF13" s="352"/>
      <c r="ONG13" s="353"/>
      <c r="ONH13" s="352"/>
      <c r="ONI13" s="353"/>
      <c r="ONJ13" s="350"/>
      <c r="ONK13" s="350"/>
      <c r="ONL13" s="350"/>
      <c r="ONM13" s="350"/>
      <c r="ONN13" s="350"/>
      <c r="ONO13" s="350"/>
      <c r="ONP13" s="351"/>
      <c r="ONQ13" s="352"/>
      <c r="ONR13" s="353"/>
      <c r="ONS13" s="352"/>
      <c r="ONT13" s="353"/>
      <c r="ONU13" s="352"/>
      <c r="ONV13" s="353"/>
      <c r="ONW13" s="352"/>
      <c r="ONX13" s="353"/>
      <c r="ONY13" s="350"/>
      <c r="ONZ13" s="350"/>
      <c r="OOA13" s="350"/>
      <c r="OOB13" s="350"/>
      <c r="OOC13" s="350"/>
      <c r="OOD13" s="350"/>
      <c r="OOE13" s="351"/>
      <c r="OOF13" s="352"/>
      <c r="OOG13" s="353"/>
      <c r="OOH13" s="352"/>
      <c r="OOI13" s="353"/>
      <c r="OOJ13" s="352"/>
      <c r="OOK13" s="353"/>
      <c r="OOL13" s="352"/>
      <c r="OOM13" s="353"/>
      <c r="OON13" s="350"/>
      <c r="OOO13" s="350"/>
      <c r="OOP13" s="350"/>
      <c r="OOQ13" s="350"/>
      <c r="OOR13" s="350"/>
      <c r="OOS13" s="350"/>
      <c r="OOT13" s="351"/>
      <c r="OOU13" s="352"/>
      <c r="OOV13" s="353"/>
      <c r="OOW13" s="352"/>
      <c r="OOX13" s="353"/>
      <c r="OOY13" s="352"/>
      <c r="OOZ13" s="353"/>
      <c r="OPA13" s="352"/>
      <c r="OPB13" s="353"/>
      <c r="OPC13" s="350"/>
      <c r="OPD13" s="350"/>
      <c r="OPE13" s="350"/>
      <c r="OPF13" s="350"/>
      <c r="OPG13" s="350"/>
      <c r="OPH13" s="350"/>
      <c r="OPI13" s="351"/>
      <c r="OPJ13" s="352"/>
      <c r="OPK13" s="353"/>
      <c r="OPL13" s="352"/>
      <c r="OPM13" s="353"/>
      <c r="OPN13" s="352"/>
      <c r="OPO13" s="353"/>
      <c r="OPP13" s="352"/>
      <c r="OPQ13" s="353"/>
      <c r="OPR13" s="350"/>
      <c r="OPS13" s="350"/>
      <c r="OPT13" s="350"/>
      <c r="OPU13" s="350"/>
      <c r="OPV13" s="350"/>
      <c r="OPW13" s="350"/>
      <c r="OPX13" s="351"/>
      <c r="OPY13" s="352"/>
      <c r="OPZ13" s="353"/>
      <c r="OQA13" s="352"/>
      <c r="OQB13" s="353"/>
      <c r="OQC13" s="352"/>
      <c r="OQD13" s="353"/>
      <c r="OQE13" s="352"/>
      <c r="OQF13" s="353"/>
      <c r="OQG13" s="350"/>
      <c r="OQH13" s="350"/>
      <c r="OQI13" s="350"/>
      <c r="OQJ13" s="350"/>
      <c r="OQK13" s="350"/>
      <c r="OQL13" s="350"/>
      <c r="OQM13" s="351"/>
      <c r="OQN13" s="352"/>
      <c r="OQO13" s="353"/>
      <c r="OQP13" s="352"/>
      <c r="OQQ13" s="353"/>
      <c r="OQR13" s="352"/>
      <c r="OQS13" s="353"/>
      <c r="OQT13" s="352"/>
      <c r="OQU13" s="353"/>
      <c r="OQV13" s="350"/>
      <c r="OQW13" s="350"/>
      <c r="OQX13" s="350"/>
      <c r="OQY13" s="350"/>
      <c r="OQZ13" s="350"/>
      <c r="ORA13" s="350"/>
      <c r="ORB13" s="351"/>
      <c r="ORC13" s="352"/>
      <c r="ORD13" s="353"/>
      <c r="ORE13" s="352"/>
      <c r="ORF13" s="353"/>
      <c r="ORG13" s="352"/>
      <c r="ORH13" s="353"/>
      <c r="ORI13" s="352"/>
      <c r="ORJ13" s="353"/>
      <c r="ORK13" s="350"/>
      <c r="ORL13" s="350"/>
      <c r="ORM13" s="350"/>
      <c r="ORN13" s="350"/>
      <c r="ORO13" s="350"/>
      <c r="ORP13" s="350"/>
      <c r="ORQ13" s="351"/>
      <c r="ORR13" s="352"/>
      <c r="ORS13" s="353"/>
      <c r="ORT13" s="352"/>
      <c r="ORU13" s="353"/>
      <c r="ORV13" s="352"/>
      <c r="ORW13" s="353"/>
      <c r="ORX13" s="352"/>
      <c r="ORY13" s="353"/>
      <c r="ORZ13" s="350"/>
      <c r="OSA13" s="350"/>
      <c r="OSB13" s="350"/>
      <c r="OSC13" s="350"/>
      <c r="OSD13" s="350"/>
      <c r="OSE13" s="350"/>
      <c r="OSF13" s="351"/>
      <c r="OSG13" s="352"/>
      <c r="OSH13" s="353"/>
      <c r="OSI13" s="352"/>
      <c r="OSJ13" s="353"/>
      <c r="OSK13" s="352"/>
      <c r="OSL13" s="353"/>
      <c r="OSM13" s="352"/>
      <c r="OSN13" s="353"/>
      <c r="OSO13" s="350"/>
      <c r="OSP13" s="350"/>
      <c r="OSQ13" s="350"/>
      <c r="OSR13" s="350"/>
      <c r="OSS13" s="350"/>
      <c r="OST13" s="350"/>
      <c r="OSU13" s="351"/>
      <c r="OSV13" s="352"/>
      <c r="OSW13" s="353"/>
      <c r="OSX13" s="352"/>
      <c r="OSY13" s="353"/>
      <c r="OSZ13" s="352"/>
      <c r="OTA13" s="353"/>
      <c r="OTB13" s="352"/>
      <c r="OTC13" s="353"/>
      <c r="OTD13" s="350"/>
      <c r="OTE13" s="350"/>
      <c r="OTF13" s="350"/>
      <c r="OTG13" s="350"/>
      <c r="OTH13" s="350"/>
      <c r="OTI13" s="350"/>
      <c r="OTJ13" s="351"/>
      <c r="OTK13" s="352"/>
      <c r="OTL13" s="353"/>
      <c r="OTM13" s="352"/>
      <c r="OTN13" s="353"/>
      <c r="OTO13" s="352"/>
      <c r="OTP13" s="353"/>
      <c r="OTQ13" s="352"/>
      <c r="OTR13" s="353"/>
      <c r="OTS13" s="350"/>
      <c r="OTT13" s="350"/>
      <c r="OTU13" s="350"/>
      <c r="OTV13" s="350"/>
      <c r="OTW13" s="350"/>
      <c r="OTX13" s="350"/>
      <c r="OTY13" s="351"/>
      <c r="OTZ13" s="352"/>
      <c r="OUA13" s="353"/>
      <c r="OUB13" s="352"/>
      <c r="OUC13" s="353"/>
      <c r="OUD13" s="352"/>
      <c r="OUE13" s="353"/>
      <c r="OUF13" s="352"/>
      <c r="OUG13" s="353"/>
      <c r="OUH13" s="350"/>
      <c r="OUI13" s="350"/>
      <c r="OUJ13" s="350"/>
      <c r="OUK13" s="350"/>
      <c r="OUL13" s="350"/>
      <c r="OUM13" s="350"/>
      <c r="OUN13" s="351"/>
      <c r="OUO13" s="352"/>
      <c r="OUP13" s="353"/>
      <c r="OUQ13" s="352"/>
      <c r="OUR13" s="353"/>
      <c r="OUS13" s="352"/>
      <c r="OUT13" s="353"/>
      <c r="OUU13" s="352"/>
      <c r="OUV13" s="353"/>
      <c r="OUW13" s="350"/>
      <c r="OUX13" s="350"/>
      <c r="OUY13" s="350"/>
      <c r="OUZ13" s="350"/>
      <c r="OVA13" s="350"/>
      <c r="OVB13" s="350"/>
      <c r="OVC13" s="351"/>
      <c r="OVD13" s="352"/>
      <c r="OVE13" s="353"/>
      <c r="OVF13" s="352"/>
      <c r="OVG13" s="353"/>
      <c r="OVH13" s="352"/>
      <c r="OVI13" s="353"/>
      <c r="OVJ13" s="352"/>
      <c r="OVK13" s="353"/>
      <c r="OVL13" s="350"/>
      <c r="OVM13" s="350"/>
      <c r="OVN13" s="350"/>
      <c r="OVO13" s="350"/>
      <c r="OVP13" s="350"/>
      <c r="OVQ13" s="350"/>
      <c r="OVR13" s="351"/>
      <c r="OVS13" s="352"/>
      <c r="OVT13" s="353"/>
      <c r="OVU13" s="352"/>
      <c r="OVV13" s="353"/>
      <c r="OVW13" s="352"/>
      <c r="OVX13" s="353"/>
      <c r="OVY13" s="352"/>
      <c r="OVZ13" s="353"/>
      <c r="OWA13" s="350"/>
      <c r="OWB13" s="350"/>
      <c r="OWC13" s="350"/>
      <c r="OWD13" s="350"/>
      <c r="OWE13" s="350"/>
      <c r="OWF13" s="350"/>
      <c r="OWG13" s="351"/>
      <c r="OWH13" s="352"/>
      <c r="OWI13" s="353"/>
      <c r="OWJ13" s="352"/>
      <c r="OWK13" s="353"/>
      <c r="OWL13" s="352"/>
      <c r="OWM13" s="353"/>
      <c r="OWN13" s="352"/>
      <c r="OWO13" s="353"/>
      <c r="OWP13" s="350"/>
      <c r="OWQ13" s="350"/>
      <c r="OWR13" s="350"/>
      <c r="OWS13" s="350"/>
      <c r="OWT13" s="350"/>
      <c r="OWU13" s="350"/>
      <c r="OWV13" s="351"/>
      <c r="OWW13" s="352"/>
      <c r="OWX13" s="353"/>
      <c r="OWY13" s="352"/>
      <c r="OWZ13" s="353"/>
      <c r="OXA13" s="352"/>
      <c r="OXB13" s="353"/>
      <c r="OXC13" s="352"/>
      <c r="OXD13" s="353"/>
      <c r="OXE13" s="350"/>
      <c r="OXF13" s="350"/>
      <c r="OXG13" s="350"/>
      <c r="OXH13" s="350"/>
      <c r="OXI13" s="350"/>
      <c r="OXJ13" s="350"/>
      <c r="OXK13" s="351"/>
      <c r="OXL13" s="352"/>
      <c r="OXM13" s="353"/>
      <c r="OXN13" s="352"/>
      <c r="OXO13" s="353"/>
      <c r="OXP13" s="352"/>
      <c r="OXQ13" s="353"/>
      <c r="OXR13" s="352"/>
      <c r="OXS13" s="353"/>
      <c r="OXT13" s="350"/>
      <c r="OXU13" s="350"/>
      <c r="OXV13" s="350"/>
      <c r="OXW13" s="350"/>
      <c r="OXX13" s="350"/>
      <c r="OXY13" s="350"/>
      <c r="OXZ13" s="351"/>
      <c r="OYA13" s="352"/>
      <c r="OYB13" s="353"/>
      <c r="OYC13" s="352"/>
      <c r="OYD13" s="353"/>
      <c r="OYE13" s="352"/>
      <c r="OYF13" s="353"/>
      <c r="OYG13" s="352"/>
      <c r="OYH13" s="353"/>
      <c r="OYI13" s="350"/>
      <c r="OYJ13" s="350"/>
      <c r="OYK13" s="350"/>
      <c r="OYL13" s="350"/>
      <c r="OYM13" s="350"/>
      <c r="OYN13" s="350"/>
      <c r="OYO13" s="351"/>
      <c r="OYP13" s="352"/>
      <c r="OYQ13" s="353"/>
      <c r="OYR13" s="352"/>
      <c r="OYS13" s="353"/>
      <c r="OYT13" s="352"/>
      <c r="OYU13" s="353"/>
      <c r="OYV13" s="352"/>
      <c r="OYW13" s="353"/>
      <c r="OYX13" s="350"/>
      <c r="OYY13" s="350"/>
      <c r="OYZ13" s="350"/>
      <c r="OZA13" s="350"/>
      <c r="OZB13" s="350"/>
      <c r="OZC13" s="350"/>
      <c r="OZD13" s="351"/>
      <c r="OZE13" s="352"/>
      <c r="OZF13" s="353"/>
      <c r="OZG13" s="352"/>
      <c r="OZH13" s="353"/>
      <c r="OZI13" s="352"/>
      <c r="OZJ13" s="353"/>
      <c r="OZK13" s="352"/>
      <c r="OZL13" s="353"/>
      <c r="OZM13" s="350"/>
      <c r="OZN13" s="350"/>
      <c r="OZO13" s="350"/>
      <c r="OZP13" s="350"/>
      <c r="OZQ13" s="350"/>
      <c r="OZR13" s="350"/>
      <c r="OZS13" s="351"/>
      <c r="OZT13" s="352"/>
      <c r="OZU13" s="353"/>
      <c r="OZV13" s="352"/>
      <c r="OZW13" s="353"/>
      <c r="OZX13" s="352"/>
      <c r="OZY13" s="353"/>
      <c r="OZZ13" s="352"/>
      <c r="PAA13" s="353"/>
      <c r="PAB13" s="350"/>
      <c r="PAC13" s="350"/>
      <c r="PAD13" s="350"/>
      <c r="PAE13" s="350"/>
      <c r="PAF13" s="350"/>
      <c r="PAG13" s="350"/>
      <c r="PAH13" s="351"/>
      <c r="PAI13" s="352"/>
      <c r="PAJ13" s="353"/>
      <c r="PAK13" s="352"/>
      <c r="PAL13" s="353"/>
      <c r="PAM13" s="352"/>
      <c r="PAN13" s="353"/>
      <c r="PAO13" s="352"/>
      <c r="PAP13" s="353"/>
      <c r="PAQ13" s="350"/>
      <c r="PAR13" s="350"/>
      <c r="PAS13" s="350"/>
      <c r="PAT13" s="350"/>
      <c r="PAU13" s="350"/>
      <c r="PAV13" s="350"/>
      <c r="PAW13" s="351"/>
      <c r="PAX13" s="352"/>
      <c r="PAY13" s="353"/>
      <c r="PAZ13" s="352"/>
      <c r="PBA13" s="353"/>
      <c r="PBB13" s="352"/>
      <c r="PBC13" s="353"/>
      <c r="PBD13" s="352"/>
      <c r="PBE13" s="353"/>
      <c r="PBF13" s="350"/>
      <c r="PBG13" s="350"/>
      <c r="PBH13" s="350"/>
      <c r="PBI13" s="350"/>
      <c r="PBJ13" s="350"/>
      <c r="PBK13" s="350"/>
      <c r="PBL13" s="351"/>
      <c r="PBM13" s="352"/>
      <c r="PBN13" s="353"/>
      <c r="PBO13" s="352"/>
      <c r="PBP13" s="353"/>
      <c r="PBQ13" s="352"/>
      <c r="PBR13" s="353"/>
      <c r="PBS13" s="352"/>
      <c r="PBT13" s="353"/>
      <c r="PBU13" s="350"/>
      <c r="PBV13" s="350"/>
      <c r="PBW13" s="350"/>
      <c r="PBX13" s="350"/>
      <c r="PBY13" s="350"/>
      <c r="PBZ13" s="350"/>
      <c r="PCA13" s="351"/>
      <c r="PCB13" s="352"/>
      <c r="PCC13" s="353"/>
      <c r="PCD13" s="352"/>
      <c r="PCE13" s="353"/>
      <c r="PCF13" s="352"/>
      <c r="PCG13" s="353"/>
      <c r="PCH13" s="352"/>
      <c r="PCI13" s="353"/>
      <c r="PCJ13" s="350"/>
      <c r="PCK13" s="350"/>
      <c r="PCL13" s="350"/>
      <c r="PCM13" s="350"/>
      <c r="PCN13" s="350"/>
      <c r="PCO13" s="350"/>
      <c r="PCP13" s="351"/>
      <c r="PCQ13" s="352"/>
      <c r="PCR13" s="353"/>
      <c r="PCS13" s="352"/>
      <c r="PCT13" s="353"/>
      <c r="PCU13" s="352"/>
      <c r="PCV13" s="353"/>
      <c r="PCW13" s="352"/>
      <c r="PCX13" s="353"/>
      <c r="PCY13" s="350"/>
      <c r="PCZ13" s="350"/>
      <c r="PDA13" s="350"/>
      <c r="PDB13" s="350"/>
      <c r="PDC13" s="350"/>
      <c r="PDD13" s="350"/>
      <c r="PDE13" s="351"/>
      <c r="PDF13" s="352"/>
      <c r="PDG13" s="353"/>
      <c r="PDH13" s="352"/>
      <c r="PDI13" s="353"/>
      <c r="PDJ13" s="352"/>
      <c r="PDK13" s="353"/>
      <c r="PDL13" s="352"/>
      <c r="PDM13" s="353"/>
      <c r="PDN13" s="350"/>
      <c r="PDO13" s="350"/>
      <c r="PDP13" s="350"/>
      <c r="PDQ13" s="350"/>
      <c r="PDR13" s="350"/>
      <c r="PDS13" s="350"/>
      <c r="PDT13" s="351"/>
      <c r="PDU13" s="352"/>
      <c r="PDV13" s="353"/>
      <c r="PDW13" s="352"/>
      <c r="PDX13" s="353"/>
      <c r="PDY13" s="352"/>
      <c r="PDZ13" s="353"/>
      <c r="PEA13" s="352"/>
      <c r="PEB13" s="353"/>
      <c r="PEC13" s="350"/>
      <c r="PED13" s="350"/>
      <c r="PEE13" s="350"/>
      <c r="PEF13" s="350"/>
      <c r="PEG13" s="350"/>
      <c r="PEH13" s="350"/>
      <c r="PEI13" s="351"/>
      <c r="PEJ13" s="352"/>
      <c r="PEK13" s="353"/>
      <c r="PEL13" s="352"/>
      <c r="PEM13" s="353"/>
      <c r="PEN13" s="352"/>
      <c r="PEO13" s="353"/>
      <c r="PEP13" s="352"/>
      <c r="PEQ13" s="353"/>
      <c r="PER13" s="350"/>
      <c r="PES13" s="350"/>
      <c r="PET13" s="350"/>
      <c r="PEU13" s="350"/>
      <c r="PEV13" s="350"/>
      <c r="PEW13" s="350"/>
      <c r="PEX13" s="351"/>
      <c r="PEY13" s="352"/>
      <c r="PEZ13" s="353"/>
      <c r="PFA13" s="352"/>
      <c r="PFB13" s="353"/>
      <c r="PFC13" s="352"/>
      <c r="PFD13" s="353"/>
      <c r="PFE13" s="352"/>
      <c r="PFF13" s="353"/>
      <c r="PFG13" s="350"/>
      <c r="PFH13" s="350"/>
      <c r="PFI13" s="350"/>
      <c r="PFJ13" s="350"/>
      <c r="PFK13" s="350"/>
      <c r="PFL13" s="350"/>
      <c r="PFM13" s="351"/>
      <c r="PFN13" s="352"/>
      <c r="PFO13" s="353"/>
      <c r="PFP13" s="352"/>
      <c r="PFQ13" s="353"/>
      <c r="PFR13" s="352"/>
      <c r="PFS13" s="353"/>
      <c r="PFT13" s="352"/>
      <c r="PFU13" s="353"/>
      <c r="PFV13" s="350"/>
      <c r="PFW13" s="350"/>
      <c r="PFX13" s="350"/>
      <c r="PFY13" s="350"/>
      <c r="PFZ13" s="350"/>
      <c r="PGA13" s="350"/>
      <c r="PGB13" s="351"/>
      <c r="PGC13" s="352"/>
      <c r="PGD13" s="353"/>
      <c r="PGE13" s="352"/>
      <c r="PGF13" s="353"/>
      <c r="PGG13" s="352"/>
      <c r="PGH13" s="353"/>
      <c r="PGI13" s="352"/>
      <c r="PGJ13" s="353"/>
      <c r="PGK13" s="350"/>
      <c r="PGL13" s="350"/>
      <c r="PGM13" s="350"/>
      <c r="PGN13" s="350"/>
      <c r="PGO13" s="350"/>
      <c r="PGP13" s="350"/>
      <c r="PGQ13" s="351"/>
      <c r="PGR13" s="352"/>
      <c r="PGS13" s="353"/>
      <c r="PGT13" s="352"/>
      <c r="PGU13" s="353"/>
      <c r="PGV13" s="352"/>
      <c r="PGW13" s="353"/>
      <c r="PGX13" s="352"/>
      <c r="PGY13" s="353"/>
      <c r="PGZ13" s="350"/>
      <c r="PHA13" s="350"/>
      <c r="PHB13" s="350"/>
      <c r="PHC13" s="350"/>
      <c r="PHD13" s="350"/>
      <c r="PHE13" s="350"/>
      <c r="PHF13" s="351"/>
      <c r="PHG13" s="352"/>
      <c r="PHH13" s="353"/>
      <c r="PHI13" s="352"/>
      <c r="PHJ13" s="353"/>
      <c r="PHK13" s="352"/>
      <c r="PHL13" s="353"/>
      <c r="PHM13" s="352"/>
      <c r="PHN13" s="353"/>
      <c r="PHO13" s="350"/>
      <c r="PHP13" s="350"/>
      <c r="PHQ13" s="350"/>
      <c r="PHR13" s="350"/>
      <c r="PHS13" s="350"/>
      <c r="PHT13" s="350"/>
      <c r="PHU13" s="351"/>
      <c r="PHV13" s="352"/>
      <c r="PHW13" s="353"/>
      <c r="PHX13" s="352"/>
      <c r="PHY13" s="353"/>
      <c r="PHZ13" s="352"/>
      <c r="PIA13" s="353"/>
      <c r="PIB13" s="352"/>
      <c r="PIC13" s="353"/>
      <c r="PID13" s="350"/>
      <c r="PIE13" s="350"/>
      <c r="PIF13" s="350"/>
      <c r="PIG13" s="350"/>
      <c r="PIH13" s="350"/>
      <c r="PII13" s="350"/>
      <c r="PIJ13" s="351"/>
      <c r="PIK13" s="352"/>
      <c r="PIL13" s="353"/>
      <c r="PIM13" s="352"/>
      <c r="PIN13" s="353"/>
      <c r="PIO13" s="352"/>
      <c r="PIP13" s="353"/>
      <c r="PIQ13" s="352"/>
      <c r="PIR13" s="353"/>
      <c r="PIS13" s="350"/>
      <c r="PIT13" s="350"/>
      <c r="PIU13" s="350"/>
      <c r="PIV13" s="350"/>
      <c r="PIW13" s="350"/>
      <c r="PIX13" s="350"/>
      <c r="PIY13" s="351"/>
      <c r="PIZ13" s="352"/>
      <c r="PJA13" s="353"/>
      <c r="PJB13" s="352"/>
      <c r="PJC13" s="353"/>
      <c r="PJD13" s="352"/>
      <c r="PJE13" s="353"/>
      <c r="PJF13" s="352"/>
      <c r="PJG13" s="353"/>
      <c r="PJH13" s="350"/>
      <c r="PJI13" s="350"/>
      <c r="PJJ13" s="350"/>
      <c r="PJK13" s="350"/>
      <c r="PJL13" s="350"/>
      <c r="PJM13" s="350"/>
      <c r="PJN13" s="351"/>
      <c r="PJO13" s="352"/>
      <c r="PJP13" s="353"/>
      <c r="PJQ13" s="352"/>
      <c r="PJR13" s="353"/>
      <c r="PJS13" s="352"/>
      <c r="PJT13" s="353"/>
      <c r="PJU13" s="352"/>
      <c r="PJV13" s="353"/>
      <c r="PJW13" s="350"/>
      <c r="PJX13" s="350"/>
      <c r="PJY13" s="350"/>
      <c r="PJZ13" s="350"/>
      <c r="PKA13" s="350"/>
      <c r="PKB13" s="350"/>
      <c r="PKC13" s="351"/>
      <c r="PKD13" s="352"/>
      <c r="PKE13" s="353"/>
      <c r="PKF13" s="352"/>
      <c r="PKG13" s="353"/>
      <c r="PKH13" s="352"/>
      <c r="PKI13" s="353"/>
      <c r="PKJ13" s="352"/>
      <c r="PKK13" s="353"/>
      <c r="PKL13" s="350"/>
      <c r="PKM13" s="350"/>
      <c r="PKN13" s="350"/>
      <c r="PKO13" s="350"/>
      <c r="PKP13" s="350"/>
      <c r="PKQ13" s="350"/>
      <c r="PKR13" s="351"/>
      <c r="PKS13" s="352"/>
      <c r="PKT13" s="353"/>
      <c r="PKU13" s="352"/>
      <c r="PKV13" s="353"/>
      <c r="PKW13" s="352"/>
      <c r="PKX13" s="353"/>
      <c r="PKY13" s="352"/>
      <c r="PKZ13" s="353"/>
      <c r="PLA13" s="350"/>
      <c r="PLB13" s="350"/>
      <c r="PLC13" s="350"/>
      <c r="PLD13" s="350"/>
      <c r="PLE13" s="350"/>
      <c r="PLF13" s="350"/>
      <c r="PLG13" s="351"/>
      <c r="PLH13" s="352"/>
      <c r="PLI13" s="353"/>
      <c r="PLJ13" s="352"/>
      <c r="PLK13" s="353"/>
      <c r="PLL13" s="352"/>
      <c r="PLM13" s="353"/>
      <c r="PLN13" s="352"/>
      <c r="PLO13" s="353"/>
      <c r="PLP13" s="350"/>
      <c r="PLQ13" s="350"/>
      <c r="PLR13" s="350"/>
      <c r="PLS13" s="350"/>
      <c r="PLT13" s="350"/>
      <c r="PLU13" s="350"/>
      <c r="PLV13" s="351"/>
      <c r="PLW13" s="352"/>
      <c r="PLX13" s="353"/>
      <c r="PLY13" s="352"/>
      <c r="PLZ13" s="353"/>
      <c r="PMA13" s="352"/>
      <c r="PMB13" s="353"/>
      <c r="PMC13" s="352"/>
      <c r="PMD13" s="353"/>
      <c r="PME13" s="350"/>
      <c r="PMF13" s="350"/>
      <c r="PMG13" s="350"/>
      <c r="PMH13" s="350"/>
      <c r="PMI13" s="350"/>
      <c r="PMJ13" s="350"/>
      <c r="PMK13" s="351"/>
      <c r="PML13" s="352"/>
      <c r="PMM13" s="353"/>
      <c r="PMN13" s="352"/>
      <c r="PMO13" s="353"/>
      <c r="PMP13" s="352"/>
      <c r="PMQ13" s="353"/>
      <c r="PMR13" s="352"/>
      <c r="PMS13" s="353"/>
      <c r="PMT13" s="350"/>
      <c r="PMU13" s="350"/>
      <c r="PMV13" s="350"/>
      <c r="PMW13" s="350"/>
      <c r="PMX13" s="350"/>
      <c r="PMY13" s="350"/>
      <c r="PMZ13" s="351"/>
      <c r="PNA13" s="352"/>
      <c r="PNB13" s="353"/>
      <c r="PNC13" s="352"/>
      <c r="PND13" s="353"/>
      <c r="PNE13" s="352"/>
      <c r="PNF13" s="353"/>
      <c r="PNG13" s="352"/>
      <c r="PNH13" s="353"/>
      <c r="PNI13" s="350"/>
      <c r="PNJ13" s="350"/>
      <c r="PNK13" s="350"/>
      <c r="PNL13" s="350"/>
      <c r="PNM13" s="350"/>
      <c r="PNN13" s="350"/>
      <c r="PNO13" s="351"/>
      <c r="PNP13" s="352"/>
      <c r="PNQ13" s="353"/>
      <c r="PNR13" s="352"/>
      <c r="PNS13" s="353"/>
      <c r="PNT13" s="352"/>
      <c r="PNU13" s="353"/>
      <c r="PNV13" s="352"/>
      <c r="PNW13" s="353"/>
      <c r="PNX13" s="350"/>
      <c r="PNY13" s="350"/>
      <c r="PNZ13" s="350"/>
      <c r="POA13" s="350"/>
      <c r="POB13" s="350"/>
      <c r="POC13" s="350"/>
      <c r="POD13" s="351"/>
      <c r="POE13" s="352"/>
      <c r="POF13" s="353"/>
      <c r="POG13" s="352"/>
      <c r="POH13" s="353"/>
      <c r="POI13" s="352"/>
      <c r="POJ13" s="353"/>
      <c r="POK13" s="352"/>
      <c r="POL13" s="353"/>
      <c r="POM13" s="350"/>
      <c r="PON13" s="350"/>
      <c r="POO13" s="350"/>
      <c r="POP13" s="350"/>
      <c r="POQ13" s="350"/>
      <c r="POR13" s="350"/>
      <c r="POS13" s="351"/>
      <c r="POT13" s="352"/>
      <c r="POU13" s="353"/>
      <c r="POV13" s="352"/>
      <c r="POW13" s="353"/>
      <c r="POX13" s="352"/>
      <c r="POY13" s="353"/>
      <c r="POZ13" s="352"/>
      <c r="PPA13" s="353"/>
      <c r="PPB13" s="350"/>
      <c r="PPC13" s="350"/>
      <c r="PPD13" s="350"/>
      <c r="PPE13" s="350"/>
      <c r="PPF13" s="350"/>
      <c r="PPG13" s="350"/>
      <c r="PPH13" s="351"/>
      <c r="PPI13" s="352"/>
      <c r="PPJ13" s="353"/>
      <c r="PPK13" s="352"/>
      <c r="PPL13" s="353"/>
      <c r="PPM13" s="352"/>
      <c r="PPN13" s="353"/>
      <c r="PPO13" s="352"/>
      <c r="PPP13" s="353"/>
      <c r="PPQ13" s="350"/>
      <c r="PPR13" s="350"/>
      <c r="PPS13" s="350"/>
      <c r="PPT13" s="350"/>
      <c r="PPU13" s="350"/>
      <c r="PPV13" s="350"/>
      <c r="PPW13" s="351"/>
      <c r="PPX13" s="352"/>
      <c r="PPY13" s="353"/>
      <c r="PPZ13" s="352"/>
      <c r="PQA13" s="353"/>
      <c r="PQB13" s="352"/>
      <c r="PQC13" s="353"/>
      <c r="PQD13" s="352"/>
      <c r="PQE13" s="353"/>
      <c r="PQF13" s="350"/>
      <c r="PQG13" s="350"/>
      <c r="PQH13" s="350"/>
      <c r="PQI13" s="350"/>
      <c r="PQJ13" s="350"/>
      <c r="PQK13" s="350"/>
      <c r="PQL13" s="351"/>
      <c r="PQM13" s="352"/>
      <c r="PQN13" s="353"/>
      <c r="PQO13" s="352"/>
      <c r="PQP13" s="353"/>
      <c r="PQQ13" s="352"/>
      <c r="PQR13" s="353"/>
      <c r="PQS13" s="352"/>
      <c r="PQT13" s="353"/>
      <c r="PQU13" s="350"/>
      <c r="PQV13" s="350"/>
      <c r="PQW13" s="350"/>
      <c r="PQX13" s="350"/>
      <c r="PQY13" s="350"/>
      <c r="PQZ13" s="350"/>
      <c r="PRA13" s="351"/>
      <c r="PRB13" s="352"/>
      <c r="PRC13" s="353"/>
      <c r="PRD13" s="352"/>
      <c r="PRE13" s="353"/>
      <c r="PRF13" s="352"/>
      <c r="PRG13" s="353"/>
      <c r="PRH13" s="352"/>
      <c r="PRI13" s="353"/>
      <c r="PRJ13" s="350"/>
      <c r="PRK13" s="350"/>
      <c r="PRL13" s="350"/>
      <c r="PRM13" s="350"/>
      <c r="PRN13" s="350"/>
      <c r="PRO13" s="350"/>
      <c r="PRP13" s="351"/>
      <c r="PRQ13" s="352"/>
      <c r="PRR13" s="353"/>
      <c r="PRS13" s="352"/>
      <c r="PRT13" s="353"/>
      <c r="PRU13" s="352"/>
      <c r="PRV13" s="353"/>
      <c r="PRW13" s="352"/>
      <c r="PRX13" s="353"/>
      <c r="PRY13" s="350"/>
      <c r="PRZ13" s="350"/>
      <c r="PSA13" s="350"/>
      <c r="PSB13" s="350"/>
      <c r="PSC13" s="350"/>
      <c r="PSD13" s="350"/>
      <c r="PSE13" s="351"/>
      <c r="PSF13" s="352"/>
      <c r="PSG13" s="353"/>
      <c r="PSH13" s="352"/>
      <c r="PSI13" s="353"/>
      <c r="PSJ13" s="352"/>
      <c r="PSK13" s="353"/>
      <c r="PSL13" s="352"/>
      <c r="PSM13" s="353"/>
      <c r="PSN13" s="350"/>
      <c r="PSO13" s="350"/>
      <c r="PSP13" s="350"/>
      <c r="PSQ13" s="350"/>
      <c r="PSR13" s="350"/>
      <c r="PSS13" s="350"/>
      <c r="PST13" s="351"/>
      <c r="PSU13" s="352"/>
      <c r="PSV13" s="353"/>
      <c r="PSW13" s="352"/>
      <c r="PSX13" s="353"/>
      <c r="PSY13" s="352"/>
      <c r="PSZ13" s="353"/>
      <c r="PTA13" s="352"/>
      <c r="PTB13" s="353"/>
      <c r="PTC13" s="350"/>
      <c r="PTD13" s="350"/>
      <c r="PTE13" s="350"/>
      <c r="PTF13" s="350"/>
      <c r="PTG13" s="350"/>
      <c r="PTH13" s="350"/>
      <c r="PTI13" s="351"/>
      <c r="PTJ13" s="352"/>
      <c r="PTK13" s="353"/>
      <c r="PTL13" s="352"/>
      <c r="PTM13" s="353"/>
      <c r="PTN13" s="352"/>
      <c r="PTO13" s="353"/>
      <c r="PTP13" s="352"/>
      <c r="PTQ13" s="353"/>
      <c r="PTR13" s="350"/>
      <c r="PTS13" s="350"/>
      <c r="PTT13" s="350"/>
      <c r="PTU13" s="350"/>
      <c r="PTV13" s="350"/>
      <c r="PTW13" s="350"/>
      <c r="PTX13" s="351"/>
      <c r="PTY13" s="352"/>
      <c r="PTZ13" s="353"/>
      <c r="PUA13" s="352"/>
      <c r="PUB13" s="353"/>
      <c r="PUC13" s="352"/>
      <c r="PUD13" s="353"/>
      <c r="PUE13" s="352"/>
      <c r="PUF13" s="353"/>
      <c r="PUG13" s="350"/>
      <c r="PUH13" s="350"/>
      <c r="PUI13" s="350"/>
      <c r="PUJ13" s="350"/>
      <c r="PUK13" s="350"/>
      <c r="PUL13" s="350"/>
      <c r="PUM13" s="351"/>
      <c r="PUN13" s="352"/>
      <c r="PUO13" s="353"/>
      <c r="PUP13" s="352"/>
      <c r="PUQ13" s="353"/>
      <c r="PUR13" s="352"/>
      <c r="PUS13" s="353"/>
      <c r="PUT13" s="352"/>
      <c r="PUU13" s="353"/>
      <c r="PUV13" s="350"/>
      <c r="PUW13" s="350"/>
      <c r="PUX13" s="350"/>
      <c r="PUY13" s="350"/>
      <c r="PUZ13" s="350"/>
      <c r="PVA13" s="350"/>
      <c r="PVB13" s="351"/>
      <c r="PVC13" s="352"/>
      <c r="PVD13" s="353"/>
      <c r="PVE13" s="352"/>
      <c r="PVF13" s="353"/>
      <c r="PVG13" s="352"/>
      <c r="PVH13" s="353"/>
      <c r="PVI13" s="352"/>
      <c r="PVJ13" s="353"/>
      <c r="PVK13" s="350"/>
      <c r="PVL13" s="350"/>
      <c r="PVM13" s="350"/>
      <c r="PVN13" s="350"/>
      <c r="PVO13" s="350"/>
      <c r="PVP13" s="350"/>
      <c r="PVQ13" s="351"/>
      <c r="PVR13" s="352"/>
      <c r="PVS13" s="353"/>
      <c r="PVT13" s="352"/>
      <c r="PVU13" s="353"/>
      <c r="PVV13" s="352"/>
      <c r="PVW13" s="353"/>
      <c r="PVX13" s="352"/>
      <c r="PVY13" s="353"/>
      <c r="PVZ13" s="350"/>
      <c r="PWA13" s="350"/>
      <c r="PWB13" s="350"/>
      <c r="PWC13" s="350"/>
      <c r="PWD13" s="350"/>
      <c r="PWE13" s="350"/>
      <c r="PWF13" s="351"/>
      <c r="PWG13" s="352"/>
      <c r="PWH13" s="353"/>
      <c r="PWI13" s="352"/>
      <c r="PWJ13" s="353"/>
      <c r="PWK13" s="352"/>
      <c r="PWL13" s="353"/>
      <c r="PWM13" s="352"/>
      <c r="PWN13" s="353"/>
      <c r="PWO13" s="350"/>
      <c r="PWP13" s="350"/>
      <c r="PWQ13" s="350"/>
      <c r="PWR13" s="350"/>
      <c r="PWS13" s="350"/>
      <c r="PWT13" s="350"/>
      <c r="PWU13" s="351"/>
      <c r="PWV13" s="352"/>
      <c r="PWW13" s="353"/>
      <c r="PWX13" s="352"/>
      <c r="PWY13" s="353"/>
      <c r="PWZ13" s="352"/>
      <c r="PXA13" s="353"/>
      <c r="PXB13" s="352"/>
      <c r="PXC13" s="353"/>
      <c r="PXD13" s="350"/>
      <c r="PXE13" s="350"/>
      <c r="PXF13" s="350"/>
      <c r="PXG13" s="350"/>
      <c r="PXH13" s="350"/>
      <c r="PXI13" s="350"/>
      <c r="PXJ13" s="351"/>
      <c r="PXK13" s="352"/>
      <c r="PXL13" s="353"/>
      <c r="PXM13" s="352"/>
      <c r="PXN13" s="353"/>
      <c r="PXO13" s="352"/>
      <c r="PXP13" s="353"/>
      <c r="PXQ13" s="352"/>
      <c r="PXR13" s="353"/>
      <c r="PXS13" s="350"/>
      <c r="PXT13" s="350"/>
      <c r="PXU13" s="350"/>
      <c r="PXV13" s="350"/>
      <c r="PXW13" s="350"/>
      <c r="PXX13" s="350"/>
      <c r="PXY13" s="351"/>
      <c r="PXZ13" s="352"/>
      <c r="PYA13" s="353"/>
      <c r="PYB13" s="352"/>
      <c r="PYC13" s="353"/>
      <c r="PYD13" s="352"/>
      <c r="PYE13" s="353"/>
      <c r="PYF13" s="352"/>
      <c r="PYG13" s="353"/>
      <c r="PYH13" s="350"/>
      <c r="PYI13" s="350"/>
      <c r="PYJ13" s="350"/>
      <c r="PYK13" s="350"/>
      <c r="PYL13" s="350"/>
      <c r="PYM13" s="350"/>
      <c r="PYN13" s="351"/>
      <c r="PYO13" s="352"/>
      <c r="PYP13" s="353"/>
      <c r="PYQ13" s="352"/>
      <c r="PYR13" s="353"/>
      <c r="PYS13" s="352"/>
      <c r="PYT13" s="353"/>
      <c r="PYU13" s="352"/>
      <c r="PYV13" s="353"/>
      <c r="PYW13" s="350"/>
      <c r="PYX13" s="350"/>
      <c r="PYY13" s="350"/>
      <c r="PYZ13" s="350"/>
      <c r="PZA13" s="350"/>
      <c r="PZB13" s="350"/>
      <c r="PZC13" s="351"/>
      <c r="PZD13" s="352"/>
      <c r="PZE13" s="353"/>
      <c r="PZF13" s="352"/>
      <c r="PZG13" s="353"/>
      <c r="PZH13" s="352"/>
      <c r="PZI13" s="353"/>
      <c r="PZJ13" s="352"/>
      <c r="PZK13" s="353"/>
      <c r="PZL13" s="350"/>
      <c r="PZM13" s="350"/>
      <c r="PZN13" s="350"/>
      <c r="PZO13" s="350"/>
      <c r="PZP13" s="350"/>
      <c r="PZQ13" s="350"/>
      <c r="PZR13" s="351"/>
      <c r="PZS13" s="352"/>
      <c r="PZT13" s="353"/>
      <c r="PZU13" s="352"/>
      <c r="PZV13" s="353"/>
      <c r="PZW13" s="352"/>
      <c r="PZX13" s="353"/>
      <c r="PZY13" s="352"/>
      <c r="PZZ13" s="353"/>
      <c r="QAA13" s="350"/>
      <c r="QAB13" s="350"/>
      <c r="QAC13" s="350"/>
      <c r="QAD13" s="350"/>
      <c r="QAE13" s="350"/>
      <c r="QAF13" s="350"/>
      <c r="QAG13" s="351"/>
      <c r="QAH13" s="352"/>
      <c r="QAI13" s="353"/>
      <c r="QAJ13" s="352"/>
      <c r="QAK13" s="353"/>
      <c r="QAL13" s="352"/>
      <c r="QAM13" s="353"/>
      <c r="QAN13" s="352"/>
      <c r="QAO13" s="353"/>
      <c r="QAP13" s="350"/>
      <c r="QAQ13" s="350"/>
      <c r="QAR13" s="350"/>
      <c r="QAS13" s="350"/>
      <c r="QAT13" s="350"/>
      <c r="QAU13" s="350"/>
      <c r="QAV13" s="351"/>
      <c r="QAW13" s="352"/>
      <c r="QAX13" s="353"/>
      <c r="QAY13" s="352"/>
      <c r="QAZ13" s="353"/>
      <c r="QBA13" s="352"/>
      <c r="QBB13" s="353"/>
      <c r="QBC13" s="352"/>
      <c r="QBD13" s="353"/>
      <c r="QBE13" s="350"/>
      <c r="QBF13" s="350"/>
      <c r="QBG13" s="350"/>
      <c r="QBH13" s="350"/>
      <c r="QBI13" s="350"/>
      <c r="QBJ13" s="350"/>
      <c r="QBK13" s="351"/>
      <c r="QBL13" s="352"/>
      <c r="QBM13" s="353"/>
      <c r="QBN13" s="352"/>
      <c r="QBO13" s="353"/>
      <c r="QBP13" s="352"/>
      <c r="QBQ13" s="353"/>
      <c r="QBR13" s="352"/>
      <c r="QBS13" s="353"/>
      <c r="QBT13" s="350"/>
      <c r="QBU13" s="350"/>
      <c r="QBV13" s="350"/>
      <c r="QBW13" s="350"/>
      <c r="QBX13" s="350"/>
      <c r="QBY13" s="350"/>
      <c r="QBZ13" s="351"/>
      <c r="QCA13" s="352"/>
      <c r="QCB13" s="353"/>
      <c r="QCC13" s="352"/>
      <c r="QCD13" s="353"/>
      <c r="QCE13" s="352"/>
      <c r="QCF13" s="353"/>
      <c r="QCG13" s="352"/>
      <c r="QCH13" s="353"/>
      <c r="QCI13" s="350"/>
      <c r="QCJ13" s="350"/>
      <c r="QCK13" s="350"/>
      <c r="QCL13" s="350"/>
      <c r="QCM13" s="350"/>
      <c r="QCN13" s="350"/>
      <c r="QCO13" s="351"/>
      <c r="QCP13" s="352"/>
      <c r="QCQ13" s="353"/>
      <c r="QCR13" s="352"/>
      <c r="QCS13" s="353"/>
      <c r="QCT13" s="352"/>
      <c r="QCU13" s="353"/>
      <c r="QCV13" s="352"/>
      <c r="QCW13" s="353"/>
      <c r="QCX13" s="350"/>
      <c r="QCY13" s="350"/>
      <c r="QCZ13" s="350"/>
      <c r="QDA13" s="350"/>
      <c r="QDB13" s="350"/>
      <c r="QDC13" s="350"/>
      <c r="QDD13" s="351"/>
      <c r="QDE13" s="352"/>
      <c r="QDF13" s="353"/>
      <c r="QDG13" s="352"/>
      <c r="QDH13" s="353"/>
      <c r="QDI13" s="352"/>
      <c r="QDJ13" s="353"/>
      <c r="QDK13" s="352"/>
      <c r="QDL13" s="353"/>
      <c r="QDM13" s="350"/>
      <c r="QDN13" s="350"/>
      <c r="QDO13" s="350"/>
      <c r="QDP13" s="350"/>
      <c r="QDQ13" s="350"/>
      <c r="QDR13" s="350"/>
      <c r="QDS13" s="351"/>
      <c r="QDT13" s="352"/>
      <c r="QDU13" s="353"/>
      <c r="QDV13" s="352"/>
      <c r="QDW13" s="353"/>
      <c r="QDX13" s="352"/>
      <c r="QDY13" s="353"/>
      <c r="QDZ13" s="352"/>
      <c r="QEA13" s="353"/>
      <c r="QEB13" s="350"/>
      <c r="QEC13" s="350"/>
      <c r="QED13" s="350"/>
      <c r="QEE13" s="350"/>
      <c r="QEF13" s="350"/>
      <c r="QEG13" s="350"/>
      <c r="QEH13" s="351"/>
      <c r="QEI13" s="352"/>
      <c r="QEJ13" s="353"/>
      <c r="QEK13" s="352"/>
      <c r="QEL13" s="353"/>
      <c r="QEM13" s="352"/>
      <c r="QEN13" s="353"/>
      <c r="QEO13" s="352"/>
      <c r="QEP13" s="353"/>
      <c r="QEQ13" s="350"/>
      <c r="QER13" s="350"/>
      <c r="QES13" s="350"/>
      <c r="QET13" s="350"/>
      <c r="QEU13" s="350"/>
      <c r="QEV13" s="350"/>
      <c r="QEW13" s="351"/>
      <c r="QEX13" s="352"/>
      <c r="QEY13" s="353"/>
      <c r="QEZ13" s="352"/>
      <c r="QFA13" s="353"/>
      <c r="QFB13" s="352"/>
      <c r="QFC13" s="353"/>
      <c r="QFD13" s="352"/>
      <c r="QFE13" s="353"/>
      <c r="QFF13" s="350"/>
      <c r="QFG13" s="350"/>
      <c r="QFH13" s="350"/>
      <c r="QFI13" s="350"/>
      <c r="QFJ13" s="350"/>
      <c r="QFK13" s="350"/>
      <c r="QFL13" s="351"/>
      <c r="QFM13" s="352"/>
      <c r="QFN13" s="353"/>
      <c r="QFO13" s="352"/>
      <c r="QFP13" s="353"/>
      <c r="QFQ13" s="352"/>
      <c r="QFR13" s="353"/>
      <c r="QFS13" s="352"/>
      <c r="QFT13" s="353"/>
      <c r="QFU13" s="350"/>
      <c r="QFV13" s="350"/>
      <c r="QFW13" s="350"/>
      <c r="QFX13" s="350"/>
      <c r="QFY13" s="350"/>
      <c r="QFZ13" s="350"/>
      <c r="QGA13" s="351"/>
      <c r="QGB13" s="352"/>
      <c r="QGC13" s="353"/>
      <c r="QGD13" s="352"/>
      <c r="QGE13" s="353"/>
      <c r="QGF13" s="352"/>
      <c r="QGG13" s="353"/>
      <c r="QGH13" s="352"/>
      <c r="QGI13" s="353"/>
      <c r="QGJ13" s="350"/>
      <c r="QGK13" s="350"/>
      <c r="QGL13" s="350"/>
      <c r="QGM13" s="350"/>
      <c r="QGN13" s="350"/>
      <c r="QGO13" s="350"/>
      <c r="QGP13" s="351"/>
      <c r="QGQ13" s="352"/>
      <c r="QGR13" s="353"/>
      <c r="QGS13" s="352"/>
      <c r="QGT13" s="353"/>
      <c r="QGU13" s="352"/>
      <c r="QGV13" s="353"/>
      <c r="QGW13" s="352"/>
      <c r="QGX13" s="353"/>
      <c r="QGY13" s="350"/>
      <c r="QGZ13" s="350"/>
      <c r="QHA13" s="350"/>
      <c r="QHB13" s="350"/>
      <c r="QHC13" s="350"/>
      <c r="QHD13" s="350"/>
      <c r="QHE13" s="351"/>
      <c r="QHF13" s="352"/>
      <c r="QHG13" s="353"/>
      <c r="QHH13" s="352"/>
      <c r="QHI13" s="353"/>
      <c r="QHJ13" s="352"/>
      <c r="QHK13" s="353"/>
      <c r="QHL13" s="352"/>
      <c r="QHM13" s="353"/>
      <c r="QHN13" s="350"/>
      <c r="QHO13" s="350"/>
      <c r="QHP13" s="350"/>
      <c r="QHQ13" s="350"/>
      <c r="QHR13" s="350"/>
      <c r="QHS13" s="350"/>
      <c r="QHT13" s="351"/>
      <c r="QHU13" s="352"/>
      <c r="QHV13" s="353"/>
      <c r="QHW13" s="352"/>
      <c r="QHX13" s="353"/>
      <c r="QHY13" s="352"/>
      <c r="QHZ13" s="353"/>
      <c r="QIA13" s="352"/>
      <c r="QIB13" s="353"/>
      <c r="QIC13" s="350"/>
      <c r="QID13" s="350"/>
      <c r="QIE13" s="350"/>
      <c r="QIF13" s="350"/>
      <c r="QIG13" s="350"/>
      <c r="QIH13" s="350"/>
      <c r="QII13" s="351"/>
      <c r="QIJ13" s="352"/>
      <c r="QIK13" s="353"/>
      <c r="QIL13" s="352"/>
      <c r="QIM13" s="353"/>
      <c r="QIN13" s="352"/>
      <c r="QIO13" s="353"/>
      <c r="QIP13" s="352"/>
      <c r="QIQ13" s="353"/>
      <c r="QIR13" s="350"/>
      <c r="QIS13" s="350"/>
      <c r="QIT13" s="350"/>
      <c r="QIU13" s="350"/>
      <c r="QIV13" s="350"/>
      <c r="QIW13" s="350"/>
      <c r="QIX13" s="351"/>
      <c r="QIY13" s="352"/>
      <c r="QIZ13" s="353"/>
      <c r="QJA13" s="352"/>
      <c r="QJB13" s="353"/>
      <c r="QJC13" s="352"/>
      <c r="QJD13" s="353"/>
      <c r="QJE13" s="352"/>
      <c r="QJF13" s="353"/>
      <c r="QJG13" s="350"/>
      <c r="QJH13" s="350"/>
      <c r="QJI13" s="350"/>
      <c r="QJJ13" s="350"/>
      <c r="QJK13" s="350"/>
      <c r="QJL13" s="350"/>
      <c r="QJM13" s="351"/>
      <c r="QJN13" s="352"/>
      <c r="QJO13" s="353"/>
      <c r="QJP13" s="352"/>
      <c r="QJQ13" s="353"/>
      <c r="QJR13" s="352"/>
      <c r="QJS13" s="353"/>
      <c r="QJT13" s="352"/>
      <c r="QJU13" s="353"/>
      <c r="QJV13" s="350"/>
      <c r="QJW13" s="350"/>
      <c r="QJX13" s="350"/>
      <c r="QJY13" s="350"/>
      <c r="QJZ13" s="350"/>
      <c r="QKA13" s="350"/>
      <c r="QKB13" s="351"/>
      <c r="QKC13" s="352"/>
      <c r="QKD13" s="353"/>
      <c r="QKE13" s="352"/>
      <c r="QKF13" s="353"/>
      <c r="QKG13" s="352"/>
      <c r="QKH13" s="353"/>
      <c r="QKI13" s="352"/>
      <c r="QKJ13" s="353"/>
      <c r="QKK13" s="350"/>
      <c r="QKL13" s="350"/>
      <c r="QKM13" s="350"/>
      <c r="QKN13" s="350"/>
      <c r="QKO13" s="350"/>
      <c r="QKP13" s="350"/>
      <c r="QKQ13" s="351"/>
      <c r="QKR13" s="352"/>
      <c r="QKS13" s="353"/>
      <c r="QKT13" s="352"/>
      <c r="QKU13" s="353"/>
      <c r="QKV13" s="352"/>
      <c r="QKW13" s="353"/>
      <c r="QKX13" s="352"/>
      <c r="QKY13" s="353"/>
      <c r="QKZ13" s="350"/>
      <c r="QLA13" s="350"/>
      <c r="QLB13" s="350"/>
      <c r="QLC13" s="350"/>
      <c r="QLD13" s="350"/>
      <c r="QLE13" s="350"/>
      <c r="QLF13" s="351"/>
      <c r="QLG13" s="352"/>
      <c r="QLH13" s="353"/>
      <c r="QLI13" s="352"/>
      <c r="QLJ13" s="353"/>
      <c r="QLK13" s="352"/>
      <c r="QLL13" s="353"/>
      <c r="QLM13" s="352"/>
      <c r="QLN13" s="353"/>
      <c r="QLO13" s="350"/>
      <c r="QLP13" s="350"/>
      <c r="QLQ13" s="350"/>
      <c r="QLR13" s="350"/>
      <c r="QLS13" s="350"/>
      <c r="QLT13" s="350"/>
      <c r="QLU13" s="351"/>
      <c r="QLV13" s="352"/>
      <c r="QLW13" s="353"/>
      <c r="QLX13" s="352"/>
      <c r="QLY13" s="353"/>
      <c r="QLZ13" s="352"/>
      <c r="QMA13" s="353"/>
      <c r="QMB13" s="352"/>
      <c r="QMC13" s="353"/>
      <c r="QMD13" s="350"/>
      <c r="QME13" s="350"/>
      <c r="QMF13" s="350"/>
      <c r="QMG13" s="350"/>
      <c r="QMH13" s="350"/>
      <c r="QMI13" s="350"/>
      <c r="QMJ13" s="351"/>
      <c r="QMK13" s="352"/>
      <c r="QML13" s="353"/>
      <c r="QMM13" s="352"/>
      <c r="QMN13" s="353"/>
      <c r="QMO13" s="352"/>
      <c r="QMP13" s="353"/>
      <c r="QMQ13" s="352"/>
      <c r="QMR13" s="353"/>
      <c r="QMS13" s="350"/>
      <c r="QMT13" s="350"/>
      <c r="QMU13" s="350"/>
      <c r="QMV13" s="350"/>
      <c r="QMW13" s="350"/>
      <c r="QMX13" s="350"/>
      <c r="QMY13" s="351"/>
      <c r="QMZ13" s="352"/>
      <c r="QNA13" s="353"/>
      <c r="QNB13" s="352"/>
      <c r="QNC13" s="353"/>
      <c r="QND13" s="352"/>
      <c r="QNE13" s="353"/>
      <c r="QNF13" s="352"/>
      <c r="QNG13" s="353"/>
      <c r="QNH13" s="350"/>
      <c r="QNI13" s="350"/>
      <c r="QNJ13" s="350"/>
      <c r="QNK13" s="350"/>
      <c r="QNL13" s="350"/>
      <c r="QNM13" s="350"/>
      <c r="QNN13" s="351"/>
      <c r="QNO13" s="352"/>
      <c r="QNP13" s="353"/>
      <c r="QNQ13" s="352"/>
      <c r="QNR13" s="353"/>
      <c r="QNS13" s="352"/>
      <c r="QNT13" s="353"/>
      <c r="QNU13" s="352"/>
      <c r="QNV13" s="353"/>
      <c r="QNW13" s="350"/>
      <c r="QNX13" s="350"/>
      <c r="QNY13" s="350"/>
      <c r="QNZ13" s="350"/>
      <c r="QOA13" s="350"/>
      <c r="QOB13" s="350"/>
      <c r="QOC13" s="351"/>
      <c r="QOD13" s="352"/>
      <c r="QOE13" s="353"/>
      <c r="QOF13" s="352"/>
      <c r="QOG13" s="353"/>
      <c r="QOH13" s="352"/>
      <c r="QOI13" s="353"/>
      <c r="QOJ13" s="352"/>
      <c r="QOK13" s="353"/>
      <c r="QOL13" s="350"/>
      <c r="QOM13" s="350"/>
      <c r="QON13" s="350"/>
      <c r="QOO13" s="350"/>
      <c r="QOP13" s="350"/>
      <c r="QOQ13" s="350"/>
      <c r="QOR13" s="351"/>
      <c r="QOS13" s="352"/>
      <c r="QOT13" s="353"/>
      <c r="QOU13" s="352"/>
      <c r="QOV13" s="353"/>
      <c r="QOW13" s="352"/>
      <c r="QOX13" s="353"/>
      <c r="QOY13" s="352"/>
      <c r="QOZ13" s="353"/>
      <c r="QPA13" s="350"/>
      <c r="QPB13" s="350"/>
      <c r="QPC13" s="350"/>
      <c r="QPD13" s="350"/>
      <c r="QPE13" s="350"/>
      <c r="QPF13" s="350"/>
      <c r="QPG13" s="351"/>
      <c r="QPH13" s="352"/>
      <c r="QPI13" s="353"/>
      <c r="QPJ13" s="352"/>
      <c r="QPK13" s="353"/>
      <c r="QPL13" s="352"/>
      <c r="QPM13" s="353"/>
      <c r="QPN13" s="352"/>
      <c r="QPO13" s="353"/>
      <c r="QPP13" s="350"/>
      <c r="QPQ13" s="350"/>
      <c r="QPR13" s="350"/>
      <c r="QPS13" s="350"/>
      <c r="QPT13" s="350"/>
      <c r="QPU13" s="350"/>
      <c r="QPV13" s="351"/>
      <c r="QPW13" s="352"/>
      <c r="QPX13" s="353"/>
      <c r="QPY13" s="352"/>
      <c r="QPZ13" s="353"/>
      <c r="QQA13" s="352"/>
      <c r="QQB13" s="353"/>
      <c r="QQC13" s="352"/>
      <c r="QQD13" s="353"/>
      <c r="QQE13" s="350"/>
      <c r="QQF13" s="350"/>
      <c r="QQG13" s="350"/>
      <c r="QQH13" s="350"/>
      <c r="QQI13" s="350"/>
      <c r="QQJ13" s="350"/>
      <c r="QQK13" s="351"/>
      <c r="QQL13" s="352"/>
      <c r="QQM13" s="353"/>
      <c r="QQN13" s="352"/>
      <c r="QQO13" s="353"/>
      <c r="QQP13" s="352"/>
      <c r="QQQ13" s="353"/>
      <c r="QQR13" s="352"/>
      <c r="QQS13" s="353"/>
      <c r="QQT13" s="350"/>
      <c r="QQU13" s="350"/>
      <c r="QQV13" s="350"/>
      <c r="QQW13" s="350"/>
      <c r="QQX13" s="350"/>
      <c r="QQY13" s="350"/>
      <c r="QQZ13" s="351"/>
      <c r="QRA13" s="352"/>
      <c r="QRB13" s="353"/>
      <c r="QRC13" s="352"/>
      <c r="QRD13" s="353"/>
      <c r="QRE13" s="352"/>
      <c r="QRF13" s="353"/>
      <c r="QRG13" s="352"/>
      <c r="QRH13" s="353"/>
      <c r="QRI13" s="350"/>
      <c r="QRJ13" s="350"/>
      <c r="QRK13" s="350"/>
      <c r="QRL13" s="350"/>
      <c r="QRM13" s="350"/>
      <c r="QRN13" s="350"/>
      <c r="QRO13" s="351"/>
      <c r="QRP13" s="352"/>
      <c r="QRQ13" s="353"/>
      <c r="QRR13" s="352"/>
      <c r="QRS13" s="353"/>
      <c r="QRT13" s="352"/>
      <c r="QRU13" s="353"/>
      <c r="QRV13" s="352"/>
      <c r="QRW13" s="353"/>
      <c r="QRX13" s="350"/>
      <c r="QRY13" s="350"/>
      <c r="QRZ13" s="350"/>
      <c r="QSA13" s="350"/>
      <c r="QSB13" s="350"/>
      <c r="QSC13" s="350"/>
      <c r="QSD13" s="351"/>
      <c r="QSE13" s="352"/>
      <c r="QSF13" s="353"/>
      <c r="QSG13" s="352"/>
      <c r="QSH13" s="353"/>
      <c r="QSI13" s="352"/>
      <c r="QSJ13" s="353"/>
      <c r="QSK13" s="352"/>
      <c r="QSL13" s="353"/>
      <c r="QSM13" s="350"/>
      <c r="QSN13" s="350"/>
      <c r="QSO13" s="350"/>
      <c r="QSP13" s="350"/>
      <c r="QSQ13" s="350"/>
      <c r="QSR13" s="350"/>
      <c r="QSS13" s="351"/>
      <c r="QST13" s="352"/>
      <c r="QSU13" s="353"/>
      <c r="QSV13" s="352"/>
      <c r="QSW13" s="353"/>
      <c r="QSX13" s="352"/>
      <c r="QSY13" s="353"/>
      <c r="QSZ13" s="352"/>
      <c r="QTA13" s="353"/>
      <c r="QTB13" s="350"/>
      <c r="QTC13" s="350"/>
      <c r="QTD13" s="350"/>
      <c r="QTE13" s="350"/>
      <c r="QTF13" s="350"/>
      <c r="QTG13" s="350"/>
      <c r="QTH13" s="351"/>
      <c r="QTI13" s="352"/>
      <c r="QTJ13" s="353"/>
      <c r="QTK13" s="352"/>
      <c r="QTL13" s="353"/>
      <c r="QTM13" s="352"/>
      <c r="QTN13" s="353"/>
      <c r="QTO13" s="352"/>
      <c r="QTP13" s="353"/>
      <c r="QTQ13" s="350"/>
      <c r="QTR13" s="350"/>
      <c r="QTS13" s="350"/>
      <c r="QTT13" s="350"/>
      <c r="QTU13" s="350"/>
      <c r="QTV13" s="350"/>
      <c r="QTW13" s="351"/>
      <c r="QTX13" s="352"/>
      <c r="QTY13" s="353"/>
      <c r="QTZ13" s="352"/>
      <c r="QUA13" s="353"/>
      <c r="QUB13" s="352"/>
      <c r="QUC13" s="353"/>
      <c r="QUD13" s="352"/>
      <c r="QUE13" s="353"/>
      <c r="QUF13" s="350"/>
      <c r="QUG13" s="350"/>
      <c r="QUH13" s="350"/>
      <c r="QUI13" s="350"/>
      <c r="QUJ13" s="350"/>
      <c r="QUK13" s="350"/>
      <c r="QUL13" s="351"/>
      <c r="QUM13" s="352"/>
      <c r="QUN13" s="353"/>
      <c r="QUO13" s="352"/>
      <c r="QUP13" s="353"/>
      <c r="QUQ13" s="352"/>
      <c r="QUR13" s="353"/>
      <c r="QUS13" s="352"/>
      <c r="QUT13" s="353"/>
      <c r="QUU13" s="350"/>
      <c r="QUV13" s="350"/>
      <c r="QUW13" s="350"/>
      <c r="QUX13" s="350"/>
      <c r="QUY13" s="350"/>
      <c r="QUZ13" s="350"/>
      <c r="QVA13" s="351"/>
      <c r="QVB13" s="352"/>
      <c r="QVC13" s="353"/>
      <c r="QVD13" s="352"/>
      <c r="QVE13" s="353"/>
      <c r="QVF13" s="352"/>
      <c r="QVG13" s="353"/>
      <c r="QVH13" s="352"/>
      <c r="QVI13" s="353"/>
      <c r="QVJ13" s="350"/>
      <c r="QVK13" s="350"/>
      <c r="QVL13" s="350"/>
      <c r="QVM13" s="350"/>
      <c r="QVN13" s="350"/>
      <c r="QVO13" s="350"/>
      <c r="QVP13" s="351"/>
      <c r="QVQ13" s="352"/>
      <c r="QVR13" s="353"/>
      <c r="QVS13" s="352"/>
      <c r="QVT13" s="353"/>
      <c r="QVU13" s="352"/>
      <c r="QVV13" s="353"/>
      <c r="QVW13" s="352"/>
      <c r="QVX13" s="353"/>
      <c r="QVY13" s="350"/>
      <c r="QVZ13" s="350"/>
      <c r="QWA13" s="350"/>
      <c r="QWB13" s="350"/>
      <c r="QWC13" s="350"/>
      <c r="QWD13" s="350"/>
      <c r="QWE13" s="351"/>
      <c r="QWF13" s="352"/>
      <c r="QWG13" s="353"/>
      <c r="QWH13" s="352"/>
      <c r="QWI13" s="353"/>
      <c r="QWJ13" s="352"/>
      <c r="QWK13" s="353"/>
      <c r="QWL13" s="352"/>
      <c r="QWM13" s="353"/>
      <c r="QWN13" s="350"/>
      <c r="QWO13" s="350"/>
      <c r="QWP13" s="350"/>
      <c r="QWQ13" s="350"/>
      <c r="QWR13" s="350"/>
      <c r="QWS13" s="350"/>
      <c r="QWT13" s="351"/>
      <c r="QWU13" s="352"/>
      <c r="QWV13" s="353"/>
      <c r="QWW13" s="352"/>
      <c r="QWX13" s="353"/>
      <c r="QWY13" s="352"/>
      <c r="QWZ13" s="353"/>
      <c r="QXA13" s="352"/>
      <c r="QXB13" s="353"/>
      <c r="QXC13" s="350"/>
      <c r="QXD13" s="350"/>
      <c r="QXE13" s="350"/>
      <c r="QXF13" s="350"/>
      <c r="QXG13" s="350"/>
      <c r="QXH13" s="350"/>
      <c r="QXI13" s="351"/>
      <c r="QXJ13" s="352"/>
      <c r="QXK13" s="353"/>
      <c r="QXL13" s="352"/>
      <c r="QXM13" s="353"/>
      <c r="QXN13" s="352"/>
      <c r="QXO13" s="353"/>
      <c r="QXP13" s="352"/>
      <c r="QXQ13" s="353"/>
      <c r="QXR13" s="350"/>
      <c r="QXS13" s="350"/>
      <c r="QXT13" s="350"/>
      <c r="QXU13" s="350"/>
      <c r="QXV13" s="350"/>
      <c r="QXW13" s="350"/>
      <c r="QXX13" s="351"/>
      <c r="QXY13" s="352"/>
      <c r="QXZ13" s="353"/>
      <c r="QYA13" s="352"/>
      <c r="QYB13" s="353"/>
      <c r="QYC13" s="352"/>
      <c r="QYD13" s="353"/>
      <c r="QYE13" s="352"/>
      <c r="QYF13" s="353"/>
      <c r="QYG13" s="350"/>
      <c r="QYH13" s="350"/>
      <c r="QYI13" s="350"/>
      <c r="QYJ13" s="350"/>
      <c r="QYK13" s="350"/>
      <c r="QYL13" s="350"/>
      <c r="QYM13" s="351"/>
      <c r="QYN13" s="352"/>
      <c r="QYO13" s="353"/>
      <c r="QYP13" s="352"/>
      <c r="QYQ13" s="353"/>
      <c r="QYR13" s="352"/>
      <c r="QYS13" s="353"/>
      <c r="QYT13" s="352"/>
      <c r="QYU13" s="353"/>
      <c r="QYV13" s="350"/>
      <c r="QYW13" s="350"/>
      <c r="QYX13" s="350"/>
      <c r="QYY13" s="350"/>
      <c r="QYZ13" s="350"/>
      <c r="QZA13" s="350"/>
      <c r="QZB13" s="351"/>
      <c r="QZC13" s="352"/>
      <c r="QZD13" s="353"/>
      <c r="QZE13" s="352"/>
      <c r="QZF13" s="353"/>
      <c r="QZG13" s="352"/>
      <c r="QZH13" s="353"/>
      <c r="QZI13" s="352"/>
      <c r="QZJ13" s="353"/>
      <c r="QZK13" s="350"/>
      <c r="QZL13" s="350"/>
      <c r="QZM13" s="350"/>
      <c r="QZN13" s="350"/>
      <c r="QZO13" s="350"/>
      <c r="QZP13" s="350"/>
      <c r="QZQ13" s="351"/>
      <c r="QZR13" s="352"/>
      <c r="QZS13" s="353"/>
      <c r="QZT13" s="352"/>
      <c r="QZU13" s="353"/>
      <c r="QZV13" s="352"/>
      <c r="QZW13" s="353"/>
      <c r="QZX13" s="352"/>
      <c r="QZY13" s="353"/>
      <c r="QZZ13" s="350"/>
      <c r="RAA13" s="350"/>
      <c r="RAB13" s="350"/>
      <c r="RAC13" s="350"/>
      <c r="RAD13" s="350"/>
      <c r="RAE13" s="350"/>
      <c r="RAF13" s="351"/>
      <c r="RAG13" s="352"/>
      <c r="RAH13" s="353"/>
      <c r="RAI13" s="352"/>
      <c r="RAJ13" s="353"/>
      <c r="RAK13" s="352"/>
      <c r="RAL13" s="353"/>
      <c r="RAM13" s="352"/>
      <c r="RAN13" s="353"/>
      <c r="RAO13" s="350"/>
      <c r="RAP13" s="350"/>
      <c r="RAQ13" s="350"/>
      <c r="RAR13" s="350"/>
      <c r="RAS13" s="350"/>
      <c r="RAT13" s="350"/>
      <c r="RAU13" s="351"/>
      <c r="RAV13" s="352"/>
      <c r="RAW13" s="353"/>
      <c r="RAX13" s="352"/>
      <c r="RAY13" s="353"/>
      <c r="RAZ13" s="352"/>
      <c r="RBA13" s="353"/>
      <c r="RBB13" s="352"/>
      <c r="RBC13" s="353"/>
      <c r="RBD13" s="350"/>
      <c r="RBE13" s="350"/>
      <c r="RBF13" s="350"/>
      <c r="RBG13" s="350"/>
      <c r="RBH13" s="350"/>
      <c r="RBI13" s="350"/>
      <c r="RBJ13" s="351"/>
      <c r="RBK13" s="352"/>
      <c r="RBL13" s="353"/>
      <c r="RBM13" s="352"/>
      <c r="RBN13" s="353"/>
      <c r="RBO13" s="352"/>
      <c r="RBP13" s="353"/>
      <c r="RBQ13" s="352"/>
      <c r="RBR13" s="353"/>
      <c r="RBS13" s="350"/>
      <c r="RBT13" s="350"/>
      <c r="RBU13" s="350"/>
      <c r="RBV13" s="350"/>
      <c r="RBW13" s="350"/>
      <c r="RBX13" s="350"/>
      <c r="RBY13" s="351"/>
      <c r="RBZ13" s="352"/>
      <c r="RCA13" s="353"/>
      <c r="RCB13" s="352"/>
      <c r="RCC13" s="353"/>
      <c r="RCD13" s="352"/>
      <c r="RCE13" s="353"/>
      <c r="RCF13" s="352"/>
      <c r="RCG13" s="353"/>
      <c r="RCH13" s="350"/>
      <c r="RCI13" s="350"/>
      <c r="RCJ13" s="350"/>
      <c r="RCK13" s="350"/>
      <c r="RCL13" s="350"/>
      <c r="RCM13" s="350"/>
      <c r="RCN13" s="351"/>
      <c r="RCO13" s="352"/>
      <c r="RCP13" s="353"/>
      <c r="RCQ13" s="352"/>
      <c r="RCR13" s="353"/>
      <c r="RCS13" s="352"/>
      <c r="RCT13" s="353"/>
      <c r="RCU13" s="352"/>
      <c r="RCV13" s="353"/>
      <c r="RCW13" s="350"/>
      <c r="RCX13" s="350"/>
      <c r="RCY13" s="350"/>
      <c r="RCZ13" s="350"/>
      <c r="RDA13" s="350"/>
      <c r="RDB13" s="350"/>
      <c r="RDC13" s="351"/>
      <c r="RDD13" s="352"/>
      <c r="RDE13" s="353"/>
      <c r="RDF13" s="352"/>
      <c r="RDG13" s="353"/>
      <c r="RDH13" s="352"/>
      <c r="RDI13" s="353"/>
      <c r="RDJ13" s="352"/>
      <c r="RDK13" s="353"/>
      <c r="RDL13" s="350"/>
      <c r="RDM13" s="350"/>
      <c r="RDN13" s="350"/>
      <c r="RDO13" s="350"/>
      <c r="RDP13" s="350"/>
      <c r="RDQ13" s="350"/>
      <c r="RDR13" s="351"/>
      <c r="RDS13" s="352"/>
      <c r="RDT13" s="353"/>
      <c r="RDU13" s="352"/>
      <c r="RDV13" s="353"/>
      <c r="RDW13" s="352"/>
      <c r="RDX13" s="353"/>
      <c r="RDY13" s="352"/>
      <c r="RDZ13" s="353"/>
      <c r="REA13" s="350"/>
      <c r="REB13" s="350"/>
      <c r="REC13" s="350"/>
      <c r="RED13" s="350"/>
      <c r="REE13" s="350"/>
      <c r="REF13" s="350"/>
      <c r="REG13" s="351"/>
      <c r="REH13" s="352"/>
      <c r="REI13" s="353"/>
      <c r="REJ13" s="352"/>
      <c r="REK13" s="353"/>
      <c r="REL13" s="352"/>
      <c r="REM13" s="353"/>
      <c r="REN13" s="352"/>
      <c r="REO13" s="353"/>
      <c r="REP13" s="350"/>
      <c r="REQ13" s="350"/>
      <c r="RER13" s="350"/>
      <c r="RES13" s="350"/>
      <c r="RET13" s="350"/>
      <c r="REU13" s="350"/>
      <c r="REV13" s="351"/>
      <c r="REW13" s="352"/>
      <c r="REX13" s="353"/>
      <c r="REY13" s="352"/>
      <c r="REZ13" s="353"/>
      <c r="RFA13" s="352"/>
      <c r="RFB13" s="353"/>
      <c r="RFC13" s="352"/>
      <c r="RFD13" s="353"/>
      <c r="RFE13" s="350"/>
      <c r="RFF13" s="350"/>
      <c r="RFG13" s="350"/>
      <c r="RFH13" s="350"/>
      <c r="RFI13" s="350"/>
      <c r="RFJ13" s="350"/>
      <c r="RFK13" s="351"/>
      <c r="RFL13" s="352"/>
      <c r="RFM13" s="353"/>
      <c r="RFN13" s="352"/>
      <c r="RFO13" s="353"/>
      <c r="RFP13" s="352"/>
      <c r="RFQ13" s="353"/>
      <c r="RFR13" s="352"/>
      <c r="RFS13" s="353"/>
      <c r="RFT13" s="350"/>
      <c r="RFU13" s="350"/>
      <c r="RFV13" s="350"/>
      <c r="RFW13" s="350"/>
      <c r="RFX13" s="350"/>
      <c r="RFY13" s="350"/>
      <c r="RFZ13" s="351"/>
      <c r="RGA13" s="352"/>
      <c r="RGB13" s="353"/>
      <c r="RGC13" s="352"/>
      <c r="RGD13" s="353"/>
      <c r="RGE13" s="352"/>
      <c r="RGF13" s="353"/>
      <c r="RGG13" s="352"/>
      <c r="RGH13" s="353"/>
      <c r="RGI13" s="350"/>
      <c r="RGJ13" s="350"/>
      <c r="RGK13" s="350"/>
      <c r="RGL13" s="350"/>
      <c r="RGM13" s="350"/>
      <c r="RGN13" s="350"/>
      <c r="RGO13" s="351"/>
      <c r="RGP13" s="352"/>
      <c r="RGQ13" s="353"/>
      <c r="RGR13" s="352"/>
      <c r="RGS13" s="353"/>
      <c r="RGT13" s="352"/>
      <c r="RGU13" s="353"/>
      <c r="RGV13" s="352"/>
      <c r="RGW13" s="353"/>
      <c r="RGX13" s="350"/>
      <c r="RGY13" s="350"/>
      <c r="RGZ13" s="350"/>
      <c r="RHA13" s="350"/>
      <c r="RHB13" s="350"/>
      <c r="RHC13" s="350"/>
      <c r="RHD13" s="351"/>
      <c r="RHE13" s="352"/>
      <c r="RHF13" s="353"/>
      <c r="RHG13" s="352"/>
      <c r="RHH13" s="353"/>
      <c r="RHI13" s="352"/>
      <c r="RHJ13" s="353"/>
      <c r="RHK13" s="352"/>
      <c r="RHL13" s="353"/>
      <c r="RHM13" s="350"/>
      <c r="RHN13" s="350"/>
      <c r="RHO13" s="350"/>
      <c r="RHP13" s="350"/>
      <c r="RHQ13" s="350"/>
      <c r="RHR13" s="350"/>
      <c r="RHS13" s="351"/>
      <c r="RHT13" s="352"/>
      <c r="RHU13" s="353"/>
      <c r="RHV13" s="352"/>
      <c r="RHW13" s="353"/>
      <c r="RHX13" s="352"/>
      <c r="RHY13" s="353"/>
      <c r="RHZ13" s="352"/>
      <c r="RIA13" s="353"/>
      <c r="RIB13" s="350"/>
      <c r="RIC13" s="350"/>
      <c r="RID13" s="350"/>
      <c r="RIE13" s="350"/>
      <c r="RIF13" s="350"/>
      <c r="RIG13" s="350"/>
      <c r="RIH13" s="351"/>
      <c r="RII13" s="352"/>
      <c r="RIJ13" s="353"/>
      <c r="RIK13" s="352"/>
      <c r="RIL13" s="353"/>
      <c r="RIM13" s="352"/>
      <c r="RIN13" s="353"/>
      <c r="RIO13" s="352"/>
      <c r="RIP13" s="353"/>
      <c r="RIQ13" s="350"/>
      <c r="RIR13" s="350"/>
      <c r="RIS13" s="350"/>
      <c r="RIT13" s="350"/>
      <c r="RIU13" s="350"/>
      <c r="RIV13" s="350"/>
      <c r="RIW13" s="351"/>
      <c r="RIX13" s="352"/>
      <c r="RIY13" s="353"/>
      <c r="RIZ13" s="352"/>
      <c r="RJA13" s="353"/>
      <c r="RJB13" s="352"/>
      <c r="RJC13" s="353"/>
      <c r="RJD13" s="352"/>
      <c r="RJE13" s="353"/>
      <c r="RJF13" s="350"/>
      <c r="RJG13" s="350"/>
      <c r="RJH13" s="350"/>
      <c r="RJI13" s="350"/>
      <c r="RJJ13" s="350"/>
      <c r="RJK13" s="350"/>
      <c r="RJL13" s="351"/>
      <c r="RJM13" s="352"/>
      <c r="RJN13" s="353"/>
      <c r="RJO13" s="352"/>
      <c r="RJP13" s="353"/>
      <c r="RJQ13" s="352"/>
      <c r="RJR13" s="353"/>
      <c r="RJS13" s="352"/>
      <c r="RJT13" s="353"/>
      <c r="RJU13" s="350"/>
      <c r="RJV13" s="350"/>
      <c r="RJW13" s="350"/>
      <c r="RJX13" s="350"/>
      <c r="RJY13" s="350"/>
      <c r="RJZ13" s="350"/>
      <c r="RKA13" s="351"/>
      <c r="RKB13" s="352"/>
      <c r="RKC13" s="353"/>
      <c r="RKD13" s="352"/>
      <c r="RKE13" s="353"/>
      <c r="RKF13" s="352"/>
      <c r="RKG13" s="353"/>
      <c r="RKH13" s="352"/>
      <c r="RKI13" s="353"/>
      <c r="RKJ13" s="350"/>
      <c r="RKK13" s="350"/>
      <c r="RKL13" s="350"/>
      <c r="RKM13" s="350"/>
      <c r="RKN13" s="350"/>
      <c r="RKO13" s="350"/>
      <c r="RKP13" s="351"/>
      <c r="RKQ13" s="352"/>
      <c r="RKR13" s="353"/>
      <c r="RKS13" s="352"/>
      <c r="RKT13" s="353"/>
      <c r="RKU13" s="352"/>
      <c r="RKV13" s="353"/>
      <c r="RKW13" s="352"/>
      <c r="RKX13" s="353"/>
      <c r="RKY13" s="350"/>
      <c r="RKZ13" s="350"/>
      <c r="RLA13" s="350"/>
      <c r="RLB13" s="350"/>
      <c r="RLC13" s="350"/>
      <c r="RLD13" s="350"/>
      <c r="RLE13" s="351"/>
      <c r="RLF13" s="352"/>
      <c r="RLG13" s="353"/>
      <c r="RLH13" s="352"/>
      <c r="RLI13" s="353"/>
      <c r="RLJ13" s="352"/>
      <c r="RLK13" s="353"/>
      <c r="RLL13" s="352"/>
      <c r="RLM13" s="353"/>
      <c r="RLN13" s="350"/>
      <c r="RLO13" s="350"/>
      <c r="RLP13" s="350"/>
      <c r="RLQ13" s="350"/>
      <c r="RLR13" s="350"/>
      <c r="RLS13" s="350"/>
      <c r="RLT13" s="351"/>
      <c r="RLU13" s="352"/>
      <c r="RLV13" s="353"/>
      <c r="RLW13" s="352"/>
      <c r="RLX13" s="353"/>
      <c r="RLY13" s="352"/>
      <c r="RLZ13" s="353"/>
      <c r="RMA13" s="352"/>
      <c r="RMB13" s="353"/>
      <c r="RMC13" s="350"/>
      <c r="RMD13" s="350"/>
      <c r="RME13" s="350"/>
      <c r="RMF13" s="350"/>
      <c r="RMG13" s="350"/>
      <c r="RMH13" s="350"/>
      <c r="RMI13" s="351"/>
      <c r="RMJ13" s="352"/>
      <c r="RMK13" s="353"/>
      <c r="RML13" s="352"/>
      <c r="RMM13" s="353"/>
      <c r="RMN13" s="352"/>
      <c r="RMO13" s="353"/>
      <c r="RMP13" s="352"/>
      <c r="RMQ13" s="353"/>
      <c r="RMR13" s="350"/>
      <c r="RMS13" s="350"/>
      <c r="RMT13" s="350"/>
      <c r="RMU13" s="350"/>
      <c r="RMV13" s="350"/>
      <c r="RMW13" s="350"/>
      <c r="RMX13" s="351"/>
      <c r="RMY13" s="352"/>
      <c r="RMZ13" s="353"/>
      <c r="RNA13" s="352"/>
      <c r="RNB13" s="353"/>
      <c r="RNC13" s="352"/>
      <c r="RND13" s="353"/>
      <c r="RNE13" s="352"/>
      <c r="RNF13" s="353"/>
      <c r="RNG13" s="350"/>
      <c r="RNH13" s="350"/>
      <c r="RNI13" s="350"/>
      <c r="RNJ13" s="350"/>
      <c r="RNK13" s="350"/>
      <c r="RNL13" s="350"/>
      <c r="RNM13" s="351"/>
      <c r="RNN13" s="352"/>
      <c r="RNO13" s="353"/>
      <c r="RNP13" s="352"/>
      <c r="RNQ13" s="353"/>
      <c r="RNR13" s="352"/>
      <c r="RNS13" s="353"/>
      <c r="RNT13" s="352"/>
      <c r="RNU13" s="353"/>
      <c r="RNV13" s="350"/>
      <c r="RNW13" s="350"/>
      <c r="RNX13" s="350"/>
      <c r="RNY13" s="350"/>
      <c r="RNZ13" s="350"/>
      <c r="ROA13" s="350"/>
      <c r="ROB13" s="351"/>
      <c r="ROC13" s="352"/>
      <c r="ROD13" s="353"/>
      <c r="ROE13" s="352"/>
      <c r="ROF13" s="353"/>
      <c r="ROG13" s="352"/>
      <c r="ROH13" s="353"/>
      <c r="ROI13" s="352"/>
      <c r="ROJ13" s="353"/>
      <c r="ROK13" s="350"/>
      <c r="ROL13" s="350"/>
      <c r="ROM13" s="350"/>
      <c r="RON13" s="350"/>
      <c r="ROO13" s="350"/>
      <c r="ROP13" s="350"/>
      <c r="ROQ13" s="351"/>
      <c r="ROR13" s="352"/>
      <c r="ROS13" s="353"/>
      <c r="ROT13" s="352"/>
      <c r="ROU13" s="353"/>
      <c r="ROV13" s="352"/>
      <c r="ROW13" s="353"/>
      <c r="ROX13" s="352"/>
      <c r="ROY13" s="353"/>
      <c r="ROZ13" s="350"/>
      <c r="RPA13" s="350"/>
      <c r="RPB13" s="350"/>
      <c r="RPC13" s="350"/>
      <c r="RPD13" s="350"/>
      <c r="RPE13" s="350"/>
      <c r="RPF13" s="351"/>
      <c r="RPG13" s="352"/>
      <c r="RPH13" s="353"/>
      <c r="RPI13" s="352"/>
      <c r="RPJ13" s="353"/>
      <c r="RPK13" s="352"/>
      <c r="RPL13" s="353"/>
      <c r="RPM13" s="352"/>
      <c r="RPN13" s="353"/>
      <c r="RPO13" s="350"/>
      <c r="RPP13" s="350"/>
      <c r="RPQ13" s="350"/>
      <c r="RPR13" s="350"/>
      <c r="RPS13" s="350"/>
      <c r="RPT13" s="350"/>
      <c r="RPU13" s="351"/>
      <c r="RPV13" s="352"/>
      <c r="RPW13" s="353"/>
      <c r="RPX13" s="352"/>
      <c r="RPY13" s="353"/>
      <c r="RPZ13" s="352"/>
      <c r="RQA13" s="353"/>
      <c r="RQB13" s="352"/>
      <c r="RQC13" s="353"/>
      <c r="RQD13" s="350"/>
      <c r="RQE13" s="350"/>
      <c r="RQF13" s="350"/>
      <c r="RQG13" s="350"/>
      <c r="RQH13" s="350"/>
      <c r="RQI13" s="350"/>
      <c r="RQJ13" s="351"/>
      <c r="RQK13" s="352"/>
      <c r="RQL13" s="353"/>
      <c r="RQM13" s="352"/>
      <c r="RQN13" s="353"/>
      <c r="RQO13" s="352"/>
      <c r="RQP13" s="353"/>
      <c r="RQQ13" s="352"/>
      <c r="RQR13" s="353"/>
      <c r="RQS13" s="350"/>
      <c r="RQT13" s="350"/>
      <c r="RQU13" s="350"/>
      <c r="RQV13" s="350"/>
      <c r="RQW13" s="350"/>
      <c r="RQX13" s="350"/>
      <c r="RQY13" s="351"/>
      <c r="RQZ13" s="352"/>
      <c r="RRA13" s="353"/>
      <c r="RRB13" s="352"/>
      <c r="RRC13" s="353"/>
      <c r="RRD13" s="352"/>
      <c r="RRE13" s="353"/>
      <c r="RRF13" s="352"/>
      <c r="RRG13" s="353"/>
      <c r="RRH13" s="350"/>
      <c r="RRI13" s="350"/>
      <c r="RRJ13" s="350"/>
      <c r="RRK13" s="350"/>
      <c r="RRL13" s="350"/>
      <c r="RRM13" s="350"/>
      <c r="RRN13" s="351"/>
      <c r="RRO13" s="352"/>
      <c r="RRP13" s="353"/>
      <c r="RRQ13" s="352"/>
      <c r="RRR13" s="353"/>
      <c r="RRS13" s="352"/>
      <c r="RRT13" s="353"/>
      <c r="RRU13" s="352"/>
      <c r="RRV13" s="353"/>
      <c r="RRW13" s="350"/>
      <c r="RRX13" s="350"/>
      <c r="RRY13" s="350"/>
      <c r="RRZ13" s="350"/>
      <c r="RSA13" s="350"/>
      <c r="RSB13" s="350"/>
      <c r="RSC13" s="351"/>
      <c r="RSD13" s="352"/>
      <c r="RSE13" s="353"/>
      <c r="RSF13" s="352"/>
      <c r="RSG13" s="353"/>
      <c r="RSH13" s="352"/>
      <c r="RSI13" s="353"/>
      <c r="RSJ13" s="352"/>
      <c r="RSK13" s="353"/>
      <c r="RSL13" s="350"/>
      <c r="RSM13" s="350"/>
      <c r="RSN13" s="350"/>
      <c r="RSO13" s="350"/>
      <c r="RSP13" s="350"/>
      <c r="RSQ13" s="350"/>
      <c r="RSR13" s="351"/>
      <c r="RSS13" s="352"/>
      <c r="RST13" s="353"/>
      <c r="RSU13" s="352"/>
      <c r="RSV13" s="353"/>
      <c r="RSW13" s="352"/>
      <c r="RSX13" s="353"/>
      <c r="RSY13" s="352"/>
      <c r="RSZ13" s="353"/>
      <c r="RTA13" s="350"/>
      <c r="RTB13" s="350"/>
      <c r="RTC13" s="350"/>
      <c r="RTD13" s="350"/>
      <c r="RTE13" s="350"/>
      <c r="RTF13" s="350"/>
      <c r="RTG13" s="351"/>
      <c r="RTH13" s="352"/>
      <c r="RTI13" s="353"/>
      <c r="RTJ13" s="352"/>
      <c r="RTK13" s="353"/>
      <c r="RTL13" s="352"/>
      <c r="RTM13" s="353"/>
      <c r="RTN13" s="352"/>
      <c r="RTO13" s="353"/>
      <c r="RTP13" s="350"/>
      <c r="RTQ13" s="350"/>
      <c r="RTR13" s="350"/>
      <c r="RTS13" s="350"/>
      <c r="RTT13" s="350"/>
      <c r="RTU13" s="350"/>
      <c r="RTV13" s="351"/>
      <c r="RTW13" s="352"/>
      <c r="RTX13" s="353"/>
      <c r="RTY13" s="352"/>
      <c r="RTZ13" s="353"/>
      <c r="RUA13" s="352"/>
      <c r="RUB13" s="353"/>
      <c r="RUC13" s="352"/>
      <c r="RUD13" s="353"/>
      <c r="RUE13" s="350"/>
      <c r="RUF13" s="350"/>
      <c r="RUG13" s="350"/>
      <c r="RUH13" s="350"/>
      <c r="RUI13" s="350"/>
      <c r="RUJ13" s="350"/>
      <c r="RUK13" s="351"/>
      <c r="RUL13" s="352"/>
      <c r="RUM13" s="353"/>
      <c r="RUN13" s="352"/>
      <c r="RUO13" s="353"/>
      <c r="RUP13" s="352"/>
      <c r="RUQ13" s="353"/>
      <c r="RUR13" s="352"/>
      <c r="RUS13" s="353"/>
      <c r="RUT13" s="350"/>
      <c r="RUU13" s="350"/>
      <c r="RUV13" s="350"/>
      <c r="RUW13" s="350"/>
      <c r="RUX13" s="350"/>
      <c r="RUY13" s="350"/>
      <c r="RUZ13" s="351"/>
      <c r="RVA13" s="352"/>
      <c r="RVB13" s="353"/>
      <c r="RVC13" s="352"/>
      <c r="RVD13" s="353"/>
      <c r="RVE13" s="352"/>
      <c r="RVF13" s="353"/>
      <c r="RVG13" s="352"/>
      <c r="RVH13" s="353"/>
      <c r="RVI13" s="350"/>
      <c r="RVJ13" s="350"/>
      <c r="RVK13" s="350"/>
      <c r="RVL13" s="350"/>
      <c r="RVM13" s="350"/>
      <c r="RVN13" s="350"/>
      <c r="RVO13" s="351"/>
      <c r="RVP13" s="352"/>
      <c r="RVQ13" s="353"/>
      <c r="RVR13" s="352"/>
      <c r="RVS13" s="353"/>
      <c r="RVT13" s="352"/>
      <c r="RVU13" s="353"/>
      <c r="RVV13" s="352"/>
      <c r="RVW13" s="353"/>
      <c r="RVX13" s="350"/>
      <c r="RVY13" s="350"/>
      <c r="RVZ13" s="350"/>
      <c r="RWA13" s="350"/>
      <c r="RWB13" s="350"/>
      <c r="RWC13" s="350"/>
      <c r="RWD13" s="351"/>
      <c r="RWE13" s="352"/>
      <c r="RWF13" s="353"/>
      <c r="RWG13" s="352"/>
      <c r="RWH13" s="353"/>
      <c r="RWI13" s="352"/>
      <c r="RWJ13" s="353"/>
      <c r="RWK13" s="352"/>
      <c r="RWL13" s="353"/>
      <c r="RWM13" s="350"/>
      <c r="RWN13" s="350"/>
      <c r="RWO13" s="350"/>
      <c r="RWP13" s="350"/>
      <c r="RWQ13" s="350"/>
      <c r="RWR13" s="350"/>
      <c r="RWS13" s="351"/>
      <c r="RWT13" s="352"/>
      <c r="RWU13" s="353"/>
      <c r="RWV13" s="352"/>
      <c r="RWW13" s="353"/>
      <c r="RWX13" s="352"/>
      <c r="RWY13" s="353"/>
      <c r="RWZ13" s="352"/>
      <c r="RXA13" s="353"/>
      <c r="RXB13" s="350"/>
      <c r="RXC13" s="350"/>
      <c r="RXD13" s="350"/>
      <c r="RXE13" s="350"/>
      <c r="RXF13" s="350"/>
      <c r="RXG13" s="350"/>
      <c r="RXH13" s="351"/>
      <c r="RXI13" s="352"/>
      <c r="RXJ13" s="353"/>
      <c r="RXK13" s="352"/>
      <c r="RXL13" s="353"/>
      <c r="RXM13" s="352"/>
      <c r="RXN13" s="353"/>
      <c r="RXO13" s="352"/>
      <c r="RXP13" s="353"/>
      <c r="RXQ13" s="350"/>
      <c r="RXR13" s="350"/>
      <c r="RXS13" s="350"/>
      <c r="RXT13" s="350"/>
      <c r="RXU13" s="350"/>
      <c r="RXV13" s="350"/>
      <c r="RXW13" s="351"/>
      <c r="RXX13" s="352"/>
      <c r="RXY13" s="353"/>
      <c r="RXZ13" s="352"/>
      <c r="RYA13" s="353"/>
      <c r="RYB13" s="352"/>
      <c r="RYC13" s="353"/>
      <c r="RYD13" s="352"/>
      <c r="RYE13" s="353"/>
      <c r="RYF13" s="350"/>
      <c r="RYG13" s="350"/>
      <c r="RYH13" s="350"/>
      <c r="RYI13" s="350"/>
      <c r="RYJ13" s="350"/>
      <c r="RYK13" s="350"/>
      <c r="RYL13" s="351"/>
      <c r="RYM13" s="352"/>
      <c r="RYN13" s="353"/>
      <c r="RYO13" s="352"/>
      <c r="RYP13" s="353"/>
      <c r="RYQ13" s="352"/>
      <c r="RYR13" s="353"/>
      <c r="RYS13" s="352"/>
      <c r="RYT13" s="353"/>
      <c r="RYU13" s="350"/>
      <c r="RYV13" s="350"/>
      <c r="RYW13" s="350"/>
      <c r="RYX13" s="350"/>
      <c r="RYY13" s="350"/>
      <c r="RYZ13" s="350"/>
      <c r="RZA13" s="351"/>
      <c r="RZB13" s="352"/>
      <c r="RZC13" s="353"/>
      <c r="RZD13" s="352"/>
      <c r="RZE13" s="353"/>
      <c r="RZF13" s="352"/>
      <c r="RZG13" s="353"/>
      <c r="RZH13" s="352"/>
      <c r="RZI13" s="353"/>
      <c r="RZJ13" s="350"/>
      <c r="RZK13" s="350"/>
      <c r="RZL13" s="350"/>
      <c r="RZM13" s="350"/>
      <c r="RZN13" s="350"/>
      <c r="RZO13" s="350"/>
      <c r="RZP13" s="351"/>
      <c r="RZQ13" s="352"/>
      <c r="RZR13" s="353"/>
      <c r="RZS13" s="352"/>
      <c r="RZT13" s="353"/>
      <c r="RZU13" s="352"/>
      <c r="RZV13" s="353"/>
      <c r="RZW13" s="352"/>
      <c r="RZX13" s="353"/>
      <c r="RZY13" s="350"/>
      <c r="RZZ13" s="350"/>
      <c r="SAA13" s="350"/>
      <c r="SAB13" s="350"/>
      <c r="SAC13" s="350"/>
      <c r="SAD13" s="350"/>
      <c r="SAE13" s="351"/>
      <c r="SAF13" s="352"/>
      <c r="SAG13" s="353"/>
      <c r="SAH13" s="352"/>
      <c r="SAI13" s="353"/>
      <c r="SAJ13" s="352"/>
      <c r="SAK13" s="353"/>
      <c r="SAL13" s="352"/>
      <c r="SAM13" s="353"/>
      <c r="SAN13" s="350"/>
      <c r="SAO13" s="350"/>
      <c r="SAP13" s="350"/>
      <c r="SAQ13" s="350"/>
      <c r="SAR13" s="350"/>
      <c r="SAS13" s="350"/>
      <c r="SAT13" s="351"/>
      <c r="SAU13" s="352"/>
      <c r="SAV13" s="353"/>
      <c r="SAW13" s="352"/>
      <c r="SAX13" s="353"/>
      <c r="SAY13" s="352"/>
      <c r="SAZ13" s="353"/>
      <c r="SBA13" s="352"/>
      <c r="SBB13" s="353"/>
      <c r="SBC13" s="350"/>
      <c r="SBD13" s="350"/>
      <c r="SBE13" s="350"/>
      <c r="SBF13" s="350"/>
      <c r="SBG13" s="350"/>
      <c r="SBH13" s="350"/>
      <c r="SBI13" s="351"/>
      <c r="SBJ13" s="352"/>
      <c r="SBK13" s="353"/>
      <c r="SBL13" s="352"/>
      <c r="SBM13" s="353"/>
      <c r="SBN13" s="352"/>
      <c r="SBO13" s="353"/>
      <c r="SBP13" s="352"/>
      <c r="SBQ13" s="353"/>
      <c r="SBR13" s="350"/>
      <c r="SBS13" s="350"/>
      <c r="SBT13" s="350"/>
      <c r="SBU13" s="350"/>
      <c r="SBV13" s="350"/>
      <c r="SBW13" s="350"/>
      <c r="SBX13" s="351"/>
      <c r="SBY13" s="352"/>
      <c r="SBZ13" s="353"/>
      <c r="SCA13" s="352"/>
      <c r="SCB13" s="353"/>
      <c r="SCC13" s="352"/>
      <c r="SCD13" s="353"/>
      <c r="SCE13" s="352"/>
      <c r="SCF13" s="353"/>
      <c r="SCG13" s="350"/>
      <c r="SCH13" s="350"/>
      <c r="SCI13" s="350"/>
      <c r="SCJ13" s="350"/>
      <c r="SCK13" s="350"/>
      <c r="SCL13" s="350"/>
      <c r="SCM13" s="351"/>
      <c r="SCN13" s="352"/>
      <c r="SCO13" s="353"/>
      <c r="SCP13" s="352"/>
      <c r="SCQ13" s="353"/>
      <c r="SCR13" s="352"/>
      <c r="SCS13" s="353"/>
      <c r="SCT13" s="352"/>
      <c r="SCU13" s="353"/>
      <c r="SCV13" s="350"/>
      <c r="SCW13" s="350"/>
      <c r="SCX13" s="350"/>
      <c r="SCY13" s="350"/>
      <c r="SCZ13" s="350"/>
      <c r="SDA13" s="350"/>
      <c r="SDB13" s="351"/>
      <c r="SDC13" s="352"/>
      <c r="SDD13" s="353"/>
      <c r="SDE13" s="352"/>
      <c r="SDF13" s="353"/>
      <c r="SDG13" s="352"/>
      <c r="SDH13" s="353"/>
      <c r="SDI13" s="352"/>
      <c r="SDJ13" s="353"/>
      <c r="SDK13" s="350"/>
      <c r="SDL13" s="350"/>
      <c r="SDM13" s="350"/>
      <c r="SDN13" s="350"/>
      <c r="SDO13" s="350"/>
      <c r="SDP13" s="350"/>
      <c r="SDQ13" s="351"/>
      <c r="SDR13" s="352"/>
      <c r="SDS13" s="353"/>
      <c r="SDT13" s="352"/>
      <c r="SDU13" s="353"/>
      <c r="SDV13" s="352"/>
      <c r="SDW13" s="353"/>
      <c r="SDX13" s="352"/>
      <c r="SDY13" s="353"/>
      <c r="SDZ13" s="350"/>
      <c r="SEA13" s="350"/>
      <c r="SEB13" s="350"/>
      <c r="SEC13" s="350"/>
      <c r="SED13" s="350"/>
      <c r="SEE13" s="350"/>
      <c r="SEF13" s="351"/>
      <c r="SEG13" s="352"/>
      <c r="SEH13" s="353"/>
      <c r="SEI13" s="352"/>
      <c r="SEJ13" s="353"/>
      <c r="SEK13" s="352"/>
      <c r="SEL13" s="353"/>
      <c r="SEM13" s="352"/>
      <c r="SEN13" s="353"/>
      <c r="SEO13" s="350"/>
      <c r="SEP13" s="350"/>
      <c r="SEQ13" s="350"/>
      <c r="SER13" s="350"/>
      <c r="SES13" s="350"/>
      <c r="SET13" s="350"/>
      <c r="SEU13" s="351"/>
      <c r="SEV13" s="352"/>
      <c r="SEW13" s="353"/>
      <c r="SEX13" s="352"/>
      <c r="SEY13" s="353"/>
      <c r="SEZ13" s="352"/>
      <c r="SFA13" s="353"/>
      <c r="SFB13" s="352"/>
      <c r="SFC13" s="353"/>
      <c r="SFD13" s="350"/>
      <c r="SFE13" s="350"/>
      <c r="SFF13" s="350"/>
      <c r="SFG13" s="350"/>
      <c r="SFH13" s="350"/>
      <c r="SFI13" s="350"/>
      <c r="SFJ13" s="351"/>
      <c r="SFK13" s="352"/>
      <c r="SFL13" s="353"/>
      <c r="SFM13" s="352"/>
      <c r="SFN13" s="353"/>
      <c r="SFO13" s="352"/>
      <c r="SFP13" s="353"/>
      <c r="SFQ13" s="352"/>
      <c r="SFR13" s="353"/>
      <c r="SFS13" s="350"/>
      <c r="SFT13" s="350"/>
      <c r="SFU13" s="350"/>
      <c r="SFV13" s="350"/>
      <c r="SFW13" s="350"/>
      <c r="SFX13" s="350"/>
      <c r="SFY13" s="351"/>
      <c r="SFZ13" s="352"/>
      <c r="SGA13" s="353"/>
      <c r="SGB13" s="352"/>
      <c r="SGC13" s="353"/>
      <c r="SGD13" s="352"/>
      <c r="SGE13" s="353"/>
      <c r="SGF13" s="352"/>
      <c r="SGG13" s="353"/>
      <c r="SGH13" s="350"/>
      <c r="SGI13" s="350"/>
      <c r="SGJ13" s="350"/>
      <c r="SGK13" s="350"/>
      <c r="SGL13" s="350"/>
      <c r="SGM13" s="350"/>
      <c r="SGN13" s="351"/>
      <c r="SGO13" s="352"/>
      <c r="SGP13" s="353"/>
      <c r="SGQ13" s="352"/>
      <c r="SGR13" s="353"/>
      <c r="SGS13" s="352"/>
      <c r="SGT13" s="353"/>
      <c r="SGU13" s="352"/>
      <c r="SGV13" s="353"/>
      <c r="SGW13" s="350"/>
      <c r="SGX13" s="350"/>
      <c r="SGY13" s="350"/>
      <c r="SGZ13" s="350"/>
      <c r="SHA13" s="350"/>
      <c r="SHB13" s="350"/>
      <c r="SHC13" s="351"/>
      <c r="SHD13" s="352"/>
      <c r="SHE13" s="353"/>
      <c r="SHF13" s="352"/>
      <c r="SHG13" s="353"/>
      <c r="SHH13" s="352"/>
      <c r="SHI13" s="353"/>
      <c r="SHJ13" s="352"/>
      <c r="SHK13" s="353"/>
      <c r="SHL13" s="350"/>
      <c r="SHM13" s="350"/>
      <c r="SHN13" s="350"/>
      <c r="SHO13" s="350"/>
      <c r="SHP13" s="350"/>
      <c r="SHQ13" s="350"/>
      <c r="SHR13" s="351"/>
      <c r="SHS13" s="352"/>
      <c r="SHT13" s="353"/>
      <c r="SHU13" s="352"/>
      <c r="SHV13" s="353"/>
      <c r="SHW13" s="352"/>
      <c r="SHX13" s="353"/>
      <c r="SHY13" s="352"/>
      <c r="SHZ13" s="353"/>
      <c r="SIA13" s="350"/>
      <c r="SIB13" s="350"/>
      <c r="SIC13" s="350"/>
      <c r="SID13" s="350"/>
      <c r="SIE13" s="350"/>
      <c r="SIF13" s="350"/>
      <c r="SIG13" s="351"/>
      <c r="SIH13" s="352"/>
      <c r="SII13" s="353"/>
      <c r="SIJ13" s="352"/>
      <c r="SIK13" s="353"/>
      <c r="SIL13" s="352"/>
      <c r="SIM13" s="353"/>
      <c r="SIN13" s="352"/>
      <c r="SIO13" s="353"/>
      <c r="SIP13" s="350"/>
      <c r="SIQ13" s="350"/>
      <c r="SIR13" s="350"/>
      <c r="SIS13" s="350"/>
      <c r="SIT13" s="350"/>
      <c r="SIU13" s="350"/>
      <c r="SIV13" s="351"/>
      <c r="SIW13" s="352"/>
      <c r="SIX13" s="353"/>
      <c r="SIY13" s="352"/>
      <c r="SIZ13" s="353"/>
      <c r="SJA13" s="352"/>
      <c r="SJB13" s="353"/>
      <c r="SJC13" s="352"/>
      <c r="SJD13" s="353"/>
      <c r="SJE13" s="350"/>
      <c r="SJF13" s="350"/>
      <c r="SJG13" s="350"/>
      <c r="SJH13" s="350"/>
      <c r="SJI13" s="350"/>
      <c r="SJJ13" s="350"/>
      <c r="SJK13" s="351"/>
      <c r="SJL13" s="352"/>
      <c r="SJM13" s="353"/>
      <c r="SJN13" s="352"/>
      <c r="SJO13" s="353"/>
      <c r="SJP13" s="352"/>
      <c r="SJQ13" s="353"/>
      <c r="SJR13" s="352"/>
      <c r="SJS13" s="353"/>
      <c r="SJT13" s="350"/>
      <c r="SJU13" s="350"/>
      <c r="SJV13" s="350"/>
      <c r="SJW13" s="350"/>
      <c r="SJX13" s="350"/>
      <c r="SJY13" s="350"/>
      <c r="SJZ13" s="351"/>
      <c r="SKA13" s="352"/>
      <c r="SKB13" s="353"/>
      <c r="SKC13" s="352"/>
      <c r="SKD13" s="353"/>
      <c r="SKE13" s="352"/>
      <c r="SKF13" s="353"/>
      <c r="SKG13" s="352"/>
      <c r="SKH13" s="353"/>
      <c r="SKI13" s="350"/>
      <c r="SKJ13" s="350"/>
      <c r="SKK13" s="350"/>
      <c r="SKL13" s="350"/>
      <c r="SKM13" s="350"/>
      <c r="SKN13" s="350"/>
      <c r="SKO13" s="351"/>
      <c r="SKP13" s="352"/>
      <c r="SKQ13" s="353"/>
      <c r="SKR13" s="352"/>
      <c r="SKS13" s="353"/>
      <c r="SKT13" s="352"/>
      <c r="SKU13" s="353"/>
      <c r="SKV13" s="352"/>
      <c r="SKW13" s="353"/>
      <c r="SKX13" s="350"/>
      <c r="SKY13" s="350"/>
      <c r="SKZ13" s="350"/>
      <c r="SLA13" s="350"/>
      <c r="SLB13" s="350"/>
      <c r="SLC13" s="350"/>
      <c r="SLD13" s="351"/>
      <c r="SLE13" s="352"/>
      <c r="SLF13" s="353"/>
      <c r="SLG13" s="352"/>
      <c r="SLH13" s="353"/>
      <c r="SLI13" s="352"/>
      <c r="SLJ13" s="353"/>
      <c r="SLK13" s="352"/>
      <c r="SLL13" s="353"/>
      <c r="SLM13" s="350"/>
      <c r="SLN13" s="350"/>
      <c r="SLO13" s="350"/>
      <c r="SLP13" s="350"/>
      <c r="SLQ13" s="350"/>
      <c r="SLR13" s="350"/>
      <c r="SLS13" s="351"/>
      <c r="SLT13" s="352"/>
      <c r="SLU13" s="353"/>
      <c r="SLV13" s="352"/>
      <c r="SLW13" s="353"/>
      <c r="SLX13" s="352"/>
      <c r="SLY13" s="353"/>
      <c r="SLZ13" s="352"/>
      <c r="SMA13" s="353"/>
      <c r="SMB13" s="350"/>
      <c r="SMC13" s="350"/>
      <c r="SMD13" s="350"/>
      <c r="SME13" s="350"/>
      <c r="SMF13" s="350"/>
      <c r="SMG13" s="350"/>
      <c r="SMH13" s="351"/>
      <c r="SMI13" s="352"/>
      <c r="SMJ13" s="353"/>
      <c r="SMK13" s="352"/>
      <c r="SML13" s="353"/>
      <c r="SMM13" s="352"/>
      <c r="SMN13" s="353"/>
      <c r="SMO13" s="352"/>
      <c r="SMP13" s="353"/>
      <c r="SMQ13" s="350"/>
      <c r="SMR13" s="350"/>
      <c r="SMS13" s="350"/>
      <c r="SMT13" s="350"/>
      <c r="SMU13" s="350"/>
      <c r="SMV13" s="350"/>
      <c r="SMW13" s="351"/>
      <c r="SMX13" s="352"/>
      <c r="SMY13" s="353"/>
      <c r="SMZ13" s="352"/>
      <c r="SNA13" s="353"/>
      <c r="SNB13" s="352"/>
      <c r="SNC13" s="353"/>
      <c r="SND13" s="352"/>
      <c r="SNE13" s="353"/>
      <c r="SNF13" s="350"/>
      <c r="SNG13" s="350"/>
      <c r="SNH13" s="350"/>
      <c r="SNI13" s="350"/>
      <c r="SNJ13" s="350"/>
      <c r="SNK13" s="350"/>
      <c r="SNL13" s="351"/>
      <c r="SNM13" s="352"/>
      <c r="SNN13" s="353"/>
      <c r="SNO13" s="352"/>
      <c r="SNP13" s="353"/>
      <c r="SNQ13" s="352"/>
      <c r="SNR13" s="353"/>
      <c r="SNS13" s="352"/>
      <c r="SNT13" s="353"/>
      <c r="SNU13" s="350"/>
      <c r="SNV13" s="350"/>
      <c r="SNW13" s="350"/>
      <c r="SNX13" s="350"/>
      <c r="SNY13" s="350"/>
      <c r="SNZ13" s="350"/>
      <c r="SOA13" s="351"/>
      <c r="SOB13" s="352"/>
      <c r="SOC13" s="353"/>
      <c r="SOD13" s="352"/>
      <c r="SOE13" s="353"/>
      <c r="SOF13" s="352"/>
      <c r="SOG13" s="353"/>
      <c r="SOH13" s="352"/>
      <c r="SOI13" s="353"/>
      <c r="SOJ13" s="350"/>
      <c r="SOK13" s="350"/>
      <c r="SOL13" s="350"/>
      <c r="SOM13" s="350"/>
      <c r="SON13" s="350"/>
      <c r="SOO13" s="350"/>
      <c r="SOP13" s="351"/>
      <c r="SOQ13" s="352"/>
      <c r="SOR13" s="353"/>
      <c r="SOS13" s="352"/>
      <c r="SOT13" s="353"/>
      <c r="SOU13" s="352"/>
      <c r="SOV13" s="353"/>
      <c r="SOW13" s="352"/>
      <c r="SOX13" s="353"/>
      <c r="SOY13" s="350"/>
      <c r="SOZ13" s="350"/>
      <c r="SPA13" s="350"/>
      <c r="SPB13" s="350"/>
      <c r="SPC13" s="350"/>
      <c r="SPD13" s="350"/>
      <c r="SPE13" s="351"/>
      <c r="SPF13" s="352"/>
      <c r="SPG13" s="353"/>
      <c r="SPH13" s="352"/>
      <c r="SPI13" s="353"/>
      <c r="SPJ13" s="352"/>
      <c r="SPK13" s="353"/>
      <c r="SPL13" s="352"/>
      <c r="SPM13" s="353"/>
      <c r="SPN13" s="350"/>
      <c r="SPO13" s="350"/>
      <c r="SPP13" s="350"/>
      <c r="SPQ13" s="350"/>
      <c r="SPR13" s="350"/>
      <c r="SPS13" s="350"/>
      <c r="SPT13" s="351"/>
      <c r="SPU13" s="352"/>
      <c r="SPV13" s="353"/>
      <c r="SPW13" s="352"/>
      <c r="SPX13" s="353"/>
      <c r="SPY13" s="352"/>
      <c r="SPZ13" s="353"/>
      <c r="SQA13" s="352"/>
      <c r="SQB13" s="353"/>
      <c r="SQC13" s="350"/>
      <c r="SQD13" s="350"/>
      <c r="SQE13" s="350"/>
      <c r="SQF13" s="350"/>
      <c r="SQG13" s="350"/>
      <c r="SQH13" s="350"/>
      <c r="SQI13" s="351"/>
      <c r="SQJ13" s="352"/>
      <c r="SQK13" s="353"/>
      <c r="SQL13" s="352"/>
      <c r="SQM13" s="353"/>
      <c r="SQN13" s="352"/>
      <c r="SQO13" s="353"/>
      <c r="SQP13" s="352"/>
      <c r="SQQ13" s="353"/>
      <c r="SQR13" s="350"/>
      <c r="SQS13" s="350"/>
      <c r="SQT13" s="350"/>
      <c r="SQU13" s="350"/>
      <c r="SQV13" s="350"/>
      <c r="SQW13" s="350"/>
      <c r="SQX13" s="351"/>
      <c r="SQY13" s="352"/>
      <c r="SQZ13" s="353"/>
      <c r="SRA13" s="352"/>
      <c r="SRB13" s="353"/>
      <c r="SRC13" s="352"/>
      <c r="SRD13" s="353"/>
      <c r="SRE13" s="352"/>
      <c r="SRF13" s="353"/>
      <c r="SRG13" s="350"/>
      <c r="SRH13" s="350"/>
      <c r="SRI13" s="350"/>
      <c r="SRJ13" s="350"/>
      <c r="SRK13" s="350"/>
      <c r="SRL13" s="350"/>
      <c r="SRM13" s="351"/>
      <c r="SRN13" s="352"/>
      <c r="SRO13" s="353"/>
      <c r="SRP13" s="352"/>
      <c r="SRQ13" s="353"/>
      <c r="SRR13" s="352"/>
      <c r="SRS13" s="353"/>
      <c r="SRT13" s="352"/>
      <c r="SRU13" s="353"/>
      <c r="SRV13" s="350"/>
      <c r="SRW13" s="350"/>
      <c r="SRX13" s="350"/>
      <c r="SRY13" s="350"/>
      <c r="SRZ13" s="350"/>
      <c r="SSA13" s="350"/>
      <c r="SSB13" s="351"/>
      <c r="SSC13" s="352"/>
      <c r="SSD13" s="353"/>
      <c r="SSE13" s="352"/>
      <c r="SSF13" s="353"/>
      <c r="SSG13" s="352"/>
      <c r="SSH13" s="353"/>
      <c r="SSI13" s="352"/>
      <c r="SSJ13" s="353"/>
      <c r="SSK13" s="350"/>
      <c r="SSL13" s="350"/>
      <c r="SSM13" s="350"/>
      <c r="SSN13" s="350"/>
      <c r="SSO13" s="350"/>
      <c r="SSP13" s="350"/>
      <c r="SSQ13" s="351"/>
      <c r="SSR13" s="352"/>
      <c r="SSS13" s="353"/>
      <c r="SST13" s="352"/>
      <c r="SSU13" s="353"/>
      <c r="SSV13" s="352"/>
      <c r="SSW13" s="353"/>
      <c r="SSX13" s="352"/>
      <c r="SSY13" s="353"/>
      <c r="SSZ13" s="350"/>
      <c r="STA13" s="350"/>
      <c r="STB13" s="350"/>
      <c r="STC13" s="350"/>
      <c r="STD13" s="350"/>
      <c r="STE13" s="350"/>
      <c r="STF13" s="351"/>
      <c r="STG13" s="352"/>
      <c r="STH13" s="353"/>
      <c r="STI13" s="352"/>
      <c r="STJ13" s="353"/>
      <c r="STK13" s="352"/>
      <c r="STL13" s="353"/>
      <c r="STM13" s="352"/>
      <c r="STN13" s="353"/>
      <c r="STO13" s="350"/>
      <c r="STP13" s="350"/>
      <c r="STQ13" s="350"/>
      <c r="STR13" s="350"/>
      <c r="STS13" s="350"/>
      <c r="STT13" s="350"/>
      <c r="STU13" s="351"/>
      <c r="STV13" s="352"/>
      <c r="STW13" s="353"/>
      <c r="STX13" s="352"/>
      <c r="STY13" s="353"/>
      <c r="STZ13" s="352"/>
      <c r="SUA13" s="353"/>
      <c r="SUB13" s="352"/>
      <c r="SUC13" s="353"/>
      <c r="SUD13" s="350"/>
      <c r="SUE13" s="350"/>
      <c r="SUF13" s="350"/>
      <c r="SUG13" s="350"/>
      <c r="SUH13" s="350"/>
      <c r="SUI13" s="350"/>
      <c r="SUJ13" s="351"/>
      <c r="SUK13" s="352"/>
      <c r="SUL13" s="353"/>
      <c r="SUM13" s="352"/>
      <c r="SUN13" s="353"/>
      <c r="SUO13" s="352"/>
      <c r="SUP13" s="353"/>
      <c r="SUQ13" s="352"/>
      <c r="SUR13" s="353"/>
      <c r="SUS13" s="350"/>
      <c r="SUT13" s="350"/>
      <c r="SUU13" s="350"/>
      <c r="SUV13" s="350"/>
      <c r="SUW13" s="350"/>
      <c r="SUX13" s="350"/>
      <c r="SUY13" s="351"/>
      <c r="SUZ13" s="352"/>
      <c r="SVA13" s="353"/>
      <c r="SVB13" s="352"/>
      <c r="SVC13" s="353"/>
      <c r="SVD13" s="352"/>
      <c r="SVE13" s="353"/>
      <c r="SVF13" s="352"/>
      <c r="SVG13" s="353"/>
      <c r="SVH13" s="350"/>
      <c r="SVI13" s="350"/>
      <c r="SVJ13" s="350"/>
      <c r="SVK13" s="350"/>
      <c r="SVL13" s="350"/>
      <c r="SVM13" s="350"/>
      <c r="SVN13" s="351"/>
      <c r="SVO13" s="352"/>
      <c r="SVP13" s="353"/>
      <c r="SVQ13" s="352"/>
      <c r="SVR13" s="353"/>
      <c r="SVS13" s="352"/>
      <c r="SVT13" s="353"/>
      <c r="SVU13" s="352"/>
      <c r="SVV13" s="353"/>
      <c r="SVW13" s="350"/>
      <c r="SVX13" s="350"/>
      <c r="SVY13" s="350"/>
      <c r="SVZ13" s="350"/>
      <c r="SWA13" s="350"/>
      <c r="SWB13" s="350"/>
      <c r="SWC13" s="351"/>
      <c r="SWD13" s="352"/>
      <c r="SWE13" s="353"/>
      <c r="SWF13" s="352"/>
      <c r="SWG13" s="353"/>
      <c r="SWH13" s="352"/>
      <c r="SWI13" s="353"/>
      <c r="SWJ13" s="352"/>
      <c r="SWK13" s="353"/>
      <c r="SWL13" s="350"/>
      <c r="SWM13" s="350"/>
      <c r="SWN13" s="350"/>
      <c r="SWO13" s="350"/>
      <c r="SWP13" s="350"/>
      <c r="SWQ13" s="350"/>
      <c r="SWR13" s="351"/>
      <c r="SWS13" s="352"/>
      <c r="SWT13" s="353"/>
      <c r="SWU13" s="352"/>
      <c r="SWV13" s="353"/>
      <c r="SWW13" s="352"/>
      <c r="SWX13" s="353"/>
      <c r="SWY13" s="352"/>
      <c r="SWZ13" s="353"/>
      <c r="SXA13" s="350"/>
      <c r="SXB13" s="350"/>
      <c r="SXC13" s="350"/>
      <c r="SXD13" s="350"/>
      <c r="SXE13" s="350"/>
      <c r="SXF13" s="350"/>
      <c r="SXG13" s="351"/>
      <c r="SXH13" s="352"/>
      <c r="SXI13" s="353"/>
      <c r="SXJ13" s="352"/>
      <c r="SXK13" s="353"/>
      <c r="SXL13" s="352"/>
      <c r="SXM13" s="353"/>
      <c r="SXN13" s="352"/>
      <c r="SXO13" s="353"/>
      <c r="SXP13" s="350"/>
      <c r="SXQ13" s="350"/>
      <c r="SXR13" s="350"/>
      <c r="SXS13" s="350"/>
      <c r="SXT13" s="350"/>
      <c r="SXU13" s="350"/>
      <c r="SXV13" s="351"/>
      <c r="SXW13" s="352"/>
      <c r="SXX13" s="353"/>
      <c r="SXY13" s="352"/>
      <c r="SXZ13" s="353"/>
      <c r="SYA13" s="352"/>
      <c r="SYB13" s="353"/>
      <c r="SYC13" s="352"/>
      <c r="SYD13" s="353"/>
      <c r="SYE13" s="350"/>
      <c r="SYF13" s="350"/>
      <c r="SYG13" s="350"/>
      <c r="SYH13" s="350"/>
      <c r="SYI13" s="350"/>
      <c r="SYJ13" s="350"/>
      <c r="SYK13" s="351"/>
      <c r="SYL13" s="352"/>
      <c r="SYM13" s="353"/>
      <c r="SYN13" s="352"/>
      <c r="SYO13" s="353"/>
      <c r="SYP13" s="352"/>
      <c r="SYQ13" s="353"/>
      <c r="SYR13" s="352"/>
      <c r="SYS13" s="353"/>
      <c r="SYT13" s="350"/>
      <c r="SYU13" s="350"/>
      <c r="SYV13" s="350"/>
      <c r="SYW13" s="350"/>
      <c r="SYX13" s="350"/>
      <c r="SYY13" s="350"/>
      <c r="SYZ13" s="351"/>
      <c r="SZA13" s="352"/>
      <c r="SZB13" s="353"/>
      <c r="SZC13" s="352"/>
      <c r="SZD13" s="353"/>
      <c r="SZE13" s="352"/>
      <c r="SZF13" s="353"/>
      <c r="SZG13" s="352"/>
      <c r="SZH13" s="353"/>
      <c r="SZI13" s="350"/>
      <c r="SZJ13" s="350"/>
      <c r="SZK13" s="350"/>
      <c r="SZL13" s="350"/>
      <c r="SZM13" s="350"/>
      <c r="SZN13" s="350"/>
      <c r="SZO13" s="351"/>
      <c r="SZP13" s="352"/>
      <c r="SZQ13" s="353"/>
      <c r="SZR13" s="352"/>
      <c r="SZS13" s="353"/>
      <c r="SZT13" s="352"/>
      <c r="SZU13" s="353"/>
      <c r="SZV13" s="352"/>
      <c r="SZW13" s="353"/>
      <c r="SZX13" s="350"/>
      <c r="SZY13" s="350"/>
      <c r="SZZ13" s="350"/>
      <c r="TAA13" s="350"/>
      <c r="TAB13" s="350"/>
      <c r="TAC13" s="350"/>
      <c r="TAD13" s="351"/>
      <c r="TAE13" s="352"/>
      <c r="TAF13" s="353"/>
      <c r="TAG13" s="352"/>
      <c r="TAH13" s="353"/>
      <c r="TAI13" s="352"/>
      <c r="TAJ13" s="353"/>
      <c r="TAK13" s="352"/>
      <c r="TAL13" s="353"/>
      <c r="TAM13" s="350"/>
      <c r="TAN13" s="350"/>
      <c r="TAO13" s="350"/>
      <c r="TAP13" s="350"/>
      <c r="TAQ13" s="350"/>
      <c r="TAR13" s="350"/>
      <c r="TAS13" s="351"/>
      <c r="TAT13" s="352"/>
      <c r="TAU13" s="353"/>
      <c r="TAV13" s="352"/>
      <c r="TAW13" s="353"/>
      <c r="TAX13" s="352"/>
      <c r="TAY13" s="353"/>
      <c r="TAZ13" s="352"/>
      <c r="TBA13" s="353"/>
      <c r="TBB13" s="350"/>
      <c r="TBC13" s="350"/>
      <c r="TBD13" s="350"/>
      <c r="TBE13" s="350"/>
      <c r="TBF13" s="350"/>
      <c r="TBG13" s="350"/>
      <c r="TBH13" s="351"/>
      <c r="TBI13" s="352"/>
      <c r="TBJ13" s="353"/>
      <c r="TBK13" s="352"/>
      <c r="TBL13" s="353"/>
      <c r="TBM13" s="352"/>
      <c r="TBN13" s="353"/>
      <c r="TBO13" s="352"/>
      <c r="TBP13" s="353"/>
      <c r="TBQ13" s="350"/>
      <c r="TBR13" s="350"/>
      <c r="TBS13" s="350"/>
      <c r="TBT13" s="350"/>
      <c r="TBU13" s="350"/>
      <c r="TBV13" s="350"/>
      <c r="TBW13" s="351"/>
      <c r="TBX13" s="352"/>
      <c r="TBY13" s="353"/>
      <c r="TBZ13" s="352"/>
      <c r="TCA13" s="353"/>
      <c r="TCB13" s="352"/>
      <c r="TCC13" s="353"/>
      <c r="TCD13" s="352"/>
      <c r="TCE13" s="353"/>
      <c r="TCF13" s="350"/>
      <c r="TCG13" s="350"/>
      <c r="TCH13" s="350"/>
      <c r="TCI13" s="350"/>
      <c r="TCJ13" s="350"/>
      <c r="TCK13" s="350"/>
      <c r="TCL13" s="351"/>
      <c r="TCM13" s="352"/>
      <c r="TCN13" s="353"/>
      <c r="TCO13" s="352"/>
      <c r="TCP13" s="353"/>
      <c r="TCQ13" s="352"/>
      <c r="TCR13" s="353"/>
      <c r="TCS13" s="352"/>
      <c r="TCT13" s="353"/>
      <c r="TCU13" s="350"/>
      <c r="TCV13" s="350"/>
      <c r="TCW13" s="350"/>
      <c r="TCX13" s="350"/>
      <c r="TCY13" s="350"/>
      <c r="TCZ13" s="350"/>
      <c r="TDA13" s="351"/>
      <c r="TDB13" s="352"/>
      <c r="TDC13" s="353"/>
      <c r="TDD13" s="352"/>
      <c r="TDE13" s="353"/>
      <c r="TDF13" s="352"/>
      <c r="TDG13" s="353"/>
      <c r="TDH13" s="352"/>
      <c r="TDI13" s="353"/>
      <c r="TDJ13" s="350"/>
      <c r="TDK13" s="350"/>
      <c r="TDL13" s="350"/>
      <c r="TDM13" s="350"/>
      <c r="TDN13" s="350"/>
      <c r="TDO13" s="350"/>
      <c r="TDP13" s="351"/>
      <c r="TDQ13" s="352"/>
      <c r="TDR13" s="353"/>
      <c r="TDS13" s="352"/>
      <c r="TDT13" s="353"/>
      <c r="TDU13" s="352"/>
      <c r="TDV13" s="353"/>
      <c r="TDW13" s="352"/>
      <c r="TDX13" s="353"/>
      <c r="TDY13" s="350"/>
      <c r="TDZ13" s="350"/>
      <c r="TEA13" s="350"/>
      <c r="TEB13" s="350"/>
      <c r="TEC13" s="350"/>
      <c r="TED13" s="350"/>
      <c r="TEE13" s="351"/>
      <c r="TEF13" s="352"/>
      <c r="TEG13" s="353"/>
      <c r="TEH13" s="352"/>
      <c r="TEI13" s="353"/>
      <c r="TEJ13" s="352"/>
      <c r="TEK13" s="353"/>
      <c r="TEL13" s="352"/>
      <c r="TEM13" s="353"/>
      <c r="TEN13" s="350"/>
      <c r="TEO13" s="350"/>
      <c r="TEP13" s="350"/>
      <c r="TEQ13" s="350"/>
      <c r="TER13" s="350"/>
      <c r="TES13" s="350"/>
      <c r="TET13" s="351"/>
      <c r="TEU13" s="352"/>
      <c r="TEV13" s="353"/>
      <c r="TEW13" s="352"/>
      <c r="TEX13" s="353"/>
      <c r="TEY13" s="352"/>
      <c r="TEZ13" s="353"/>
      <c r="TFA13" s="352"/>
      <c r="TFB13" s="353"/>
      <c r="TFC13" s="350"/>
      <c r="TFD13" s="350"/>
      <c r="TFE13" s="350"/>
      <c r="TFF13" s="350"/>
      <c r="TFG13" s="350"/>
      <c r="TFH13" s="350"/>
      <c r="TFI13" s="351"/>
      <c r="TFJ13" s="352"/>
      <c r="TFK13" s="353"/>
      <c r="TFL13" s="352"/>
      <c r="TFM13" s="353"/>
      <c r="TFN13" s="352"/>
      <c r="TFO13" s="353"/>
      <c r="TFP13" s="352"/>
      <c r="TFQ13" s="353"/>
      <c r="TFR13" s="350"/>
      <c r="TFS13" s="350"/>
      <c r="TFT13" s="350"/>
      <c r="TFU13" s="350"/>
      <c r="TFV13" s="350"/>
      <c r="TFW13" s="350"/>
      <c r="TFX13" s="351"/>
      <c r="TFY13" s="352"/>
      <c r="TFZ13" s="353"/>
      <c r="TGA13" s="352"/>
      <c r="TGB13" s="353"/>
      <c r="TGC13" s="352"/>
      <c r="TGD13" s="353"/>
      <c r="TGE13" s="352"/>
      <c r="TGF13" s="353"/>
      <c r="TGG13" s="350"/>
      <c r="TGH13" s="350"/>
      <c r="TGI13" s="350"/>
      <c r="TGJ13" s="350"/>
      <c r="TGK13" s="350"/>
      <c r="TGL13" s="350"/>
      <c r="TGM13" s="351"/>
      <c r="TGN13" s="352"/>
      <c r="TGO13" s="353"/>
      <c r="TGP13" s="352"/>
      <c r="TGQ13" s="353"/>
      <c r="TGR13" s="352"/>
      <c r="TGS13" s="353"/>
      <c r="TGT13" s="352"/>
      <c r="TGU13" s="353"/>
      <c r="TGV13" s="350"/>
      <c r="TGW13" s="350"/>
      <c r="TGX13" s="350"/>
      <c r="TGY13" s="350"/>
      <c r="TGZ13" s="350"/>
      <c r="THA13" s="350"/>
      <c r="THB13" s="351"/>
      <c r="THC13" s="352"/>
      <c r="THD13" s="353"/>
      <c r="THE13" s="352"/>
      <c r="THF13" s="353"/>
      <c r="THG13" s="352"/>
      <c r="THH13" s="353"/>
      <c r="THI13" s="352"/>
      <c r="THJ13" s="353"/>
      <c r="THK13" s="350"/>
      <c r="THL13" s="350"/>
      <c r="THM13" s="350"/>
      <c r="THN13" s="350"/>
      <c r="THO13" s="350"/>
      <c r="THP13" s="350"/>
      <c r="THQ13" s="351"/>
      <c r="THR13" s="352"/>
      <c r="THS13" s="353"/>
      <c r="THT13" s="352"/>
      <c r="THU13" s="353"/>
      <c r="THV13" s="352"/>
      <c r="THW13" s="353"/>
      <c r="THX13" s="352"/>
      <c r="THY13" s="353"/>
      <c r="THZ13" s="350"/>
      <c r="TIA13" s="350"/>
      <c r="TIB13" s="350"/>
      <c r="TIC13" s="350"/>
      <c r="TID13" s="350"/>
      <c r="TIE13" s="350"/>
      <c r="TIF13" s="351"/>
      <c r="TIG13" s="352"/>
      <c r="TIH13" s="353"/>
      <c r="TII13" s="352"/>
      <c r="TIJ13" s="353"/>
      <c r="TIK13" s="352"/>
      <c r="TIL13" s="353"/>
      <c r="TIM13" s="352"/>
      <c r="TIN13" s="353"/>
      <c r="TIO13" s="350"/>
      <c r="TIP13" s="350"/>
      <c r="TIQ13" s="350"/>
      <c r="TIR13" s="350"/>
      <c r="TIS13" s="350"/>
      <c r="TIT13" s="350"/>
      <c r="TIU13" s="351"/>
      <c r="TIV13" s="352"/>
      <c r="TIW13" s="353"/>
      <c r="TIX13" s="352"/>
      <c r="TIY13" s="353"/>
      <c r="TIZ13" s="352"/>
      <c r="TJA13" s="353"/>
      <c r="TJB13" s="352"/>
      <c r="TJC13" s="353"/>
      <c r="TJD13" s="350"/>
      <c r="TJE13" s="350"/>
      <c r="TJF13" s="350"/>
      <c r="TJG13" s="350"/>
      <c r="TJH13" s="350"/>
      <c r="TJI13" s="350"/>
      <c r="TJJ13" s="351"/>
      <c r="TJK13" s="352"/>
      <c r="TJL13" s="353"/>
      <c r="TJM13" s="352"/>
      <c r="TJN13" s="353"/>
      <c r="TJO13" s="352"/>
      <c r="TJP13" s="353"/>
      <c r="TJQ13" s="352"/>
      <c r="TJR13" s="353"/>
      <c r="TJS13" s="350"/>
      <c r="TJT13" s="350"/>
      <c r="TJU13" s="350"/>
      <c r="TJV13" s="350"/>
      <c r="TJW13" s="350"/>
      <c r="TJX13" s="350"/>
      <c r="TJY13" s="351"/>
      <c r="TJZ13" s="352"/>
      <c r="TKA13" s="353"/>
      <c r="TKB13" s="352"/>
      <c r="TKC13" s="353"/>
      <c r="TKD13" s="352"/>
      <c r="TKE13" s="353"/>
      <c r="TKF13" s="352"/>
      <c r="TKG13" s="353"/>
      <c r="TKH13" s="350"/>
      <c r="TKI13" s="350"/>
      <c r="TKJ13" s="350"/>
      <c r="TKK13" s="350"/>
      <c r="TKL13" s="350"/>
      <c r="TKM13" s="350"/>
      <c r="TKN13" s="351"/>
      <c r="TKO13" s="352"/>
      <c r="TKP13" s="353"/>
      <c r="TKQ13" s="352"/>
      <c r="TKR13" s="353"/>
      <c r="TKS13" s="352"/>
      <c r="TKT13" s="353"/>
      <c r="TKU13" s="352"/>
      <c r="TKV13" s="353"/>
      <c r="TKW13" s="350"/>
      <c r="TKX13" s="350"/>
      <c r="TKY13" s="350"/>
      <c r="TKZ13" s="350"/>
      <c r="TLA13" s="350"/>
      <c r="TLB13" s="350"/>
      <c r="TLC13" s="351"/>
      <c r="TLD13" s="352"/>
      <c r="TLE13" s="353"/>
      <c r="TLF13" s="352"/>
      <c r="TLG13" s="353"/>
      <c r="TLH13" s="352"/>
      <c r="TLI13" s="353"/>
      <c r="TLJ13" s="352"/>
      <c r="TLK13" s="353"/>
      <c r="TLL13" s="350"/>
      <c r="TLM13" s="350"/>
      <c r="TLN13" s="350"/>
      <c r="TLO13" s="350"/>
      <c r="TLP13" s="350"/>
      <c r="TLQ13" s="350"/>
      <c r="TLR13" s="351"/>
      <c r="TLS13" s="352"/>
      <c r="TLT13" s="353"/>
      <c r="TLU13" s="352"/>
      <c r="TLV13" s="353"/>
      <c r="TLW13" s="352"/>
      <c r="TLX13" s="353"/>
      <c r="TLY13" s="352"/>
      <c r="TLZ13" s="353"/>
      <c r="TMA13" s="350"/>
      <c r="TMB13" s="350"/>
      <c r="TMC13" s="350"/>
      <c r="TMD13" s="350"/>
      <c r="TME13" s="350"/>
      <c r="TMF13" s="350"/>
      <c r="TMG13" s="351"/>
      <c r="TMH13" s="352"/>
      <c r="TMI13" s="353"/>
      <c r="TMJ13" s="352"/>
      <c r="TMK13" s="353"/>
      <c r="TML13" s="352"/>
      <c r="TMM13" s="353"/>
      <c r="TMN13" s="352"/>
      <c r="TMO13" s="353"/>
      <c r="TMP13" s="350"/>
      <c r="TMQ13" s="350"/>
      <c r="TMR13" s="350"/>
      <c r="TMS13" s="350"/>
      <c r="TMT13" s="350"/>
      <c r="TMU13" s="350"/>
      <c r="TMV13" s="351"/>
      <c r="TMW13" s="352"/>
      <c r="TMX13" s="353"/>
      <c r="TMY13" s="352"/>
      <c r="TMZ13" s="353"/>
      <c r="TNA13" s="352"/>
      <c r="TNB13" s="353"/>
      <c r="TNC13" s="352"/>
      <c r="TND13" s="353"/>
      <c r="TNE13" s="350"/>
      <c r="TNF13" s="350"/>
      <c r="TNG13" s="350"/>
      <c r="TNH13" s="350"/>
      <c r="TNI13" s="350"/>
      <c r="TNJ13" s="350"/>
      <c r="TNK13" s="351"/>
      <c r="TNL13" s="352"/>
      <c r="TNM13" s="353"/>
      <c r="TNN13" s="352"/>
      <c r="TNO13" s="353"/>
      <c r="TNP13" s="352"/>
      <c r="TNQ13" s="353"/>
      <c r="TNR13" s="352"/>
      <c r="TNS13" s="353"/>
      <c r="TNT13" s="350"/>
      <c r="TNU13" s="350"/>
      <c r="TNV13" s="350"/>
      <c r="TNW13" s="350"/>
      <c r="TNX13" s="350"/>
      <c r="TNY13" s="350"/>
      <c r="TNZ13" s="351"/>
      <c r="TOA13" s="352"/>
      <c r="TOB13" s="353"/>
      <c r="TOC13" s="352"/>
      <c r="TOD13" s="353"/>
      <c r="TOE13" s="352"/>
      <c r="TOF13" s="353"/>
      <c r="TOG13" s="352"/>
      <c r="TOH13" s="353"/>
      <c r="TOI13" s="350"/>
      <c r="TOJ13" s="350"/>
      <c r="TOK13" s="350"/>
      <c r="TOL13" s="350"/>
      <c r="TOM13" s="350"/>
      <c r="TON13" s="350"/>
      <c r="TOO13" s="351"/>
      <c r="TOP13" s="352"/>
      <c r="TOQ13" s="353"/>
      <c r="TOR13" s="352"/>
      <c r="TOS13" s="353"/>
      <c r="TOT13" s="352"/>
      <c r="TOU13" s="353"/>
      <c r="TOV13" s="352"/>
      <c r="TOW13" s="353"/>
      <c r="TOX13" s="350"/>
      <c r="TOY13" s="350"/>
      <c r="TOZ13" s="350"/>
      <c r="TPA13" s="350"/>
      <c r="TPB13" s="350"/>
      <c r="TPC13" s="350"/>
      <c r="TPD13" s="351"/>
      <c r="TPE13" s="352"/>
      <c r="TPF13" s="353"/>
      <c r="TPG13" s="352"/>
      <c r="TPH13" s="353"/>
      <c r="TPI13" s="352"/>
      <c r="TPJ13" s="353"/>
      <c r="TPK13" s="352"/>
      <c r="TPL13" s="353"/>
      <c r="TPM13" s="350"/>
      <c r="TPN13" s="350"/>
      <c r="TPO13" s="350"/>
      <c r="TPP13" s="350"/>
      <c r="TPQ13" s="350"/>
      <c r="TPR13" s="350"/>
      <c r="TPS13" s="351"/>
      <c r="TPT13" s="352"/>
      <c r="TPU13" s="353"/>
      <c r="TPV13" s="352"/>
      <c r="TPW13" s="353"/>
      <c r="TPX13" s="352"/>
      <c r="TPY13" s="353"/>
      <c r="TPZ13" s="352"/>
      <c r="TQA13" s="353"/>
      <c r="TQB13" s="350"/>
      <c r="TQC13" s="350"/>
      <c r="TQD13" s="350"/>
      <c r="TQE13" s="350"/>
      <c r="TQF13" s="350"/>
      <c r="TQG13" s="350"/>
      <c r="TQH13" s="351"/>
      <c r="TQI13" s="352"/>
      <c r="TQJ13" s="353"/>
      <c r="TQK13" s="352"/>
      <c r="TQL13" s="353"/>
      <c r="TQM13" s="352"/>
      <c r="TQN13" s="353"/>
      <c r="TQO13" s="352"/>
      <c r="TQP13" s="353"/>
      <c r="TQQ13" s="350"/>
      <c r="TQR13" s="350"/>
      <c r="TQS13" s="350"/>
      <c r="TQT13" s="350"/>
      <c r="TQU13" s="350"/>
      <c r="TQV13" s="350"/>
      <c r="TQW13" s="351"/>
      <c r="TQX13" s="352"/>
      <c r="TQY13" s="353"/>
      <c r="TQZ13" s="352"/>
      <c r="TRA13" s="353"/>
      <c r="TRB13" s="352"/>
      <c r="TRC13" s="353"/>
      <c r="TRD13" s="352"/>
      <c r="TRE13" s="353"/>
      <c r="TRF13" s="350"/>
      <c r="TRG13" s="350"/>
      <c r="TRH13" s="350"/>
      <c r="TRI13" s="350"/>
      <c r="TRJ13" s="350"/>
      <c r="TRK13" s="350"/>
      <c r="TRL13" s="351"/>
      <c r="TRM13" s="352"/>
      <c r="TRN13" s="353"/>
      <c r="TRO13" s="352"/>
      <c r="TRP13" s="353"/>
      <c r="TRQ13" s="352"/>
      <c r="TRR13" s="353"/>
      <c r="TRS13" s="352"/>
      <c r="TRT13" s="353"/>
      <c r="TRU13" s="350"/>
      <c r="TRV13" s="350"/>
      <c r="TRW13" s="350"/>
      <c r="TRX13" s="350"/>
      <c r="TRY13" s="350"/>
      <c r="TRZ13" s="350"/>
      <c r="TSA13" s="351"/>
      <c r="TSB13" s="352"/>
      <c r="TSC13" s="353"/>
      <c r="TSD13" s="352"/>
      <c r="TSE13" s="353"/>
      <c r="TSF13" s="352"/>
      <c r="TSG13" s="353"/>
      <c r="TSH13" s="352"/>
      <c r="TSI13" s="353"/>
      <c r="TSJ13" s="350"/>
      <c r="TSK13" s="350"/>
      <c r="TSL13" s="350"/>
      <c r="TSM13" s="350"/>
      <c r="TSN13" s="350"/>
      <c r="TSO13" s="350"/>
      <c r="TSP13" s="351"/>
      <c r="TSQ13" s="352"/>
      <c r="TSR13" s="353"/>
      <c r="TSS13" s="352"/>
      <c r="TST13" s="353"/>
      <c r="TSU13" s="352"/>
      <c r="TSV13" s="353"/>
      <c r="TSW13" s="352"/>
      <c r="TSX13" s="353"/>
      <c r="TSY13" s="350"/>
      <c r="TSZ13" s="350"/>
      <c r="TTA13" s="350"/>
      <c r="TTB13" s="350"/>
      <c r="TTC13" s="350"/>
      <c r="TTD13" s="350"/>
      <c r="TTE13" s="351"/>
      <c r="TTF13" s="352"/>
      <c r="TTG13" s="353"/>
      <c r="TTH13" s="352"/>
      <c r="TTI13" s="353"/>
      <c r="TTJ13" s="352"/>
      <c r="TTK13" s="353"/>
      <c r="TTL13" s="352"/>
      <c r="TTM13" s="353"/>
      <c r="TTN13" s="350"/>
      <c r="TTO13" s="350"/>
      <c r="TTP13" s="350"/>
      <c r="TTQ13" s="350"/>
      <c r="TTR13" s="350"/>
      <c r="TTS13" s="350"/>
      <c r="TTT13" s="351"/>
      <c r="TTU13" s="352"/>
      <c r="TTV13" s="353"/>
      <c r="TTW13" s="352"/>
      <c r="TTX13" s="353"/>
      <c r="TTY13" s="352"/>
      <c r="TTZ13" s="353"/>
      <c r="TUA13" s="352"/>
      <c r="TUB13" s="353"/>
      <c r="TUC13" s="350"/>
      <c r="TUD13" s="350"/>
      <c r="TUE13" s="350"/>
      <c r="TUF13" s="350"/>
      <c r="TUG13" s="350"/>
      <c r="TUH13" s="350"/>
      <c r="TUI13" s="351"/>
      <c r="TUJ13" s="352"/>
      <c r="TUK13" s="353"/>
      <c r="TUL13" s="352"/>
      <c r="TUM13" s="353"/>
      <c r="TUN13" s="352"/>
      <c r="TUO13" s="353"/>
      <c r="TUP13" s="352"/>
      <c r="TUQ13" s="353"/>
      <c r="TUR13" s="350"/>
      <c r="TUS13" s="350"/>
      <c r="TUT13" s="350"/>
      <c r="TUU13" s="350"/>
      <c r="TUV13" s="350"/>
      <c r="TUW13" s="350"/>
      <c r="TUX13" s="351"/>
      <c r="TUY13" s="352"/>
      <c r="TUZ13" s="353"/>
      <c r="TVA13" s="352"/>
      <c r="TVB13" s="353"/>
      <c r="TVC13" s="352"/>
      <c r="TVD13" s="353"/>
      <c r="TVE13" s="352"/>
      <c r="TVF13" s="353"/>
      <c r="TVG13" s="350"/>
      <c r="TVH13" s="350"/>
      <c r="TVI13" s="350"/>
      <c r="TVJ13" s="350"/>
      <c r="TVK13" s="350"/>
      <c r="TVL13" s="350"/>
      <c r="TVM13" s="351"/>
      <c r="TVN13" s="352"/>
      <c r="TVO13" s="353"/>
      <c r="TVP13" s="352"/>
      <c r="TVQ13" s="353"/>
      <c r="TVR13" s="352"/>
      <c r="TVS13" s="353"/>
      <c r="TVT13" s="352"/>
      <c r="TVU13" s="353"/>
      <c r="TVV13" s="350"/>
      <c r="TVW13" s="350"/>
      <c r="TVX13" s="350"/>
      <c r="TVY13" s="350"/>
      <c r="TVZ13" s="350"/>
      <c r="TWA13" s="350"/>
      <c r="TWB13" s="351"/>
      <c r="TWC13" s="352"/>
      <c r="TWD13" s="353"/>
      <c r="TWE13" s="352"/>
      <c r="TWF13" s="353"/>
      <c r="TWG13" s="352"/>
      <c r="TWH13" s="353"/>
      <c r="TWI13" s="352"/>
      <c r="TWJ13" s="353"/>
      <c r="TWK13" s="350"/>
      <c r="TWL13" s="350"/>
      <c r="TWM13" s="350"/>
      <c r="TWN13" s="350"/>
      <c r="TWO13" s="350"/>
      <c r="TWP13" s="350"/>
      <c r="TWQ13" s="351"/>
      <c r="TWR13" s="352"/>
      <c r="TWS13" s="353"/>
      <c r="TWT13" s="352"/>
      <c r="TWU13" s="353"/>
      <c r="TWV13" s="352"/>
      <c r="TWW13" s="353"/>
      <c r="TWX13" s="352"/>
      <c r="TWY13" s="353"/>
      <c r="TWZ13" s="350"/>
      <c r="TXA13" s="350"/>
      <c r="TXB13" s="350"/>
      <c r="TXC13" s="350"/>
      <c r="TXD13" s="350"/>
      <c r="TXE13" s="350"/>
      <c r="TXF13" s="351"/>
      <c r="TXG13" s="352"/>
      <c r="TXH13" s="353"/>
      <c r="TXI13" s="352"/>
      <c r="TXJ13" s="353"/>
      <c r="TXK13" s="352"/>
      <c r="TXL13" s="353"/>
      <c r="TXM13" s="352"/>
      <c r="TXN13" s="353"/>
      <c r="TXO13" s="350"/>
      <c r="TXP13" s="350"/>
      <c r="TXQ13" s="350"/>
      <c r="TXR13" s="350"/>
      <c r="TXS13" s="350"/>
      <c r="TXT13" s="350"/>
      <c r="TXU13" s="351"/>
      <c r="TXV13" s="352"/>
      <c r="TXW13" s="353"/>
      <c r="TXX13" s="352"/>
      <c r="TXY13" s="353"/>
      <c r="TXZ13" s="352"/>
      <c r="TYA13" s="353"/>
      <c r="TYB13" s="352"/>
      <c r="TYC13" s="353"/>
      <c r="TYD13" s="350"/>
      <c r="TYE13" s="350"/>
      <c r="TYF13" s="350"/>
      <c r="TYG13" s="350"/>
      <c r="TYH13" s="350"/>
      <c r="TYI13" s="350"/>
      <c r="TYJ13" s="351"/>
      <c r="TYK13" s="352"/>
      <c r="TYL13" s="353"/>
      <c r="TYM13" s="352"/>
      <c r="TYN13" s="353"/>
      <c r="TYO13" s="352"/>
      <c r="TYP13" s="353"/>
      <c r="TYQ13" s="352"/>
      <c r="TYR13" s="353"/>
      <c r="TYS13" s="350"/>
      <c r="TYT13" s="350"/>
      <c r="TYU13" s="350"/>
      <c r="TYV13" s="350"/>
      <c r="TYW13" s="350"/>
      <c r="TYX13" s="350"/>
      <c r="TYY13" s="351"/>
      <c r="TYZ13" s="352"/>
      <c r="TZA13" s="353"/>
      <c r="TZB13" s="352"/>
      <c r="TZC13" s="353"/>
      <c r="TZD13" s="352"/>
      <c r="TZE13" s="353"/>
      <c r="TZF13" s="352"/>
      <c r="TZG13" s="353"/>
      <c r="TZH13" s="350"/>
      <c r="TZI13" s="350"/>
      <c r="TZJ13" s="350"/>
      <c r="TZK13" s="350"/>
      <c r="TZL13" s="350"/>
      <c r="TZM13" s="350"/>
      <c r="TZN13" s="351"/>
      <c r="TZO13" s="352"/>
      <c r="TZP13" s="353"/>
      <c r="TZQ13" s="352"/>
      <c r="TZR13" s="353"/>
      <c r="TZS13" s="352"/>
      <c r="TZT13" s="353"/>
      <c r="TZU13" s="352"/>
      <c r="TZV13" s="353"/>
      <c r="TZW13" s="350"/>
      <c r="TZX13" s="350"/>
      <c r="TZY13" s="350"/>
      <c r="TZZ13" s="350"/>
      <c r="UAA13" s="350"/>
      <c r="UAB13" s="350"/>
      <c r="UAC13" s="351"/>
      <c r="UAD13" s="352"/>
      <c r="UAE13" s="353"/>
      <c r="UAF13" s="352"/>
      <c r="UAG13" s="353"/>
      <c r="UAH13" s="352"/>
      <c r="UAI13" s="353"/>
      <c r="UAJ13" s="352"/>
      <c r="UAK13" s="353"/>
      <c r="UAL13" s="350"/>
      <c r="UAM13" s="350"/>
      <c r="UAN13" s="350"/>
      <c r="UAO13" s="350"/>
      <c r="UAP13" s="350"/>
      <c r="UAQ13" s="350"/>
      <c r="UAR13" s="351"/>
      <c r="UAS13" s="352"/>
      <c r="UAT13" s="353"/>
      <c r="UAU13" s="352"/>
      <c r="UAV13" s="353"/>
      <c r="UAW13" s="352"/>
      <c r="UAX13" s="353"/>
      <c r="UAY13" s="352"/>
      <c r="UAZ13" s="353"/>
      <c r="UBA13" s="350"/>
      <c r="UBB13" s="350"/>
      <c r="UBC13" s="350"/>
      <c r="UBD13" s="350"/>
      <c r="UBE13" s="350"/>
      <c r="UBF13" s="350"/>
      <c r="UBG13" s="351"/>
      <c r="UBH13" s="352"/>
      <c r="UBI13" s="353"/>
      <c r="UBJ13" s="352"/>
      <c r="UBK13" s="353"/>
      <c r="UBL13" s="352"/>
      <c r="UBM13" s="353"/>
      <c r="UBN13" s="352"/>
      <c r="UBO13" s="353"/>
      <c r="UBP13" s="350"/>
      <c r="UBQ13" s="350"/>
      <c r="UBR13" s="350"/>
      <c r="UBS13" s="350"/>
      <c r="UBT13" s="350"/>
      <c r="UBU13" s="350"/>
      <c r="UBV13" s="351"/>
      <c r="UBW13" s="352"/>
      <c r="UBX13" s="353"/>
      <c r="UBY13" s="352"/>
      <c r="UBZ13" s="353"/>
      <c r="UCA13" s="352"/>
      <c r="UCB13" s="353"/>
      <c r="UCC13" s="352"/>
      <c r="UCD13" s="353"/>
      <c r="UCE13" s="350"/>
      <c r="UCF13" s="350"/>
      <c r="UCG13" s="350"/>
      <c r="UCH13" s="350"/>
      <c r="UCI13" s="350"/>
      <c r="UCJ13" s="350"/>
      <c r="UCK13" s="351"/>
      <c r="UCL13" s="352"/>
      <c r="UCM13" s="353"/>
      <c r="UCN13" s="352"/>
      <c r="UCO13" s="353"/>
      <c r="UCP13" s="352"/>
      <c r="UCQ13" s="353"/>
      <c r="UCR13" s="352"/>
      <c r="UCS13" s="353"/>
      <c r="UCT13" s="350"/>
      <c r="UCU13" s="350"/>
      <c r="UCV13" s="350"/>
      <c r="UCW13" s="350"/>
      <c r="UCX13" s="350"/>
      <c r="UCY13" s="350"/>
      <c r="UCZ13" s="351"/>
      <c r="UDA13" s="352"/>
      <c r="UDB13" s="353"/>
      <c r="UDC13" s="352"/>
      <c r="UDD13" s="353"/>
      <c r="UDE13" s="352"/>
      <c r="UDF13" s="353"/>
      <c r="UDG13" s="352"/>
      <c r="UDH13" s="353"/>
      <c r="UDI13" s="350"/>
      <c r="UDJ13" s="350"/>
      <c r="UDK13" s="350"/>
      <c r="UDL13" s="350"/>
      <c r="UDM13" s="350"/>
      <c r="UDN13" s="350"/>
      <c r="UDO13" s="351"/>
      <c r="UDP13" s="352"/>
      <c r="UDQ13" s="353"/>
      <c r="UDR13" s="352"/>
      <c r="UDS13" s="353"/>
      <c r="UDT13" s="352"/>
      <c r="UDU13" s="353"/>
      <c r="UDV13" s="352"/>
      <c r="UDW13" s="353"/>
      <c r="UDX13" s="350"/>
      <c r="UDY13" s="350"/>
      <c r="UDZ13" s="350"/>
      <c r="UEA13" s="350"/>
      <c r="UEB13" s="350"/>
      <c r="UEC13" s="350"/>
      <c r="UED13" s="351"/>
      <c r="UEE13" s="352"/>
      <c r="UEF13" s="353"/>
      <c r="UEG13" s="352"/>
      <c r="UEH13" s="353"/>
      <c r="UEI13" s="352"/>
      <c r="UEJ13" s="353"/>
      <c r="UEK13" s="352"/>
      <c r="UEL13" s="353"/>
      <c r="UEM13" s="350"/>
      <c r="UEN13" s="350"/>
      <c r="UEO13" s="350"/>
      <c r="UEP13" s="350"/>
      <c r="UEQ13" s="350"/>
      <c r="UER13" s="350"/>
      <c r="UES13" s="351"/>
      <c r="UET13" s="352"/>
      <c r="UEU13" s="353"/>
      <c r="UEV13" s="352"/>
      <c r="UEW13" s="353"/>
      <c r="UEX13" s="352"/>
      <c r="UEY13" s="353"/>
      <c r="UEZ13" s="352"/>
      <c r="UFA13" s="353"/>
      <c r="UFB13" s="350"/>
      <c r="UFC13" s="350"/>
      <c r="UFD13" s="350"/>
      <c r="UFE13" s="350"/>
      <c r="UFF13" s="350"/>
      <c r="UFG13" s="350"/>
      <c r="UFH13" s="351"/>
      <c r="UFI13" s="352"/>
      <c r="UFJ13" s="353"/>
      <c r="UFK13" s="352"/>
      <c r="UFL13" s="353"/>
      <c r="UFM13" s="352"/>
      <c r="UFN13" s="353"/>
      <c r="UFO13" s="352"/>
      <c r="UFP13" s="353"/>
      <c r="UFQ13" s="350"/>
      <c r="UFR13" s="350"/>
      <c r="UFS13" s="350"/>
      <c r="UFT13" s="350"/>
      <c r="UFU13" s="350"/>
      <c r="UFV13" s="350"/>
      <c r="UFW13" s="351"/>
      <c r="UFX13" s="352"/>
      <c r="UFY13" s="353"/>
      <c r="UFZ13" s="352"/>
      <c r="UGA13" s="353"/>
      <c r="UGB13" s="352"/>
      <c r="UGC13" s="353"/>
      <c r="UGD13" s="352"/>
      <c r="UGE13" s="353"/>
      <c r="UGF13" s="350"/>
      <c r="UGG13" s="350"/>
      <c r="UGH13" s="350"/>
      <c r="UGI13" s="350"/>
      <c r="UGJ13" s="350"/>
      <c r="UGK13" s="350"/>
      <c r="UGL13" s="351"/>
      <c r="UGM13" s="352"/>
      <c r="UGN13" s="353"/>
      <c r="UGO13" s="352"/>
      <c r="UGP13" s="353"/>
      <c r="UGQ13" s="352"/>
      <c r="UGR13" s="353"/>
      <c r="UGS13" s="352"/>
      <c r="UGT13" s="353"/>
      <c r="UGU13" s="350"/>
      <c r="UGV13" s="350"/>
      <c r="UGW13" s="350"/>
      <c r="UGX13" s="350"/>
      <c r="UGY13" s="350"/>
      <c r="UGZ13" s="350"/>
      <c r="UHA13" s="351"/>
      <c r="UHB13" s="352"/>
      <c r="UHC13" s="353"/>
      <c r="UHD13" s="352"/>
      <c r="UHE13" s="353"/>
      <c r="UHF13" s="352"/>
      <c r="UHG13" s="353"/>
      <c r="UHH13" s="352"/>
      <c r="UHI13" s="353"/>
      <c r="UHJ13" s="350"/>
      <c r="UHK13" s="350"/>
      <c r="UHL13" s="350"/>
      <c r="UHM13" s="350"/>
      <c r="UHN13" s="350"/>
      <c r="UHO13" s="350"/>
      <c r="UHP13" s="351"/>
      <c r="UHQ13" s="352"/>
      <c r="UHR13" s="353"/>
      <c r="UHS13" s="352"/>
      <c r="UHT13" s="353"/>
      <c r="UHU13" s="352"/>
      <c r="UHV13" s="353"/>
      <c r="UHW13" s="352"/>
      <c r="UHX13" s="353"/>
      <c r="UHY13" s="350"/>
      <c r="UHZ13" s="350"/>
      <c r="UIA13" s="350"/>
      <c r="UIB13" s="350"/>
      <c r="UIC13" s="350"/>
      <c r="UID13" s="350"/>
      <c r="UIE13" s="351"/>
      <c r="UIF13" s="352"/>
      <c r="UIG13" s="353"/>
      <c r="UIH13" s="352"/>
      <c r="UII13" s="353"/>
      <c r="UIJ13" s="352"/>
      <c r="UIK13" s="353"/>
      <c r="UIL13" s="352"/>
      <c r="UIM13" s="353"/>
      <c r="UIN13" s="350"/>
      <c r="UIO13" s="350"/>
      <c r="UIP13" s="350"/>
      <c r="UIQ13" s="350"/>
      <c r="UIR13" s="350"/>
      <c r="UIS13" s="350"/>
      <c r="UIT13" s="351"/>
      <c r="UIU13" s="352"/>
      <c r="UIV13" s="353"/>
      <c r="UIW13" s="352"/>
      <c r="UIX13" s="353"/>
      <c r="UIY13" s="352"/>
      <c r="UIZ13" s="353"/>
      <c r="UJA13" s="352"/>
      <c r="UJB13" s="353"/>
      <c r="UJC13" s="350"/>
      <c r="UJD13" s="350"/>
      <c r="UJE13" s="350"/>
      <c r="UJF13" s="350"/>
      <c r="UJG13" s="350"/>
      <c r="UJH13" s="350"/>
      <c r="UJI13" s="351"/>
      <c r="UJJ13" s="352"/>
      <c r="UJK13" s="353"/>
      <c r="UJL13" s="352"/>
      <c r="UJM13" s="353"/>
      <c r="UJN13" s="352"/>
      <c r="UJO13" s="353"/>
      <c r="UJP13" s="352"/>
      <c r="UJQ13" s="353"/>
      <c r="UJR13" s="350"/>
      <c r="UJS13" s="350"/>
      <c r="UJT13" s="350"/>
      <c r="UJU13" s="350"/>
      <c r="UJV13" s="350"/>
      <c r="UJW13" s="350"/>
      <c r="UJX13" s="351"/>
      <c r="UJY13" s="352"/>
      <c r="UJZ13" s="353"/>
      <c r="UKA13" s="352"/>
      <c r="UKB13" s="353"/>
      <c r="UKC13" s="352"/>
      <c r="UKD13" s="353"/>
      <c r="UKE13" s="352"/>
      <c r="UKF13" s="353"/>
      <c r="UKG13" s="350"/>
      <c r="UKH13" s="350"/>
      <c r="UKI13" s="350"/>
      <c r="UKJ13" s="350"/>
      <c r="UKK13" s="350"/>
      <c r="UKL13" s="350"/>
      <c r="UKM13" s="351"/>
      <c r="UKN13" s="352"/>
      <c r="UKO13" s="353"/>
      <c r="UKP13" s="352"/>
      <c r="UKQ13" s="353"/>
      <c r="UKR13" s="352"/>
      <c r="UKS13" s="353"/>
      <c r="UKT13" s="352"/>
      <c r="UKU13" s="353"/>
      <c r="UKV13" s="350"/>
      <c r="UKW13" s="350"/>
      <c r="UKX13" s="350"/>
      <c r="UKY13" s="350"/>
      <c r="UKZ13" s="350"/>
      <c r="ULA13" s="350"/>
      <c r="ULB13" s="351"/>
      <c r="ULC13" s="352"/>
      <c r="ULD13" s="353"/>
      <c r="ULE13" s="352"/>
      <c r="ULF13" s="353"/>
      <c r="ULG13" s="352"/>
      <c r="ULH13" s="353"/>
      <c r="ULI13" s="352"/>
      <c r="ULJ13" s="353"/>
      <c r="ULK13" s="350"/>
      <c r="ULL13" s="350"/>
      <c r="ULM13" s="350"/>
      <c r="ULN13" s="350"/>
      <c r="ULO13" s="350"/>
      <c r="ULP13" s="350"/>
      <c r="ULQ13" s="351"/>
      <c r="ULR13" s="352"/>
      <c r="ULS13" s="353"/>
      <c r="ULT13" s="352"/>
      <c r="ULU13" s="353"/>
      <c r="ULV13" s="352"/>
      <c r="ULW13" s="353"/>
      <c r="ULX13" s="352"/>
      <c r="ULY13" s="353"/>
      <c r="ULZ13" s="350"/>
      <c r="UMA13" s="350"/>
      <c r="UMB13" s="350"/>
      <c r="UMC13" s="350"/>
      <c r="UMD13" s="350"/>
      <c r="UME13" s="350"/>
      <c r="UMF13" s="351"/>
      <c r="UMG13" s="352"/>
      <c r="UMH13" s="353"/>
      <c r="UMI13" s="352"/>
      <c r="UMJ13" s="353"/>
      <c r="UMK13" s="352"/>
      <c r="UML13" s="353"/>
      <c r="UMM13" s="352"/>
      <c r="UMN13" s="353"/>
      <c r="UMO13" s="350"/>
      <c r="UMP13" s="350"/>
      <c r="UMQ13" s="350"/>
      <c r="UMR13" s="350"/>
      <c r="UMS13" s="350"/>
      <c r="UMT13" s="350"/>
      <c r="UMU13" s="351"/>
      <c r="UMV13" s="352"/>
      <c r="UMW13" s="353"/>
      <c r="UMX13" s="352"/>
      <c r="UMY13" s="353"/>
      <c r="UMZ13" s="352"/>
      <c r="UNA13" s="353"/>
      <c r="UNB13" s="352"/>
      <c r="UNC13" s="353"/>
      <c r="UND13" s="350"/>
      <c r="UNE13" s="350"/>
      <c r="UNF13" s="350"/>
      <c r="UNG13" s="350"/>
      <c r="UNH13" s="350"/>
      <c r="UNI13" s="350"/>
      <c r="UNJ13" s="351"/>
      <c r="UNK13" s="352"/>
      <c r="UNL13" s="353"/>
      <c r="UNM13" s="352"/>
      <c r="UNN13" s="353"/>
      <c r="UNO13" s="352"/>
      <c r="UNP13" s="353"/>
      <c r="UNQ13" s="352"/>
      <c r="UNR13" s="353"/>
      <c r="UNS13" s="350"/>
      <c r="UNT13" s="350"/>
      <c r="UNU13" s="350"/>
      <c r="UNV13" s="350"/>
      <c r="UNW13" s="350"/>
      <c r="UNX13" s="350"/>
      <c r="UNY13" s="351"/>
      <c r="UNZ13" s="352"/>
      <c r="UOA13" s="353"/>
      <c r="UOB13" s="352"/>
      <c r="UOC13" s="353"/>
      <c r="UOD13" s="352"/>
      <c r="UOE13" s="353"/>
      <c r="UOF13" s="352"/>
      <c r="UOG13" s="353"/>
      <c r="UOH13" s="350"/>
      <c r="UOI13" s="350"/>
      <c r="UOJ13" s="350"/>
      <c r="UOK13" s="350"/>
      <c r="UOL13" s="350"/>
      <c r="UOM13" s="350"/>
      <c r="UON13" s="351"/>
      <c r="UOO13" s="352"/>
      <c r="UOP13" s="353"/>
      <c r="UOQ13" s="352"/>
      <c r="UOR13" s="353"/>
      <c r="UOS13" s="352"/>
      <c r="UOT13" s="353"/>
      <c r="UOU13" s="352"/>
      <c r="UOV13" s="353"/>
      <c r="UOW13" s="350"/>
      <c r="UOX13" s="350"/>
      <c r="UOY13" s="350"/>
      <c r="UOZ13" s="350"/>
      <c r="UPA13" s="350"/>
      <c r="UPB13" s="350"/>
      <c r="UPC13" s="351"/>
      <c r="UPD13" s="352"/>
      <c r="UPE13" s="353"/>
      <c r="UPF13" s="352"/>
      <c r="UPG13" s="353"/>
      <c r="UPH13" s="352"/>
      <c r="UPI13" s="353"/>
      <c r="UPJ13" s="352"/>
      <c r="UPK13" s="353"/>
      <c r="UPL13" s="350"/>
      <c r="UPM13" s="350"/>
      <c r="UPN13" s="350"/>
      <c r="UPO13" s="350"/>
      <c r="UPP13" s="350"/>
      <c r="UPQ13" s="350"/>
      <c r="UPR13" s="351"/>
      <c r="UPS13" s="352"/>
      <c r="UPT13" s="353"/>
      <c r="UPU13" s="352"/>
      <c r="UPV13" s="353"/>
      <c r="UPW13" s="352"/>
      <c r="UPX13" s="353"/>
      <c r="UPY13" s="352"/>
      <c r="UPZ13" s="353"/>
      <c r="UQA13" s="350"/>
      <c r="UQB13" s="350"/>
      <c r="UQC13" s="350"/>
      <c r="UQD13" s="350"/>
      <c r="UQE13" s="350"/>
      <c r="UQF13" s="350"/>
      <c r="UQG13" s="351"/>
      <c r="UQH13" s="352"/>
      <c r="UQI13" s="353"/>
      <c r="UQJ13" s="352"/>
      <c r="UQK13" s="353"/>
      <c r="UQL13" s="352"/>
      <c r="UQM13" s="353"/>
      <c r="UQN13" s="352"/>
      <c r="UQO13" s="353"/>
      <c r="UQP13" s="350"/>
      <c r="UQQ13" s="350"/>
      <c r="UQR13" s="350"/>
      <c r="UQS13" s="350"/>
      <c r="UQT13" s="350"/>
      <c r="UQU13" s="350"/>
      <c r="UQV13" s="351"/>
      <c r="UQW13" s="352"/>
      <c r="UQX13" s="353"/>
      <c r="UQY13" s="352"/>
      <c r="UQZ13" s="353"/>
      <c r="URA13" s="352"/>
      <c r="URB13" s="353"/>
      <c r="URC13" s="352"/>
      <c r="URD13" s="353"/>
      <c r="URE13" s="350"/>
      <c r="URF13" s="350"/>
      <c r="URG13" s="350"/>
      <c r="URH13" s="350"/>
      <c r="URI13" s="350"/>
      <c r="URJ13" s="350"/>
      <c r="URK13" s="351"/>
      <c r="URL13" s="352"/>
      <c r="URM13" s="353"/>
      <c r="URN13" s="352"/>
      <c r="URO13" s="353"/>
      <c r="URP13" s="352"/>
      <c r="URQ13" s="353"/>
      <c r="URR13" s="352"/>
      <c r="URS13" s="353"/>
      <c r="URT13" s="350"/>
      <c r="URU13" s="350"/>
      <c r="URV13" s="350"/>
      <c r="URW13" s="350"/>
      <c r="URX13" s="350"/>
      <c r="URY13" s="350"/>
      <c r="URZ13" s="351"/>
      <c r="USA13" s="352"/>
      <c r="USB13" s="353"/>
      <c r="USC13" s="352"/>
      <c r="USD13" s="353"/>
      <c r="USE13" s="352"/>
      <c r="USF13" s="353"/>
      <c r="USG13" s="352"/>
      <c r="USH13" s="353"/>
      <c r="USI13" s="350"/>
      <c r="USJ13" s="350"/>
      <c r="USK13" s="350"/>
      <c r="USL13" s="350"/>
      <c r="USM13" s="350"/>
      <c r="USN13" s="350"/>
      <c r="USO13" s="351"/>
      <c r="USP13" s="352"/>
      <c r="USQ13" s="353"/>
      <c r="USR13" s="352"/>
      <c r="USS13" s="353"/>
      <c r="UST13" s="352"/>
      <c r="USU13" s="353"/>
      <c r="USV13" s="352"/>
      <c r="USW13" s="353"/>
      <c r="USX13" s="350"/>
      <c r="USY13" s="350"/>
      <c r="USZ13" s="350"/>
      <c r="UTA13" s="350"/>
      <c r="UTB13" s="350"/>
      <c r="UTC13" s="350"/>
      <c r="UTD13" s="351"/>
      <c r="UTE13" s="352"/>
      <c r="UTF13" s="353"/>
      <c r="UTG13" s="352"/>
      <c r="UTH13" s="353"/>
      <c r="UTI13" s="352"/>
      <c r="UTJ13" s="353"/>
      <c r="UTK13" s="352"/>
      <c r="UTL13" s="353"/>
      <c r="UTM13" s="350"/>
      <c r="UTN13" s="350"/>
      <c r="UTO13" s="350"/>
      <c r="UTP13" s="350"/>
      <c r="UTQ13" s="350"/>
      <c r="UTR13" s="350"/>
      <c r="UTS13" s="351"/>
      <c r="UTT13" s="352"/>
      <c r="UTU13" s="353"/>
      <c r="UTV13" s="352"/>
      <c r="UTW13" s="353"/>
      <c r="UTX13" s="352"/>
      <c r="UTY13" s="353"/>
      <c r="UTZ13" s="352"/>
      <c r="UUA13" s="353"/>
      <c r="UUB13" s="350"/>
      <c r="UUC13" s="350"/>
      <c r="UUD13" s="350"/>
      <c r="UUE13" s="350"/>
      <c r="UUF13" s="350"/>
      <c r="UUG13" s="350"/>
      <c r="UUH13" s="351"/>
      <c r="UUI13" s="352"/>
      <c r="UUJ13" s="353"/>
      <c r="UUK13" s="352"/>
      <c r="UUL13" s="353"/>
      <c r="UUM13" s="352"/>
      <c r="UUN13" s="353"/>
      <c r="UUO13" s="352"/>
      <c r="UUP13" s="353"/>
      <c r="UUQ13" s="350"/>
      <c r="UUR13" s="350"/>
      <c r="UUS13" s="350"/>
      <c r="UUT13" s="350"/>
      <c r="UUU13" s="350"/>
      <c r="UUV13" s="350"/>
      <c r="UUW13" s="351"/>
      <c r="UUX13" s="352"/>
      <c r="UUY13" s="353"/>
      <c r="UUZ13" s="352"/>
      <c r="UVA13" s="353"/>
      <c r="UVB13" s="352"/>
      <c r="UVC13" s="353"/>
      <c r="UVD13" s="352"/>
      <c r="UVE13" s="353"/>
      <c r="UVF13" s="350"/>
      <c r="UVG13" s="350"/>
      <c r="UVH13" s="350"/>
      <c r="UVI13" s="350"/>
      <c r="UVJ13" s="350"/>
      <c r="UVK13" s="350"/>
      <c r="UVL13" s="351"/>
      <c r="UVM13" s="352"/>
      <c r="UVN13" s="353"/>
      <c r="UVO13" s="352"/>
      <c r="UVP13" s="353"/>
      <c r="UVQ13" s="352"/>
      <c r="UVR13" s="353"/>
      <c r="UVS13" s="352"/>
      <c r="UVT13" s="353"/>
      <c r="UVU13" s="350"/>
      <c r="UVV13" s="350"/>
      <c r="UVW13" s="350"/>
      <c r="UVX13" s="350"/>
      <c r="UVY13" s="350"/>
      <c r="UVZ13" s="350"/>
      <c r="UWA13" s="351"/>
      <c r="UWB13" s="352"/>
      <c r="UWC13" s="353"/>
      <c r="UWD13" s="352"/>
      <c r="UWE13" s="353"/>
      <c r="UWF13" s="352"/>
      <c r="UWG13" s="353"/>
      <c r="UWH13" s="352"/>
      <c r="UWI13" s="353"/>
      <c r="UWJ13" s="350"/>
      <c r="UWK13" s="350"/>
      <c r="UWL13" s="350"/>
      <c r="UWM13" s="350"/>
      <c r="UWN13" s="350"/>
      <c r="UWO13" s="350"/>
      <c r="UWP13" s="351"/>
      <c r="UWQ13" s="352"/>
      <c r="UWR13" s="353"/>
      <c r="UWS13" s="352"/>
      <c r="UWT13" s="353"/>
      <c r="UWU13" s="352"/>
      <c r="UWV13" s="353"/>
      <c r="UWW13" s="352"/>
      <c r="UWX13" s="353"/>
      <c r="UWY13" s="350"/>
      <c r="UWZ13" s="350"/>
      <c r="UXA13" s="350"/>
      <c r="UXB13" s="350"/>
      <c r="UXC13" s="350"/>
      <c r="UXD13" s="350"/>
      <c r="UXE13" s="351"/>
      <c r="UXF13" s="352"/>
      <c r="UXG13" s="353"/>
      <c r="UXH13" s="352"/>
      <c r="UXI13" s="353"/>
      <c r="UXJ13" s="352"/>
      <c r="UXK13" s="353"/>
      <c r="UXL13" s="352"/>
      <c r="UXM13" s="353"/>
      <c r="UXN13" s="350"/>
      <c r="UXO13" s="350"/>
      <c r="UXP13" s="350"/>
      <c r="UXQ13" s="350"/>
      <c r="UXR13" s="350"/>
      <c r="UXS13" s="350"/>
      <c r="UXT13" s="351"/>
      <c r="UXU13" s="352"/>
      <c r="UXV13" s="353"/>
      <c r="UXW13" s="352"/>
      <c r="UXX13" s="353"/>
      <c r="UXY13" s="352"/>
      <c r="UXZ13" s="353"/>
      <c r="UYA13" s="352"/>
      <c r="UYB13" s="353"/>
      <c r="UYC13" s="350"/>
      <c r="UYD13" s="350"/>
      <c r="UYE13" s="350"/>
      <c r="UYF13" s="350"/>
      <c r="UYG13" s="350"/>
      <c r="UYH13" s="350"/>
      <c r="UYI13" s="351"/>
      <c r="UYJ13" s="352"/>
      <c r="UYK13" s="353"/>
      <c r="UYL13" s="352"/>
      <c r="UYM13" s="353"/>
      <c r="UYN13" s="352"/>
      <c r="UYO13" s="353"/>
      <c r="UYP13" s="352"/>
      <c r="UYQ13" s="353"/>
      <c r="UYR13" s="350"/>
      <c r="UYS13" s="350"/>
      <c r="UYT13" s="350"/>
      <c r="UYU13" s="350"/>
      <c r="UYV13" s="350"/>
      <c r="UYW13" s="350"/>
      <c r="UYX13" s="351"/>
      <c r="UYY13" s="352"/>
      <c r="UYZ13" s="353"/>
      <c r="UZA13" s="352"/>
      <c r="UZB13" s="353"/>
      <c r="UZC13" s="352"/>
      <c r="UZD13" s="353"/>
      <c r="UZE13" s="352"/>
      <c r="UZF13" s="353"/>
      <c r="UZG13" s="350"/>
      <c r="UZH13" s="350"/>
      <c r="UZI13" s="350"/>
      <c r="UZJ13" s="350"/>
      <c r="UZK13" s="350"/>
      <c r="UZL13" s="350"/>
      <c r="UZM13" s="351"/>
      <c r="UZN13" s="352"/>
      <c r="UZO13" s="353"/>
      <c r="UZP13" s="352"/>
      <c r="UZQ13" s="353"/>
      <c r="UZR13" s="352"/>
      <c r="UZS13" s="353"/>
      <c r="UZT13" s="352"/>
      <c r="UZU13" s="353"/>
      <c r="UZV13" s="350"/>
      <c r="UZW13" s="350"/>
      <c r="UZX13" s="350"/>
      <c r="UZY13" s="350"/>
      <c r="UZZ13" s="350"/>
      <c r="VAA13" s="350"/>
      <c r="VAB13" s="351"/>
      <c r="VAC13" s="352"/>
      <c r="VAD13" s="353"/>
      <c r="VAE13" s="352"/>
      <c r="VAF13" s="353"/>
      <c r="VAG13" s="352"/>
      <c r="VAH13" s="353"/>
      <c r="VAI13" s="352"/>
      <c r="VAJ13" s="353"/>
      <c r="VAK13" s="350"/>
      <c r="VAL13" s="350"/>
      <c r="VAM13" s="350"/>
      <c r="VAN13" s="350"/>
      <c r="VAO13" s="350"/>
      <c r="VAP13" s="350"/>
      <c r="VAQ13" s="351"/>
      <c r="VAR13" s="352"/>
      <c r="VAS13" s="353"/>
      <c r="VAT13" s="352"/>
      <c r="VAU13" s="353"/>
      <c r="VAV13" s="352"/>
      <c r="VAW13" s="353"/>
      <c r="VAX13" s="352"/>
      <c r="VAY13" s="353"/>
      <c r="VAZ13" s="350"/>
      <c r="VBA13" s="350"/>
      <c r="VBB13" s="350"/>
      <c r="VBC13" s="350"/>
      <c r="VBD13" s="350"/>
      <c r="VBE13" s="350"/>
      <c r="VBF13" s="351"/>
      <c r="VBG13" s="352"/>
      <c r="VBH13" s="353"/>
      <c r="VBI13" s="352"/>
      <c r="VBJ13" s="353"/>
      <c r="VBK13" s="352"/>
      <c r="VBL13" s="353"/>
      <c r="VBM13" s="352"/>
      <c r="VBN13" s="353"/>
      <c r="VBO13" s="350"/>
      <c r="VBP13" s="350"/>
      <c r="VBQ13" s="350"/>
      <c r="VBR13" s="350"/>
      <c r="VBS13" s="350"/>
      <c r="VBT13" s="350"/>
      <c r="VBU13" s="351"/>
      <c r="VBV13" s="352"/>
      <c r="VBW13" s="353"/>
      <c r="VBX13" s="352"/>
      <c r="VBY13" s="353"/>
      <c r="VBZ13" s="352"/>
      <c r="VCA13" s="353"/>
      <c r="VCB13" s="352"/>
      <c r="VCC13" s="353"/>
      <c r="VCD13" s="350"/>
      <c r="VCE13" s="350"/>
      <c r="VCF13" s="350"/>
      <c r="VCG13" s="350"/>
      <c r="VCH13" s="350"/>
      <c r="VCI13" s="350"/>
      <c r="VCJ13" s="351"/>
      <c r="VCK13" s="352"/>
      <c r="VCL13" s="353"/>
      <c r="VCM13" s="352"/>
      <c r="VCN13" s="353"/>
      <c r="VCO13" s="352"/>
      <c r="VCP13" s="353"/>
      <c r="VCQ13" s="352"/>
      <c r="VCR13" s="353"/>
      <c r="VCS13" s="350"/>
      <c r="VCT13" s="350"/>
      <c r="VCU13" s="350"/>
      <c r="VCV13" s="350"/>
      <c r="VCW13" s="350"/>
      <c r="VCX13" s="350"/>
      <c r="VCY13" s="351"/>
      <c r="VCZ13" s="352"/>
      <c r="VDA13" s="353"/>
      <c r="VDB13" s="352"/>
      <c r="VDC13" s="353"/>
      <c r="VDD13" s="352"/>
      <c r="VDE13" s="353"/>
      <c r="VDF13" s="352"/>
      <c r="VDG13" s="353"/>
      <c r="VDH13" s="350"/>
      <c r="VDI13" s="350"/>
      <c r="VDJ13" s="350"/>
      <c r="VDK13" s="350"/>
      <c r="VDL13" s="350"/>
      <c r="VDM13" s="350"/>
      <c r="VDN13" s="351"/>
      <c r="VDO13" s="352"/>
      <c r="VDP13" s="353"/>
      <c r="VDQ13" s="352"/>
      <c r="VDR13" s="353"/>
      <c r="VDS13" s="352"/>
      <c r="VDT13" s="353"/>
      <c r="VDU13" s="352"/>
      <c r="VDV13" s="353"/>
      <c r="VDW13" s="350"/>
      <c r="VDX13" s="350"/>
      <c r="VDY13" s="350"/>
      <c r="VDZ13" s="350"/>
      <c r="VEA13" s="350"/>
      <c r="VEB13" s="350"/>
      <c r="VEC13" s="351"/>
      <c r="VED13" s="352"/>
      <c r="VEE13" s="353"/>
      <c r="VEF13" s="352"/>
      <c r="VEG13" s="353"/>
      <c r="VEH13" s="352"/>
      <c r="VEI13" s="353"/>
      <c r="VEJ13" s="352"/>
      <c r="VEK13" s="353"/>
      <c r="VEL13" s="350"/>
      <c r="VEM13" s="350"/>
      <c r="VEN13" s="350"/>
      <c r="VEO13" s="350"/>
      <c r="VEP13" s="350"/>
      <c r="VEQ13" s="350"/>
      <c r="VER13" s="351"/>
      <c r="VES13" s="352"/>
      <c r="VET13" s="353"/>
      <c r="VEU13" s="352"/>
      <c r="VEV13" s="353"/>
      <c r="VEW13" s="352"/>
      <c r="VEX13" s="353"/>
      <c r="VEY13" s="352"/>
      <c r="VEZ13" s="353"/>
      <c r="VFA13" s="350"/>
      <c r="VFB13" s="350"/>
      <c r="VFC13" s="350"/>
      <c r="VFD13" s="350"/>
      <c r="VFE13" s="350"/>
      <c r="VFF13" s="350"/>
      <c r="VFG13" s="351"/>
      <c r="VFH13" s="352"/>
      <c r="VFI13" s="353"/>
      <c r="VFJ13" s="352"/>
      <c r="VFK13" s="353"/>
      <c r="VFL13" s="352"/>
      <c r="VFM13" s="353"/>
      <c r="VFN13" s="352"/>
      <c r="VFO13" s="353"/>
      <c r="VFP13" s="350"/>
      <c r="VFQ13" s="350"/>
      <c r="VFR13" s="350"/>
      <c r="VFS13" s="350"/>
      <c r="VFT13" s="350"/>
      <c r="VFU13" s="350"/>
      <c r="VFV13" s="351"/>
      <c r="VFW13" s="352"/>
      <c r="VFX13" s="353"/>
      <c r="VFY13" s="352"/>
      <c r="VFZ13" s="353"/>
      <c r="VGA13" s="352"/>
      <c r="VGB13" s="353"/>
      <c r="VGC13" s="352"/>
      <c r="VGD13" s="353"/>
      <c r="VGE13" s="350"/>
      <c r="VGF13" s="350"/>
      <c r="VGG13" s="350"/>
      <c r="VGH13" s="350"/>
      <c r="VGI13" s="350"/>
      <c r="VGJ13" s="350"/>
      <c r="VGK13" s="351"/>
      <c r="VGL13" s="352"/>
      <c r="VGM13" s="353"/>
      <c r="VGN13" s="352"/>
      <c r="VGO13" s="353"/>
      <c r="VGP13" s="352"/>
      <c r="VGQ13" s="353"/>
      <c r="VGR13" s="352"/>
      <c r="VGS13" s="353"/>
      <c r="VGT13" s="350"/>
      <c r="VGU13" s="350"/>
      <c r="VGV13" s="350"/>
      <c r="VGW13" s="350"/>
      <c r="VGX13" s="350"/>
      <c r="VGY13" s="350"/>
      <c r="VGZ13" s="351"/>
      <c r="VHA13" s="352"/>
      <c r="VHB13" s="353"/>
      <c r="VHC13" s="352"/>
      <c r="VHD13" s="353"/>
      <c r="VHE13" s="352"/>
      <c r="VHF13" s="353"/>
      <c r="VHG13" s="352"/>
      <c r="VHH13" s="353"/>
      <c r="VHI13" s="350"/>
      <c r="VHJ13" s="350"/>
      <c r="VHK13" s="350"/>
      <c r="VHL13" s="350"/>
      <c r="VHM13" s="350"/>
      <c r="VHN13" s="350"/>
      <c r="VHO13" s="351"/>
      <c r="VHP13" s="352"/>
      <c r="VHQ13" s="353"/>
      <c r="VHR13" s="352"/>
      <c r="VHS13" s="353"/>
      <c r="VHT13" s="352"/>
      <c r="VHU13" s="353"/>
      <c r="VHV13" s="352"/>
      <c r="VHW13" s="353"/>
      <c r="VHX13" s="350"/>
      <c r="VHY13" s="350"/>
      <c r="VHZ13" s="350"/>
      <c r="VIA13" s="350"/>
      <c r="VIB13" s="350"/>
      <c r="VIC13" s="350"/>
      <c r="VID13" s="351"/>
      <c r="VIE13" s="352"/>
      <c r="VIF13" s="353"/>
      <c r="VIG13" s="352"/>
      <c r="VIH13" s="353"/>
      <c r="VII13" s="352"/>
      <c r="VIJ13" s="353"/>
      <c r="VIK13" s="352"/>
      <c r="VIL13" s="353"/>
      <c r="VIM13" s="350"/>
      <c r="VIN13" s="350"/>
      <c r="VIO13" s="350"/>
      <c r="VIP13" s="350"/>
      <c r="VIQ13" s="350"/>
      <c r="VIR13" s="350"/>
      <c r="VIS13" s="351"/>
      <c r="VIT13" s="352"/>
      <c r="VIU13" s="353"/>
      <c r="VIV13" s="352"/>
      <c r="VIW13" s="353"/>
      <c r="VIX13" s="352"/>
      <c r="VIY13" s="353"/>
      <c r="VIZ13" s="352"/>
      <c r="VJA13" s="353"/>
      <c r="VJB13" s="350"/>
      <c r="VJC13" s="350"/>
      <c r="VJD13" s="350"/>
      <c r="VJE13" s="350"/>
      <c r="VJF13" s="350"/>
      <c r="VJG13" s="350"/>
      <c r="VJH13" s="351"/>
      <c r="VJI13" s="352"/>
      <c r="VJJ13" s="353"/>
      <c r="VJK13" s="352"/>
      <c r="VJL13" s="353"/>
      <c r="VJM13" s="352"/>
      <c r="VJN13" s="353"/>
      <c r="VJO13" s="352"/>
      <c r="VJP13" s="353"/>
      <c r="VJQ13" s="350"/>
      <c r="VJR13" s="350"/>
      <c r="VJS13" s="350"/>
      <c r="VJT13" s="350"/>
      <c r="VJU13" s="350"/>
      <c r="VJV13" s="350"/>
      <c r="VJW13" s="351"/>
      <c r="VJX13" s="352"/>
      <c r="VJY13" s="353"/>
      <c r="VJZ13" s="352"/>
      <c r="VKA13" s="353"/>
      <c r="VKB13" s="352"/>
      <c r="VKC13" s="353"/>
      <c r="VKD13" s="352"/>
      <c r="VKE13" s="353"/>
      <c r="VKF13" s="350"/>
      <c r="VKG13" s="350"/>
      <c r="VKH13" s="350"/>
      <c r="VKI13" s="350"/>
      <c r="VKJ13" s="350"/>
      <c r="VKK13" s="350"/>
      <c r="VKL13" s="351"/>
      <c r="VKM13" s="352"/>
      <c r="VKN13" s="353"/>
      <c r="VKO13" s="352"/>
      <c r="VKP13" s="353"/>
      <c r="VKQ13" s="352"/>
      <c r="VKR13" s="353"/>
      <c r="VKS13" s="352"/>
      <c r="VKT13" s="353"/>
      <c r="VKU13" s="350"/>
      <c r="VKV13" s="350"/>
      <c r="VKW13" s="350"/>
      <c r="VKX13" s="350"/>
      <c r="VKY13" s="350"/>
      <c r="VKZ13" s="350"/>
      <c r="VLA13" s="351"/>
      <c r="VLB13" s="352"/>
      <c r="VLC13" s="353"/>
      <c r="VLD13" s="352"/>
      <c r="VLE13" s="353"/>
      <c r="VLF13" s="352"/>
      <c r="VLG13" s="353"/>
      <c r="VLH13" s="352"/>
      <c r="VLI13" s="353"/>
      <c r="VLJ13" s="350"/>
      <c r="VLK13" s="350"/>
      <c r="VLL13" s="350"/>
      <c r="VLM13" s="350"/>
      <c r="VLN13" s="350"/>
      <c r="VLO13" s="350"/>
      <c r="VLP13" s="351"/>
      <c r="VLQ13" s="352"/>
      <c r="VLR13" s="353"/>
      <c r="VLS13" s="352"/>
      <c r="VLT13" s="353"/>
      <c r="VLU13" s="352"/>
      <c r="VLV13" s="353"/>
      <c r="VLW13" s="352"/>
      <c r="VLX13" s="353"/>
      <c r="VLY13" s="350"/>
      <c r="VLZ13" s="350"/>
      <c r="VMA13" s="350"/>
      <c r="VMB13" s="350"/>
      <c r="VMC13" s="350"/>
      <c r="VMD13" s="350"/>
      <c r="VME13" s="351"/>
      <c r="VMF13" s="352"/>
      <c r="VMG13" s="353"/>
      <c r="VMH13" s="352"/>
      <c r="VMI13" s="353"/>
      <c r="VMJ13" s="352"/>
      <c r="VMK13" s="353"/>
      <c r="VML13" s="352"/>
      <c r="VMM13" s="353"/>
      <c r="VMN13" s="350"/>
      <c r="VMO13" s="350"/>
      <c r="VMP13" s="350"/>
      <c r="VMQ13" s="350"/>
      <c r="VMR13" s="350"/>
      <c r="VMS13" s="350"/>
      <c r="VMT13" s="351"/>
      <c r="VMU13" s="352"/>
      <c r="VMV13" s="353"/>
      <c r="VMW13" s="352"/>
      <c r="VMX13" s="353"/>
      <c r="VMY13" s="352"/>
      <c r="VMZ13" s="353"/>
      <c r="VNA13" s="352"/>
      <c r="VNB13" s="353"/>
      <c r="VNC13" s="350"/>
      <c r="VND13" s="350"/>
      <c r="VNE13" s="350"/>
      <c r="VNF13" s="350"/>
      <c r="VNG13" s="350"/>
      <c r="VNH13" s="350"/>
      <c r="VNI13" s="351"/>
      <c r="VNJ13" s="352"/>
      <c r="VNK13" s="353"/>
      <c r="VNL13" s="352"/>
      <c r="VNM13" s="353"/>
      <c r="VNN13" s="352"/>
      <c r="VNO13" s="353"/>
      <c r="VNP13" s="352"/>
      <c r="VNQ13" s="353"/>
      <c r="VNR13" s="350"/>
      <c r="VNS13" s="350"/>
      <c r="VNT13" s="350"/>
      <c r="VNU13" s="350"/>
      <c r="VNV13" s="350"/>
      <c r="VNW13" s="350"/>
      <c r="VNX13" s="351"/>
      <c r="VNY13" s="352"/>
      <c r="VNZ13" s="353"/>
      <c r="VOA13" s="352"/>
      <c r="VOB13" s="353"/>
      <c r="VOC13" s="352"/>
      <c r="VOD13" s="353"/>
      <c r="VOE13" s="352"/>
      <c r="VOF13" s="353"/>
      <c r="VOG13" s="350"/>
      <c r="VOH13" s="350"/>
      <c r="VOI13" s="350"/>
      <c r="VOJ13" s="350"/>
      <c r="VOK13" s="350"/>
      <c r="VOL13" s="350"/>
      <c r="VOM13" s="351"/>
      <c r="VON13" s="352"/>
      <c r="VOO13" s="353"/>
      <c r="VOP13" s="352"/>
      <c r="VOQ13" s="353"/>
      <c r="VOR13" s="352"/>
      <c r="VOS13" s="353"/>
      <c r="VOT13" s="352"/>
      <c r="VOU13" s="353"/>
      <c r="VOV13" s="350"/>
      <c r="VOW13" s="350"/>
      <c r="VOX13" s="350"/>
      <c r="VOY13" s="350"/>
      <c r="VOZ13" s="350"/>
      <c r="VPA13" s="350"/>
      <c r="VPB13" s="351"/>
      <c r="VPC13" s="352"/>
      <c r="VPD13" s="353"/>
      <c r="VPE13" s="352"/>
      <c r="VPF13" s="353"/>
      <c r="VPG13" s="352"/>
      <c r="VPH13" s="353"/>
      <c r="VPI13" s="352"/>
      <c r="VPJ13" s="353"/>
      <c r="VPK13" s="350"/>
      <c r="VPL13" s="350"/>
      <c r="VPM13" s="350"/>
      <c r="VPN13" s="350"/>
      <c r="VPO13" s="350"/>
      <c r="VPP13" s="350"/>
      <c r="VPQ13" s="351"/>
      <c r="VPR13" s="352"/>
      <c r="VPS13" s="353"/>
      <c r="VPT13" s="352"/>
      <c r="VPU13" s="353"/>
      <c r="VPV13" s="352"/>
      <c r="VPW13" s="353"/>
      <c r="VPX13" s="352"/>
      <c r="VPY13" s="353"/>
      <c r="VPZ13" s="350"/>
      <c r="VQA13" s="350"/>
      <c r="VQB13" s="350"/>
      <c r="VQC13" s="350"/>
      <c r="VQD13" s="350"/>
      <c r="VQE13" s="350"/>
      <c r="VQF13" s="351"/>
      <c r="VQG13" s="352"/>
      <c r="VQH13" s="353"/>
      <c r="VQI13" s="352"/>
      <c r="VQJ13" s="353"/>
      <c r="VQK13" s="352"/>
      <c r="VQL13" s="353"/>
      <c r="VQM13" s="352"/>
      <c r="VQN13" s="353"/>
      <c r="VQO13" s="350"/>
      <c r="VQP13" s="350"/>
      <c r="VQQ13" s="350"/>
      <c r="VQR13" s="350"/>
      <c r="VQS13" s="350"/>
      <c r="VQT13" s="350"/>
      <c r="VQU13" s="351"/>
      <c r="VQV13" s="352"/>
      <c r="VQW13" s="353"/>
      <c r="VQX13" s="352"/>
      <c r="VQY13" s="353"/>
      <c r="VQZ13" s="352"/>
      <c r="VRA13" s="353"/>
      <c r="VRB13" s="352"/>
      <c r="VRC13" s="353"/>
      <c r="VRD13" s="350"/>
      <c r="VRE13" s="350"/>
      <c r="VRF13" s="350"/>
      <c r="VRG13" s="350"/>
      <c r="VRH13" s="350"/>
      <c r="VRI13" s="350"/>
      <c r="VRJ13" s="351"/>
      <c r="VRK13" s="352"/>
      <c r="VRL13" s="353"/>
      <c r="VRM13" s="352"/>
      <c r="VRN13" s="353"/>
      <c r="VRO13" s="352"/>
      <c r="VRP13" s="353"/>
      <c r="VRQ13" s="352"/>
      <c r="VRR13" s="353"/>
      <c r="VRS13" s="350"/>
      <c r="VRT13" s="350"/>
      <c r="VRU13" s="350"/>
      <c r="VRV13" s="350"/>
      <c r="VRW13" s="350"/>
      <c r="VRX13" s="350"/>
      <c r="VRY13" s="351"/>
      <c r="VRZ13" s="352"/>
      <c r="VSA13" s="353"/>
      <c r="VSB13" s="352"/>
      <c r="VSC13" s="353"/>
      <c r="VSD13" s="352"/>
      <c r="VSE13" s="353"/>
      <c r="VSF13" s="352"/>
      <c r="VSG13" s="353"/>
      <c r="VSH13" s="350"/>
      <c r="VSI13" s="350"/>
      <c r="VSJ13" s="350"/>
      <c r="VSK13" s="350"/>
      <c r="VSL13" s="350"/>
      <c r="VSM13" s="350"/>
      <c r="VSN13" s="351"/>
      <c r="VSO13" s="352"/>
      <c r="VSP13" s="353"/>
      <c r="VSQ13" s="352"/>
      <c r="VSR13" s="353"/>
      <c r="VSS13" s="352"/>
      <c r="VST13" s="353"/>
      <c r="VSU13" s="352"/>
      <c r="VSV13" s="353"/>
      <c r="VSW13" s="350"/>
      <c r="VSX13" s="350"/>
      <c r="VSY13" s="350"/>
      <c r="VSZ13" s="350"/>
      <c r="VTA13" s="350"/>
      <c r="VTB13" s="350"/>
      <c r="VTC13" s="351"/>
      <c r="VTD13" s="352"/>
      <c r="VTE13" s="353"/>
      <c r="VTF13" s="352"/>
      <c r="VTG13" s="353"/>
      <c r="VTH13" s="352"/>
      <c r="VTI13" s="353"/>
      <c r="VTJ13" s="352"/>
      <c r="VTK13" s="353"/>
      <c r="VTL13" s="350"/>
      <c r="VTM13" s="350"/>
      <c r="VTN13" s="350"/>
      <c r="VTO13" s="350"/>
      <c r="VTP13" s="350"/>
      <c r="VTQ13" s="350"/>
      <c r="VTR13" s="351"/>
      <c r="VTS13" s="352"/>
      <c r="VTT13" s="353"/>
      <c r="VTU13" s="352"/>
      <c r="VTV13" s="353"/>
      <c r="VTW13" s="352"/>
      <c r="VTX13" s="353"/>
      <c r="VTY13" s="352"/>
      <c r="VTZ13" s="353"/>
      <c r="VUA13" s="350"/>
      <c r="VUB13" s="350"/>
      <c r="VUC13" s="350"/>
      <c r="VUD13" s="350"/>
      <c r="VUE13" s="350"/>
      <c r="VUF13" s="350"/>
      <c r="VUG13" s="351"/>
      <c r="VUH13" s="352"/>
      <c r="VUI13" s="353"/>
      <c r="VUJ13" s="352"/>
      <c r="VUK13" s="353"/>
      <c r="VUL13" s="352"/>
      <c r="VUM13" s="353"/>
      <c r="VUN13" s="352"/>
      <c r="VUO13" s="353"/>
      <c r="VUP13" s="350"/>
      <c r="VUQ13" s="350"/>
      <c r="VUR13" s="350"/>
      <c r="VUS13" s="350"/>
      <c r="VUT13" s="350"/>
      <c r="VUU13" s="350"/>
      <c r="VUV13" s="351"/>
      <c r="VUW13" s="352"/>
      <c r="VUX13" s="353"/>
      <c r="VUY13" s="352"/>
      <c r="VUZ13" s="353"/>
      <c r="VVA13" s="352"/>
      <c r="VVB13" s="353"/>
      <c r="VVC13" s="352"/>
      <c r="VVD13" s="353"/>
      <c r="VVE13" s="350"/>
      <c r="VVF13" s="350"/>
      <c r="VVG13" s="350"/>
      <c r="VVH13" s="350"/>
      <c r="VVI13" s="350"/>
      <c r="VVJ13" s="350"/>
      <c r="VVK13" s="351"/>
      <c r="VVL13" s="352"/>
      <c r="VVM13" s="353"/>
      <c r="VVN13" s="352"/>
      <c r="VVO13" s="353"/>
      <c r="VVP13" s="352"/>
      <c r="VVQ13" s="353"/>
      <c r="VVR13" s="352"/>
      <c r="VVS13" s="353"/>
      <c r="VVT13" s="350"/>
      <c r="VVU13" s="350"/>
      <c r="VVV13" s="350"/>
      <c r="VVW13" s="350"/>
      <c r="VVX13" s="350"/>
      <c r="VVY13" s="350"/>
      <c r="VVZ13" s="351"/>
      <c r="VWA13" s="352"/>
      <c r="VWB13" s="353"/>
      <c r="VWC13" s="352"/>
      <c r="VWD13" s="353"/>
      <c r="VWE13" s="352"/>
      <c r="VWF13" s="353"/>
      <c r="VWG13" s="352"/>
      <c r="VWH13" s="353"/>
      <c r="VWI13" s="350"/>
      <c r="VWJ13" s="350"/>
      <c r="VWK13" s="350"/>
      <c r="VWL13" s="350"/>
      <c r="VWM13" s="350"/>
      <c r="VWN13" s="350"/>
      <c r="VWO13" s="351"/>
      <c r="VWP13" s="352"/>
      <c r="VWQ13" s="353"/>
      <c r="VWR13" s="352"/>
      <c r="VWS13" s="353"/>
      <c r="VWT13" s="352"/>
      <c r="VWU13" s="353"/>
      <c r="VWV13" s="352"/>
      <c r="VWW13" s="353"/>
      <c r="VWX13" s="350"/>
      <c r="VWY13" s="350"/>
      <c r="VWZ13" s="350"/>
      <c r="VXA13" s="350"/>
      <c r="VXB13" s="350"/>
      <c r="VXC13" s="350"/>
      <c r="VXD13" s="351"/>
      <c r="VXE13" s="352"/>
      <c r="VXF13" s="353"/>
      <c r="VXG13" s="352"/>
      <c r="VXH13" s="353"/>
      <c r="VXI13" s="352"/>
      <c r="VXJ13" s="353"/>
      <c r="VXK13" s="352"/>
      <c r="VXL13" s="353"/>
      <c r="VXM13" s="350"/>
      <c r="VXN13" s="350"/>
      <c r="VXO13" s="350"/>
      <c r="VXP13" s="350"/>
      <c r="VXQ13" s="350"/>
      <c r="VXR13" s="350"/>
      <c r="VXS13" s="351"/>
      <c r="VXT13" s="352"/>
      <c r="VXU13" s="353"/>
      <c r="VXV13" s="352"/>
      <c r="VXW13" s="353"/>
      <c r="VXX13" s="352"/>
      <c r="VXY13" s="353"/>
      <c r="VXZ13" s="352"/>
      <c r="VYA13" s="353"/>
      <c r="VYB13" s="350"/>
      <c r="VYC13" s="350"/>
      <c r="VYD13" s="350"/>
      <c r="VYE13" s="350"/>
      <c r="VYF13" s="350"/>
      <c r="VYG13" s="350"/>
      <c r="VYH13" s="351"/>
      <c r="VYI13" s="352"/>
      <c r="VYJ13" s="353"/>
      <c r="VYK13" s="352"/>
      <c r="VYL13" s="353"/>
      <c r="VYM13" s="352"/>
      <c r="VYN13" s="353"/>
      <c r="VYO13" s="352"/>
      <c r="VYP13" s="353"/>
      <c r="VYQ13" s="350"/>
      <c r="VYR13" s="350"/>
      <c r="VYS13" s="350"/>
      <c r="VYT13" s="350"/>
      <c r="VYU13" s="350"/>
      <c r="VYV13" s="350"/>
      <c r="VYW13" s="351"/>
      <c r="VYX13" s="352"/>
      <c r="VYY13" s="353"/>
      <c r="VYZ13" s="352"/>
      <c r="VZA13" s="353"/>
      <c r="VZB13" s="352"/>
      <c r="VZC13" s="353"/>
      <c r="VZD13" s="352"/>
      <c r="VZE13" s="353"/>
      <c r="VZF13" s="350"/>
      <c r="VZG13" s="350"/>
      <c r="VZH13" s="350"/>
      <c r="VZI13" s="350"/>
      <c r="VZJ13" s="350"/>
      <c r="VZK13" s="350"/>
      <c r="VZL13" s="351"/>
      <c r="VZM13" s="352"/>
      <c r="VZN13" s="353"/>
      <c r="VZO13" s="352"/>
      <c r="VZP13" s="353"/>
      <c r="VZQ13" s="352"/>
      <c r="VZR13" s="353"/>
      <c r="VZS13" s="352"/>
      <c r="VZT13" s="353"/>
      <c r="VZU13" s="350"/>
      <c r="VZV13" s="350"/>
      <c r="VZW13" s="350"/>
      <c r="VZX13" s="350"/>
      <c r="VZY13" s="350"/>
      <c r="VZZ13" s="350"/>
      <c r="WAA13" s="351"/>
      <c r="WAB13" s="352"/>
      <c r="WAC13" s="353"/>
      <c r="WAD13" s="352"/>
      <c r="WAE13" s="353"/>
      <c r="WAF13" s="352"/>
      <c r="WAG13" s="353"/>
      <c r="WAH13" s="352"/>
      <c r="WAI13" s="353"/>
      <c r="WAJ13" s="350"/>
      <c r="WAK13" s="350"/>
      <c r="WAL13" s="350"/>
      <c r="WAM13" s="350"/>
      <c r="WAN13" s="350"/>
      <c r="WAO13" s="350"/>
      <c r="WAP13" s="351"/>
      <c r="WAQ13" s="352"/>
      <c r="WAR13" s="353"/>
      <c r="WAS13" s="352"/>
      <c r="WAT13" s="353"/>
      <c r="WAU13" s="352"/>
      <c r="WAV13" s="353"/>
      <c r="WAW13" s="352"/>
      <c r="WAX13" s="353"/>
      <c r="WAY13" s="350"/>
      <c r="WAZ13" s="350"/>
      <c r="WBA13" s="350"/>
      <c r="WBB13" s="350"/>
      <c r="WBC13" s="350"/>
      <c r="WBD13" s="350"/>
      <c r="WBE13" s="351"/>
      <c r="WBF13" s="352"/>
      <c r="WBG13" s="353"/>
      <c r="WBH13" s="352"/>
      <c r="WBI13" s="353"/>
      <c r="WBJ13" s="352"/>
      <c r="WBK13" s="353"/>
      <c r="WBL13" s="352"/>
      <c r="WBM13" s="353"/>
      <c r="WBN13" s="350"/>
      <c r="WBO13" s="350"/>
      <c r="WBP13" s="350"/>
      <c r="WBQ13" s="350"/>
      <c r="WBR13" s="350"/>
      <c r="WBS13" s="350"/>
      <c r="WBT13" s="351"/>
      <c r="WBU13" s="352"/>
      <c r="WBV13" s="353"/>
      <c r="WBW13" s="352"/>
      <c r="WBX13" s="353"/>
      <c r="WBY13" s="352"/>
      <c r="WBZ13" s="353"/>
      <c r="WCA13" s="352"/>
      <c r="WCB13" s="353"/>
      <c r="WCC13" s="350"/>
      <c r="WCD13" s="350"/>
      <c r="WCE13" s="350"/>
      <c r="WCF13" s="350"/>
      <c r="WCG13" s="350"/>
      <c r="WCH13" s="350"/>
      <c r="WCI13" s="351"/>
      <c r="WCJ13" s="352"/>
      <c r="WCK13" s="353"/>
      <c r="WCL13" s="352"/>
      <c r="WCM13" s="353"/>
      <c r="WCN13" s="352"/>
      <c r="WCO13" s="353"/>
      <c r="WCP13" s="352"/>
      <c r="WCQ13" s="353"/>
      <c r="WCR13" s="350"/>
      <c r="WCS13" s="350"/>
      <c r="WCT13" s="350"/>
      <c r="WCU13" s="350"/>
      <c r="WCV13" s="350"/>
      <c r="WCW13" s="350"/>
      <c r="WCX13" s="351"/>
      <c r="WCY13" s="352"/>
      <c r="WCZ13" s="353"/>
      <c r="WDA13" s="352"/>
      <c r="WDB13" s="353"/>
      <c r="WDC13" s="352"/>
      <c r="WDD13" s="353"/>
      <c r="WDE13" s="352"/>
      <c r="WDF13" s="353"/>
      <c r="WDG13" s="350"/>
      <c r="WDH13" s="350"/>
      <c r="WDI13" s="350"/>
      <c r="WDJ13" s="350"/>
      <c r="WDK13" s="350"/>
      <c r="WDL13" s="350"/>
      <c r="WDM13" s="351"/>
      <c r="WDN13" s="352"/>
      <c r="WDO13" s="353"/>
      <c r="WDP13" s="352"/>
      <c r="WDQ13" s="353"/>
      <c r="WDR13" s="352"/>
      <c r="WDS13" s="353"/>
      <c r="WDT13" s="352"/>
      <c r="WDU13" s="353"/>
      <c r="WDV13" s="350"/>
      <c r="WDW13" s="350"/>
      <c r="WDX13" s="350"/>
      <c r="WDY13" s="350"/>
      <c r="WDZ13" s="350"/>
      <c r="WEA13" s="350"/>
      <c r="WEB13" s="351"/>
      <c r="WEC13" s="352"/>
      <c r="WED13" s="353"/>
      <c r="WEE13" s="352"/>
      <c r="WEF13" s="353"/>
      <c r="WEG13" s="352"/>
      <c r="WEH13" s="353"/>
      <c r="WEI13" s="352"/>
      <c r="WEJ13" s="353"/>
      <c r="WEK13" s="350"/>
      <c r="WEL13" s="350"/>
      <c r="WEM13" s="350"/>
      <c r="WEN13" s="350"/>
      <c r="WEO13" s="350"/>
      <c r="WEP13" s="350"/>
      <c r="WEQ13" s="351"/>
      <c r="WER13" s="352"/>
      <c r="WES13" s="353"/>
      <c r="WET13" s="352"/>
      <c r="WEU13" s="353"/>
      <c r="WEV13" s="352"/>
      <c r="WEW13" s="353"/>
      <c r="WEX13" s="352"/>
      <c r="WEY13" s="353"/>
      <c r="WEZ13" s="350"/>
      <c r="WFA13" s="350"/>
      <c r="WFB13" s="350"/>
      <c r="WFC13" s="350"/>
      <c r="WFD13" s="350"/>
      <c r="WFE13" s="350"/>
      <c r="WFF13" s="351"/>
      <c r="WFG13" s="352"/>
      <c r="WFH13" s="353"/>
      <c r="WFI13" s="352"/>
      <c r="WFJ13" s="353"/>
      <c r="WFK13" s="352"/>
      <c r="WFL13" s="353"/>
      <c r="WFM13" s="352"/>
      <c r="WFN13" s="353"/>
      <c r="WFO13" s="350"/>
      <c r="WFP13" s="350"/>
      <c r="WFQ13" s="350"/>
      <c r="WFR13" s="350"/>
      <c r="WFS13" s="350"/>
      <c r="WFT13" s="350"/>
      <c r="WFU13" s="351"/>
      <c r="WFV13" s="352"/>
      <c r="WFW13" s="353"/>
      <c r="WFX13" s="352"/>
      <c r="WFY13" s="353"/>
      <c r="WFZ13" s="352"/>
      <c r="WGA13" s="353"/>
      <c r="WGB13" s="352"/>
      <c r="WGC13" s="353"/>
      <c r="WGD13" s="350"/>
      <c r="WGE13" s="350"/>
      <c r="WGF13" s="350"/>
      <c r="WGG13" s="350"/>
      <c r="WGH13" s="350"/>
      <c r="WGI13" s="350"/>
      <c r="WGJ13" s="351"/>
      <c r="WGK13" s="352"/>
      <c r="WGL13" s="353"/>
      <c r="WGM13" s="352"/>
      <c r="WGN13" s="353"/>
      <c r="WGO13" s="352"/>
      <c r="WGP13" s="353"/>
      <c r="WGQ13" s="352"/>
      <c r="WGR13" s="353"/>
      <c r="WGS13" s="350"/>
      <c r="WGT13" s="350"/>
      <c r="WGU13" s="350"/>
      <c r="WGV13" s="350"/>
      <c r="WGW13" s="350"/>
      <c r="WGX13" s="350"/>
      <c r="WGY13" s="351"/>
      <c r="WGZ13" s="352"/>
      <c r="WHA13" s="353"/>
      <c r="WHB13" s="352"/>
      <c r="WHC13" s="353"/>
      <c r="WHD13" s="352"/>
      <c r="WHE13" s="353"/>
      <c r="WHF13" s="352"/>
      <c r="WHG13" s="353"/>
      <c r="WHH13" s="350"/>
      <c r="WHI13" s="350"/>
      <c r="WHJ13" s="350"/>
      <c r="WHK13" s="350"/>
      <c r="WHL13" s="350"/>
      <c r="WHM13" s="350"/>
      <c r="WHN13" s="351"/>
      <c r="WHO13" s="352"/>
      <c r="WHP13" s="353"/>
      <c r="WHQ13" s="352"/>
      <c r="WHR13" s="353"/>
      <c r="WHS13" s="352"/>
      <c r="WHT13" s="353"/>
      <c r="WHU13" s="352"/>
      <c r="WHV13" s="353"/>
      <c r="WHW13" s="350"/>
      <c r="WHX13" s="350"/>
      <c r="WHY13" s="350"/>
      <c r="WHZ13" s="350"/>
      <c r="WIA13" s="350"/>
      <c r="WIB13" s="350"/>
      <c r="WIC13" s="351"/>
      <c r="WID13" s="352"/>
      <c r="WIE13" s="353"/>
      <c r="WIF13" s="352"/>
      <c r="WIG13" s="353"/>
      <c r="WIH13" s="352"/>
      <c r="WII13" s="353"/>
      <c r="WIJ13" s="352"/>
      <c r="WIK13" s="353"/>
      <c r="WIL13" s="350"/>
      <c r="WIM13" s="350"/>
      <c r="WIN13" s="350"/>
      <c r="WIO13" s="350"/>
      <c r="WIP13" s="350"/>
      <c r="WIQ13" s="350"/>
      <c r="WIR13" s="351"/>
      <c r="WIS13" s="352"/>
      <c r="WIT13" s="353"/>
      <c r="WIU13" s="352"/>
      <c r="WIV13" s="353"/>
      <c r="WIW13" s="352"/>
      <c r="WIX13" s="353"/>
      <c r="WIY13" s="352"/>
      <c r="WIZ13" s="353"/>
      <c r="WJA13" s="350"/>
      <c r="WJB13" s="350"/>
      <c r="WJC13" s="350"/>
      <c r="WJD13" s="350"/>
      <c r="WJE13" s="350"/>
      <c r="WJF13" s="350"/>
      <c r="WJG13" s="351"/>
      <c r="WJH13" s="352"/>
      <c r="WJI13" s="353"/>
      <c r="WJJ13" s="352"/>
      <c r="WJK13" s="353"/>
      <c r="WJL13" s="352"/>
      <c r="WJM13" s="353"/>
      <c r="WJN13" s="352"/>
      <c r="WJO13" s="353"/>
      <c r="WJP13" s="350"/>
      <c r="WJQ13" s="350"/>
      <c r="WJR13" s="350"/>
      <c r="WJS13" s="350"/>
      <c r="WJT13" s="350"/>
      <c r="WJU13" s="350"/>
      <c r="WJV13" s="351"/>
      <c r="WJW13" s="352"/>
      <c r="WJX13" s="353"/>
      <c r="WJY13" s="352"/>
      <c r="WJZ13" s="353"/>
      <c r="WKA13" s="352"/>
      <c r="WKB13" s="353"/>
      <c r="WKC13" s="352"/>
      <c r="WKD13" s="353"/>
      <c r="WKE13" s="350"/>
      <c r="WKF13" s="350"/>
      <c r="WKG13" s="350"/>
      <c r="WKH13" s="350"/>
      <c r="WKI13" s="350"/>
      <c r="WKJ13" s="350"/>
      <c r="WKK13" s="351"/>
      <c r="WKL13" s="352"/>
      <c r="WKM13" s="353"/>
      <c r="WKN13" s="352"/>
      <c r="WKO13" s="353"/>
      <c r="WKP13" s="352"/>
      <c r="WKQ13" s="353"/>
      <c r="WKR13" s="352"/>
      <c r="WKS13" s="353"/>
      <c r="WKT13" s="350"/>
      <c r="WKU13" s="350"/>
      <c r="WKV13" s="350"/>
      <c r="WKW13" s="350"/>
      <c r="WKX13" s="350"/>
      <c r="WKY13" s="350"/>
      <c r="WKZ13" s="351"/>
      <c r="WLA13" s="352"/>
      <c r="WLB13" s="353"/>
      <c r="WLC13" s="352"/>
      <c r="WLD13" s="353"/>
      <c r="WLE13" s="352"/>
      <c r="WLF13" s="353"/>
      <c r="WLG13" s="352"/>
      <c r="WLH13" s="353"/>
      <c r="WLI13" s="350"/>
      <c r="WLJ13" s="350"/>
      <c r="WLK13" s="350"/>
      <c r="WLL13" s="350"/>
      <c r="WLM13" s="350"/>
      <c r="WLN13" s="350"/>
      <c r="WLO13" s="351"/>
      <c r="WLP13" s="352"/>
      <c r="WLQ13" s="353"/>
      <c r="WLR13" s="352"/>
      <c r="WLS13" s="353"/>
      <c r="WLT13" s="352"/>
      <c r="WLU13" s="353"/>
      <c r="WLV13" s="352"/>
      <c r="WLW13" s="353"/>
      <c r="WLX13" s="350"/>
      <c r="WLY13" s="350"/>
      <c r="WLZ13" s="350"/>
      <c r="WMA13" s="350"/>
      <c r="WMB13" s="350"/>
      <c r="WMC13" s="350"/>
      <c r="WMD13" s="351"/>
      <c r="WME13" s="352"/>
      <c r="WMF13" s="353"/>
      <c r="WMG13" s="352"/>
      <c r="WMH13" s="353"/>
      <c r="WMI13" s="352"/>
      <c r="WMJ13" s="353"/>
      <c r="WMK13" s="352"/>
      <c r="WML13" s="353"/>
      <c r="WMM13" s="350"/>
      <c r="WMN13" s="350"/>
      <c r="WMO13" s="350"/>
      <c r="WMP13" s="350"/>
      <c r="WMQ13" s="350"/>
      <c r="WMR13" s="350"/>
      <c r="WMS13" s="351"/>
      <c r="WMT13" s="352"/>
      <c r="WMU13" s="353"/>
      <c r="WMV13" s="352"/>
      <c r="WMW13" s="353"/>
      <c r="WMX13" s="352"/>
      <c r="WMY13" s="353"/>
      <c r="WMZ13" s="352"/>
      <c r="WNA13" s="353"/>
      <c r="WNB13" s="350"/>
      <c r="WNC13" s="350"/>
      <c r="WND13" s="350"/>
      <c r="WNE13" s="350"/>
      <c r="WNF13" s="350"/>
      <c r="WNG13" s="350"/>
      <c r="WNH13" s="351"/>
      <c r="WNI13" s="352"/>
      <c r="WNJ13" s="353"/>
      <c r="WNK13" s="352"/>
      <c r="WNL13" s="353"/>
      <c r="WNM13" s="352"/>
      <c r="WNN13" s="353"/>
      <c r="WNO13" s="352"/>
      <c r="WNP13" s="353"/>
      <c r="WNQ13" s="350"/>
      <c r="WNR13" s="350"/>
      <c r="WNS13" s="350"/>
      <c r="WNT13" s="350"/>
      <c r="WNU13" s="350"/>
      <c r="WNV13" s="350"/>
      <c r="WNW13" s="351"/>
      <c r="WNX13" s="352"/>
      <c r="WNY13" s="353"/>
      <c r="WNZ13" s="352"/>
      <c r="WOA13" s="353"/>
      <c r="WOB13" s="352"/>
      <c r="WOC13" s="353"/>
      <c r="WOD13" s="352"/>
      <c r="WOE13" s="353"/>
      <c r="WOF13" s="350"/>
      <c r="WOG13" s="350"/>
      <c r="WOH13" s="350"/>
      <c r="WOI13" s="350"/>
      <c r="WOJ13" s="350"/>
      <c r="WOK13" s="350"/>
      <c r="WOL13" s="351"/>
      <c r="WOM13" s="352"/>
      <c r="WON13" s="353"/>
      <c r="WOO13" s="352"/>
      <c r="WOP13" s="353"/>
      <c r="WOQ13" s="352"/>
      <c r="WOR13" s="353"/>
      <c r="WOS13" s="352"/>
      <c r="WOT13" s="353"/>
      <c r="WOU13" s="350"/>
      <c r="WOV13" s="350"/>
      <c r="WOW13" s="350"/>
      <c r="WOX13" s="350"/>
      <c r="WOY13" s="350"/>
      <c r="WOZ13" s="350"/>
      <c r="WPA13" s="351"/>
      <c r="WPB13" s="352"/>
      <c r="WPC13" s="353"/>
      <c r="WPD13" s="352"/>
      <c r="WPE13" s="353"/>
      <c r="WPF13" s="352"/>
      <c r="WPG13" s="353"/>
      <c r="WPH13" s="352"/>
      <c r="WPI13" s="353"/>
      <c r="WPJ13" s="350"/>
      <c r="WPK13" s="350"/>
      <c r="WPL13" s="350"/>
      <c r="WPM13" s="350"/>
      <c r="WPN13" s="350"/>
      <c r="WPO13" s="350"/>
      <c r="WPP13" s="351"/>
      <c r="WPQ13" s="352"/>
      <c r="WPR13" s="353"/>
      <c r="WPS13" s="352"/>
      <c r="WPT13" s="353"/>
      <c r="WPU13" s="352"/>
      <c r="WPV13" s="353"/>
      <c r="WPW13" s="352"/>
      <c r="WPX13" s="353"/>
      <c r="WPY13" s="350"/>
      <c r="WPZ13" s="350"/>
      <c r="WQA13" s="350"/>
      <c r="WQB13" s="350"/>
      <c r="WQC13" s="350"/>
      <c r="WQD13" s="350"/>
      <c r="WQE13" s="351"/>
      <c r="WQF13" s="352"/>
      <c r="WQG13" s="353"/>
      <c r="WQH13" s="352"/>
      <c r="WQI13" s="353"/>
      <c r="WQJ13" s="352"/>
      <c r="WQK13" s="353"/>
      <c r="WQL13" s="352"/>
      <c r="WQM13" s="353"/>
      <c r="WQN13" s="350"/>
      <c r="WQO13" s="350"/>
      <c r="WQP13" s="350"/>
      <c r="WQQ13" s="350"/>
      <c r="WQR13" s="350"/>
      <c r="WQS13" s="350"/>
      <c r="WQT13" s="351"/>
      <c r="WQU13" s="352"/>
      <c r="WQV13" s="353"/>
      <c r="WQW13" s="352"/>
      <c r="WQX13" s="353"/>
      <c r="WQY13" s="352"/>
      <c r="WQZ13" s="353"/>
      <c r="WRA13" s="352"/>
      <c r="WRB13" s="353"/>
      <c r="WRC13" s="350"/>
      <c r="WRD13" s="350"/>
      <c r="WRE13" s="350"/>
      <c r="WRF13" s="350"/>
      <c r="WRG13" s="350"/>
      <c r="WRH13" s="350"/>
      <c r="WRI13" s="351"/>
      <c r="WRJ13" s="352"/>
      <c r="WRK13" s="353"/>
      <c r="WRL13" s="352"/>
      <c r="WRM13" s="353"/>
      <c r="WRN13" s="352"/>
      <c r="WRO13" s="353"/>
      <c r="WRP13" s="352"/>
      <c r="WRQ13" s="353"/>
      <c r="WRR13" s="350"/>
      <c r="WRS13" s="350"/>
      <c r="WRT13" s="350"/>
      <c r="WRU13" s="350"/>
      <c r="WRV13" s="350"/>
      <c r="WRW13" s="350"/>
      <c r="WRX13" s="351"/>
      <c r="WRY13" s="352"/>
      <c r="WRZ13" s="353"/>
      <c r="WSA13" s="352"/>
      <c r="WSB13" s="353"/>
      <c r="WSC13" s="352"/>
      <c r="WSD13" s="353"/>
      <c r="WSE13" s="352"/>
      <c r="WSF13" s="353"/>
      <c r="WSG13" s="350"/>
      <c r="WSH13" s="350"/>
      <c r="WSI13" s="350"/>
      <c r="WSJ13" s="350"/>
      <c r="WSK13" s="350"/>
      <c r="WSL13" s="350"/>
      <c r="WSM13" s="351"/>
      <c r="WSN13" s="352"/>
      <c r="WSO13" s="353"/>
      <c r="WSP13" s="352"/>
      <c r="WSQ13" s="353"/>
      <c r="WSR13" s="352"/>
      <c r="WSS13" s="353"/>
      <c r="WST13" s="352"/>
      <c r="WSU13" s="353"/>
      <c r="WSV13" s="350"/>
      <c r="WSW13" s="350"/>
      <c r="WSX13" s="350"/>
      <c r="WSY13" s="350"/>
      <c r="WSZ13" s="350"/>
      <c r="WTA13" s="350"/>
      <c r="WTB13" s="351"/>
      <c r="WTC13" s="352"/>
      <c r="WTD13" s="353"/>
      <c r="WTE13" s="352"/>
      <c r="WTF13" s="353"/>
      <c r="WTG13" s="352"/>
      <c r="WTH13" s="353"/>
      <c r="WTI13" s="352"/>
      <c r="WTJ13" s="353"/>
      <c r="WTK13" s="350"/>
      <c r="WTL13" s="350"/>
      <c r="WTM13" s="350"/>
      <c r="WTN13" s="350"/>
      <c r="WTO13" s="350"/>
      <c r="WTP13" s="350"/>
      <c r="WTQ13" s="351"/>
      <c r="WTR13" s="352"/>
      <c r="WTS13" s="353"/>
      <c r="WTT13" s="352"/>
      <c r="WTU13" s="353"/>
      <c r="WTV13" s="352"/>
      <c r="WTW13" s="353"/>
      <c r="WTX13" s="352"/>
      <c r="WTY13" s="353"/>
      <c r="WTZ13" s="350"/>
      <c r="WUA13" s="350"/>
      <c r="WUB13" s="350"/>
      <c r="WUC13" s="350"/>
      <c r="WUD13" s="350"/>
      <c r="WUE13" s="350"/>
      <c r="WUF13" s="351"/>
      <c r="WUG13" s="352"/>
      <c r="WUH13" s="353"/>
      <c r="WUI13" s="352"/>
      <c r="WUJ13" s="353"/>
      <c r="WUK13" s="352"/>
      <c r="WUL13" s="353"/>
      <c r="WUM13" s="352"/>
      <c r="WUN13" s="353"/>
      <c r="WUO13" s="350"/>
      <c r="WUP13" s="350"/>
      <c r="WUQ13" s="350"/>
      <c r="WUR13" s="350"/>
      <c r="WUS13" s="350"/>
      <c r="WUT13" s="350"/>
      <c r="WUU13" s="351"/>
      <c r="WUV13" s="352"/>
      <c r="WUW13" s="353"/>
      <c r="WUX13" s="352"/>
      <c r="WUY13" s="353"/>
      <c r="WUZ13" s="352"/>
      <c r="WVA13" s="353"/>
      <c r="WVB13" s="352"/>
      <c r="WVC13" s="353"/>
      <c r="WVD13" s="350"/>
      <c r="WVE13" s="350"/>
      <c r="WVF13" s="350"/>
      <c r="WVG13" s="350"/>
      <c r="WVH13" s="350"/>
      <c r="WVI13" s="350"/>
      <c r="WVJ13" s="351"/>
      <c r="WVK13" s="352"/>
      <c r="WVL13" s="353"/>
      <c r="WVM13" s="352"/>
      <c r="WVN13" s="353"/>
      <c r="WVO13" s="352"/>
      <c r="WVP13" s="353"/>
      <c r="WVQ13" s="352"/>
      <c r="WVR13" s="353"/>
      <c r="WVS13" s="350"/>
      <c r="WVT13" s="350"/>
      <c r="WVU13" s="350"/>
      <c r="WVV13" s="350"/>
      <c r="WVW13" s="350"/>
      <c r="WVX13" s="350"/>
      <c r="WVY13" s="351"/>
      <c r="WVZ13" s="352"/>
      <c r="WWA13" s="353"/>
      <c r="WWB13" s="352"/>
      <c r="WWC13" s="353"/>
      <c r="WWD13" s="352"/>
      <c r="WWE13" s="353"/>
      <c r="WWF13" s="352"/>
      <c r="WWG13" s="353"/>
      <c r="WWH13" s="350"/>
      <c r="WWI13" s="350"/>
      <c r="WWJ13" s="350"/>
      <c r="WWK13" s="350"/>
      <c r="WWL13" s="350"/>
      <c r="WWM13" s="350"/>
      <c r="WWN13" s="351"/>
      <c r="WWO13" s="352"/>
      <c r="WWP13" s="353"/>
      <c r="WWQ13" s="352"/>
      <c r="WWR13" s="353"/>
      <c r="WWS13" s="352"/>
      <c r="WWT13" s="353"/>
      <c r="WWU13" s="352"/>
      <c r="WWV13" s="353"/>
      <c r="WWW13" s="350"/>
      <c r="WWX13" s="350"/>
      <c r="WWY13" s="350"/>
      <c r="WWZ13" s="350"/>
      <c r="WXA13" s="350"/>
      <c r="WXB13" s="350"/>
      <c r="WXC13" s="351"/>
      <c r="WXD13" s="352"/>
      <c r="WXE13" s="353"/>
      <c r="WXF13" s="352"/>
      <c r="WXG13" s="353"/>
      <c r="WXH13" s="352"/>
      <c r="WXI13" s="353"/>
      <c r="WXJ13" s="352"/>
      <c r="WXK13" s="353"/>
      <c r="WXL13" s="350"/>
      <c r="WXM13" s="350"/>
      <c r="WXN13" s="350"/>
      <c r="WXO13" s="350"/>
      <c r="WXP13" s="350"/>
      <c r="WXQ13" s="350"/>
      <c r="WXR13" s="351"/>
      <c r="WXS13" s="352"/>
      <c r="WXT13" s="353"/>
      <c r="WXU13" s="352"/>
      <c r="WXV13" s="353"/>
      <c r="WXW13" s="352"/>
      <c r="WXX13" s="353"/>
      <c r="WXY13" s="352"/>
      <c r="WXZ13" s="353"/>
      <c r="WYA13" s="350"/>
      <c r="WYB13" s="350"/>
      <c r="WYC13" s="350"/>
      <c r="WYD13" s="350"/>
      <c r="WYE13" s="350"/>
      <c r="WYF13" s="350"/>
      <c r="WYG13" s="351"/>
      <c r="WYH13" s="352"/>
      <c r="WYI13" s="353"/>
      <c r="WYJ13" s="352"/>
      <c r="WYK13" s="353"/>
      <c r="WYL13" s="352"/>
      <c r="WYM13" s="353"/>
      <c r="WYN13" s="352"/>
      <c r="WYO13" s="353"/>
      <c r="WYP13" s="350"/>
      <c r="WYQ13" s="350"/>
      <c r="WYR13" s="350"/>
      <c r="WYS13" s="350"/>
      <c r="WYT13" s="350"/>
      <c r="WYU13" s="350"/>
      <c r="WYV13" s="351"/>
      <c r="WYW13" s="352"/>
      <c r="WYX13" s="353"/>
      <c r="WYY13" s="352"/>
      <c r="WYZ13" s="353"/>
      <c r="WZA13" s="352"/>
      <c r="WZB13" s="353"/>
      <c r="WZC13" s="352"/>
      <c r="WZD13" s="353"/>
      <c r="WZE13" s="350"/>
      <c r="WZF13" s="350"/>
      <c r="WZG13" s="350"/>
      <c r="WZH13" s="350"/>
      <c r="WZI13" s="350"/>
      <c r="WZJ13" s="350"/>
      <c r="WZK13" s="351"/>
      <c r="WZL13" s="352"/>
      <c r="WZM13" s="353"/>
      <c r="WZN13" s="352"/>
      <c r="WZO13" s="353"/>
      <c r="WZP13" s="352"/>
      <c r="WZQ13" s="353"/>
      <c r="WZR13" s="352"/>
      <c r="WZS13" s="353"/>
      <c r="WZT13" s="350"/>
      <c r="WZU13" s="350"/>
      <c r="WZV13" s="350"/>
      <c r="WZW13" s="350"/>
      <c r="WZX13" s="350"/>
      <c r="WZY13" s="350"/>
      <c r="WZZ13" s="351"/>
      <c r="XAA13" s="352"/>
      <c r="XAB13" s="353"/>
      <c r="XAC13" s="352"/>
      <c r="XAD13" s="353"/>
      <c r="XAE13" s="352"/>
      <c r="XAF13" s="353"/>
      <c r="XAG13" s="352"/>
      <c r="XAH13" s="353"/>
      <c r="XAI13" s="350"/>
      <c r="XAJ13" s="350"/>
      <c r="XAK13" s="350"/>
      <c r="XAL13" s="350"/>
      <c r="XAM13" s="350"/>
      <c r="XAN13" s="350"/>
      <c r="XAO13" s="351"/>
      <c r="XAP13" s="352"/>
      <c r="XAQ13" s="353"/>
      <c r="XAR13" s="352"/>
      <c r="XAS13" s="353"/>
      <c r="XAT13" s="352"/>
      <c r="XAU13" s="353"/>
      <c r="XAV13" s="352"/>
      <c r="XAW13" s="353"/>
      <c r="XAX13" s="350"/>
      <c r="XAY13" s="350"/>
      <c r="XAZ13" s="350"/>
      <c r="XBA13" s="350"/>
      <c r="XBB13" s="350"/>
      <c r="XBC13" s="350"/>
      <c r="XBD13" s="351"/>
      <c r="XBE13" s="352"/>
      <c r="XBF13" s="353"/>
      <c r="XBG13" s="352"/>
      <c r="XBH13" s="353"/>
      <c r="XBI13" s="352"/>
      <c r="XBJ13" s="353"/>
      <c r="XBK13" s="352"/>
      <c r="XBL13" s="353"/>
      <c r="XBM13" s="350"/>
      <c r="XBN13" s="350"/>
      <c r="XBO13" s="350"/>
      <c r="XBP13" s="350"/>
      <c r="XBQ13" s="350"/>
      <c r="XBR13" s="350"/>
      <c r="XBS13" s="351"/>
      <c r="XBT13" s="352"/>
      <c r="XBU13" s="353"/>
      <c r="XBV13" s="352"/>
      <c r="XBW13" s="353"/>
      <c r="XBX13" s="352"/>
      <c r="XBY13" s="353"/>
      <c r="XBZ13" s="352"/>
      <c r="XCA13" s="353"/>
      <c r="XCB13" s="350"/>
      <c r="XCC13" s="350"/>
      <c r="XCD13" s="350"/>
      <c r="XCE13" s="350"/>
      <c r="XCF13" s="350"/>
      <c r="XCG13" s="350"/>
      <c r="XCH13" s="351"/>
      <c r="XCI13" s="352"/>
      <c r="XCJ13" s="353"/>
      <c r="XCK13" s="352"/>
      <c r="XCL13" s="353"/>
      <c r="XCM13" s="352"/>
      <c r="XCN13" s="353"/>
      <c r="XCO13" s="352"/>
      <c r="XCP13" s="353"/>
      <c r="XCQ13" s="350"/>
      <c r="XCR13" s="350"/>
      <c r="XCS13" s="350"/>
      <c r="XCT13" s="350"/>
      <c r="XCU13" s="350"/>
      <c r="XCV13" s="350"/>
      <c r="XCW13" s="351"/>
      <c r="XCX13" s="352"/>
      <c r="XCY13" s="353"/>
      <c r="XCZ13" s="352"/>
      <c r="XDA13" s="353"/>
      <c r="XDB13" s="352"/>
      <c r="XDC13" s="353"/>
      <c r="XDD13" s="352"/>
      <c r="XDE13" s="353"/>
      <c r="XDF13" s="350"/>
      <c r="XDG13" s="350"/>
      <c r="XDH13" s="350"/>
      <c r="XDI13" s="350"/>
      <c r="XDJ13" s="350"/>
      <c r="XDK13" s="350"/>
      <c r="XDL13" s="351"/>
      <c r="XDM13" s="352"/>
      <c r="XDN13" s="353"/>
      <c r="XDO13" s="352"/>
      <c r="XDP13" s="353"/>
      <c r="XDQ13" s="352"/>
      <c r="XDR13" s="353"/>
      <c r="XDS13" s="352"/>
      <c r="XDT13" s="353"/>
      <c r="XDU13" s="350"/>
      <c r="XDV13" s="350"/>
      <c r="XDW13" s="350"/>
      <c r="XDX13" s="350"/>
      <c r="XDY13" s="350"/>
      <c r="XDZ13" s="350"/>
      <c r="XEA13" s="351"/>
      <c r="XEB13" s="352"/>
      <c r="XEC13" s="353"/>
      <c r="XED13" s="352"/>
      <c r="XEE13" s="353"/>
      <c r="XEF13" s="352"/>
      <c r="XEG13" s="353"/>
      <c r="XEH13" s="352"/>
      <c r="XEI13" s="353"/>
      <c r="XEJ13" s="350"/>
      <c r="XEK13" s="350"/>
      <c r="XEL13" s="350"/>
      <c r="XEM13" s="350"/>
      <c r="XEN13" s="350"/>
      <c r="XEO13" s="350"/>
      <c r="XEP13" s="351"/>
      <c r="XEQ13" s="352"/>
      <c r="XER13" s="353"/>
      <c r="XES13" s="352"/>
      <c r="XET13" s="353"/>
      <c r="XEU13" s="352"/>
      <c r="XEV13" s="353"/>
      <c r="XEW13" s="352"/>
      <c r="XEX13" s="353"/>
      <c r="XEY13" s="350"/>
      <c r="XEZ13" s="350"/>
      <c r="XFA13" s="350"/>
      <c r="XFB13" s="350"/>
    </row>
    <row r="14" spans="1:16382" ht="44.25" customHeight="1">
      <c r="A14" s="350" t="s">
        <v>733</v>
      </c>
      <c r="B14" s="350"/>
      <c r="C14" s="350"/>
      <c r="D14" s="350"/>
      <c r="E14" s="351">
        <f>ORC_PROPOSTA!F116+ORC_PROPOSTA!F117</f>
        <v>6084.54</v>
      </c>
      <c r="F14" s="352"/>
      <c r="G14" s="353">
        <f t="shared" si="0"/>
        <v>0</v>
      </c>
      <c r="H14" s="352"/>
      <c r="I14" s="353">
        <f t="shared" si="1"/>
        <v>0</v>
      </c>
      <c r="J14" s="352"/>
      <c r="K14" s="353">
        <f t="shared" si="2"/>
        <v>0</v>
      </c>
      <c r="L14" s="352"/>
      <c r="M14" s="353">
        <f t="shared" si="3"/>
        <v>0</v>
      </c>
      <c r="N14" s="355"/>
      <c r="O14" s="353">
        <f t="shared" si="4"/>
        <v>0</v>
      </c>
      <c r="P14" s="355"/>
      <c r="Q14" s="353">
        <f t="shared" si="5"/>
        <v>0</v>
      </c>
      <c r="R14" s="355"/>
      <c r="S14" s="353">
        <f t="shared" si="6"/>
        <v>0</v>
      </c>
      <c r="T14" s="352"/>
      <c r="U14" s="353">
        <f t="shared" si="7"/>
        <v>0</v>
      </c>
      <c r="V14" s="352"/>
      <c r="W14" s="353">
        <f t="shared" si="8"/>
        <v>0</v>
      </c>
      <c r="X14" s="352">
        <v>1</v>
      </c>
      <c r="Y14" s="353">
        <f t="shared" si="9"/>
        <v>6084.54</v>
      </c>
      <c r="Z14" s="354">
        <f t="shared" si="10"/>
        <v>6084.54</v>
      </c>
      <c r="AA14" s="354">
        <f t="shared" si="11"/>
        <v>0</v>
      </c>
      <c r="AB14" s="353"/>
      <c r="AC14" s="350"/>
      <c r="AD14" s="350"/>
      <c r="AE14" s="350"/>
      <c r="AF14" s="350"/>
      <c r="AG14" s="350"/>
      <c r="AH14" s="350"/>
      <c r="AI14" s="351"/>
      <c r="AJ14" s="352"/>
      <c r="AK14" s="353"/>
      <c r="AL14" s="352"/>
      <c r="AM14" s="353"/>
      <c r="AN14" s="352"/>
      <c r="AO14" s="353"/>
      <c r="AP14" s="352"/>
      <c r="AQ14" s="353"/>
      <c r="AR14" s="350"/>
      <c r="AS14" s="350"/>
      <c r="AT14" s="350"/>
      <c r="AU14" s="350"/>
      <c r="AV14" s="350"/>
      <c r="AW14" s="350"/>
      <c r="AX14" s="351"/>
      <c r="AY14" s="352"/>
      <c r="AZ14" s="353"/>
      <c r="BA14" s="352"/>
      <c r="BB14" s="353"/>
      <c r="BC14" s="352"/>
      <c r="BD14" s="353"/>
      <c r="BE14" s="352"/>
      <c r="BF14" s="353"/>
      <c r="BG14" s="350"/>
      <c r="BH14" s="350"/>
      <c r="BI14" s="350"/>
      <c r="BJ14" s="350"/>
      <c r="BK14" s="350"/>
      <c r="BL14" s="350"/>
      <c r="BM14" s="351"/>
      <c r="BN14" s="352"/>
      <c r="BO14" s="353"/>
      <c r="BP14" s="352"/>
      <c r="BQ14" s="353"/>
      <c r="BR14" s="352"/>
      <c r="BS14" s="353"/>
      <c r="BT14" s="352"/>
      <c r="BU14" s="353"/>
      <c r="BV14" s="350"/>
      <c r="BW14" s="350"/>
      <c r="BX14" s="350"/>
      <c r="BY14" s="350"/>
      <c r="BZ14" s="350"/>
      <c r="CA14" s="350"/>
      <c r="CB14" s="351"/>
      <c r="CC14" s="352"/>
      <c r="CD14" s="353"/>
      <c r="CE14" s="352"/>
      <c r="CF14" s="353"/>
      <c r="CG14" s="352"/>
      <c r="CH14" s="353"/>
      <c r="CI14" s="352"/>
      <c r="CJ14" s="353"/>
      <c r="CK14" s="350"/>
      <c r="CL14" s="350"/>
      <c r="CM14" s="350"/>
      <c r="CN14" s="350"/>
      <c r="CO14" s="350"/>
      <c r="CP14" s="350"/>
      <c r="CQ14" s="351"/>
      <c r="CR14" s="352"/>
      <c r="CS14" s="353"/>
      <c r="CT14" s="352"/>
      <c r="CU14" s="353"/>
      <c r="CV14" s="352"/>
      <c r="CW14" s="353"/>
      <c r="CX14" s="352"/>
      <c r="CY14" s="353"/>
      <c r="CZ14" s="350"/>
      <c r="DA14" s="350"/>
      <c r="DB14" s="350"/>
      <c r="DC14" s="350"/>
      <c r="DD14" s="350"/>
      <c r="DE14" s="350"/>
      <c r="DF14" s="351"/>
      <c r="DG14" s="352"/>
      <c r="DH14" s="353"/>
      <c r="DI14" s="352"/>
      <c r="DJ14" s="353"/>
      <c r="DK14" s="352"/>
      <c r="DL14" s="353"/>
      <c r="DM14" s="352"/>
      <c r="DN14" s="353"/>
      <c r="DO14" s="350"/>
      <c r="DP14" s="350"/>
      <c r="DQ14" s="350"/>
      <c r="DR14" s="350"/>
      <c r="DS14" s="350"/>
      <c r="DT14" s="350"/>
      <c r="DU14" s="351"/>
      <c r="DV14" s="352"/>
      <c r="DW14" s="353"/>
      <c r="DX14" s="352"/>
      <c r="DY14" s="353"/>
      <c r="DZ14" s="352"/>
      <c r="EA14" s="353"/>
      <c r="EB14" s="352"/>
      <c r="EC14" s="353"/>
      <c r="ED14" s="350"/>
      <c r="EE14" s="350"/>
      <c r="EF14" s="350"/>
      <c r="EG14" s="350"/>
      <c r="EH14" s="350"/>
      <c r="EI14" s="350"/>
      <c r="EJ14" s="351"/>
      <c r="EK14" s="352"/>
      <c r="EL14" s="353"/>
      <c r="EM14" s="352"/>
      <c r="EN14" s="353"/>
      <c r="EO14" s="352"/>
      <c r="EP14" s="353"/>
      <c r="EQ14" s="352"/>
      <c r="ER14" s="353"/>
      <c r="ES14" s="350"/>
      <c r="ET14" s="350"/>
      <c r="EU14" s="350"/>
      <c r="EV14" s="350"/>
      <c r="EW14" s="350"/>
      <c r="EX14" s="350"/>
      <c r="EY14" s="351"/>
      <c r="EZ14" s="352"/>
      <c r="FA14" s="353"/>
      <c r="FB14" s="352"/>
      <c r="FC14" s="353"/>
      <c r="FD14" s="352"/>
      <c r="FE14" s="353"/>
      <c r="FF14" s="352"/>
      <c r="FG14" s="353"/>
      <c r="FH14" s="350"/>
      <c r="FI14" s="350"/>
      <c r="FJ14" s="350"/>
      <c r="FK14" s="350"/>
      <c r="FL14" s="350"/>
      <c r="FM14" s="350"/>
      <c r="FN14" s="351"/>
      <c r="FO14" s="352"/>
      <c r="FP14" s="353"/>
      <c r="FQ14" s="352"/>
      <c r="FR14" s="353"/>
      <c r="FS14" s="352"/>
      <c r="FT14" s="353"/>
      <c r="FU14" s="352"/>
      <c r="FV14" s="353"/>
      <c r="FW14" s="350"/>
      <c r="FX14" s="350"/>
      <c r="FY14" s="350"/>
      <c r="FZ14" s="350"/>
      <c r="GA14" s="350"/>
      <c r="GB14" s="350"/>
      <c r="GC14" s="351"/>
      <c r="GD14" s="352"/>
      <c r="GE14" s="353"/>
      <c r="GF14" s="352"/>
      <c r="GG14" s="353"/>
      <c r="GH14" s="352"/>
      <c r="GI14" s="353"/>
      <c r="GJ14" s="352"/>
      <c r="GK14" s="353"/>
      <c r="GL14" s="350"/>
      <c r="GM14" s="350"/>
      <c r="GN14" s="350"/>
      <c r="GO14" s="350"/>
      <c r="GP14" s="350"/>
      <c r="GQ14" s="350"/>
      <c r="GR14" s="351"/>
      <c r="GS14" s="352"/>
      <c r="GT14" s="353"/>
      <c r="GU14" s="352"/>
      <c r="GV14" s="353"/>
      <c r="GW14" s="352"/>
      <c r="GX14" s="353"/>
      <c r="GY14" s="352"/>
      <c r="GZ14" s="353"/>
      <c r="HA14" s="350"/>
      <c r="HB14" s="350"/>
      <c r="HC14" s="350"/>
      <c r="HD14" s="350"/>
      <c r="HE14" s="350"/>
      <c r="HF14" s="350"/>
      <c r="HG14" s="351"/>
      <c r="HH14" s="352"/>
      <c r="HI14" s="353"/>
      <c r="HJ14" s="352"/>
      <c r="HK14" s="353"/>
      <c r="HL14" s="352"/>
      <c r="HM14" s="353"/>
      <c r="HN14" s="352"/>
      <c r="HO14" s="353"/>
      <c r="HP14" s="350"/>
      <c r="HQ14" s="350"/>
      <c r="HR14" s="350"/>
      <c r="HS14" s="350"/>
      <c r="HT14" s="350"/>
      <c r="HU14" s="350"/>
      <c r="HV14" s="351"/>
      <c r="HW14" s="352"/>
      <c r="HX14" s="353"/>
      <c r="HY14" s="352"/>
      <c r="HZ14" s="353"/>
      <c r="IA14" s="352"/>
      <c r="IB14" s="353"/>
      <c r="IC14" s="352"/>
      <c r="ID14" s="353"/>
      <c r="IE14" s="350"/>
      <c r="IF14" s="350"/>
      <c r="IG14" s="350"/>
      <c r="IH14" s="350"/>
      <c r="II14" s="350"/>
      <c r="IJ14" s="350"/>
      <c r="IK14" s="351"/>
      <c r="IL14" s="352"/>
      <c r="IM14" s="353"/>
      <c r="IN14" s="352"/>
      <c r="IO14" s="353"/>
      <c r="IP14" s="352"/>
      <c r="IQ14" s="353"/>
      <c r="IR14" s="352"/>
      <c r="IS14" s="353"/>
      <c r="IT14" s="350"/>
      <c r="IU14" s="350"/>
      <c r="IV14" s="350"/>
      <c r="IW14" s="350"/>
      <c r="IX14" s="350"/>
      <c r="IY14" s="350"/>
      <c r="IZ14" s="351"/>
      <c r="JA14" s="352"/>
      <c r="JB14" s="353"/>
      <c r="JC14" s="352"/>
      <c r="JD14" s="353"/>
      <c r="JE14" s="352"/>
      <c r="JF14" s="353"/>
      <c r="JG14" s="352"/>
      <c r="JH14" s="353"/>
      <c r="JI14" s="350"/>
      <c r="JJ14" s="350"/>
      <c r="JK14" s="350"/>
      <c r="JL14" s="350"/>
      <c r="JM14" s="350"/>
      <c r="JN14" s="350"/>
      <c r="JO14" s="351"/>
      <c r="JP14" s="352"/>
      <c r="JQ14" s="353"/>
      <c r="JR14" s="352"/>
      <c r="JS14" s="353"/>
      <c r="JT14" s="352"/>
      <c r="JU14" s="353"/>
      <c r="JV14" s="352"/>
      <c r="JW14" s="353"/>
      <c r="JX14" s="350"/>
      <c r="JY14" s="350"/>
      <c r="JZ14" s="350"/>
      <c r="KA14" s="350"/>
      <c r="KB14" s="350"/>
      <c r="KC14" s="350"/>
      <c r="KD14" s="351"/>
      <c r="KE14" s="352"/>
      <c r="KF14" s="353"/>
      <c r="KG14" s="352"/>
      <c r="KH14" s="353"/>
      <c r="KI14" s="352"/>
      <c r="KJ14" s="353"/>
      <c r="KK14" s="352"/>
      <c r="KL14" s="353"/>
      <c r="KM14" s="350"/>
      <c r="KN14" s="350"/>
      <c r="KO14" s="350"/>
      <c r="KP14" s="350"/>
      <c r="KQ14" s="350"/>
      <c r="KR14" s="350"/>
      <c r="KS14" s="351"/>
      <c r="KT14" s="352"/>
      <c r="KU14" s="353"/>
      <c r="KV14" s="352"/>
      <c r="KW14" s="353"/>
      <c r="KX14" s="352"/>
      <c r="KY14" s="353"/>
      <c r="KZ14" s="352"/>
      <c r="LA14" s="353"/>
      <c r="LB14" s="350"/>
      <c r="LC14" s="350"/>
      <c r="LD14" s="350"/>
      <c r="LE14" s="350"/>
      <c r="LF14" s="350"/>
      <c r="LG14" s="350"/>
      <c r="LH14" s="351"/>
      <c r="LI14" s="352"/>
      <c r="LJ14" s="353"/>
      <c r="LK14" s="352"/>
      <c r="LL14" s="353"/>
      <c r="LM14" s="352"/>
      <c r="LN14" s="353"/>
      <c r="LO14" s="352"/>
      <c r="LP14" s="353"/>
      <c r="LQ14" s="350"/>
      <c r="LR14" s="350"/>
      <c r="LS14" s="350"/>
      <c r="LT14" s="350"/>
      <c r="LU14" s="350"/>
      <c r="LV14" s="350"/>
      <c r="LW14" s="351"/>
      <c r="LX14" s="352"/>
      <c r="LY14" s="353"/>
      <c r="LZ14" s="352"/>
      <c r="MA14" s="353"/>
      <c r="MB14" s="352"/>
      <c r="MC14" s="353"/>
      <c r="MD14" s="352"/>
      <c r="ME14" s="353"/>
      <c r="MF14" s="350"/>
      <c r="MG14" s="350"/>
      <c r="MH14" s="350"/>
      <c r="MI14" s="350"/>
      <c r="MJ14" s="350"/>
      <c r="MK14" s="350"/>
      <c r="ML14" s="351"/>
      <c r="MM14" s="352"/>
      <c r="MN14" s="353"/>
      <c r="MO14" s="352"/>
      <c r="MP14" s="353"/>
      <c r="MQ14" s="352"/>
      <c r="MR14" s="353"/>
      <c r="MS14" s="352"/>
      <c r="MT14" s="353"/>
      <c r="MU14" s="350"/>
      <c r="MV14" s="350"/>
      <c r="MW14" s="350"/>
      <c r="MX14" s="350"/>
      <c r="MY14" s="350"/>
      <c r="MZ14" s="350"/>
      <c r="NA14" s="351"/>
      <c r="NB14" s="352"/>
      <c r="NC14" s="353"/>
      <c r="ND14" s="352"/>
      <c r="NE14" s="353"/>
      <c r="NF14" s="352"/>
      <c r="NG14" s="353"/>
      <c r="NH14" s="352"/>
      <c r="NI14" s="353"/>
      <c r="NJ14" s="350"/>
      <c r="NK14" s="350"/>
      <c r="NL14" s="350"/>
      <c r="NM14" s="350"/>
      <c r="NN14" s="350"/>
      <c r="NO14" s="350"/>
      <c r="NP14" s="351"/>
      <c r="NQ14" s="352"/>
      <c r="NR14" s="353"/>
      <c r="NS14" s="352"/>
      <c r="NT14" s="353"/>
      <c r="NU14" s="352"/>
      <c r="NV14" s="353"/>
      <c r="NW14" s="352"/>
      <c r="NX14" s="353"/>
      <c r="NY14" s="350"/>
      <c r="NZ14" s="350"/>
      <c r="OA14" s="350"/>
      <c r="OB14" s="350"/>
      <c r="OC14" s="350"/>
      <c r="OD14" s="350"/>
      <c r="OE14" s="351"/>
      <c r="OF14" s="352"/>
      <c r="OG14" s="353"/>
      <c r="OH14" s="352"/>
      <c r="OI14" s="353"/>
      <c r="OJ14" s="352"/>
      <c r="OK14" s="353"/>
      <c r="OL14" s="352"/>
      <c r="OM14" s="353"/>
      <c r="ON14" s="350"/>
      <c r="OO14" s="350"/>
      <c r="OP14" s="350"/>
      <c r="OQ14" s="350"/>
      <c r="OR14" s="350"/>
      <c r="OS14" s="350"/>
      <c r="OT14" s="351"/>
      <c r="OU14" s="352"/>
      <c r="OV14" s="353"/>
      <c r="OW14" s="352"/>
      <c r="OX14" s="353"/>
      <c r="OY14" s="352"/>
      <c r="OZ14" s="353"/>
      <c r="PA14" s="352"/>
      <c r="PB14" s="353"/>
      <c r="PC14" s="350"/>
      <c r="PD14" s="350"/>
      <c r="PE14" s="350"/>
      <c r="PF14" s="350"/>
      <c r="PG14" s="350"/>
      <c r="PH14" s="350"/>
      <c r="PI14" s="351"/>
      <c r="PJ14" s="352"/>
      <c r="PK14" s="353"/>
      <c r="PL14" s="352"/>
      <c r="PM14" s="353"/>
      <c r="PN14" s="352"/>
      <c r="PO14" s="353"/>
      <c r="PP14" s="352"/>
      <c r="PQ14" s="353"/>
      <c r="PR14" s="350"/>
      <c r="PS14" s="350"/>
      <c r="PT14" s="350"/>
      <c r="PU14" s="350"/>
      <c r="PV14" s="350"/>
      <c r="PW14" s="350"/>
      <c r="PX14" s="351"/>
      <c r="PY14" s="352"/>
      <c r="PZ14" s="353"/>
      <c r="QA14" s="352"/>
      <c r="QB14" s="353"/>
      <c r="QC14" s="352"/>
      <c r="QD14" s="353"/>
      <c r="QE14" s="352"/>
      <c r="QF14" s="353"/>
      <c r="QG14" s="350"/>
      <c r="QH14" s="350"/>
      <c r="QI14" s="350"/>
      <c r="QJ14" s="350"/>
      <c r="QK14" s="350"/>
      <c r="QL14" s="350"/>
      <c r="QM14" s="351"/>
      <c r="QN14" s="352"/>
      <c r="QO14" s="353"/>
      <c r="QP14" s="352"/>
      <c r="QQ14" s="353"/>
      <c r="QR14" s="352"/>
      <c r="QS14" s="353"/>
      <c r="QT14" s="352"/>
      <c r="QU14" s="353"/>
      <c r="QV14" s="350"/>
      <c r="QW14" s="350"/>
      <c r="QX14" s="350"/>
      <c r="QY14" s="350"/>
      <c r="QZ14" s="350"/>
      <c r="RA14" s="350"/>
      <c r="RB14" s="351"/>
      <c r="RC14" s="352"/>
      <c r="RD14" s="353"/>
      <c r="RE14" s="352"/>
      <c r="RF14" s="353"/>
      <c r="RG14" s="352"/>
      <c r="RH14" s="353"/>
      <c r="RI14" s="352"/>
      <c r="RJ14" s="353"/>
      <c r="RK14" s="350"/>
      <c r="RL14" s="350"/>
      <c r="RM14" s="350"/>
      <c r="RN14" s="350"/>
      <c r="RO14" s="350"/>
      <c r="RP14" s="350"/>
      <c r="RQ14" s="351"/>
      <c r="RR14" s="352"/>
      <c r="RS14" s="353"/>
      <c r="RT14" s="352"/>
      <c r="RU14" s="353"/>
      <c r="RV14" s="352"/>
      <c r="RW14" s="353"/>
      <c r="RX14" s="352"/>
      <c r="RY14" s="353"/>
      <c r="RZ14" s="350"/>
      <c r="SA14" s="350"/>
      <c r="SB14" s="350"/>
      <c r="SC14" s="350"/>
      <c r="SD14" s="350"/>
      <c r="SE14" s="350"/>
      <c r="SF14" s="351"/>
      <c r="SG14" s="352"/>
      <c r="SH14" s="353"/>
      <c r="SI14" s="352"/>
      <c r="SJ14" s="353"/>
      <c r="SK14" s="352"/>
      <c r="SL14" s="353"/>
      <c r="SM14" s="352"/>
      <c r="SN14" s="353"/>
      <c r="SO14" s="350"/>
      <c r="SP14" s="350"/>
      <c r="SQ14" s="350"/>
      <c r="SR14" s="350"/>
      <c r="SS14" s="350"/>
      <c r="ST14" s="350"/>
      <c r="SU14" s="351"/>
      <c r="SV14" s="352"/>
      <c r="SW14" s="353"/>
      <c r="SX14" s="352"/>
      <c r="SY14" s="353"/>
      <c r="SZ14" s="352"/>
      <c r="TA14" s="353"/>
      <c r="TB14" s="352"/>
      <c r="TC14" s="353"/>
      <c r="TD14" s="350"/>
      <c r="TE14" s="350"/>
      <c r="TF14" s="350"/>
      <c r="TG14" s="350"/>
      <c r="TH14" s="350"/>
      <c r="TI14" s="350"/>
      <c r="TJ14" s="351"/>
      <c r="TK14" s="352"/>
      <c r="TL14" s="353"/>
      <c r="TM14" s="352"/>
      <c r="TN14" s="353"/>
      <c r="TO14" s="352"/>
      <c r="TP14" s="353"/>
      <c r="TQ14" s="352"/>
      <c r="TR14" s="353"/>
      <c r="TS14" s="350"/>
      <c r="TT14" s="350"/>
      <c r="TU14" s="350"/>
      <c r="TV14" s="350"/>
      <c r="TW14" s="350"/>
      <c r="TX14" s="350"/>
      <c r="TY14" s="351"/>
      <c r="TZ14" s="352"/>
      <c r="UA14" s="353"/>
      <c r="UB14" s="352"/>
      <c r="UC14" s="353"/>
      <c r="UD14" s="352"/>
      <c r="UE14" s="353"/>
      <c r="UF14" s="352"/>
      <c r="UG14" s="353"/>
      <c r="UH14" s="350"/>
      <c r="UI14" s="350"/>
      <c r="UJ14" s="350"/>
      <c r="UK14" s="350"/>
      <c r="UL14" s="350"/>
      <c r="UM14" s="350"/>
      <c r="UN14" s="351"/>
      <c r="UO14" s="352"/>
      <c r="UP14" s="353"/>
      <c r="UQ14" s="352"/>
      <c r="UR14" s="353"/>
      <c r="US14" s="352"/>
      <c r="UT14" s="353"/>
      <c r="UU14" s="352"/>
      <c r="UV14" s="353"/>
      <c r="UW14" s="350"/>
      <c r="UX14" s="350"/>
      <c r="UY14" s="350"/>
      <c r="UZ14" s="350"/>
      <c r="VA14" s="350"/>
      <c r="VB14" s="350"/>
      <c r="VC14" s="351"/>
      <c r="VD14" s="352"/>
      <c r="VE14" s="353"/>
      <c r="VF14" s="352"/>
      <c r="VG14" s="353"/>
      <c r="VH14" s="352"/>
      <c r="VI14" s="353"/>
      <c r="VJ14" s="352"/>
      <c r="VK14" s="353"/>
      <c r="VL14" s="350"/>
      <c r="VM14" s="350"/>
      <c r="VN14" s="350"/>
      <c r="VO14" s="350"/>
      <c r="VP14" s="350"/>
      <c r="VQ14" s="350"/>
      <c r="VR14" s="351"/>
      <c r="VS14" s="352"/>
      <c r="VT14" s="353"/>
      <c r="VU14" s="352"/>
      <c r="VV14" s="353"/>
      <c r="VW14" s="352"/>
      <c r="VX14" s="353"/>
      <c r="VY14" s="352"/>
      <c r="VZ14" s="353"/>
      <c r="WA14" s="350"/>
      <c r="WB14" s="350"/>
      <c r="WC14" s="350"/>
      <c r="WD14" s="350"/>
      <c r="WE14" s="350"/>
      <c r="WF14" s="350"/>
      <c r="WG14" s="351"/>
      <c r="WH14" s="352"/>
      <c r="WI14" s="353"/>
      <c r="WJ14" s="352"/>
      <c r="WK14" s="353"/>
      <c r="WL14" s="352"/>
      <c r="WM14" s="353"/>
      <c r="WN14" s="352"/>
      <c r="WO14" s="353"/>
      <c r="WP14" s="350"/>
      <c r="WQ14" s="350"/>
      <c r="WR14" s="350"/>
      <c r="WS14" s="350"/>
      <c r="WT14" s="350"/>
      <c r="WU14" s="350"/>
      <c r="WV14" s="351"/>
      <c r="WW14" s="352"/>
      <c r="WX14" s="353"/>
      <c r="WY14" s="352"/>
      <c r="WZ14" s="353"/>
      <c r="XA14" s="352"/>
      <c r="XB14" s="353"/>
      <c r="XC14" s="352"/>
      <c r="XD14" s="353"/>
      <c r="XE14" s="350"/>
      <c r="XF14" s="350"/>
      <c r="XG14" s="350"/>
      <c r="XH14" s="350"/>
      <c r="XI14" s="350"/>
      <c r="XJ14" s="350"/>
      <c r="XK14" s="351"/>
      <c r="XL14" s="352"/>
      <c r="XM14" s="353"/>
      <c r="XN14" s="352"/>
      <c r="XO14" s="353"/>
      <c r="XP14" s="352"/>
      <c r="XQ14" s="353"/>
      <c r="XR14" s="352"/>
      <c r="XS14" s="353"/>
      <c r="XT14" s="350"/>
      <c r="XU14" s="350"/>
      <c r="XV14" s="350"/>
      <c r="XW14" s="350"/>
      <c r="XX14" s="350"/>
      <c r="XY14" s="350"/>
      <c r="XZ14" s="351"/>
      <c r="YA14" s="352"/>
      <c r="YB14" s="353"/>
      <c r="YC14" s="352"/>
      <c r="YD14" s="353"/>
      <c r="YE14" s="352"/>
      <c r="YF14" s="353"/>
      <c r="YG14" s="352"/>
      <c r="YH14" s="353"/>
      <c r="YI14" s="350"/>
      <c r="YJ14" s="350"/>
      <c r="YK14" s="350"/>
      <c r="YL14" s="350"/>
      <c r="YM14" s="350"/>
      <c r="YN14" s="350"/>
      <c r="YO14" s="351"/>
      <c r="YP14" s="352"/>
      <c r="YQ14" s="353"/>
      <c r="YR14" s="352"/>
      <c r="YS14" s="353"/>
      <c r="YT14" s="352"/>
      <c r="YU14" s="353"/>
      <c r="YV14" s="352"/>
      <c r="YW14" s="353"/>
      <c r="YX14" s="350"/>
      <c r="YY14" s="350"/>
      <c r="YZ14" s="350"/>
      <c r="ZA14" s="350"/>
      <c r="ZB14" s="350"/>
      <c r="ZC14" s="350"/>
      <c r="ZD14" s="351"/>
      <c r="ZE14" s="352"/>
      <c r="ZF14" s="353"/>
      <c r="ZG14" s="352"/>
      <c r="ZH14" s="353"/>
      <c r="ZI14" s="352"/>
      <c r="ZJ14" s="353"/>
      <c r="ZK14" s="352"/>
      <c r="ZL14" s="353"/>
      <c r="ZM14" s="350"/>
      <c r="ZN14" s="350"/>
      <c r="ZO14" s="350"/>
      <c r="ZP14" s="350"/>
      <c r="ZQ14" s="350"/>
      <c r="ZR14" s="350"/>
      <c r="ZS14" s="351"/>
      <c r="ZT14" s="352"/>
      <c r="ZU14" s="353"/>
      <c r="ZV14" s="352"/>
      <c r="ZW14" s="353"/>
      <c r="ZX14" s="352"/>
      <c r="ZY14" s="353"/>
      <c r="ZZ14" s="352"/>
      <c r="AAA14" s="353"/>
      <c r="AAB14" s="350"/>
      <c r="AAC14" s="350"/>
      <c r="AAD14" s="350"/>
      <c r="AAE14" s="350"/>
      <c r="AAF14" s="350"/>
      <c r="AAG14" s="350"/>
      <c r="AAH14" s="351"/>
      <c r="AAI14" s="352"/>
      <c r="AAJ14" s="353"/>
      <c r="AAK14" s="352"/>
      <c r="AAL14" s="353"/>
      <c r="AAM14" s="352"/>
      <c r="AAN14" s="353"/>
      <c r="AAO14" s="352"/>
      <c r="AAP14" s="353"/>
      <c r="AAQ14" s="350"/>
      <c r="AAR14" s="350"/>
      <c r="AAS14" s="350"/>
      <c r="AAT14" s="350"/>
      <c r="AAU14" s="350"/>
      <c r="AAV14" s="350"/>
      <c r="AAW14" s="351"/>
      <c r="AAX14" s="352"/>
      <c r="AAY14" s="353"/>
      <c r="AAZ14" s="352"/>
      <c r="ABA14" s="353"/>
      <c r="ABB14" s="352"/>
      <c r="ABC14" s="353"/>
      <c r="ABD14" s="352"/>
      <c r="ABE14" s="353"/>
      <c r="ABF14" s="350"/>
      <c r="ABG14" s="350"/>
      <c r="ABH14" s="350"/>
      <c r="ABI14" s="350"/>
      <c r="ABJ14" s="350"/>
      <c r="ABK14" s="350"/>
      <c r="ABL14" s="351"/>
      <c r="ABM14" s="352"/>
      <c r="ABN14" s="353"/>
      <c r="ABO14" s="352"/>
      <c r="ABP14" s="353"/>
      <c r="ABQ14" s="352"/>
      <c r="ABR14" s="353"/>
      <c r="ABS14" s="352"/>
      <c r="ABT14" s="353"/>
      <c r="ABU14" s="350"/>
      <c r="ABV14" s="350"/>
      <c r="ABW14" s="350"/>
      <c r="ABX14" s="350"/>
      <c r="ABY14" s="350"/>
      <c r="ABZ14" s="350"/>
      <c r="ACA14" s="351"/>
      <c r="ACB14" s="352"/>
      <c r="ACC14" s="353"/>
      <c r="ACD14" s="352"/>
      <c r="ACE14" s="353"/>
      <c r="ACF14" s="352"/>
      <c r="ACG14" s="353"/>
      <c r="ACH14" s="352"/>
      <c r="ACI14" s="353"/>
      <c r="ACJ14" s="350"/>
      <c r="ACK14" s="350"/>
      <c r="ACL14" s="350"/>
      <c r="ACM14" s="350"/>
      <c r="ACN14" s="350"/>
      <c r="ACO14" s="350"/>
      <c r="ACP14" s="351"/>
      <c r="ACQ14" s="352"/>
      <c r="ACR14" s="353"/>
      <c r="ACS14" s="352"/>
      <c r="ACT14" s="353"/>
      <c r="ACU14" s="352"/>
      <c r="ACV14" s="353"/>
      <c r="ACW14" s="352"/>
      <c r="ACX14" s="353"/>
      <c r="ACY14" s="350"/>
      <c r="ACZ14" s="350"/>
      <c r="ADA14" s="350"/>
      <c r="ADB14" s="350"/>
      <c r="ADC14" s="350"/>
      <c r="ADD14" s="350"/>
      <c r="ADE14" s="351"/>
      <c r="ADF14" s="352"/>
      <c r="ADG14" s="353"/>
      <c r="ADH14" s="352"/>
      <c r="ADI14" s="353"/>
      <c r="ADJ14" s="352"/>
      <c r="ADK14" s="353"/>
      <c r="ADL14" s="352"/>
      <c r="ADM14" s="353"/>
      <c r="ADN14" s="350"/>
      <c r="ADO14" s="350"/>
      <c r="ADP14" s="350"/>
      <c r="ADQ14" s="350"/>
      <c r="ADR14" s="350"/>
      <c r="ADS14" s="350"/>
      <c r="ADT14" s="351"/>
      <c r="ADU14" s="352"/>
      <c r="ADV14" s="353"/>
      <c r="ADW14" s="352"/>
      <c r="ADX14" s="353"/>
      <c r="ADY14" s="352"/>
      <c r="ADZ14" s="353"/>
      <c r="AEA14" s="352"/>
      <c r="AEB14" s="353"/>
      <c r="AEC14" s="350"/>
      <c r="AED14" s="350"/>
      <c r="AEE14" s="350"/>
      <c r="AEF14" s="350"/>
      <c r="AEG14" s="350"/>
      <c r="AEH14" s="350"/>
      <c r="AEI14" s="351"/>
      <c r="AEJ14" s="352"/>
      <c r="AEK14" s="353"/>
      <c r="AEL14" s="352"/>
      <c r="AEM14" s="353"/>
      <c r="AEN14" s="352"/>
      <c r="AEO14" s="353"/>
      <c r="AEP14" s="352"/>
      <c r="AEQ14" s="353"/>
      <c r="AER14" s="350"/>
      <c r="AES14" s="350"/>
      <c r="AET14" s="350"/>
      <c r="AEU14" s="350"/>
      <c r="AEV14" s="350"/>
      <c r="AEW14" s="350"/>
      <c r="AEX14" s="351"/>
      <c r="AEY14" s="352"/>
      <c r="AEZ14" s="353"/>
      <c r="AFA14" s="352"/>
      <c r="AFB14" s="353"/>
      <c r="AFC14" s="352"/>
      <c r="AFD14" s="353"/>
      <c r="AFE14" s="352"/>
      <c r="AFF14" s="353"/>
      <c r="AFG14" s="350"/>
      <c r="AFH14" s="350"/>
      <c r="AFI14" s="350"/>
      <c r="AFJ14" s="350"/>
      <c r="AFK14" s="350"/>
      <c r="AFL14" s="350"/>
      <c r="AFM14" s="351"/>
      <c r="AFN14" s="352"/>
      <c r="AFO14" s="353"/>
      <c r="AFP14" s="352"/>
      <c r="AFQ14" s="353"/>
      <c r="AFR14" s="352"/>
      <c r="AFS14" s="353"/>
      <c r="AFT14" s="352"/>
      <c r="AFU14" s="353"/>
      <c r="AFV14" s="350"/>
      <c r="AFW14" s="350"/>
      <c r="AFX14" s="350"/>
      <c r="AFY14" s="350"/>
      <c r="AFZ14" s="350"/>
      <c r="AGA14" s="350"/>
      <c r="AGB14" s="351"/>
      <c r="AGC14" s="352"/>
      <c r="AGD14" s="353"/>
      <c r="AGE14" s="352"/>
      <c r="AGF14" s="353"/>
      <c r="AGG14" s="352"/>
      <c r="AGH14" s="353"/>
      <c r="AGI14" s="352"/>
      <c r="AGJ14" s="353"/>
      <c r="AGK14" s="350"/>
      <c r="AGL14" s="350"/>
      <c r="AGM14" s="350"/>
      <c r="AGN14" s="350"/>
      <c r="AGO14" s="350"/>
      <c r="AGP14" s="350"/>
      <c r="AGQ14" s="351"/>
      <c r="AGR14" s="352"/>
      <c r="AGS14" s="353"/>
      <c r="AGT14" s="352"/>
      <c r="AGU14" s="353"/>
      <c r="AGV14" s="352"/>
      <c r="AGW14" s="353"/>
      <c r="AGX14" s="352"/>
      <c r="AGY14" s="353"/>
      <c r="AGZ14" s="350"/>
      <c r="AHA14" s="350"/>
      <c r="AHB14" s="350"/>
      <c r="AHC14" s="350"/>
      <c r="AHD14" s="350"/>
      <c r="AHE14" s="350"/>
      <c r="AHF14" s="351"/>
      <c r="AHG14" s="352"/>
      <c r="AHH14" s="353"/>
      <c r="AHI14" s="352"/>
      <c r="AHJ14" s="353"/>
      <c r="AHK14" s="352"/>
      <c r="AHL14" s="353"/>
      <c r="AHM14" s="352"/>
      <c r="AHN14" s="353"/>
      <c r="AHO14" s="350"/>
      <c r="AHP14" s="350"/>
      <c r="AHQ14" s="350"/>
      <c r="AHR14" s="350"/>
      <c r="AHS14" s="350"/>
      <c r="AHT14" s="350"/>
      <c r="AHU14" s="351"/>
      <c r="AHV14" s="352"/>
      <c r="AHW14" s="353"/>
      <c r="AHX14" s="352"/>
      <c r="AHY14" s="353"/>
      <c r="AHZ14" s="352"/>
      <c r="AIA14" s="353"/>
      <c r="AIB14" s="352"/>
      <c r="AIC14" s="353"/>
      <c r="AID14" s="350"/>
      <c r="AIE14" s="350"/>
      <c r="AIF14" s="350"/>
      <c r="AIG14" s="350"/>
      <c r="AIH14" s="350"/>
      <c r="AII14" s="350"/>
      <c r="AIJ14" s="351"/>
      <c r="AIK14" s="352"/>
      <c r="AIL14" s="353"/>
      <c r="AIM14" s="352"/>
      <c r="AIN14" s="353"/>
      <c r="AIO14" s="352"/>
      <c r="AIP14" s="353"/>
      <c r="AIQ14" s="352"/>
      <c r="AIR14" s="353"/>
      <c r="AIS14" s="350"/>
      <c r="AIT14" s="350"/>
      <c r="AIU14" s="350"/>
      <c r="AIV14" s="350"/>
      <c r="AIW14" s="350"/>
      <c r="AIX14" s="350"/>
      <c r="AIY14" s="351"/>
      <c r="AIZ14" s="352"/>
      <c r="AJA14" s="353"/>
      <c r="AJB14" s="352"/>
      <c r="AJC14" s="353"/>
      <c r="AJD14" s="352"/>
      <c r="AJE14" s="353"/>
      <c r="AJF14" s="352"/>
      <c r="AJG14" s="353"/>
      <c r="AJH14" s="350"/>
      <c r="AJI14" s="350"/>
      <c r="AJJ14" s="350"/>
      <c r="AJK14" s="350"/>
      <c r="AJL14" s="350"/>
      <c r="AJM14" s="350"/>
      <c r="AJN14" s="351"/>
      <c r="AJO14" s="352"/>
      <c r="AJP14" s="353"/>
      <c r="AJQ14" s="352"/>
      <c r="AJR14" s="353"/>
      <c r="AJS14" s="352"/>
      <c r="AJT14" s="353"/>
      <c r="AJU14" s="352"/>
      <c r="AJV14" s="353"/>
      <c r="AJW14" s="350"/>
      <c r="AJX14" s="350"/>
      <c r="AJY14" s="350"/>
      <c r="AJZ14" s="350"/>
      <c r="AKA14" s="350"/>
      <c r="AKB14" s="350"/>
      <c r="AKC14" s="351"/>
      <c r="AKD14" s="352"/>
      <c r="AKE14" s="353"/>
      <c r="AKF14" s="352"/>
      <c r="AKG14" s="353"/>
      <c r="AKH14" s="352"/>
      <c r="AKI14" s="353"/>
      <c r="AKJ14" s="352"/>
      <c r="AKK14" s="353"/>
      <c r="AKL14" s="350"/>
      <c r="AKM14" s="350"/>
      <c r="AKN14" s="350"/>
      <c r="AKO14" s="350"/>
      <c r="AKP14" s="350"/>
      <c r="AKQ14" s="350"/>
      <c r="AKR14" s="351"/>
      <c r="AKS14" s="352"/>
      <c r="AKT14" s="353"/>
      <c r="AKU14" s="352"/>
      <c r="AKV14" s="353"/>
      <c r="AKW14" s="352"/>
      <c r="AKX14" s="353"/>
      <c r="AKY14" s="352"/>
      <c r="AKZ14" s="353"/>
      <c r="ALA14" s="350"/>
      <c r="ALB14" s="350"/>
      <c r="ALC14" s="350"/>
      <c r="ALD14" s="350"/>
      <c r="ALE14" s="350"/>
      <c r="ALF14" s="350"/>
      <c r="ALG14" s="351"/>
      <c r="ALH14" s="352"/>
      <c r="ALI14" s="353"/>
      <c r="ALJ14" s="352"/>
      <c r="ALK14" s="353"/>
      <c r="ALL14" s="352"/>
      <c r="ALM14" s="353"/>
      <c r="ALN14" s="352"/>
      <c r="ALO14" s="353"/>
      <c r="ALP14" s="350"/>
      <c r="ALQ14" s="350"/>
      <c r="ALR14" s="350"/>
      <c r="ALS14" s="350"/>
      <c r="ALT14" s="350"/>
      <c r="ALU14" s="350"/>
      <c r="ALV14" s="351"/>
      <c r="ALW14" s="352"/>
      <c r="ALX14" s="353"/>
      <c r="ALY14" s="352"/>
      <c r="ALZ14" s="353"/>
      <c r="AMA14" s="352"/>
      <c r="AMB14" s="353"/>
      <c r="AMC14" s="352"/>
      <c r="AMD14" s="353"/>
      <c r="AME14" s="350"/>
      <c r="AMF14" s="350"/>
      <c r="AMG14" s="350"/>
      <c r="AMH14" s="350"/>
      <c r="AMI14" s="350"/>
      <c r="AMJ14" s="350"/>
      <c r="AMK14" s="351"/>
      <c r="AML14" s="352"/>
      <c r="AMM14" s="353"/>
      <c r="AMN14" s="352"/>
      <c r="AMO14" s="353"/>
      <c r="AMP14" s="352"/>
      <c r="AMQ14" s="353"/>
      <c r="AMR14" s="352"/>
      <c r="AMS14" s="353"/>
      <c r="AMT14" s="350"/>
      <c r="AMU14" s="350"/>
      <c r="AMV14" s="350"/>
      <c r="AMW14" s="350"/>
      <c r="AMX14" s="350"/>
      <c r="AMY14" s="350"/>
      <c r="AMZ14" s="351"/>
      <c r="ANA14" s="352"/>
      <c r="ANB14" s="353"/>
      <c r="ANC14" s="352"/>
      <c r="AND14" s="353"/>
      <c r="ANE14" s="352"/>
      <c r="ANF14" s="353"/>
      <c r="ANG14" s="352"/>
      <c r="ANH14" s="353"/>
      <c r="ANI14" s="350"/>
      <c r="ANJ14" s="350"/>
      <c r="ANK14" s="350"/>
      <c r="ANL14" s="350"/>
      <c r="ANM14" s="350"/>
      <c r="ANN14" s="350"/>
      <c r="ANO14" s="351"/>
      <c r="ANP14" s="352"/>
      <c r="ANQ14" s="353"/>
      <c r="ANR14" s="352"/>
      <c r="ANS14" s="353"/>
      <c r="ANT14" s="352"/>
      <c r="ANU14" s="353"/>
      <c r="ANV14" s="352"/>
      <c r="ANW14" s="353"/>
      <c r="ANX14" s="350"/>
      <c r="ANY14" s="350"/>
      <c r="ANZ14" s="350"/>
      <c r="AOA14" s="350"/>
      <c r="AOB14" s="350"/>
      <c r="AOC14" s="350"/>
      <c r="AOD14" s="351"/>
      <c r="AOE14" s="352"/>
      <c r="AOF14" s="353"/>
      <c r="AOG14" s="352"/>
      <c r="AOH14" s="353"/>
      <c r="AOI14" s="352"/>
      <c r="AOJ14" s="353"/>
      <c r="AOK14" s="352"/>
      <c r="AOL14" s="353"/>
      <c r="AOM14" s="350"/>
      <c r="AON14" s="350"/>
      <c r="AOO14" s="350"/>
      <c r="AOP14" s="350"/>
      <c r="AOQ14" s="350"/>
      <c r="AOR14" s="350"/>
      <c r="AOS14" s="351"/>
      <c r="AOT14" s="352"/>
      <c r="AOU14" s="353"/>
      <c r="AOV14" s="352"/>
      <c r="AOW14" s="353"/>
      <c r="AOX14" s="352"/>
      <c r="AOY14" s="353"/>
      <c r="AOZ14" s="352"/>
      <c r="APA14" s="353"/>
      <c r="APB14" s="350"/>
      <c r="APC14" s="350"/>
      <c r="APD14" s="350"/>
      <c r="APE14" s="350"/>
      <c r="APF14" s="350"/>
      <c r="APG14" s="350"/>
      <c r="APH14" s="351"/>
      <c r="API14" s="352"/>
      <c r="APJ14" s="353"/>
      <c r="APK14" s="352"/>
      <c r="APL14" s="353"/>
      <c r="APM14" s="352"/>
      <c r="APN14" s="353"/>
      <c r="APO14" s="352"/>
      <c r="APP14" s="353"/>
      <c r="APQ14" s="350"/>
      <c r="APR14" s="350"/>
      <c r="APS14" s="350"/>
      <c r="APT14" s="350"/>
      <c r="APU14" s="350"/>
      <c r="APV14" s="350"/>
      <c r="APW14" s="351"/>
      <c r="APX14" s="352"/>
      <c r="APY14" s="353"/>
      <c r="APZ14" s="352"/>
      <c r="AQA14" s="353"/>
      <c r="AQB14" s="352"/>
      <c r="AQC14" s="353"/>
      <c r="AQD14" s="352"/>
      <c r="AQE14" s="353"/>
      <c r="AQF14" s="350"/>
      <c r="AQG14" s="350"/>
      <c r="AQH14" s="350"/>
      <c r="AQI14" s="350"/>
      <c r="AQJ14" s="350"/>
      <c r="AQK14" s="350"/>
      <c r="AQL14" s="351"/>
      <c r="AQM14" s="352"/>
      <c r="AQN14" s="353"/>
      <c r="AQO14" s="352"/>
      <c r="AQP14" s="353"/>
      <c r="AQQ14" s="352"/>
      <c r="AQR14" s="353"/>
      <c r="AQS14" s="352"/>
      <c r="AQT14" s="353"/>
      <c r="AQU14" s="350"/>
      <c r="AQV14" s="350"/>
      <c r="AQW14" s="350"/>
      <c r="AQX14" s="350"/>
      <c r="AQY14" s="350"/>
      <c r="AQZ14" s="350"/>
      <c r="ARA14" s="351"/>
      <c r="ARB14" s="352"/>
      <c r="ARC14" s="353"/>
      <c r="ARD14" s="352"/>
      <c r="ARE14" s="353"/>
      <c r="ARF14" s="352"/>
      <c r="ARG14" s="353"/>
      <c r="ARH14" s="352"/>
      <c r="ARI14" s="353"/>
      <c r="ARJ14" s="350"/>
      <c r="ARK14" s="350"/>
      <c r="ARL14" s="350"/>
      <c r="ARM14" s="350"/>
      <c r="ARN14" s="350"/>
      <c r="ARO14" s="350"/>
      <c r="ARP14" s="351"/>
      <c r="ARQ14" s="352"/>
      <c r="ARR14" s="353"/>
      <c r="ARS14" s="352"/>
      <c r="ART14" s="353"/>
      <c r="ARU14" s="352"/>
      <c r="ARV14" s="353"/>
      <c r="ARW14" s="352"/>
      <c r="ARX14" s="353"/>
      <c r="ARY14" s="350"/>
      <c r="ARZ14" s="350"/>
      <c r="ASA14" s="350"/>
      <c r="ASB14" s="350"/>
      <c r="ASC14" s="350"/>
      <c r="ASD14" s="350"/>
      <c r="ASE14" s="351"/>
      <c r="ASF14" s="352"/>
      <c r="ASG14" s="353"/>
      <c r="ASH14" s="352"/>
      <c r="ASI14" s="353"/>
      <c r="ASJ14" s="352"/>
      <c r="ASK14" s="353"/>
      <c r="ASL14" s="352"/>
      <c r="ASM14" s="353"/>
      <c r="ASN14" s="350"/>
      <c r="ASO14" s="350"/>
      <c r="ASP14" s="350"/>
      <c r="ASQ14" s="350"/>
      <c r="ASR14" s="350"/>
      <c r="ASS14" s="350"/>
      <c r="AST14" s="351"/>
      <c r="ASU14" s="352"/>
      <c r="ASV14" s="353"/>
      <c r="ASW14" s="352"/>
      <c r="ASX14" s="353"/>
      <c r="ASY14" s="352"/>
      <c r="ASZ14" s="353"/>
      <c r="ATA14" s="352"/>
      <c r="ATB14" s="353"/>
      <c r="ATC14" s="350"/>
      <c r="ATD14" s="350"/>
      <c r="ATE14" s="350"/>
      <c r="ATF14" s="350"/>
      <c r="ATG14" s="350"/>
      <c r="ATH14" s="350"/>
      <c r="ATI14" s="351"/>
      <c r="ATJ14" s="352"/>
      <c r="ATK14" s="353"/>
      <c r="ATL14" s="352"/>
      <c r="ATM14" s="353"/>
      <c r="ATN14" s="352"/>
      <c r="ATO14" s="353"/>
      <c r="ATP14" s="352"/>
      <c r="ATQ14" s="353"/>
      <c r="ATR14" s="350"/>
      <c r="ATS14" s="350"/>
      <c r="ATT14" s="350"/>
      <c r="ATU14" s="350"/>
      <c r="ATV14" s="350"/>
      <c r="ATW14" s="350"/>
      <c r="ATX14" s="351"/>
      <c r="ATY14" s="352"/>
      <c r="ATZ14" s="353"/>
      <c r="AUA14" s="352"/>
      <c r="AUB14" s="353"/>
      <c r="AUC14" s="352"/>
      <c r="AUD14" s="353"/>
      <c r="AUE14" s="352"/>
      <c r="AUF14" s="353"/>
      <c r="AUG14" s="350"/>
      <c r="AUH14" s="350"/>
      <c r="AUI14" s="350"/>
      <c r="AUJ14" s="350"/>
      <c r="AUK14" s="350"/>
      <c r="AUL14" s="350"/>
      <c r="AUM14" s="351"/>
      <c r="AUN14" s="352"/>
      <c r="AUO14" s="353"/>
      <c r="AUP14" s="352"/>
      <c r="AUQ14" s="353"/>
      <c r="AUR14" s="352"/>
      <c r="AUS14" s="353"/>
      <c r="AUT14" s="352"/>
      <c r="AUU14" s="353"/>
      <c r="AUV14" s="350"/>
      <c r="AUW14" s="350"/>
      <c r="AUX14" s="350"/>
      <c r="AUY14" s="350"/>
      <c r="AUZ14" s="350"/>
      <c r="AVA14" s="350"/>
      <c r="AVB14" s="351"/>
      <c r="AVC14" s="352"/>
      <c r="AVD14" s="353"/>
      <c r="AVE14" s="352"/>
      <c r="AVF14" s="353"/>
      <c r="AVG14" s="352"/>
      <c r="AVH14" s="353"/>
      <c r="AVI14" s="352"/>
      <c r="AVJ14" s="353"/>
      <c r="AVK14" s="350"/>
      <c r="AVL14" s="350"/>
      <c r="AVM14" s="350"/>
      <c r="AVN14" s="350"/>
      <c r="AVO14" s="350"/>
      <c r="AVP14" s="350"/>
      <c r="AVQ14" s="351"/>
      <c r="AVR14" s="352"/>
      <c r="AVS14" s="353"/>
      <c r="AVT14" s="352"/>
      <c r="AVU14" s="353"/>
      <c r="AVV14" s="352"/>
      <c r="AVW14" s="353"/>
      <c r="AVX14" s="352"/>
      <c r="AVY14" s="353"/>
      <c r="AVZ14" s="350"/>
      <c r="AWA14" s="350"/>
      <c r="AWB14" s="350"/>
      <c r="AWC14" s="350"/>
      <c r="AWD14" s="350"/>
      <c r="AWE14" s="350"/>
      <c r="AWF14" s="351"/>
      <c r="AWG14" s="352"/>
      <c r="AWH14" s="353"/>
      <c r="AWI14" s="352"/>
      <c r="AWJ14" s="353"/>
      <c r="AWK14" s="352"/>
      <c r="AWL14" s="353"/>
      <c r="AWM14" s="352"/>
      <c r="AWN14" s="353"/>
      <c r="AWO14" s="350"/>
      <c r="AWP14" s="350"/>
      <c r="AWQ14" s="350"/>
      <c r="AWR14" s="350"/>
      <c r="AWS14" s="350"/>
      <c r="AWT14" s="350"/>
      <c r="AWU14" s="351"/>
      <c r="AWV14" s="352"/>
      <c r="AWW14" s="353"/>
      <c r="AWX14" s="352"/>
      <c r="AWY14" s="353"/>
      <c r="AWZ14" s="352"/>
      <c r="AXA14" s="353"/>
      <c r="AXB14" s="352"/>
      <c r="AXC14" s="353"/>
      <c r="AXD14" s="350"/>
      <c r="AXE14" s="350"/>
      <c r="AXF14" s="350"/>
      <c r="AXG14" s="350"/>
      <c r="AXH14" s="350"/>
      <c r="AXI14" s="350"/>
      <c r="AXJ14" s="351"/>
      <c r="AXK14" s="352"/>
      <c r="AXL14" s="353"/>
      <c r="AXM14" s="352"/>
      <c r="AXN14" s="353"/>
      <c r="AXO14" s="352"/>
      <c r="AXP14" s="353"/>
      <c r="AXQ14" s="352"/>
      <c r="AXR14" s="353"/>
      <c r="AXS14" s="350"/>
      <c r="AXT14" s="350"/>
      <c r="AXU14" s="350"/>
      <c r="AXV14" s="350"/>
      <c r="AXW14" s="350"/>
      <c r="AXX14" s="350"/>
      <c r="AXY14" s="351"/>
      <c r="AXZ14" s="352"/>
      <c r="AYA14" s="353"/>
      <c r="AYB14" s="352"/>
      <c r="AYC14" s="353"/>
      <c r="AYD14" s="352"/>
      <c r="AYE14" s="353"/>
      <c r="AYF14" s="352"/>
      <c r="AYG14" s="353"/>
      <c r="AYH14" s="350"/>
      <c r="AYI14" s="350"/>
      <c r="AYJ14" s="350"/>
      <c r="AYK14" s="350"/>
      <c r="AYL14" s="350"/>
      <c r="AYM14" s="350"/>
      <c r="AYN14" s="351"/>
      <c r="AYO14" s="352"/>
      <c r="AYP14" s="353"/>
      <c r="AYQ14" s="352"/>
      <c r="AYR14" s="353"/>
      <c r="AYS14" s="352"/>
      <c r="AYT14" s="353"/>
      <c r="AYU14" s="352"/>
      <c r="AYV14" s="353"/>
      <c r="AYW14" s="350"/>
      <c r="AYX14" s="350"/>
      <c r="AYY14" s="350"/>
      <c r="AYZ14" s="350"/>
      <c r="AZA14" s="350"/>
      <c r="AZB14" s="350"/>
      <c r="AZC14" s="351"/>
      <c r="AZD14" s="352"/>
      <c r="AZE14" s="353"/>
      <c r="AZF14" s="352"/>
      <c r="AZG14" s="353"/>
      <c r="AZH14" s="352"/>
      <c r="AZI14" s="353"/>
      <c r="AZJ14" s="352"/>
      <c r="AZK14" s="353"/>
      <c r="AZL14" s="350"/>
      <c r="AZM14" s="350"/>
      <c r="AZN14" s="350"/>
      <c r="AZO14" s="350"/>
      <c r="AZP14" s="350"/>
      <c r="AZQ14" s="350"/>
      <c r="AZR14" s="351"/>
      <c r="AZS14" s="352"/>
      <c r="AZT14" s="353"/>
      <c r="AZU14" s="352"/>
      <c r="AZV14" s="353"/>
      <c r="AZW14" s="352"/>
      <c r="AZX14" s="353"/>
      <c r="AZY14" s="352"/>
      <c r="AZZ14" s="353"/>
      <c r="BAA14" s="350"/>
      <c r="BAB14" s="350"/>
      <c r="BAC14" s="350"/>
      <c r="BAD14" s="350"/>
      <c r="BAE14" s="350"/>
      <c r="BAF14" s="350"/>
      <c r="BAG14" s="351"/>
      <c r="BAH14" s="352"/>
      <c r="BAI14" s="353"/>
      <c r="BAJ14" s="352"/>
      <c r="BAK14" s="353"/>
      <c r="BAL14" s="352"/>
      <c r="BAM14" s="353"/>
      <c r="BAN14" s="352"/>
      <c r="BAO14" s="353"/>
      <c r="BAP14" s="350"/>
      <c r="BAQ14" s="350"/>
      <c r="BAR14" s="350"/>
      <c r="BAS14" s="350"/>
      <c r="BAT14" s="350"/>
      <c r="BAU14" s="350"/>
      <c r="BAV14" s="351"/>
      <c r="BAW14" s="352"/>
      <c r="BAX14" s="353"/>
      <c r="BAY14" s="352"/>
      <c r="BAZ14" s="353"/>
      <c r="BBA14" s="352"/>
      <c r="BBB14" s="353"/>
      <c r="BBC14" s="352"/>
      <c r="BBD14" s="353"/>
      <c r="BBE14" s="350"/>
      <c r="BBF14" s="350"/>
      <c r="BBG14" s="350"/>
      <c r="BBH14" s="350"/>
      <c r="BBI14" s="350"/>
      <c r="BBJ14" s="350"/>
      <c r="BBK14" s="351"/>
      <c r="BBL14" s="352"/>
      <c r="BBM14" s="353"/>
      <c r="BBN14" s="352"/>
      <c r="BBO14" s="353"/>
      <c r="BBP14" s="352"/>
      <c r="BBQ14" s="353"/>
      <c r="BBR14" s="352"/>
      <c r="BBS14" s="353"/>
      <c r="BBT14" s="350"/>
      <c r="BBU14" s="350"/>
      <c r="BBV14" s="350"/>
      <c r="BBW14" s="350"/>
      <c r="BBX14" s="350"/>
      <c r="BBY14" s="350"/>
      <c r="BBZ14" s="351"/>
      <c r="BCA14" s="352"/>
      <c r="BCB14" s="353"/>
      <c r="BCC14" s="352"/>
      <c r="BCD14" s="353"/>
      <c r="BCE14" s="352"/>
      <c r="BCF14" s="353"/>
      <c r="BCG14" s="352"/>
      <c r="BCH14" s="353"/>
      <c r="BCI14" s="350"/>
      <c r="BCJ14" s="350"/>
      <c r="BCK14" s="350"/>
      <c r="BCL14" s="350"/>
      <c r="BCM14" s="350"/>
      <c r="BCN14" s="350"/>
      <c r="BCO14" s="351"/>
      <c r="BCP14" s="352"/>
      <c r="BCQ14" s="353"/>
      <c r="BCR14" s="352"/>
      <c r="BCS14" s="353"/>
      <c r="BCT14" s="352"/>
      <c r="BCU14" s="353"/>
      <c r="BCV14" s="352"/>
      <c r="BCW14" s="353"/>
      <c r="BCX14" s="350"/>
      <c r="BCY14" s="350"/>
      <c r="BCZ14" s="350"/>
      <c r="BDA14" s="350"/>
      <c r="BDB14" s="350"/>
      <c r="BDC14" s="350"/>
      <c r="BDD14" s="351"/>
      <c r="BDE14" s="352"/>
      <c r="BDF14" s="353"/>
      <c r="BDG14" s="352"/>
      <c r="BDH14" s="353"/>
      <c r="BDI14" s="352"/>
      <c r="BDJ14" s="353"/>
      <c r="BDK14" s="352"/>
      <c r="BDL14" s="353"/>
      <c r="BDM14" s="350"/>
      <c r="BDN14" s="350"/>
      <c r="BDO14" s="350"/>
      <c r="BDP14" s="350"/>
      <c r="BDQ14" s="350"/>
      <c r="BDR14" s="350"/>
      <c r="BDS14" s="351"/>
      <c r="BDT14" s="352"/>
      <c r="BDU14" s="353"/>
      <c r="BDV14" s="352"/>
      <c r="BDW14" s="353"/>
      <c r="BDX14" s="352"/>
      <c r="BDY14" s="353"/>
      <c r="BDZ14" s="352"/>
      <c r="BEA14" s="353"/>
      <c r="BEB14" s="350"/>
      <c r="BEC14" s="350"/>
      <c r="BED14" s="350"/>
      <c r="BEE14" s="350"/>
      <c r="BEF14" s="350"/>
      <c r="BEG14" s="350"/>
      <c r="BEH14" s="351"/>
      <c r="BEI14" s="352"/>
      <c r="BEJ14" s="353"/>
      <c r="BEK14" s="352"/>
      <c r="BEL14" s="353"/>
      <c r="BEM14" s="352"/>
      <c r="BEN14" s="353"/>
      <c r="BEO14" s="352"/>
      <c r="BEP14" s="353"/>
      <c r="BEQ14" s="350"/>
      <c r="BER14" s="350"/>
      <c r="BES14" s="350"/>
      <c r="BET14" s="350"/>
      <c r="BEU14" s="350"/>
      <c r="BEV14" s="350"/>
      <c r="BEW14" s="351"/>
      <c r="BEX14" s="352"/>
      <c r="BEY14" s="353"/>
      <c r="BEZ14" s="352"/>
      <c r="BFA14" s="353"/>
      <c r="BFB14" s="352"/>
      <c r="BFC14" s="353"/>
      <c r="BFD14" s="352"/>
      <c r="BFE14" s="353"/>
      <c r="BFF14" s="350"/>
      <c r="BFG14" s="350"/>
      <c r="BFH14" s="350"/>
      <c r="BFI14" s="350"/>
      <c r="BFJ14" s="350"/>
      <c r="BFK14" s="350"/>
      <c r="BFL14" s="351"/>
      <c r="BFM14" s="352"/>
      <c r="BFN14" s="353"/>
      <c r="BFO14" s="352"/>
      <c r="BFP14" s="353"/>
      <c r="BFQ14" s="352"/>
      <c r="BFR14" s="353"/>
      <c r="BFS14" s="352"/>
      <c r="BFT14" s="353"/>
      <c r="BFU14" s="350"/>
      <c r="BFV14" s="350"/>
      <c r="BFW14" s="350"/>
      <c r="BFX14" s="350"/>
      <c r="BFY14" s="350"/>
      <c r="BFZ14" s="350"/>
      <c r="BGA14" s="351"/>
      <c r="BGB14" s="352"/>
      <c r="BGC14" s="353"/>
      <c r="BGD14" s="352"/>
      <c r="BGE14" s="353"/>
      <c r="BGF14" s="352"/>
      <c r="BGG14" s="353"/>
      <c r="BGH14" s="352"/>
      <c r="BGI14" s="353"/>
      <c r="BGJ14" s="350"/>
      <c r="BGK14" s="350"/>
      <c r="BGL14" s="350"/>
      <c r="BGM14" s="350"/>
      <c r="BGN14" s="350"/>
      <c r="BGO14" s="350"/>
      <c r="BGP14" s="351"/>
      <c r="BGQ14" s="352"/>
      <c r="BGR14" s="353"/>
      <c r="BGS14" s="352"/>
      <c r="BGT14" s="353"/>
      <c r="BGU14" s="352"/>
      <c r="BGV14" s="353"/>
      <c r="BGW14" s="352"/>
      <c r="BGX14" s="353"/>
      <c r="BGY14" s="350"/>
      <c r="BGZ14" s="350"/>
      <c r="BHA14" s="350"/>
      <c r="BHB14" s="350"/>
      <c r="BHC14" s="350"/>
      <c r="BHD14" s="350"/>
      <c r="BHE14" s="351"/>
      <c r="BHF14" s="352"/>
      <c r="BHG14" s="353"/>
      <c r="BHH14" s="352"/>
      <c r="BHI14" s="353"/>
      <c r="BHJ14" s="352"/>
      <c r="BHK14" s="353"/>
      <c r="BHL14" s="352"/>
      <c r="BHM14" s="353"/>
      <c r="BHN14" s="350"/>
      <c r="BHO14" s="350"/>
      <c r="BHP14" s="350"/>
      <c r="BHQ14" s="350"/>
      <c r="BHR14" s="350"/>
      <c r="BHS14" s="350"/>
      <c r="BHT14" s="351"/>
      <c r="BHU14" s="352"/>
      <c r="BHV14" s="353"/>
      <c r="BHW14" s="352"/>
      <c r="BHX14" s="353"/>
      <c r="BHY14" s="352"/>
      <c r="BHZ14" s="353"/>
      <c r="BIA14" s="352"/>
      <c r="BIB14" s="353"/>
      <c r="BIC14" s="350"/>
      <c r="BID14" s="350"/>
      <c r="BIE14" s="350"/>
      <c r="BIF14" s="350"/>
      <c r="BIG14" s="350"/>
      <c r="BIH14" s="350"/>
      <c r="BII14" s="351"/>
      <c r="BIJ14" s="352"/>
      <c r="BIK14" s="353"/>
      <c r="BIL14" s="352"/>
      <c r="BIM14" s="353"/>
      <c r="BIN14" s="352"/>
      <c r="BIO14" s="353"/>
      <c r="BIP14" s="352"/>
      <c r="BIQ14" s="353"/>
      <c r="BIR14" s="350"/>
      <c r="BIS14" s="350"/>
      <c r="BIT14" s="350"/>
      <c r="BIU14" s="350"/>
      <c r="BIV14" s="350"/>
      <c r="BIW14" s="350"/>
      <c r="BIX14" s="351"/>
      <c r="BIY14" s="352"/>
      <c r="BIZ14" s="353"/>
      <c r="BJA14" s="352"/>
      <c r="BJB14" s="353"/>
      <c r="BJC14" s="352"/>
      <c r="BJD14" s="353"/>
      <c r="BJE14" s="352"/>
      <c r="BJF14" s="353"/>
      <c r="BJG14" s="350"/>
      <c r="BJH14" s="350"/>
      <c r="BJI14" s="350"/>
      <c r="BJJ14" s="350"/>
      <c r="BJK14" s="350"/>
      <c r="BJL14" s="350"/>
      <c r="BJM14" s="351"/>
      <c r="BJN14" s="352"/>
      <c r="BJO14" s="353"/>
      <c r="BJP14" s="352"/>
      <c r="BJQ14" s="353"/>
      <c r="BJR14" s="352"/>
      <c r="BJS14" s="353"/>
      <c r="BJT14" s="352"/>
      <c r="BJU14" s="353"/>
      <c r="BJV14" s="350"/>
      <c r="BJW14" s="350"/>
      <c r="BJX14" s="350"/>
      <c r="BJY14" s="350"/>
      <c r="BJZ14" s="350"/>
      <c r="BKA14" s="350"/>
      <c r="BKB14" s="351"/>
      <c r="BKC14" s="352"/>
      <c r="BKD14" s="353"/>
      <c r="BKE14" s="352"/>
      <c r="BKF14" s="353"/>
      <c r="BKG14" s="352"/>
      <c r="BKH14" s="353"/>
      <c r="BKI14" s="352"/>
      <c r="BKJ14" s="353"/>
      <c r="BKK14" s="350"/>
      <c r="BKL14" s="350"/>
      <c r="BKM14" s="350"/>
      <c r="BKN14" s="350"/>
      <c r="BKO14" s="350"/>
      <c r="BKP14" s="350"/>
      <c r="BKQ14" s="351"/>
      <c r="BKR14" s="352"/>
      <c r="BKS14" s="353"/>
      <c r="BKT14" s="352"/>
      <c r="BKU14" s="353"/>
      <c r="BKV14" s="352"/>
      <c r="BKW14" s="353"/>
      <c r="BKX14" s="352"/>
      <c r="BKY14" s="353"/>
      <c r="BKZ14" s="350"/>
      <c r="BLA14" s="350"/>
      <c r="BLB14" s="350"/>
      <c r="BLC14" s="350"/>
      <c r="BLD14" s="350"/>
      <c r="BLE14" s="350"/>
      <c r="BLF14" s="351"/>
      <c r="BLG14" s="352"/>
      <c r="BLH14" s="353"/>
      <c r="BLI14" s="352"/>
      <c r="BLJ14" s="353"/>
      <c r="BLK14" s="352"/>
      <c r="BLL14" s="353"/>
      <c r="BLM14" s="352"/>
      <c r="BLN14" s="353"/>
      <c r="BLO14" s="350"/>
      <c r="BLP14" s="350"/>
      <c r="BLQ14" s="350"/>
      <c r="BLR14" s="350"/>
      <c r="BLS14" s="350"/>
      <c r="BLT14" s="350"/>
      <c r="BLU14" s="351"/>
      <c r="BLV14" s="352"/>
      <c r="BLW14" s="353"/>
      <c r="BLX14" s="352"/>
      <c r="BLY14" s="353"/>
      <c r="BLZ14" s="352"/>
      <c r="BMA14" s="353"/>
      <c r="BMB14" s="352"/>
      <c r="BMC14" s="353"/>
      <c r="BMD14" s="350"/>
      <c r="BME14" s="350"/>
      <c r="BMF14" s="350"/>
      <c r="BMG14" s="350"/>
      <c r="BMH14" s="350"/>
      <c r="BMI14" s="350"/>
      <c r="BMJ14" s="351"/>
      <c r="BMK14" s="352"/>
      <c r="BML14" s="353"/>
      <c r="BMM14" s="352"/>
      <c r="BMN14" s="353"/>
      <c r="BMO14" s="352"/>
      <c r="BMP14" s="353"/>
      <c r="BMQ14" s="352"/>
      <c r="BMR14" s="353"/>
      <c r="BMS14" s="350"/>
      <c r="BMT14" s="350"/>
      <c r="BMU14" s="350"/>
      <c r="BMV14" s="350"/>
      <c r="BMW14" s="350"/>
      <c r="BMX14" s="350"/>
      <c r="BMY14" s="351"/>
      <c r="BMZ14" s="352"/>
      <c r="BNA14" s="353"/>
      <c r="BNB14" s="352"/>
      <c r="BNC14" s="353"/>
      <c r="BND14" s="352"/>
      <c r="BNE14" s="353"/>
      <c r="BNF14" s="352"/>
      <c r="BNG14" s="353"/>
      <c r="BNH14" s="350"/>
      <c r="BNI14" s="350"/>
      <c r="BNJ14" s="350"/>
      <c r="BNK14" s="350"/>
      <c r="BNL14" s="350"/>
      <c r="BNM14" s="350"/>
      <c r="BNN14" s="351"/>
      <c r="BNO14" s="352"/>
      <c r="BNP14" s="353"/>
      <c r="BNQ14" s="352"/>
      <c r="BNR14" s="353"/>
      <c r="BNS14" s="352"/>
      <c r="BNT14" s="353"/>
      <c r="BNU14" s="352"/>
      <c r="BNV14" s="353"/>
      <c r="BNW14" s="350"/>
      <c r="BNX14" s="350"/>
      <c r="BNY14" s="350"/>
      <c r="BNZ14" s="350"/>
      <c r="BOA14" s="350"/>
      <c r="BOB14" s="350"/>
      <c r="BOC14" s="351"/>
      <c r="BOD14" s="352"/>
      <c r="BOE14" s="353"/>
      <c r="BOF14" s="352"/>
      <c r="BOG14" s="353"/>
      <c r="BOH14" s="352"/>
      <c r="BOI14" s="353"/>
      <c r="BOJ14" s="352"/>
      <c r="BOK14" s="353"/>
      <c r="BOL14" s="350"/>
      <c r="BOM14" s="350"/>
      <c r="BON14" s="350"/>
      <c r="BOO14" s="350"/>
      <c r="BOP14" s="350"/>
      <c r="BOQ14" s="350"/>
      <c r="BOR14" s="351"/>
      <c r="BOS14" s="352"/>
      <c r="BOT14" s="353"/>
      <c r="BOU14" s="352"/>
      <c r="BOV14" s="353"/>
      <c r="BOW14" s="352"/>
      <c r="BOX14" s="353"/>
      <c r="BOY14" s="352"/>
      <c r="BOZ14" s="353"/>
      <c r="BPA14" s="350"/>
      <c r="BPB14" s="350"/>
      <c r="BPC14" s="350"/>
      <c r="BPD14" s="350"/>
      <c r="BPE14" s="350"/>
      <c r="BPF14" s="350"/>
      <c r="BPG14" s="351"/>
      <c r="BPH14" s="352"/>
      <c r="BPI14" s="353"/>
      <c r="BPJ14" s="352"/>
      <c r="BPK14" s="353"/>
      <c r="BPL14" s="352"/>
      <c r="BPM14" s="353"/>
      <c r="BPN14" s="352"/>
      <c r="BPO14" s="353"/>
      <c r="BPP14" s="350"/>
      <c r="BPQ14" s="350"/>
      <c r="BPR14" s="350"/>
      <c r="BPS14" s="350"/>
      <c r="BPT14" s="350"/>
      <c r="BPU14" s="350"/>
      <c r="BPV14" s="351"/>
      <c r="BPW14" s="352"/>
      <c r="BPX14" s="353"/>
      <c r="BPY14" s="352"/>
      <c r="BPZ14" s="353"/>
      <c r="BQA14" s="352"/>
      <c r="BQB14" s="353"/>
      <c r="BQC14" s="352"/>
      <c r="BQD14" s="353"/>
      <c r="BQE14" s="350"/>
      <c r="BQF14" s="350"/>
      <c r="BQG14" s="350"/>
      <c r="BQH14" s="350"/>
      <c r="BQI14" s="350"/>
      <c r="BQJ14" s="350"/>
      <c r="BQK14" s="351"/>
      <c r="BQL14" s="352"/>
      <c r="BQM14" s="353"/>
      <c r="BQN14" s="352"/>
      <c r="BQO14" s="353"/>
      <c r="BQP14" s="352"/>
      <c r="BQQ14" s="353"/>
      <c r="BQR14" s="352"/>
      <c r="BQS14" s="353"/>
      <c r="BQT14" s="350"/>
      <c r="BQU14" s="350"/>
      <c r="BQV14" s="350"/>
      <c r="BQW14" s="350"/>
      <c r="BQX14" s="350"/>
      <c r="BQY14" s="350"/>
      <c r="BQZ14" s="351"/>
      <c r="BRA14" s="352"/>
      <c r="BRB14" s="353"/>
      <c r="BRC14" s="352"/>
      <c r="BRD14" s="353"/>
      <c r="BRE14" s="352"/>
      <c r="BRF14" s="353"/>
      <c r="BRG14" s="352"/>
      <c r="BRH14" s="353"/>
      <c r="BRI14" s="350"/>
      <c r="BRJ14" s="350"/>
      <c r="BRK14" s="350"/>
      <c r="BRL14" s="350"/>
      <c r="BRM14" s="350"/>
      <c r="BRN14" s="350"/>
      <c r="BRO14" s="351"/>
      <c r="BRP14" s="352"/>
      <c r="BRQ14" s="353"/>
      <c r="BRR14" s="352"/>
      <c r="BRS14" s="353"/>
      <c r="BRT14" s="352"/>
      <c r="BRU14" s="353"/>
      <c r="BRV14" s="352"/>
      <c r="BRW14" s="353"/>
      <c r="BRX14" s="350"/>
      <c r="BRY14" s="350"/>
      <c r="BRZ14" s="350"/>
      <c r="BSA14" s="350"/>
      <c r="BSB14" s="350"/>
      <c r="BSC14" s="350"/>
      <c r="BSD14" s="351"/>
      <c r="BSE14" s="352"/>
      <c r="BSF14" s="353"/>
      <c r="BSG14" s="352"/>
      <c r="BSH14" s="353"/>
      <c r="BSI14" s="352"/>
      <c r="BSJ14" s="353"/>
      <c r="BSK14" s="352"/>
      <c r="BSL14" s="353"/>
      <c r="BSM14" s="350"/>
      <c r="BSN14" s="350"/>
      <c r="BSO14" s="350"/>
      <c r="BSP14" s="350"/>
      <c r="BSQ14" s="350"/>
      <c r="BSR14" s="350"/>
      <c r="BSS14" s="351"/>
      <c r="BST14" s="352"/>
      <c r="BSU14" s="353"/>
      <c r="BSV14" s="352"/>
      <c r="BSW14" s="353"/>
      <c r="BSX14" s="352"/>
      <c r="BSY14" s="353"/>
      <c r="BSZ14" s="352"/>
      <c r="BTA14" s="353"/>
      <c r="BTB14" s="350"/>
      <c r="BTC14" s="350"/>
      <c r="BTD14" s="350"/>
      <c r="BTE14" s="350"/>
      <c r="BTF14" s="350"/>
      <c r="BTG14" s="350"/>
      <c r="BTH14" s="351"/>
      <c r="BTI14" s="352"/>
      <c r="BTJ14" s="353"/>
      <c r="BTK14" s="352"/>
      <c r="BTL14" s="353"/>
      <c r="BTM14" s="352"/>
      <c r="BTN14" s="353"/>
      <c r="BTO14" s="352"/>
      <c r="BTP14" s="353"/>
      <c r="BTQ14" s="350"/>
      <c r="BTR14" s="350"/>
      <c r="BTS14" s="350"/>
      <c r="BTT14" s="350"/>
      <c r="BTU14" s="350"/>
      <c r="BTV14" s="350"/>
      <c r="BTW14" s="351"/>
      <c r="BTX14" s="352"/>
      <c r="BTY14" s="353"/>
      <c r="BTZ14" s="352"/>
      <c r="BUA14" s="353"/>
      <c r="BUB14" s="352"/>
      <c r="BUC14" s="353"/>
      <c r="BUD14" s="352"/>
      <c r="BUE14" s="353"/>
      <c r="BUF14" s="350"/>
      <c r="BUG14" s="350"/>
      <c r="BUH14" s="350"/>
      <c r="BUI14" s="350"/>
      <c r="BUJ14" s="350"/>
      <c r="BUK14" s="350"/>
      <c r="BUL14" s="351"/>
      <c r="BUM14" s="352"/>
      <c r="BUN14" s="353"/>
      <c r="BUO14" s="352"/>
      <c r="BUP14" s="353"/>
      <c r="BUQ14" s="352"/>
      <c r="BUR14" s="353"/>
      <c r="BUS14" s="352"/>
      <c r="BUT14" s="353"/>
      <c r="BUU14" s="350"/>
      <c r="BUV14" s="350"/>
      <c r="BUW14" s="350"/>
      <c r="BUX14" s="350"/>
      <c r="BUY14" s="350"/>
      <c r="BUZ14" s="350"/>
      <c r="BVA14" s="351"/>
      <c r="BVB14" s="352"/>
      <c r="BVC14" s="353"/>
      <c r="BVD14" s="352"/>
      <c r="BVE14" s="353"/>
      <c r="BVF14" s="352"/>
      <c r="BVG14" s="353"/>
      <c r="BVH14" s="352"/>
      <c r="BVI14" s="353"/>
      <c r="BVJ14" s="350"/>
      <c r="BVK14" s="350"/>
      <c r="BVL14" s="350"/>
      <c r="BVM14" s="350"/>
      <c r="BVN14" s="350"/>
      <c r="BVO14" s="350"/>
      <c r="BVP14" s="351"/>
      <c r="BVQ14" s="352"/>
      <c r="BVR14" s="353"/>
      <c r="BVS14" s="352"/>
      <c r="BVT14" s="353"/>
      <c r="BVU14" s="352"/>
      <c r="BVV14" s="353"/>
      <c r="BVW14" s="352"/>
      <c r="BVX14" s="353"/>
      <c r="BVY14" s="350"/>
      <c r="BVZ14" s="350"/>
      <c r="BWA14" s="350"/>
      <c r="BWB14" s="350"/>
      <c r="BWC14" s="350"/>
      <c r="BWD14" s="350"/>
      <c r="BWE14" s="351"/>
      <c r="BWF14" s="352"/>
      <c r="BWG14" s="353"/>
      <c r="BWH14" s="352"/>
      <c r="BWI14" s="353"/>
      <c r="BWJ14" s="352"/>
      <c r="BWK14" s="353"/>
      <c r="BWL14" s="352"/>
      <c r="BWM14" s="353"/>
      <c r="BWN14" s="350"/>
      <c r="BWO14" s="350"/>
      <c r="BWP14" s="350"/>
      <c r="BWQ14" s="350"/>
      <c r="BWR14" s="350"/>
      <c r="BWS14" s="350"/>
      <c r="BWT14" s="351"/>
      <c r="BWU14" s="352"/>
      <c r="BWV14" s="353"/>
      <c r="BWW14" s="352"/>
      <c r="BWX14" s="353"/>
      <c r="BWY14" s="352"/>
      <c r="BWZ14" s="353"/>
      <c r="BXA14" s="352"/>
      <c r="BXB14" s="353"/>
      <c r="BXC14" s="350"/>
      <c r="BXD14" s="350"/>
      <c r="BXE14" s="350"/>
      <c r="BXF14" s="350"/>
      <c r="BXG14" s="350"/>
      <c r="BXH14" s="350"/>
      <c r="BXI14" s="351"/>
      <c r="BXJ14" s="352"/>
      <c r="BXK14" s="353"/>
      <c r="BXL14" s="352"/>
      <c r="BXM14" s="353"/>
      <c r="BXN14" s="352"/>
      <c r="BXO14" s="353"/>
      <c r="BXP14" s="352"/>
      <c r="BXQ14" s="353"/>
      <c r="BXR14" s="350"/>
      <c r="BXS14" s="350"/>
      <c r="BXT14" s="350"/>
      <c r="BXU14" s="350"/>
      <c r="BXV14" s="350"/>
      <c r="BXW14" s="350"/>
      <c r="BXX14" s="351"/>
      <c r="BXY14" s="352"/>
      <c r="BXZ14" s="353"/>
      <c r="BYA14" s="352"/>
      <c r="BYB14" s="353"/>
      <c r="BYC14" s="352"/>
      <c r="BYD14" s="353"/>
      <c r="BYE14" s="352"/>
      <c r="BYF14" s="353"/>
      <c r="BYG14" s="350"/>
      <c r="BYH14" s="350"/>
      <c r="BYI14" s="350"/>
      <c r="BYJ14" s="350"/>
      <c r="BYK14" s="350"/>
      <c r="BYL14" s="350"/>
      <c r="BYM14" s="351"/>
      <c r="BYN14" s="352"/>
      <c r="BYO14" s="353"/>
      <c r="BYP14" s="352"/>
      <c r="BYQ14" s="353"/>
      <c r="BYR14" s="352"/>
      <c r="BYS14" s="353"/>
      <c r="BYT14" s="352"/>
      <c r="BYU14" s="353"/>
      <c r="BYV14" s="350"/>
      <c r="BYW14" s="350"/>
      <c r="BYX14" s="350"/>
      <c r="BYY14" s="350"/>
      <c r="BYZ14" s="350"/>
      <c r="BZA14" s="350"/>
      <c r="BZB14" s="351"/>
      <c r="BZC14" s="352"/>
      <c r="BZD14" s="353"/>
      <c r="BZE14" s="352"/>
      <c r="BZF14" s="353"/>
      <c r="BZG14" s="352"/>
      <c r="BZH14" s="353"/>
      <c r="BZI14" s="352"/>
      <c r="BZJ14" s="353"/>
      <c r="BZK14" s="350"/>
      <c r="BZL14" s="350"/>
      <c r="BZM14" s="350"/>
      <c r="BZN14" s="350"/>
      <c r="BZO14" s="350"/>
      <c r="BZP14" s="350"/>
      <c r="BZQ14" s="351"/>
      <c r="BZR14" s="352"/>
      <c r="BZS14" s="353"/>
      <c r="BZT14" s="352"/>
      <c r="BZU14" s="353"/>
      <c r="BZV14" s="352"/>
      <c r="BZW14" s="353"/>
      <c r="BZX14" s="352"/>
      <c r="BZY14" s="353"/>
      <c r="BZZ14" s="350"/>
      <c r="CAA14" s="350"/>
      <c r="CAB14" s="350"/>
      <c r="CAC14" s="350"/>
      <c r="CAD14" s="350"/>
      <c r="CAE14" s="350"/>
      <c r="CAF14" s="351"/>
      <c r="CAG14" s="352"/>
      <c r="CAH14" s="353"/>
      <c r="CAI14" s="352"/>
      <c r="CAJ14" s="353"/>
      <c r="CAK14" s="352"/>
      <c r="CAL14" s="353"/>
      <c r="CAM14" s="352"/>
      <c r="CAN14" s="353"/>
      <c r="CAO14" s="350"/>
      <c r="CAP14" s="350"/>
      <c r="CAQ14" s="350"/>
      <c r="CAR14" s="350"/>
      <c r="CAS14" s="350"/>
      <c r="CAT14" s="350"/>
      <c r="CAU14" s="351"/>
      <c r="CAV14" s="352"/>
      <c r="CAW14" s="353"/>
      <c r="CAX14" s="352"/>
      <c r="CAY14" s="353"/>
      <c r="CAZ14" s="352"/>
      <c r="CBA14" s="353"/>
      <c r="CBB14" s="352"/>
      <c r="CBC14" s="353"/>
      <c r="CBD14" s="350"/>
      <c r="CBE14" s="350"/>
      <c r="CBF14" s="350"/>
      <c r="CBG14" s="350"/>
      <c r="CBH14" s="350"/>
      <c r="CBI14" s="350"/>
      <c r="CBJ14" s="351"/>
      <c r="CBK14" s="352"/>
      <c r="CBL14" s="353"/>
      <c r="CBM14" s="352"/>
      <c r="CBN14" s="353"/>
      <c r="CBO14" s="352"/>
      <c r="CBP14" s="353"/>
      <c r="CBQ14" s="352"/>
      <c r="CBR14" s="353"/>
      <c r="CBS14" s="350"/>
      <c r="CBT14" s="350"/>
      <c r="CBU14" s="350"/>
      <c r="CBV14" s="350"/>
      <c r="CBW14" s="350"/>
      <c r="CBX14" s="350"/>
      <c r="CBY14" s="351"/>
      <c r="CBZ14" s="352"/>
      <c r="CCA14" s="353"/>
      <c r="CCB14" s="352"/>
      <c r="CCC14" s="353"/>
      <c r="CCD14" s="352"/>
      <c r="CCE14" s="353"/>
      <c r="CCF14" s="352"/>
      <c r="CCG14" s="353"/>
      <c r="CCH14" s="350"/>
      <c r="CCI14" s="350"/>
      <c r="CCJ14" s="350"/>
      <c r="CCK14" s="350"/>
      <c r="CCL14" s="350"/>
      <c r="CCM14" s="350"/>
      <c r="CCN14" s="351"/>
      <c r="CCO14" s="352"/>
      <c r="CCP14" s="353"/>
      <c r="CCQ14" s="352"/>
      <c r="CCR14" s="353"/>
      <c r="CCS14" s="352"/>
      <c r="CCT14" s="353"/>
      <c r="CCU14" s="352"/>
      <c r="CCV14" s="353"/>
      <c r="CCW14" s="350"/>
      <c r="CCX14" s="350"/>
      <c r="CCY14" s="350"/>
      <c r="CCZ14" s="350"/>
      <c r="CDA14" s="350"/>
      <c r="CDB14" s="350"/>
      <c r="CDC14" s="351"/>
      <c r="CDD14" s="352"/>
      <c r="CDE14" s="353"/>
      <c r="CDF14" s="352"/>
      <c r="CDG14" s="353"/>
      <c r="CDH14" s="352"/>
      <c r="CDI14" s="353"/>
      <c r="CDJ14" s="352"/>
      <c r="CDK14" s="353"/>
      <c r="CDL14" s="350"/>
      <c r="CDM14" s="350"/>
      <c r="CDN14" s="350"/>
      <c r="CDO14" s="350"/>
      <c r="CDP14" s="350"/>
      <c r="CDQ14" s="350"/>
      <c r="CDR14" s="351"/>
      <c r="CDS14" s="352"/>
      <c r="CDT14" s="353"/>
      <c r="CDU14" s="352"/>
      <c r="CDV14" s="353"/>
      <c r="CDW14" s="352"/>
      <c r="CDX14" s="353"/>
      <c r="CDY14" s="352"/>
      <c r="CDZ14" s="353"/>
      <c r="CEA14" s="350"/>
      <c r="CEB14" s="350"/>
      <c r="CEC14" s="350"/>
      <c r="CED14" s="350"/>
      <c r="CEE14" s="350"/>
      <c r="CEF14" s="350"/>
      <c r="CEG14" s="351"/>
      <c r="CEH14" s="352"/>
      <c r="CEI14" s="353"/>
      <c r="CEJ14" s="352"/>
      <c r="CEK14" s="353"/>
      <c r="CEL14" s="352"/>
      <c r="CEM14" s="353"/>
      <c r="CEN14" s="352"/>
      <c r="CEO14" s="353"/>
      <c r="CEP14" s="350"/>
      <c r="CEQ14" s="350"/>
      <c r="CER14" s="350"/>
      <c r="CES14" s="350"/>
      <c r="CET14" s="350"/>
      <c r="CEU14" s="350"/>
      <c r="CEV14" s="351"/>
      <c r="CEW14" s="352"/>
      <c r="CEX14" s="353"/>
      <c r="CEY14" s="352"/>
      <c r="CEZ14" s="353"/>
      <c r="CFA14" s="352"/>
      <c r="CFB14" s="353"/>
      <c r="CFC14" s="352"/>
      <c r="CFD14" s="353"/>
      <c r="CFE14" s="350"/>
      <c r="CFF14" s="350"/>
      <c r="CFG14" s="350"/>
      <c r="CFH14" s="350"/>
      <c r="CFI14" s="350"/>
      <c r="CFJ14" s="350"/>
      <c r="CFK14" s="351"/>
      <c r="CFL14" s="352"/>
      <c r="CFM14" s="353"/>
      <c r="CFN14" s="352"/>
      <c r="CFO14" s="353"/>
      <c r="CFP14" s="352"/>
      <c r="CFQ14" s="353"/>
      <c r="CFR14" s="352"/>
      <c r="CFS14" s="353"/>
      <c r="CFT14" s="350"/>
      <c r="CFU14" s="350"/>
      <c r="CFV14" s="350"/>
      <c r="CFW14" s="350"/>
      <c r="CFX14" s="350"/>
      <c r="CFY14" s="350"/>
      <c r="CFZ14" s="351"/>
      <c r="CGA14" s="352"/>
      <c r="CGB14" s="353"/>
      <c r="CGC14" s="352"/>
      <c r="CGD14" s="353"/>
      <c r="CGE14" s="352"/>
      <c r="CGF14" s="353"/>
      <c r="CGG14" s="352"/>
      <c r="CGH14" s="353"/>
      <c r="CGI14" s="350"/>
      <c r="CGJ14" s="350"/>
      <c r="CGK14" s="350"/>
      <c r="CGL14" s="350"/>
      <c r="CGM14" s="350"/>
      <c r="CGN14" s="350"/>
      <c r="CGO14" s="351"/>
      <c r="CGP14" s="352"/>
      <c r="CGQ14" s="353"/>
      <c r="CGR14" s="352"/>
      <c r="CGS14" s="353"/>
      <c r="CGT14" s="352"/>
      <c r="CGU14" s="353"/>
      <c r="CGV14" s="352"/>
      <c r="CGW14" s="353"/>
      <c r="CGX14" s="350"/>
      <c r="CGY14" s="350"/>
      <c r="CGZ14" s="350"/>
      <c r="CHA14" s="350"/>
      <c r="CHB14" s="350"/>
      <c r="CHC14" s="350"/>
      <c r="CHD14" s="351"/>
      <c r="CHE14" s="352"/>
      <c r="CHF14" s="353"/>
      <c r="CHG14" s="352"/>
      <c r="CHH14" s="353"/>
      <c r="CHI14" s="352"/>
      <c r="CHJ14" s="353"/>
      <c r="CHK14" s="352"/>
      <c r="CHL14" s="353"/>
      <c r="CHM14" s="350"/>
      <c r="CHN14" s="350"/>
      <c r="CHO14" s="350"/>
      <c r="CHP14" s="350"/>
      <c r="CHQ14" s="350"/>
      <c r="CHR14" s="350"/>
      <c r="CHS14" s="351"/>
      <c r="CHT14" s="352"/>
      <c r="CHU14" s="353"/>
      <c r="CHV14" s="352"/>
      <c r="CHW14" s="353"/>
      <c r="CHX14" s="352"/>
      <c r="CHY14" s="353"/>
      <c r="CHZ14" s="352"/>
      <c r="CIA14" s="353"/>
      <c r="CIB14" s="350"/>
      <c r="CIC14" s="350"/>
      <c r="CID14" s="350"/>
      <c r="CIE14" s="350"/>
      <c r="CIF14" s="350"/>
      <c r="CIG14" s="350"/>
      <c r="CIH14" s="351"/>
      <c r="CII14" s="352"/>
      <c r="CIJ14" s="353"/>
      <c r="CIK14" s="352"/>
      <c r="CIL14" s="353"/>
      <c r="CIM14" s="352"/>
      <c r="CIN14" s="353"/>
      <c r="CIO14" s="352"/>
      <c r="CIP14" s="353"/>
      <c r="CIQ14" s="350"/>
      <c r="CIR14" s="350"/>
      <c r="CIS14" s="350"/>
      <c r="CIT14" s="350"/>
      <c r="CIU14" s="350"/>
      <c r="CIV14" s="350"/>
      <c r="CIW14" s="351"/>
      <c r="CIX14" s="352"/>
      <c r="CIY14" s="353"/>
      <c r="CIZ14" s="352"/>
      <c r="CJA14" s="353"/>
      <c r="CJB14" s="352"/>
      <c r="CJC14" s="353"/>
      <c r="CJD14" s="352"/>
      <c r="CJE14" s="353"/>
      <c r="CJF14" s="350"/>
      <c r="CJG14" s="350"/>
      <c r="CJH14" s="350"/>
      <c r="CJI14" s="350"/>
      <c r="CJJ14" s="350"/>
      <c r="CJK14" s="350"/>
      <c r="CJL14" s="351"/>
      <c r="CJM14" s="352"/>
      <c r="CJN14" s="353"/>
      <c r="CJO14" s="352"/>
      <c r="CJP14" s="353"/>
      <c r="CJQ14" s="352"/>
      <c r="CJR14" s="353"/>
      <c r="CJS14" s="352"/>
      <c r="CJT14" s="353"/>
      <c r="CJU14" s="350"/>
      <c r="CJV14" s="350"/>
      <c r="CJW14" s="350"/>
      <c r="CJX14" s="350"/>
      <c r="CJY14" s="350"/>
      <c r="CJZ14" s="350"/>
      <c r="CKA14" s="351"/>
      <c r="CKB14" s="352"/>
      <c r="CKC14" s="353"/>
      <c r="CKD14" s="352"/>
      <c r="CKE14" s="353"/>
      <c r="CKF14" s="352"/>
      <c r="CKG14" s="353"/>
      <c r="CKH14" s="352"/>
      <c r="CKI14" s="353"/>
      <c r="CKJ14" s="350"/>
      <c r="CKK14" s="350"/>
      <c r="CKL14" s="350"/>
      <c r="CKM14" s="350"/>
      <c r="CKN14" s="350"/>
      <c r="CKO14" s="350"/>
      <c r="CKP14" s="351"/>
      <c r="CKQ14" s="352"/>
      <c r="CKR14" s="353"/>
      <c r="CKS14" s="352"/>
      <c r="CKT14" s="353"/>
      <c r="CKU14" s="352"/>
      <c r="CKV14" s="353"/>
      <c r="CKW14" s="352"/>
      <c r="CKX14" s="353"/>
      <c r="CKY14" s="350"/>
      <c r="CKZ14" s="350"/>
      <c r="CLA14" s="350"/>
      <c r="CLB14" s="350"/>
      <c r="CLC14" s="350"/>
      <c r="CLD14" s="350"/>
      <c r="CLE14" s="351"/>
      <c r="CLF14" s="352"/>
      <c r="CLG14" s="353"/>
      <c r="CLH14" s="352"/>
      <c r="CLI14" s="353"/>
      <c r="CLJ14" s="352"/>
      <c r="CLK14" s="353"/>
      <c r="CLL14" s="352"/>
      <c r="CLM14" s="353"/>
      <c r="CLN14" s="350"/>
      <c r="CLO14" s="350"/>
      <c r="CLP14" s="350"/>
      <c r="CLQ14" s="350"/>
      <c r="CLR14" s="350"/>
      <c r="CLS14" s="350"/>
      <c r="CLT14" s="351"/>
      <c r="CLU14" s="352"/>
      <c r="CLV14" s="353"/>
      <c r="CLW14" s="352"/>
      <c r="CLX14" s="353"/>
      <c r="CLY14" s="352"/>
      <c r="CLZ14" s="353"/>
      <c r="CMA14" s="352"/>
      <c r="CMB14" s="353"/>
      <c r="CMC14" s="350"/>
      <c r="CMD14" s="350"/>
      <c r="CME14" s="350"/>
      <c r="CMF14" s="350"/>
      <c r="CMG14" s="350"/>
      <c r="CMH14" s="350"/>
      <c r="CMI14" s="351"/>
      <c r="CMJ14" s="352"/>
      <c r="CMK14" s="353"/>
      <c r="CML14" s="352"/>
      <c r="CMM14" s="353"/>
      <c r="CMN14" s="352"/>
      <c r="CMO14" s="353"/>
      <c r="CMP14" s="352"/>
      <c r="CMQ14" s="353"/>
      <c r="CMR14" s="350"/>
      <c r="CMS14" s="350"/>
      <c r="CMT14" s="350"/>
      <c r="CMU14" s="350"/>
      <c r="CMV14" s="350"/>
      <c r="CMW14" s="350"/>
      <c r="CMX14" s="351"/>
      <c r="CMY14" s="352"/>
      <c r="CMZ14" s="353"/>
      <c r="CNA14" s="352"/>
      <c r="CNB14" s="353"/>
      <c r="CNC14" s="352"/>
      <c r="CND14" s="353"/>
      <c r="CNE14" s="352"/>
      <c r="CNF14" s="353"/>
      <c r="CNG14" s="350"/>
      <c r="CNH14" s="350"/>
      <c r="CNI14" s="350"/>
      <c r="CNJ14" s="350"/>
      <c r="CNK14" s="350"/>
      <c r="CNL14" s="350"/>
      <c r="CNM14" s="351"/>
      <c r="CNN14" s="352"/>
      <c r="CNO14" s="353"/>
      <c r="CNP14" s="352"/>
      <c r="CNQ14" s="353"/>
      <c r="CNR14" s="352"/>
      <c r="CNS14" s="353"/>
      <c r="CNT14" s="352"/>
      <c r="CNU14" s="353"/>
      <c r="CNV14" s="350"/>
      <c r="CNW14" s="350"/>
      <c r="CNX14" s="350"/>
      <c r="CNY14" s="350"/>
      <c r="CNZ14" s="350"/>
      <c r="COA14" s="350"/>
      <c r="COB14" s="351"/>
      <c r="COC14" s="352"/>
      <c r="COD14" s="353"/>
      <c r="COE14" s="352"/>
      <c r="COF14" s="353"/>
      <c r="COG14" s="352"/>
      <c r="COH14" s="353"/>
      <c r="COI14" s="352"/>
      <c r="COJ14" s="353"/>
      <c r="COK14" s="350"/>
      <c r="COL14" s="350"/>
      <c r="COM14" s="350"/>
      <c r="CON14" s="350"/>
      <c r="COO14" s="350"/>
      <c r="COP14" s="350"/>
      <c r="COQ14" s="351"/>
      <c r="COR14" s="352"/>
      <c r="COS14" s="353"/>
      <c r="COT14" s="352"/>
      <c r="COU14" s="353"/>
      <c r="COV14" s="352"/>
      <c r="COW14" s="353"/>
      <c r="COX14" s="352"/>
      <c r="COY14" s="353"/>
      <c r="COZ14" s="350"/>
      <c r="CPA14" s="350"/>
      <c r="CPB14" s="350"/>
      <c r="CPC14" s="350"/>
      <c r="CPD14" s="350"/>
      <c r="CPE14" s="350"/>
      <c r="CPF14" s="351"/>
      <c r="CPG14" s="352"/>
      <c r="CPH14" s="353"/>
      <c r="CPI14" s="352"/>
      <c r="CPJ14" s="353"/>
      <c r="CPK14" s="352"/>
      <c r="CPL14" s="353"/>
      <c r="CPM14" s="352"/>
      <c r="CPN14" s="353"/>
      <c r="CPO14" s="350"/>
      <c r="CPP14" s="350"/>
      <c r="CPQ14" s="350"/>
      <c r="CPR14" s="350"/>
      <c r="CPS14" s="350"/>
      <c r="CPT14" s="350"/>
      <c r="CPU14" s="351"/>
      <c r="CPV14" s="352"/>
      <c r="CPW14" s="353"/>
      <c r="CPX14" s="352"/>
      <c r="CPY14" s="353"/>
      <c r="CPZ14" s="352"/>
      <c r="CQA14" s="353"/>
      <c r="CQB14" s="352"/>
      <c r="CQC14" s="353"/>
      <c r="CQD14" s="350"/>
      <c r="CQE14" s="350"/>
      <c r="CQF14" s="350"/>
      <c r="CQG14" s="350"/>
      <c r="CQH14" s="350"/>
      <c r="CQI14" s="350"/>
      <c r="CQJ14" s="351"/>
      <c r="CQK14" s="352"/>
      <c r="CQL14" s="353"/>
      <c r="CQM14" s="352"/>
      <c r="CQN14" s="353"/>
      <c r="CQO14" s="352"/>
      <c r="CQP14" s="353"/>
      <c r="CQQ14" s="352"/>
      <c r="CQR14" s="353"/>
      <c r="CQS14" s="350"/>
      <c r="CQT14" s="350"/>
      <c r="CQU14" s="350"/>
      <c r="CQV14" s="350"/>
      <c r="CQW14" s="350"/>
      <c r="CQX14" s="350"/>
      <c r="CQY14" s="351"/>
      <c r="CQZ14" s="352"/>
      <c r="CRA14" s="353"/>
      <c r="CRB14" s="352"/>
      <c r="CRC14" s="353"/>
      <c r="CRD14" s="352"/>
      <c r="CRE14" s="353"/>
      <c r="CRF14" s="352"/>
      <c r="CRG14" s="353"/>
      <c r="CRH14" s="350"/>
      <c r="CRI14" s="350"/>
      <c r="CRJ14" s="350"/>
      <c r="CRK14" s="350"/>
      <c r="CRL14" s="350"/>
      <c r="CRM14" s="350"/>
      <c r="CRN14" s="351"/>
      <c r="CRO14" s="352"/>
      <c r="CRP14" s="353"/>
      <c r="CRQ14" s="352"/>
      <c r="CRR14" s="353"/>
      <c r="CRS14" s="352"/>
      <c r="CRT14" s="353"/>
      <c r="CRU14" s="352"/>
      <c r="CRV14" s="353"/>
      <c r="CRW14" s="350"/>
      <c r="CRX14" s="350"/>
      <c r="CRY14" s="350"/>
      <c r="CRZ14" s="350"/>
      <c r="CSA14" s="350"/>
      <c r="CSB14" s="350"/>
      <c r="CSC14" s="351"/>
      <c r="CSD14" s="352"/>
      <c r="CSE14" s="353"/>
      <c r="CSF14" s="352"/>
      <c r="CSG14" s="353"/>
      <c r="CSH14" s="352"/>
      <c r="CSI14" s="353"/>
      <c r="CSJ14" s="352"/>
      <c r="CSK14" s="353"/>
      <c r="CSL14" s="350"/>
      <c r="CSM14" s="350"/>
      <c r="CSN14" s="350"/>
      <c r="CSO14" s="350"/>
      <c r="CSP14" s="350"/>
      <c r="CSQ14" s="350"/>
      <c r="CSR14" s="351"/>
      <c r="CSS14" s="352"/>
      <c r="CST14" s="353"/>
      <c r="CSU14" s="352"/>
      <c r="CSV14" s="353"/>
      <c r="CSW14" s="352"/>
      <c r="CSX14" s="353"/>
      <c r="CSY14" s="352"/>
      <c r="CSZ14" s="353"/>
      <c r="CTA14" s="350"/>
      <c r="CTB14" s="350"/>
      <c r="CTC14" s="350"/>
      <c r="CTD14" s="350"/>
      <c r="CTE14" s="350"/>
      <c r="CTF14" s="350"/>
      <c r="CTG14" s="351"/>
      <c r="CTH14" s="352"/>
      <c r="CTI14" s="353"/>
      <c r="CTJ14" s="352"/>
      <c r="CTK14" s="353"/>
      <c r="CTL14" s="352"/>
      <c r="CTM14" s="353"/>
      <c r="CTN14" s="352"/>
      <c r="CTO14" s="353"/>
      <c r="CTP14" s="350"/>
      <c r="CTQ14" s="350"/>
      <c r="CTR14" s="350"/>
      <c r="CTS14" s="350"/>
      <c r="CTT14" s="350"/>
      <c r="CTU14" s="350"/>
      <c r="CTV14" s="351"/>
      <c r="CTW14" s="352"/>
      <c r="CTX14" s="353"/>
      <c r="CTY14" s="352"/>
      <c r="CTZ14" s="353"/>
      <c r="CUA14" s="352"/>
      <c r="CUB14" s="353"/>
      <c r="CUC14" s="352"/>
      <c r="CUD14" s="353"/>
      <c r="CUE14" s="350"/>
      <c r="CUF14" s="350"/>
      <c r="CUG14" s="350"/>
      <c r="CUH14" s="350"/>
      <c r="CUI14" s="350"/>
      <c r="CUJ14" s="350"/>
      <c r="CUK14" s="351"/>
      <c r="CUL14" s="352"/>
      <c r="CUM14" s="353"/>
      <c r="CUN14" s="352"/>
      <c r="CUO14" s="353"/>
      <c r="CUP14" s="352"/>
      <c r="CUQ14" s="353"/>
      <c r="CUR14" s="352"/>
      <c r="CUS14" s="353"/>
      <c r="CUT14" s="350"/>
      <c r="CUU14" s="350"/>
      <c r="CUV14" s="350"/>
      <c r="CUW14" s="350"/>
      <c r="CUX14" s="350"/>
      <c r="CUY14" s="350"/>
      <c r="CUZ14" s="351"/>
      <c r="CVA14" s="352"/>
      <c r="CVB14" s="353"/>
      <c r="CVC14" s="352"/>
      <c r="CVD14" s="353"/>
      <c r="CVE14" s="352"/>
      <c r="CVF14" s="353"/>
      <c r="CVG14" s="352"/>
      <c r="CVH14" s="353"/>
      <c r="CVI14" s="350"/>
      <c r="CVJ14" s="350"/>
      <c r="CVK14" s="350"/>
      <c r="CVL14" s="350"/>
      <c r="CVM14" s="350"/>
      <c r="CVN14" s="350"/>
      <c r="CVO14" s="351"/>
      <c r="CVP14" s="352"/>
      <c r="CVQ14" s="353"/>
      <c r="CVR14" s="352"/>
      <c r="CVS14" s="353"/>
      <c r="CVT14" s="352"/>
      <c r="CVU14" s="353"/>
      <c r="CVV14" s="352"/>
      <c r="CVW14" s="353"/>
      <c r="CVX14" s="350"/>
      <c r="CVY14" s="350"/>
      <c r="CVZ14" s="350"/>
      <c r="CWA14" s="350"/>
      <c r="CWB14" s="350"/>
      <c r="CWC14" s="350"/>
      <c r="CWD14" s="351"/>
      <c r="CWE14" s="352"/>
      <c r="CWF14" s="353"/>
      <c r="CWG14" s="352"/>
      <c r="CWH14" s="353"/>
      <c r="CWI14" s="352"/>
      <c r="CWJ14" s="353"/>
      <c r="CWK14" s="352"/>
      <c r="CWL14" s="353"/>
      <c r="CWM14" s="350"/>
      <c r="CWN14" s="350"/>
      <c r="CWO14" s="350"/>
      <c r="CWP14" s="350"/>
      <c r="CWQ14" s="350"/>
      <c r="CWR14" s="350"/>
      <c r="CWS14" s="351"/>
      <c r="CWT14" s="352"/>
      <c r="CWU14" s="353"/>
      <c r="CWV14" s="352"/>
      <c r="CWW14" s="353"/>
      <c r="CWX14" s="352"/>
      <c r="CWY14" s="353"/>
      <c r="CWZ14" s="352"/>
      <c r="CXA14" s="353"/>
      <c r="CXB14" s="350"/>
      <c r="CXC14" s="350"/>
      <c r="CXD14" s="350"/>
      <c r="CXE14" s="350"/>
      <c r="CXF14" s="350"/>
      <c r="CXG14" s="350"/>
      <c r="CXH14" s="351"/>
      <c r="CXI14" s="352"/>
      <c r="CXJ14" s="353"/>
      <c r="CXK14" s="352"/>
      <c r="CXL14" s="353"/>
      <c r="CXM14" s="352"/>
      <c r="CXN14" s="353"/>
      <c r="CXO14" s="352"/>
      <c r="CXP14" s="353"/>
      <c r="CXQ14" s="350"/>
      <c r="CXR14" s="350"/>
      <c r="CXS14" s="350"/>
      <c r="CXT14" s="350"/>
      <c r="CXU14" s="350"/>
      <c r="CXV14" s="350"/>
      <c r="CXW14" s="351"/>
      <c r="CXX14" s="352"/>
      <c r="CXY14" s="353"/>
      <c r="CXZ14" s="352"/>
      <c r="CYA14" s="353"/>
      <c r="CYB14" s="352"/>
      <c r="CYC14" s="353"/>
      <c r="CYD14" s="352"/>
      <c r="CYE14" s="353"/>
      <c r="CYF14" s="350"/>
      <c r="CYG14" s="350"/>
      <c r="CYH14" s="350"/>
      <c r="CYI14" s="350"/>
      <c r="CYJ14" s="350"/>
      <c r="CYK14" s="350"/>
      <c r="CYL14" s="351"/>
      <c r="CYM14" s="352"/>
      <c r="CYN14" s="353"/>
      <c r="CYO14" s="352"/>
      <c r="CYP14" s="353"/>
      <c r="CYQ14" s="352"/>
      <c r="CYR14" s="353"/>
      <c r="CYS14" s="352"/>
      <c r="CYT14" s="353"/>
      <c r="CYU14" s="350"/>
      <c r="CYV14" s="350"/>
      <c r="CYW14" s="350"/>
      <c r="CYX14" s="350"/>
      <c r="CYY14" s="350"/>
      <c r="CYZ14" s="350"/>
      <c r="CZA14" s="351"/>
      <c r="CZB14" s="352"/>
      <c r="CZC14" s="353"/>
      <c r="CZD14" s="352"/>
      <c r="CZE14" s="353"/>
      <c r="CZF14" s="352"/>
      <c r="CZG14" s="353"/>
      <c r="CZH14" s="352"/>
      <c r="CZI14" s="353"/>
      <c r="CZJ14" s="350"/>
      <c r="CZK14" s="350"/>
      <c r="CZL14" s="350"/>
      <c r="CZM14" s="350"/>
      <c r="CZN14" s="350"/>
      <c r="CZO14" s="350"/>
      <c r="CZP14" s="351"/>
      <c r="CZQ14" s="352"/>
      <c r="CZR14" s="353"/>
      <c r="CZS14" s="352"/>
      <c r="CZT14" s="353"/>
      <c r="CZU14" s="352"/>
      <c r="CZV14" s="353"/>
      <c r="CZW14" s="352"/>
      <c r="CZX14" s="353"/>
      <c r="CZY14" s="350"/>
      <c r="CZZ14" s="350"/>
      <c r="DAA14" s="350"/>
      <c r="DAB14" s="350"/>
      <c r="DAC14" s="350"/>
      <c r="DAD14" s="350"/>
      <c r="DAE14" s="351"/>
      <c r="DAF14" s="352"/>
      <c r="DAG14" s="353"/>
      <c r="DAH14" s="352"/>
      <c r="DAI14" s="353"/>
      <c r="DAJ14" s="352"/>
      <c r="DAK14" s="353"/>
      <c r="DAL14" s="352"/>
      <c r="DAM14" s="353"/>
      <c r="DAN14" s="350"/>
      <c r="DAO14" s="350"/>
      <c r="DAP14" s="350"/>
      <c r="DAQ14" s="350"/>
      <c r="DAR14" s="350"/>
      <c r="DAS14" s="350"/>
      <c r="DAT14" s="351"/>
      <c r="DAU14" s="352"/>
      <c r="DAV14" s="353"/>
      <c r="DAW14" s="352"/>
      <c r="DAX14" s="353"/>
      <c r="DAY14" s="352"/>
      <c r="DAZ14" s="353"/>
      <c r="DBA14" s="352"/>
      <c r="DBB14" s="353"/>
      <c r="DBC14" s="350"/>
      <c r="DBD14" s="350"/>
      <c r="DBE14" s="350"/>
      <c r="DBF14" s="350"/>
      <c r="DBG14" s="350"/>
      <c r="DBH14" s="350"/>
      <c r="DBI14" s="351"/>
      <c r="DBJ14" s="352"/>
      <c r="DBK14" s="353"/>
      <c r="DBL14" s="352"/>
      <c r="DBM14" s="353"/>
      <c r="DBN14" s="352"/>
      <c r="DBO14" s="353"/>
      <c r="DBP14" s="352"/>
      <c r="DBQ14" s="353"/>
      <c r="DBR14" s="350"/>
      <c r="DBS14" s="350"/>
      <c r="DBT14" s="350"/>
      <c r="DBU14" s="350"/>
      <c r="DBV14" s="350"/>
      <c r="DBW14" s="350"/>
      <c r="DBX14" s="351"/>
      <c r="DBY14" s="352"/>
      <c r="DBZ14" s="353"/>
      <c r="DCA14" s="352"/>
      <c r="DCB14" s="353"/>
      <c r="DCC14" s="352"/>
      <c r="DCD14" s="353"/>
      <c r="DCE14" s="352"/>
      <c r="DCF14" s="353"/>
      <c r="DCG14" s="350"/>
      <c r="DCH14" s="350"/>
      <c r="DCI14" s="350"/>
      <c r="DCJ14" s="350"/>
      <c r="DCK14" s="350"/>
      <c r="DCL14" s="350"/>
      <c r="DCM14" s="351"/>
      <c r="DCN14" s="352"/>
      <c r="DCO14" s="353"/>
      <c r="DCP14" s="352"/>
      <c r="DCQ14" s="353"/>
      <c r="DCR14" s="352"/>
      <c r="DCS14" s="353"/>
      <c r="DCT14" s="352"/>
      <c r="DCU14" s="353"/>
      <c r="DCV14" s="350"/>
      <c r="DCW14" s="350"/>
      <c r="DCX14" s="350"/>
      <c r="DCY14" s="350"/>
      <c r="DCZ14" s="350"/>
      <c r="DDA14" s="350"/>
      <c r="DDB14" s="351"/>
      <c r="DDC14" s="352"/>
      <c r="DDD14" s="353"/>
      <c r="DDE14" s="352"/>
      <c r="DDF14" s="353"/>
      <c r="DDG14" s="352"/>
      <c r="DDH14" s="353"/>
      <c r="DDI14" s="352"/>
      <c r="DDJ14" s="353"/>
      <c r="DDK14" s="350"/>
      <c r="DDL14" s="350"/>
      <c r="DDM14" s="350"/>
      <c r="DDN14" s="350"/>
      <c r="DDO14" s="350"/>
      <c r="DDP14" s="350"/>
      <c r="DDQ14" s="351"/>
      <c r="DDR14" s="352"/>
      <c r="DDS14" s="353"/>
      <c r="DDT14" s="352"/>
      <c r="DDU14" s="353"/>
      <c r="DDV14" s="352"/>
      <c r="DDW14" s="353"/>
      <c r="DDX14" s="352"/>
      <c r="DDY14" s="353"/>
      <c r="DDZ14" s="350"/>
      <c r="DEA14" s="350"/>
      <c r="DEB14" s="350"/>
      <c r="DEC14" s="350"/>
      <c r="DED14" s="350"/>
      <c r="DEE14" s="350"/>
      <c r="DEF14" s="351"/>
      <c r="DEG14" s="352"/>
      <c r="DEH14" s="353"/>
      <c r="DEI14" s="352"/>
      <c r="DEJ14" s="353"/>
      <c r="DEK14" s="352"/>
      <c r="DEL14" s="353"/>
      <c r="DEM14" s="352"/>
      <c r="DEN14" s="353"/>
      <c r="DEO14" s="350"/>
      <c r="DEP14" s="350"/>
      <c r="DEQ14" s="350"/>
      <c r="DER14" s="350"/>
      <c r="DES14" s="350"/>
      <c r="DET14" s="350"/>
      <c r="DEU14" s="351"/>
      <c r="DEV14" s="352"/>
      <c r="DEW14" s="353"/>
      <c r="DEX14" s="352"/>
      <c r="DEY14" s="353"/>
      <c r="DEZ14" s="352"/>
      <c r="DFA14" s="353"/>
      <c r="DFB14" s="352"/>
      <c r="DFC14" s="353"/>
      <c r="DFD14" s="350"/>
      <c r="DFE14" s="350"/>
      <c r="DFF14" s="350"/>
      <c r="DFG14" s="350"/>
      <c r="DFH14" s="350"/>
      <c r="DFI14" s="350"/>
      <c r="DFJ14" s="351"/>
      <c r="DFK14" s="352"/>
      <c r="DFL14" s="353"/>
      <c r="DFM14" s="352"/>
      <c r="DFN14" s="353"/>
      <c r="DFO14" s="352"/>
      <c r="DFP14" s="353"/>
      <c r="DFQ14" s="352"/>
      <c r="DFR14" s="353"/>
      <c r="DFS14" s="350"/>
      <c r="DFT14" s="350"/>
      <c r="DFU14" s="350"/>
      <c r="DFV14" s="350"/>
      <c r="DFW14" s="350"/>
      <c r="DFX14" s="350"/>
      <c r="DFY14" s="351"/>
      <c r="DFZ14" s="352"/>
      <c r="DGA14" s="353"/>
      <c r="DGB14" s="352"/>
      <c r="DGC14" s="353"/>
      <c r="DGD14" s="352"/>
      <c r="DGE14" s="353"/>
      <c r="DGF14" s="352"/>
      <c r="DGG14" s="353"/>
      <c r="DGH14" s="350"/>
      <c r="DGI14" s="350"/>
      <c r="DGJ14" s="350"/>
      <c r="DGK14" s="350"/>
      <c r="DGL14" s="350"/>
      <c r="DGM14" s="350"/>
      <c r="DGN14" s="351"/>
      <c r="DGO14" s="352"/>
      <c r="DGP14" s="353"/>
      <c r="DGQ14" s="352"/>
      <c r="DGR14" s="353"/>
      <c r="DGS14" s="352"/>
      <c r="DGT14" s="353"/>
      <c r="DGU14" s="352"/>
      <c r="DGV14" s="353"/>
      <c r="DGW14" s="350"/>
      <c r="DGX14" s="350"/>
      <c r="DGY14" s="350"/>
      <c r="DGZ14" s="350"/>
      <c r="DHA14" s="350"/>
      <c r="DHB14" s="350"/>
      <c r="DHC14" s="351"/>
      <c r="DHD14" s="352"/>
      <c r="DHE14" s="353"/>
      <c r="DHF14" s="352"/>
      <c r="DHG14" s="353"/>
      <c r="DHH14" s="352"/>
      <c r="DHI14" s="353"/>
      <c r="DHJ14" s="352"/>
      <c r="DHK14" s="353"/>
      <c r="DHL14" s="350"/>
      <c r="DHM14" s="350"/>
      <c r="DHN14" s="350"/>
      <c r="DHO14" s="350"/>
      <c r="DHP14" s="350"/>
      <c r="DHQ14" s="350"/>
      <c r="DHR14" s="351"/>
      <c r="DHS14" s="352"/>
      <c r="DHT14" s="353"/>
      <c r="DHU14" s="352"/>
      <c r="DHV14" s="353"/>
      <c r="DHW14" s="352"/>
      <c r="DHX14" s="353"/>
      <c r="DHY14" s="352"/>
      <c r="DHZ14" s="353"/>
      <c r="DIA14" s="350"/>
      <c r="DIB14" s="350"/>
      <c r="DIC14" s="350"/>
      <c r="DID14" s="350"/>
      <c r="DIE14" s="350"/>
      <c r="DIF14" s="350"/>
      <c r="DIG14" s="351"/>
      <c r="DIH14" s="352"/>
      <c r="DII14" s="353"/>
      <c r="DIJ14" s="352"/>
      <c r="DIK14" s="353"/>
      <c r="DIL14" s="352"/>
      <c r="DIM14" s="353"/>
      <c r="DIN14" s="352"/>
      <c r="DIO14" s="353"/>
      <c r="DIP14" s="350"/>
      <c r="DIQ14" s="350"/>
      <c r="DIR14" s="350"/>
      <c r="DIS14" s="350"/>
      <c r="DIT14" s="350"/>
      <c r="DIU14" s="350"/>
      <c r="DIV14" s="351"/>
      <c r="DIW14" s="352"/>
      <c r="DIX14" s="353"/>
      <c r="DIY14" s="352"/>
      <c r="DIZ14" s="353"/>
      <c r="DJA14" s="352"/>
      <c r="DJB14" s="353"/>
      <c r="DJC14" s="352"/>
      <c r="DJD14" s="353"/>
      <c r="DJE14" s="350"/>
      <c r="DJF14" s="350"/>
      <c r="DJG14" s="350"/>
      <c r="DJH14" s="350"/>
      <c r="DJI14" s="350"/>
      <c r="DJJ14" s="350"/>
      <c r="DJK14" s="351"/>
      <c r="DJL14" s="352"/>
      <c r="DJM14" s="353"/>
      <c r="DJN14" s="352"/>
      <c r="DJO14" s="353"/>
      <c r="DJP14" s="352"/>
      <c r="DJQ14" s="353"/>
      <c r="DJR14" s="352"/>
      <c r="DJS14" s="353"/>
      <c r="DJT14" s="350"/>
      <c r="DJU14" s="350"/>
      <c r="DJV14" s="350"/>
      <c r="DJW14" s="350"/>
      <c r="DJX14" s="350"/>
      <c r="DJY14" s="350"/>
      <c r="DJZ14" s="351"/>
      <c r="DKA14" s="352"/>
      <c r="DKB14" s="353"/>
      <c r="DKC14" s="352"/>
      <c r="DKD14" s="353"/>
      <c r="DKE14" s="352"/>
      <c r="DKF14" s="353"/>
      <c r="DKG14" s="352"/>
      <c r="DKH14" s="353"/>
      <c r="DKI14" s="350"/>
      <c r="DKJ14" s="350"/>
      <c r="DKK14" s="350"/>
      <c r="DKL14" s="350"/>
      <c r="DKM14" s="350"/>
      <c r="DKN14" s="350"/>
      <c r="DKO14" s="351"/>
      <c r="DKP14" s="352"/>
      <c r="DKQ14" s="353"/>
      <c r="DKR14" s="352"/>
      <c r="DKS14" s="353"/>
      <c r="DKT14" s="352"/>
      <c r="DKU14" s="353"/>
      <c r="DKV14" s="352"/>
      <c r="DKW14" s="353"/>
      <c r="DKX14" s="350"/>
      <c r="DKY14" s="350"/>
      <c r="DKZ14" s="350"/>
      <c r="DLA14" s="350"/>
      <c r="DLB14" s="350"/>
      <c r="DLC14" s="350"/>
      <c r="DLD14" s="351"/>
      <c r="DLE14" s="352"/>
      <c r="DLF14" s="353"/>
      <c r="DLG14" s="352"/>
      <c r="DLH14" s="353"/>
      <c r="DLI14" s="352"/>
      <c r="DLJ14" s="353"/>
      <c r="DLK14" s="352"/>
      <c r="DLL14" s="353"/>
      <c r="DLM14" s="350"/>
      <c r="DLN14" s="350"/>
      <c r="DLO14" s="350"/>
      <c r="DLP14" s="350"/>
      <c r="DLQ14" s="350"/>
      <c r="DLR14" s="350"/>
      <c r="DLS14" s="351"/>
      <c r="DLT14" s="352"/>
      <c r="DLU14" s="353"/>
      <c r="DLV14" s="352"/>
      <c r="DLW14" s="353"/>
      <c r="DLX14" s="352"/>
      <c r="DLY14" s="353"/>
      <c r="DLZ14" s="352"/>
      <c r="DMA14" s="353"/>
      <c r="DMB14" s="350"/>
      <c r="DMC14" s="350"/>
      <c r="DMD14" s="350"/>
      <c r="DME14" s="350"/>
      <c r="DMF14" s="350"/>
      <c r="DMG14" s="350"/>
      <c r="DMH14" s="351"/>
      <c r="DMI14" s="352"/>
      <c r="DMJ14" s="353"/>
      <c r="DMK14" s="352"/>
      <c r="DML14" s="353"/>
      <c r="DMM14" s="352"/>
      <c r="DMN14" s="353"/>
      <c r="DMO14" s="352"/>
      <c r="DMP14" s="353"/>
      <c r="DMQ14" s="350"/>
      <c r="DMR14" s="350"/>
      <c r="DMS14" s="350"/>
      <c r="DMT14" s="350"/>
      <c r="DMU14" s="350"/>
      <c r="DMV14" s="350"/>
      <c r="DMW14" s="351"/>
      <c r="DMX14" s="352"/>
      <c r="DMY14" s="353"/>
      <c r="DMZ14" s="352"/>
      <c r="DNA14" s="353"/>
      <c r="DNB14" s="352"/>
      <c r="DNC14" s="353"/>
      <c r="DND14" s="352"/>
      <c r="DNE14" s="353"/>
      <c r="DNF14" s="350"/>
      <c r="DNG14" s="350"/>
      <c r="DNH14" s="350"/>
      <c r="DNI14" s="350"/>
      <c r="DNJ14" s="350"/>
      <c r="DNK14" s="350"/>
      <c r="DNL14" s="351"/>
      <c r="DNM14" s="352"/>
      <c r="DNN14" s="353"/>
      <c r="DNO14" s="352"/>
      <c r="DNP14" s="353"/>
      <c r="DNQ14" s="352"/>
      <c r="DNR14" s="353"/>
      <c r="DNS14" s="352"/>
      <c r="DNT14" s="353"/>
      <c r="DNU14" s="350"/>
      <c r="DNV14" s="350"/>
      <c r="DNW14" s="350"/>
      <c r="DNX14" s="350"/>
      <c r="DNY14" s="350"/>
      <c r="DNZ14" s="350"/>
      <c r="DOA14" s="351"/>
      <c r="DOB14" s="352"/>
      <c r="DOC14" s="353"/>
      <c r="DOD14" s="352"/>
      <c r="DOE14" s="353"/>
      <c r="DOF14" s="352"/>
      <c r="DOG14" s="353"/>
      <c r="DOH14" s="352"/>
      <c r="DOI14" s="353"/>
      <c r="DOJ14" s="350"/>
      <c r="DOK14" s="350"/>
      <c r="DOL14" s="350"/>
      <c r="DOM14" s="350"/>
      <c r="DON14" s="350"/>
      <c r="DOO14" s="350"/>
      <c r="DOP14" s="351"/>
      <c r="DOQ14" s="352"/>
      <c r="DOR14" s="353"/>
      <c r="DOS14" s="352"/>
      <c r="DOT14" s="353"/>
      <c r="DOU14" s="352"/>
      <c r="DOV14" s="353"/>
      <c r="DOW14" s="352"/>
      <c r="DOX14" s="353"/>
      <c r="DOY14" s="350"/>
      <c r="DOZ14" s="350"/>
      <c r="DPA14" s="350"/>
      <c r="DPB14" s="350"/>
      <c r="DPC14" s="350"/>
      <c r="DPD14" s="350"/>
      <c r="DPE14" s="351"/>
      <c r="DPF14" s="352"/>
      <c r="DPG14" s="353"/>
      <c r="DPH14" s="352"/>
      <c r="DPI14" s="353"/>
      <c r="DPJ14" s="352"/>
      <c r="DPK14" s="353"/>
      <c r="DPL14" s="352"/>
      <c r="DPM14" s="353"/>
      <c r="DPN14" s="350"/>
      <c r="DPO14" s="350"/>
      <c r="DPP14" s="350"/>
      <c r="DPQ14" s="350"/>
      <c r="DPR14" s="350"/>
      <c r="DPS14" s="350"/>
      <c r="DPT14" s="351"/>
      <c r="DPU14" s="352"/>
      <c r="DPV14" s="353"/>
      <c r="DPW14" s="352"/>
      <c r="DPX14" s="353"/>
      <c r="DPY14" s="352"/>
      <c r="DPZ14" s="353"/>
      <c r="DQA14" s="352"/>
      <c r="DQB14" s="353"/>
      <c r="DQC14" s="350"/>
      <c r="DQD14" s="350"/>
      <c r="DQE14" s="350"/>
      <c r="DQF14" s="350"/>
      <c r="DQG14" s="350"/>
      <c r="DQH14" s="350"/>
      <c r="DQI14" s="351"/>
      <c r="DQJ14" s="352"/>
      <c r="DQK14" s="353"/>
      <c r="DQL14" s="352"/>
      <c r="DQM14" s="353"/>
      <c r="DQN14" s="352"/>
      <c r="DQO14" s="353"/>
      <c r="DQP14" s="352"/>
      <c r="DQQ14" s="353"/>
      <c r="DQR14" s="350"/>
      <c r="DQS14" s="350"/>
      <c r="DQT14" s="350"/>
      <c r="DQU14" s="350"/>
      <c r="DQV14" s="350"/>
      <c r="DQW14" s="350"/>
      <c r="DQX14" s="351"/>
      <c r="DQY14" s="352"/>
      <c r="DQZ14" s="353"/>
      <c r="DRA14" s="352"/>
      <c r="DRB14" s="353"/>
      <c r="DRC14" s="352"/>
      <c r="DRD14" s="353"/>
      <c r="DRE14" s="352"/>
      <c r="DRF14" s="353"/>
      <c r="DRG14" s="350"/>
      <c r="DRH14" s="350"/>
      <c r="DRI14" s="350"/>
      <c r="DRJ14" s="350"/>
      <c r="DRK14" s="350"/>
      <c r="DRL14" s="350"/>
      <c r="DRM14" s="351"/>
      <c r="DRN14" s="352"/>
      <c r="DRO14" s="353"/>
      <c r="DRP14" s="352"/>
      <c r="DRQ14" s="353"/>
      <c r="DRR14" s="352"/>
      <c r="DRS14" s="353"/>
      <c r="DRT14" s="352"/>
      <c r="DRU14" s="353"/>
      <c r="DRV14" s="350"/>
      <c r="DRW14" s="350"/>
      <c r="DRX14" s="350"/>
      <c r="DRY14" s="350"/>
      <c r="DRZ14" s="350"/>
      <c r="DSA14" s="350"/>
      <c r="DSB14" s="351"/>
      <c r="DSC14" s="352"/>
      <c r="DSD14" s="353"/>
      <c r="DSE14" s="352"/>
      <c r="DSF14" s="353"/>
      <c r="DSG14" s="352"/>
      <c r="DSH14" s="353"/>
      <c r="DSI14" s="352"/>
      <c r="DSJ14" s="353"/>
      <c r="DSK14" s="350"/>
      <c r="DSL14" s="350"/>
      <c r="DSM14" s="350"/>
      <c r="DSN14" s="350"/>
      <c r="DSO14" s="350"/>
      <c r="DSP14" s="350"/>
      <c r="DSQ14" s="351"/>
      <c r="DSR14" s="352"/>
      <c r="DSS14" s="353"/>
      <c r="DST14" s="352"/>
      <c r="DSU14" s="353"/>
      <c r="DSV14" s="352"/>
      <c r="DSW14" s="353"/>
      <c r="DSX14" s="352"/>
      <c r="DSY14" s="353"/>
      <c r="DSZ14" s="350"/>
      <c r="DTA14" s="350"/>
      <c r="DTB14" s="350"/>
      <c r="DTC14" s="350"/>
      <c r="DTD14" s="350"/>
      <c r="DTE14" s="350"/>
      <c r="DTF14" s="351"/>
      <c r="DTG14" s="352"/>
      <c r="DTH14" s="353"/>
      <c r="DTI14" s="352"/>
      <c r="DTJ14" s="353"/>
      <c r="DTK14" s="352"/>
      <c r="DTL14" s="353"/>
      <c r="DTM14" s="352"/>
      <c r="DTN14" s="353"/>
      <c r="DTO14" s="350"/>
      <c r="DTP14" s="350"/>
      <c r="DTQ14" s="350"/>
      <c r="DTR14" s="350"/>
      <c r="DTS14" s="350"/>
      <c r="DTT14" s="350"/>
      <c r="DTU14" s="351"/>
      <c r="DTV14" s="352"/>
      <c r="DTW14" s="353"/>
      <c r="DTX14" s="352"/>
      <c r="DTY14" s="353"/>
      <c r="DTZ14" s="352"/>
      <c r="DUA14" s="353"/>
      <c r="DUB14" s="352"/>
      <c r="DUC14" s="353"/>
      <c r="DUD14" s="350"/>
      <c r="DUE14" s="350"/>
      <c r="DUF14" s="350"/>
      <c r="DUG14" s="350"/>
      <c r="DUH14" s="350"/>
      <c r="DUI14" s="350"/>
      <c r="DUJ14" s="351"/>
      <c r="DUK14" s="352"/>
      <c r="DUL14" s="353"/>
      <c r="DUM14" s="352"/>
      <c r="DUN14" s="353"/>
      <c r="DUO14" s="352"/>
      <c r="DUP14" s="353"/>
      <c r="DUQ14" s="352"/>
      <c r="DUR14" s="353"/>
      <c r="DUS14" s="350"/>
      <c r="DUT14" s="350"/>
      <c r="DUU14" s="350"/>
      <c r="DUV14" s="350"/>
      <c r="DUW14" s="350"/>
      <c r="DUX14" s="350"/>
      <c r="DUY14" s="351"/>
      <c r="DUZ14" s="352"/>
      <c r="DVA14" s="353"/>
      <c r="DVB14" s="352"/>
      <c r="DVC14" s="353"/>
      <c r="DVD14" s="352"/>
      <c r="DVE14" s="353"/>
      <c r="DVF14" s="352"/>
      <c r="DVG14" s="353"/>
      <c r="DVH14" s="350"/>
      <c r="DVI14" s="350"/>
      <c r="DVJ14" s="350"/>
      <c r="DVK14" s="350"/>
      <c r="DVL14" s="350"/>
      <c r="DVM14" s="350"/>
      <c r="DVN14" s="351"/>
      <c r="DVO14" s="352"/>
      <c r="DVP14" s="353"/>
      <c r="DVQ14" s="352"/>
      <c r="DVR14" s="353"/>
      <c r="DVS14" s="352"/>
      <c r="DVT14" s="353"/>
      <c r="DVU14" s="352"/>
      <c r="DVV14" s="353"/>
      <c r="DVW14" s="350"/>
      <c r="DVX14" s="350"/>
      <c r="DVY14" s="350"/>
      <c r="DVZ14" s="350"/>
      <c r="DWA14" s="350"/>
      <c r="DWB14" s="350"/>
      <c r="DWC14" s="351"/>
      <c r="DWD14" s="352"/>
      <c r="DWE14" s="353"/>
      <c r="DWF14" s="352"/>
      <c r="DWG14" s="353"/>
      <c r="DWH14" s="352"/>
      <c r="DWI14" s="353"/>
      <c r="DWJ14" s="352"/>
      <c r="DWK14" s="353"/>
      <c r="DWL14" s="350"/>
      <c r="DWM14" s="350"/>
      <c r="DWN14" s="350"/>
      <c r="DWO14" s="350"/>
      <c r="DWP14" s="350"/>
      <c r="DWQ14" s="350"/>
      <c r="DWR14" s="351"/>
      <c r="DWS14" s="352"/>
      <c r="DWT14" s="353"/>
      <c r="DWU14" s="352"/>
      <c r="DWV14" s="353"/>
      <c r="DWW14" s="352"/>
      <c r="DWX14" s="353"/>
      <c r="DWY14" s="352"/>
      <c r="DWZ14" s="353"/>
      <c r="DXA14" s="350"/>
      <c r="DXB14" s="350"/>
      <c r="DXC14" s="350"/>
      <c r="DXD14" s="350"/>
      <c r="DXE14" s="350"/>
      <c r="DXF14" s="350"/>
      <c r="DXG14" s="351"/>
      <c r="DXH14" s="352"/>
      <c r="DXI14" s="353"/>
      <c r="DXJ14" s="352"/>
      <c r="DXK14" s="353"/>
      <c r="DXL14" s="352"/>
      <c r="DXM14" s="353"/>
      <c r="DXN14" s="352"/>
      <c r="DXO14" s="353"/>
      <c r="DXP14" s="350"/>
      <c r="DXQ14" s="350"/>
      <c r="DXR14" s="350"/>
      <c r="DXS14" s="350"/>
      <c r="DXT14" s="350"/>
      <c r="DXU14" s="350"/>
      <c r="DXV14" s="351"/>
      <c r="DXW14" s="352"/>
      <c r="DXX14" s="353"/>
      <c r="DXY14" s="352"/>
      <c r="DXZ14" s="353"/>
      <c r="DYA14" s="352"/>
      <c r="DYB14" s="353"/>
      <c r="DYC14" s="352"/>
      <c r="DYD14" s="353"/>
      <c r="DYE14" s="350"/>
      <c r="DYF14" s="350"/>
      <c r="DYG14" s="350"/>
      <c r="DYH14" s="350"/>
      <c r="DYI14" s="350"/>
      <c r="DYJ14" s="350"/>
      <c r="DYK14" s="351"/>
      <c r="DYL14" s="352"/>
      <c r="DYM14" s="353"/>
      <c r="DYN14" s="352"/>
      <c r="DYO14" s="353"/>
      <c r="DYP14" s="352"/>
      <c r="DYQ14" s="353"/>
      <c r="DYR14" s="352"/>
      <c r="DYS14" s="353"/>
      <c r="DYT14" s="350"/>
      <c r="DYU14" s="350"/>
      <c r="DYV14" s="350"/>
      <c r="DYW14" s="350"/>
      <c r="DYX14" s="350"/>
      <c r="DYY14" s="350"/>
      <c r="DYZ14" s="351"/>
      <c r="DZA14" s="352"/>
      <c r="DZB14" s="353"/>
      <c r="DZC14" s="352"/>
      <c r="DZD14" s="353"/>
      <c r="DZE14" s="352"/>
      <c r="DZF14" s="353"/>
      <c r="DZG14" s="352"/>
      <c r="DZH14" s="353"/>
      <c r="DZI14" s="350"/>
      <c r="DZJ14" s="350"/>
      <c r="DZK14" s="350"/>
      <c r="DZL14" s="350"/>
      <c r="DZM14" s="350"/>
      <c r="DZN14" s="350"/>
      <c r="DZO14" s="351"/>
      <c r="DZP14" s="352"/>
      <c r="DZQ14" s="353"/>
      <c r="DZR14" s="352"/>
      <c r="DZS14" s="353"/>
      <c r="DZT14" s="352"/>
      <c r="DZU14" s="353"/>
      <c r="DZV14" s="352"/>
      <c r="DZW14" s="353"/>
      <c r="DZX14" s="350"/>
      <c r="DZY14" s="350"/>
      <c r="DZZ14" s="350"/>
      <c r="EAA14" s="350"/>
      <c r="EAB14" s="350"/>
      <c r="EAC14" s="350"/>
      <c r="EAD14" s="351"/>
      <c r="EAE14" s="352"/>
      <c r="EAF14" s="353"/>
      <c r="EAG14" s="352"/>
      <c r="EAH14" s="353"/>
      <c r="EAI14" s="352"/>
      <c r="EAJ14" s="353"/>
      <c r="EAK14" s="352"/>
      <c r="EAL14" s="353"/>
      <c r="EAM14" s="350"/>
      <c r="EAN14" s="350"/>
      <c r="EAO14" s="350"/>
      <c r="EAP14" s="350"/>
      <c r="EAQ14" s="350"/>
      <c r="EAR14" s="350"/>
      <c r="EAS14" s="351"/>
      <c r="EAT14" s="352"/>
      <c r="EAU14" s="353"/>
      <c r="EAV14" s="352"/>
      <c r="EAW14" s="353"/>
      <c r="EAX14" s="352"/>
      <c r="EAY14" s="353"/>
      <c r="EAZ14" s="352"/>
      <c r="EBA14" s="353"/>
      <c r="EBB14" s="350"/>
      <c r="EBC14" s="350"/>
      <c r="EBD14" s="350"/>
      <c r="EBE14" s="350"/>
      <c r="EBF14" s="350"/>
      <c r="EBG14" s="350"/>
      <c r="EBH14" s="351"/>
      <c r="EBI14" s="352"/>
      <c r="EBJ14" s="353"/>
      <c r="EBK14" s="352"/>
      <c r="EBL14" s="353"/>
      <c r="EBM14" s="352"/>
      <c r="EBN14" s="353"/>
      <c r="EBO14" s="352"/>
      <c r="EBP14" s="353"/>
      <c r="EBQ14" s="350"/>
      <c r="EBR14" s="350"/>
      <c r="EBS14" s="350"/>
      <c r="EBT14" s="350"/>
      <c r="EBU14" s="350"/>
      <c r="EBV14" s="350"/>
      <c r="EBW14" s="351"/>
      <c r="EBX14" s="352"/>
      <c r="EBY14" s="353"/>
      <c r="EBZ14" s="352"/>
      <c r="ECA14" s="353"/>
      <c r="ECB14" s="352"/>
      <c r="ECC14" s="353"/>
      <c r="ECD14" s="352"/>
      <c r="ECE14" s="353"/>
      <c r="ECF14" s="350"/>
      <c r="ECG14" s="350"/>
      <c r="ECH14" s="350"/>
      <c r="ECI14" s="350"/>
      <c r="ECJ14" s="350"/>
      <c r="ECK14" s="350"/>
      <c r="ECL14" s="351"/>
      <c r="ECM14" s="352"/>
      <c r="ECN14" s="353"/>
      <c r="ECO14" s="352"/>
      <c r="ECP14" s="353"/>
      <c r="ECQ14" s="352"/>
      <c r="ECR14" s="353"/>
      <c r="ECS14" s="352"/>
      <c r="ECT14" s="353"/>
      <c r="ECU14" s="350"/>
      <c r="ECV14" s="350"/>
      <c r="ECW14" s="350"/>
      <c r="ECX14" s="350"/>
      <c r="ECY14" s="350"/>
      <c r="ECZ14" s="350"/>
      <c r="EDA14" s="351"/>
      <c r="EDB14" s="352"/>
      <c r="EDC14" s="353"/>
      <c r="EDD14" s="352"/>
      <c r="EDE14" s="353"/>
      <c r="EDF14" s="352"/>
      <c r="EDG14" s="353"/>
      <c r="EDH14" s="352"/>
      <c r="EDI14" s="353"/>
      <c r="EDJ14" s="350"/>
      <c r="EDK14" s="350"/>
      <c r="EDL14" s="350"/>
      <c r="EDM14" s="350"/>
      <c r="EDN14" s="350"/>
      <c r="EDO14" s="350"/>
      <c r="EDP14" s="351"/>
      <c r="EDQ14" s="352"/>
      <c r="EDR14" s="353"/>
      <c r="EDS14" s="352"/>
      <c r="EDT14" s="353"/>
      <c r="EDU14" s="352"/>
      <c r="EDV14" s="353"/>
      <c r="EDW14" s="352"/>
      <c r="EDX14" s="353"/>
      <c r="EDY14" s="350"/>
      <c r="EDZ14" s="350"/>
      <c r="EEA14" s="350"/>
      <c r="EEB14" s="350"/>
      <c r="EEC14" s="350"/>
      <c r="EED14" s="350"/>
      <c r="EEE14" s="351"/>
      <c r="EEF14" s="352"/>
      <c r="EEG14" s="353"/>
      <c r="EEH14" s="352"/>
      <c r="EEI14" s="353"/>
      <c r="EEJ14" s="352"/>
      <c r="EEK14" s="353"/>
      <c r="EEL14" s="352"/>
      <c r="EEM14" s="353"/>
      <c r="EEN14" s="350"/>
      <c r="EEO14" s="350"/>
      <c r="EEP14" s="350"/>
      <c r="EEQ14" s="350"/>
      <c r="EER14" s="350"/>
      <c r="EES14" s="350"/>
      <c r="EET14" s="351"/>
      <c r="EEU14" s="352"/>
      <c r="EEV14" s="353"/>
      <c r="EEW14" s="352"/>
      <c r="EEX14" s="353"/>
      <c r="EEY14" s="352"/>
      <c r="EEZ14" s="353"/>
      <c r="EFA14" s="352"/>
      <c r="EFB14" s="353"/>
      <c r="EFC14" s="350"/>
      <c r="EFD14" s="350"/>
      <c r="EFE14" s="350"/>
      <c r="EFF14" s="350"/>
      <c r="EFG14" s="350"/>
      <c r="EFH14" s="350"/>
      <c r="EFI14" s="351"/>
      <c r="EFJ14" s="352"/>
      <c r="EFK14" s="353"/>
      <c r="EFL14" s="352"/>
      <c r="EFM14" s="353"/>
      <c r="EFN14" s="352"/>
      <c r="EFO14" s="353"/>
      <c r="EFP14" s="352"/>
      <c r="EFQ14" s="353"/>
      <c r="EFR14" s="350"/>
      <c r="EFS14" s="350"/>
      <c r="EFT14" s="350"/>
      <c r="EFU14" s="350"/>
      <c r="EFV14" s="350"/>
      <c r="EFW14" s="350"/>
      <c r="EFX14" s="351"/>
      <c r="EFY14" s="352"/>
      <c r="EFZ14" s="353"/>
      <c r="EGA14" s="352"/>
      <c r="EGB14" s="353"/>
      <c r="EGC14" s="352"/>
      <c r="EGD14" s="353"/>
      <c r="EGE14" s="352"/>
      <c r="EGF14" s="353"/>
      <c r="EGG14" s="350"/>
      <c r="EGH14" s="350"/>
      <c r="EGI14" s="350"/>
      <c r="EGJ14" s="350"/>
      <c r="EGK14" s="350"/>
      <c r="EGL14" s="350"/>
      <c r="EGM14" s="351"/>
      <c r="EGN14" s="352"/>
      <c r="EGO14" s="353"/>
      <c r="EGP14" s="352"/>
      <c r="EGQ14" s="353"/>
      <c r="EGR14" s="352"/>
      <c r="EGS14" s="353"/>
      <c r="EGT14" s="352"/>
      <c r="EGU14" s="353"/>
      <c r="EGV14" s="350"/>
      <c r="EGW14" s="350"/>
      <c r="EGX14" s="350"/>
      <c r="EGY14" s="350"/>
      <c r="EGZ14" s="350"/>
      <c r="EHA14" s="350"/>
      <c r="EHB14" s="351"/>
      <c r="EHC14" s="352"/>
      <c r="EHD14" s="353"/>
      <c r="EHE14" s="352"/>
      <c r="EHF14" s="353"/>
      <c r="EHG14" s="352"/>
      <c r="EHH14" s="353"/>
      <c r="EHI14" s="352"/>
      <c r="EHJ14" s="353"/>
      <c r="EHK14" s="350"/>
      <c r="EHL14" s="350"/>
      <c r="EHM14" s="350"/>
      <c r="EHN14" s="350"/>
      <c r="EHO14" s="350"/>
      <c r="EHP14" s="350"/>
      <c r="EHQ14" s="351"/>
      <c r="EHR14" s="352"/>
      <c r="EHS14" s="353"/>
      <c r="EHT14" s="352"/>
      <c r="EHU14" s="353"/>
      <c r="EHV14" s="352"/>
      <c r="EHW14" s="353"/>
      <c r="EHX14" s="352"/>
      <c r="EHY14" s="353"/>
      <c r="EHZ14" s="350"/>
      <c r="EIA14" s="350"/>
      <c r="EIB14" s="350"/>
      <c r="EIC14" s="350"/>
      <c r="EID14" s="350"/>
      <c r="EIE14" s="350"/>
      <c r="EIF14" s="351"/>
      <c r="EIG14" s="352"/>
      <c r="EIH14" s="353"/>
      <c r="EII14" s="352"/>
      <c r="EIJ14" s="353"/>
      <c r="EIK14" s="352"/>
      <c r="EIL14" s="353"/>
      <c r="EIM14" s="352"/>
      <c r="EIN14" s="353"/>
      <c r="EIO14" s="350"/>
      <c r="EIP14" s="350"/>
      <c r="EIQ14" s="350"/>
      <c r="EIR14" s="350"/>
      <c r="EIS14" s="350"/>
      <c r="EIT14" s="350"/>
      <c r="EIU14" s="351"/>
      <c r="EIV14" s="352"/>
      <c r="EIW14" s="353"/>
      <c r="EIX14" s="352"/>
      <c r="EIY14" s="353"/>
      <c r="EIZ14" s="352"/>
      <c r="EJA14" s="353"/>
      <c r="EJB14" s="352"/>
      <c r="EJC14" s="353"/>
      <c r="EJD14" s="350"/>
      <c r="EJE14" s="350"/>
      <c r="EJF14" s="350"/>
      <c r="EJG14" s="350"/>
      <c r="EJH14" s="350"/>
      <c r="EJI14" s="350"/>
      <c r="EJJ14" s="351"/>
      <c r="EJK14" s="352"/>
      <c r="EJL14" s="353"/>
      <c r="EJM14" s="352"/>
      <c r="EJN14" s="353"/>
      <c r="EJO14" s="352"/>
      <c r="EJP14" s="353"/>
      <c r="EJQ14" s="352"/>
      <c r="EJR14" s="353"/>
      <c r="EJS14" s="350"/>
      <c r="EJT14" s="350"/>
      <c r="EJU14" s="350"/>
      <c r="EJV14" s="350"/>
      <c r="EJW14" s="350"/>
      <c r="EJX14" s="350"/>
      <c r="EJY14" s="351"/>
      <c r="EJZ14" s="352"/>
      <c r="EKA14" s="353"/>
      <c r="EKB14" s="352"/>
      <c r="EKC14" s="353"/>
      <c r="EKD14" s="352"/>
      <c r="EKE14" s="353"/>
      <c r="EKF14" s="352"/>
      <c r="EKG14" s="353"/>
      <c r="EKH14" s="350"/>
      <c r="EKI14" s="350"/>
      <c r="EKJ14" s="350"/>
      <c r="EKK14" s="350"/>
      <c r="EKL14" s="350"/>
      <c r="EKM14" s="350"/>
      <c r="EKN14" s="351"/>
      <c r="EKO14" s="352"/>
      <c r="EKP14" s="353"/>
      <c r="EKQ14" s="352"/>
      <c r="EKR14" s="353"/>
      <c r="EKS14" s="352"/>
      <c r="EKT14" s="353"/>
      <c r="EKU14" s="352"/>
      <c r="EKV14" s="353"/>
      <c r="EKW14" s="350"/>
      <c r="EKX14" s="350"/>
      <c r="EKY14" s="350"/>
      <c r="EKZ14" s="350"/>
      <c r="ELA14" s="350"/>
      <c r="ELB14" s="350"/>
      <c r="ELC14" s="351"/>
      <c r="ELD14" s="352"/>
      <c r="ELE14" s="353"/>
      <c r="ELF14" s="352"/>
      <c r="ELG14" s="353"/>
      <c r="ELH14" s="352"/>
      <c r="ELI14" s="353"/>
      <c r="ELJ14" s="352"/>
      <c r="ELK14" s="353"/>
      <c r="ELL14" s="350"/>
      <c r="ELM14" s="350"/>
      <c r="ELN14" s="350"/>
      <c r="ELO14" s="350"/>
      <c r="ELP14" s="350"/>
      <c r="ELQ14" s="350"/>
      <c r="ELR14" s="351"/>
      <c r="ELS14" s="352"/>
      <c r="ELT14" s="353"/>
      <c r="ELU14" s="352"/>
      <c r="ELV14" s="353"/>
      <c r="ELW14" s="352"/>
      <c r="ELX14" s="353"/>
      <c r="ELY14" s="352"/>
      <c r="ELZ14" s="353"/>
      <c r="EMA14" s="350"/>
      <c r="EMB14" s="350"/>
      <c r="EMC14" s="350"/>
      <c r="EMD14" s="350"/>
      <c r="EME14" s="350"/>
      <c r="EMF14" s="350"/>
      <c r="EMG14" s="351"/>
      <c r="EMH14" s="352"/>
      <c r="EMI14" s="353"/>
      <c r="EMJ14" s="352"/>
      <c r="EMK14" s="353"/>
      <c r="EML14" s="352"/>
      <c r="EMM14" s="353"/>
      <c r="EMN14" s="352"/>
      <c r="EMO14" s="353"/>
      <c r="EMP14" s="350"/>
      <c r="EMQ14" s="350"/>
      <c r="EMR14" s="350"/>
      <c r="EMS14" s="350"/>
      <c r="EMT14" s="350"/>
      <c r="EMU14" s="350"/>
      <c r="EMV14" s="351"/>
      <c r="EMW14" s="352"/>
      <c r="EMX14" s="353"/>
      <c r="EMY14" s="352"/>
      <c r="EMZ14" s="353"/>
      <c r="ENA14" s="352"/>
      <c r="ENB14" s="353"/>
      <c r="ENC14" s="352"/>
      <c r="END14" s="353"/>
      <c r="ENE14" s="350"/>
      <c r="ENF14" s="350"/>
      <c r="ENG14" s="350"/>
      <c r="ENH14" s="350"/>
      <c r="ENI14" s="350"/>
      <c r="ENJ14" s="350"/>
      <c r="ENK14" s="351"/>
      <c r="ENL14" s="352"/>
      <c r="ENM14" s="353"/>
      <c r="ENN14" s="352"/>
      <c r="ENO14" s="353"/>
      <c r="ENP14" s="352"/>
      <c r="ENQ14" s="353"/>
      <c r="ENR14" s="352"/>
      <c r="ENS14" s="353"/>
      <c r="ENT14" s="350"/>
      <c r="ENU14" s="350"/>
      <c r="ENV14" s="350"/>
      <c r="ENW14" s="350"/>
      <c r="ENX14" s="350"/>
      <c r="ENY14" s="350"/>
      <c r="ENZ14" s="351"/>
      <c r="EOA14" s="352"/>
      <c r="EOB14" s="353"/>
      <c r="EOC14" s="352"/>
      <c r="EOD14" s="353"/>
      <c r="EOE14" s="352"/>
      <c r="EOF14" s="353"/>
      <c r="EOG14" s="352"/>
      <c r="EOH14" s="353"/>
      <c r="EOI14" s="350"/>
      <c r="EOJ14" s="350"/>
      <c r="EOK14" s="350"/>
      <c r="EOL14" s="350"/>
      <c r="EOM14" s="350"/>
      <c r="EON14" s="350"/>
      <c r="EOO14" s="351"/>
      <c r="EOP14" s="352"/>
      <c r="EOQ14" s="353"/>
      <c r="EOR14" s="352"/>
      <c r="EOS14" s="353"/>
      <c r="EOT14" s="352"/>
      <c r="EOU14" s="353"/>
      <c r="EOV14" s="352"/>
      <c r="EOW14" s="353"/>
      <c r="EOX14" s="350"/>
      <c r="EOY14" s="350"/>
      <c r="EOZ14" s="350"/>
      <c r="EPA14" s="350"/>
      <c r="EPB14" s="350"/>
      <c r="EPC14" s="350"/>
      <c r="EPD14" s="351"/>
      <c r="EPE14" s="352"/>
      <c r="EPF14" s="353"/>
      <c r="EPG14" s="352"/>
      <c r="EPH14" s="353"/>
      <c r="EPI14" s="352"/>
      <c r="EPJ14" s="353"/>
      <c r="EPK14" s="352"/>
      <c r="EPL14" s="353"/>
      <c r="EPM14" s="350"/>
      <c r="EPN14" s="350"/>
      <c r="EPO14" s="350"/>
      <c r="EPP14" s="350"/>
      <c r="EPQ14" s="350"/>
      <c r="EPR14" s="350"/>
      <c r="EPS14" s="351"/>
      <c r="EPT14" s="352"/>
      <c r="EPU14" s="353"/>
      <c r="EPV14" s="352"/>
      <c r="EPW14" s="353"/>
      <c r="EPX14" s="352"/>
      <c r="EPY14" s="353"/>
      <c r="EPZ14" s="352"/>
      <c r="EQA14" s="353"/>
      <c r="EQB14" s="350"/>
      <c r="EQC14" s="350"/>
      <c r="EQD14" s="350"/>
      <c r="EQE14" s="350"/>
      <c r="EQF14" s="350"/>
      <c r="EQG14" s="350"/>
      <c r="EQH14" s="351"/>
      <c r="EQI14" s="352"/>
      <c r="EQJ14" s="353"/>
      <c r="EQK14" s="352"/>
      <c r="EQL14" s="353"/>
      <c r="EQM14" s="352"/>
      <c r="EQN14" s="353"/>
      <c r="EQO14" s="352"/>
      <c r="EQP14" s="353"/>
      <c r="EQQ14" s="350"/>
      <c r="EQR14" s="350"/>
      <c r="EQS14" s="350"/>
      <c r="EQT14" s="350"/>
      <c r="EQU14" s="350"/>
      <c r="EQV14" s="350"/>
      <c r="EQW14" s="351"/>
      <c r="EQX14" s="352"/>
      <c r="EQY14" s="353"/>
      <c r="EQZ14" s="352"/>
      <c r="ERA14" s="353"/>
      <c r="ERB14" s="352"/>
      <c r="ERC14" s="353"/>
      <c r="ERD14" s="352"/>
      <c r="ERE14" s="353"/>
      <c r="ERF14" s="350"/>
      <c r="ERG14" s="350"/>
      <c r="ERH14" s="350"/>
      <c r="ERI14" s="350"/>
      <c r="ERJ14" s="350"/>
      <c r="ERK14" s="350"/>
      <c r="ERL14" s="351"/>
      <c r="ERM14" s="352"/>
      <c r="ERN14" s="353"/>
      <c r="ERO14" s="352"/>
      <c r="ERP14" s="353"/>
      <c r="ERQ14" s="352"/>
      <c r="ERR14" s="353"/>
      <c r="ERS14" s="352"/>
      <c r="ERT14" s="353"/>
      <c r="ERU14" s="350"/>
      <c r="ERV14" s="350"/>
      <c r="ERW14" s="350"/>
      <c r="ERX14" s="350"/>
      <c r="ERY14" s="350"/>
      <c r="ERZ14" s="350"/>
      <c r="ESA14" s="351"/>
      <c r="ESB14" s="352"/>
      <c r="ESC14" s="353"/>
      <c r="ESD14" s="352"/>
      <c r="ESE14" s="353"/>
      <c r="ESF14" s="352"/>
      <c r="ESG14" s="353"/>
      <c r="ESH14" s="352"/>
      <c r="ESI14" s="353"/>
      <c r="ESJ14" s="350"/>
      <c r="ESK14" s="350"/>
      <c r="ESL14" s="350"/>
      <c r="ESM14" s="350"/>
      <c r="ESN14" s="350"/>
      <c r="ESO14" s="350"/>
      <c r="ESP14" s="351"/>
      <c r="ESQ14" s="352"/>
      <c r="ESR14" s="353"/>
      <c r="ESS14" s="352"/>
      <c r="EST14" s="353"/>
      <c r="ESU14" s="352"/>
      <c r="ESV14" s="353"/>
      <c r="ESW14" s="352"/>
      <c r="ESX14" s="353"/>
      <c r="ESY14" s="350"/>
      <c r="ESZ14" s="350"/>
      <c r="ETA14" s="350"/>
      <c r="ETB14" s="350"/>
      <c r="ETC14" s="350"/>
      <c r="ETD14" s="350"/>
      <c r="ETE14" s="351"/>
      <c r="ETF14" s="352"/>
      <c r="ETG14" s="353"/>
      <c r="ETH14" s="352"/>
      <c r="ETI14" s="353"/>
      <c r="ETJ14" s="352"/>
      <c r="ETK14" s="353"/>
      <c r="ETL14" s="352"/>
      <c r="ETM14" s="353"/>
      <c r="ETN14" s="350"/>
      <c r="ETO14" s="350"/>
      <c r="ETP14" s="350"/>
      <c r="ETQ14" s="350"/>
      <c r="ETR14" s="350"/>
      <c r="ETS14" s="350"/>
      <c r="ETT14" s="351"/>
      <c r="ETU14" s="352"/>
      <c r="ETV14" s="353"/>
      <c r="ETW14" s="352"/>
      <c r="ETX14" s="353"/>
      <c r="ETY14" s="352"/>
      <c r="ETZ14" s="353"/>
      <c r="EUA14" s="352"/>
      <c r="EUB14" s="353"/>
      <c r="EUC14" s="350"/>
      <c r="EUD14" s="350"/>
      <c r="EUE14" s="350"/>
      <c r="EUF14" s="350"/>
      <c r="EUG14" s="350"/>
      <c r="EUH14" s="350"/>
      <c r="EUI14" s="351"/>
      <c r="EUJ14" s="352"/>
      <c r="EUK14" s="353"/>
      <c r="EUL14" s="352"/>
      <c r="EUM14" s="353"/>
      <c r="EUN14" s="352"/>
      <c r="EUO14" s="353"/>
      <c r="EUP14" s="352"/>
      <c r="EUQ14" s="353"/>
      <c r="EUR14" s="350"/>
      <c r="EUS14" s="350"/>
      <c r="EUT14" s="350"/>
      <c r="EUU14" s="350"/>
      <c r="EUV14" s="350"/>
      <c r="EUW14" s="350"/>
      <c r="EUX14" s="351"/>
      <c r="EUY14" s="352"/>
      <c r="EUZ14" s="353"/>
      <c r="EVA14" s="352"/>
      <c r="EVB14" s="353"/>
      <c r="EVC14" s="352"/>
      <c r="EVD14" s="353"/>
      <c r="EVE14" s="352"/>
      <c r="EVF14" s="353"/>
      <c r="EVG14" s="350"/>
      <c r="EVH14" s="350"/>
      <c r="EVI14" s="350"/>
      <c r="EVJ14" s="350"/>
      <c r="EVK14" s="350"/>
      <c r="EVL14" s="350"/>
      <c r="EVM14" s="351"/>
      <c r="EVN14" s="352"/>
      <c r="EVO14" s="353"/>
      <c r="EVP14" s="352"/>
      <c r="EVQ14" s="353"/>
      <c r="EVR14" s="352"/>
      <c r="EVS14" s="353"/>
      <c r="EVT14" s="352"/>
      <c r="EVU14" s="353"/>
      <c r="EVV14" s="350"/>
      <c r="EVW14" s="350"/>
      <c r="EVX14" s="350"/>
      <c r="EVY14" s="350"/>
      <c r="EVZ14" s="350"/>
      <c r="EWA14" s="350"/>
      <c r="EWB14" s="351"/>
      <c r="EWC14" s="352"/>
      <c r="EWD14" s="353"/>
      <c r="EWE14" s="352"/>
      <c r="EWF14" s="353"/>
      <c r="EWG14" s="352"/>
      <c r="EWH14" s="353"/>
      <c r="EWI14" s="352"/>
      <c r="EWJ14" s="353"/>
      <c r="EWK14" s="350"/>
      <c r="EWL14" s="350"/>
      <c r="EWM14" s="350"/>
      <c r="EWN14" s="350"/>
      <c r="EWO14" s="350"/>
      <c r="EWP14" s="350"/>
      <c r="EWQ14" s="351"/>
      <c r="EWR14" s="352"/>
      <c r="EWS14" s="353"/>
      <c r="EWT14" s="352"/>
      <c r="EWU14" s="353"/>
      <c r="EWV14" s="352"/>
      <c r="EWW14" s="353"/>
      <c r="EWX14" s="352"/>
      <c r="EWY14" s="353"/>
      <c r="EWZ14" s="350"/>
      <c r="EXA14" s="350"/>
      <c r="EXB14" s="350"/>
      <c r="EXC14" s="350"/>
      <c r="EXD14" s="350"/>
      <c r="EXE14" s="350"/>
      <c r="EXF14" s="351"/>
      <c r="EXG14" s="352"/>
      <c r="EXH14" s="353"/>
      <c r="EXI14" s="352"/>
      <c r="EXJ14" s="353"/>
      <c r="EXK14" s="352"/>
      <c r="EXL14" s="353"/>
      <c r="EXM14" s="352"/>
      <c r="EXN14" s="353"/>
      <c r="EXO14" s="350"/>
      <c r="EXP14" s="350"/>
      <c r="EXQ14" s="350"/>
      <c r="EXR14" s="350"/>
      <c r="EXS14" s="350"/>
      <c r="EXT14" s="350"/>
      <c r="EXU14" s="351"/>
      <c r="EXV14" s="352"/>
      <c r="EXW14" s="353"/>
      <c r="EXX14" s="352"/>
      <c r="EXY14" s="353"/>
      <c r="EXZ14" s="352"/>
      <c r="EYA14" s="353"/>
      <c r="EYB14" s="352"/>
      <c r="EYC14" s="353"/>
      <c r="EYD14" s="350"/>
      <c r="EYE14" s="350"/>
      <c r="EYF14" s="350"/>
      <c r="EYG14" s="350"/>
      <c r="EYH14" s="350"/>
      <c r="EYI14" s="350"/>
      <c r="EYJ14" s="351"/>
      <c r="EYK14" s="352"/>
      <c r="EYL14" s="353"/>
      <c r="EYM14" s="352"/>
      <c r="EYN14" s="353"/>
      <c r="EYO14" s="352"/>
      <c r="EYP14" s="353"/>
      <c r="EYQ14" s="352"/>
      <c r="EYR14" s="353"/>
      <c r="EYS14" s="350"/>
      <c r="EYT14" s="350"/>
      <c r="EYU14" s="350"/>
      <c r="EYV14" s="350"/>
      <c r="EYW14" s="350"/>
      <c r="EYX14" s="350"/>
      <c r="EYY14" s="351"/>
      <c r="EYZ14" s="352"/>
      <c r="EZA14" s="353"/>
      <c r="EZB14" s="352"/>
      <c r="EZC14" s="353"/>
      <c r="EZD14" s="352"/>
      <c r="EZE14" s="353"/>
      <c r="EZF14" s="352"/>
      <c r="EZG14" s="353"/>
      <c r="EZH14" s="350"/>
      <c r="EZI14" s="350"/>
      <c r="EZJ14" s="350"/>
      <c r="EZK14" s="350"/>
      <c r="EZL14" s="350"/>
      <c r="EZM14" s="350"/>
      <c r="EZN14" s="351"/>
      <c r="EZO14" s="352"/>
      <c r="EZP14" s="353"/>
      <c r="EZQ14" s="352"/>
      <c r="EZR14" s="353"/>
      <c r="EZS14" s="352"/>
      <c r="EZT14" s="353"/>
      <c r="EZU14" s="352"/>
      <c r="EZV14" s="353"/>
      <c r="EZW14" s="350"/>
      <c r="EZX14" s="350"/>
      <c r="EZY14" s="350"/>
      <c r="EZZ14" s="350"/>
      <c r="FAA14" s="350"/>
      <c r="FAB14" s="350"/>
      <c r="FAC14" s="351"/>
      <c r="FAD14" s="352"/>
      <c r="FAE14" s="353"/>
      <c r="FAF14" s="352"/>
      <c r="FAG14" s="353"/>
      <c r="FAH14" s="352"/>
      <c r="FAI14" s="353"/>
      <c r="FAJ14" s="352"/>
      <c r="FAK14" s="353"/>
      <c r="FAL14" s="350"/>
      <c r="FAM14" s="350"/>
      <c r="FAN14" s="350"/>
      <c r="FAO14" s="350"/>
      <c r="FAP14" s="350"/>
      <c r="FAQ14" s="350"/>
      <c r="FAR14" s="351"/>
      <c r="FAS14" s="352"/>
      <c r="FAT14" s="353"/>
      <c r="FAU14" s="352"/>
      <c r="FAV14" s="353"/>
      <c r="FAW14" s="352"/>
      <c r="FAX14" s="353"/>
      <c r="FAY14" s="352"/>
      <c r="FAZ14" s="353"/>
      <c r="FBA14" s="350"/>
      <c r="FBB14" s="350"/>
      <c r="FBC14" s="350"/>
      <c r="FBD14" s="350"/>
      <c r="FBE14" s="350"/>
      <c r="FBF14" s="350"/>
      <c r="FBG14" s="351"/>
      <c r="FBH14" s="352"/>
      <c r="FBI14" s="353"/>
      <c r="FBJ14" s="352"/>
      <c r="FBK14" s="353"/>
      <c r="FBL14" s="352"/>
      <c r="FBM14" s="353"/>
      <c r="FBN14" s="352"/>
      <c r="FBO14" s="353"/>
      <c r="FBP14" s="350"/>
      <c r="FBQ14" s="350"/>
      <c r="FBR14" s="350"/>
      <c r="FBS14" s="350"/>
      <c r="FBT14" s="350"/>
      <c r="FBU14" s="350"/>
      <c r="FBV14" s="351"/>
      <c r="FBW14" s="352"/>
      <c r="FBX14" s="353"/>
      <c r="FBY14" s="352"/>
      <c r="FBZ14" s="353"/>
      <c r="FCA14" s="352"/>
      <c r="FCB14" s="353"/>
      <c r="FCC14" s="352"/>
      <c r="FCD14" s="353"/>
      <c r="FCE14" s="350"/>
      <c r="FCF14" s="350"/>
      <c r="FCG14" s="350"/>
      <c r="FCH14" s="350"/>
      <c r="FCI14" s="350"/>
      <c r="FCJ14" s="350"/>
      <c r="FCK14" s="351"/>
      <c r="FCL14" s="352"/>
      <c r="FCM14" s="353"/>
      <c r="FCN14" s="352"/>
      <c r="FCO14" s="353"/>
      <c r="FCP14" s="352"/>
      <c r="FCQ14" s="353"/>
      <c r="FCR14" s="352"/>
      <c r="FCS14" s="353"/>
      <c r="FCT14" s="350"/>
      <c r="FCU14" s="350"/>
      <c r="FCV14" s="350"/>
      <c r="FCW14" s="350"/>
      <c r="FCX14" s="350"/>
      <c r="FCY14" s="350"/>
      <c r="FCZ14" s="351"/>
      <c r="FDA14" s="352"/>
      <c r="FDB14" s="353"/>
      <c r="FDC14" s="352"/>
      <c r="FDD14" s="353"/>
      <c r="FDE14" s="352"/>
      <c r="FDF14" s="353"/>
      <c r="FDG14" s="352"/>
      <c r="FDH14" s="353"/>
      <c r="FDI14" s="350"/>
      <c r="FDJ14" s="350"/>
      <c r="FDK14" s="350"/>
      <c r="FDL14" s="350"/>
      <c r="FDM14" s="350"/>
      <c r="FDN14" s="350"/>
      <c r="FDO14" s="351"/>
      <c r="FDP14" s="352"/>
      <c r="FDQ14" s="353"/>
      <c r="FDR14" s="352"/>
      <c r="FDS14" s="353"/>
      <c r="FDT14" s="352"/>
      <c r="FDU14" s="353"/>
      <c r="FDV14" s="352"/>
      <c r="FDW14" s="353"/>
      <c r="FDX14" s="350"/>
      <c r="FDY14" s="350"/>
      <c r="FDZ14" s="350"/>
      <c r="FEA14" s="350"/>
      <c r="FEB14" s="350"/>
      <c r="FEC14" s="350"/>
      <c r="FED14" s="351"/>
      <c r="FEE14" s="352"/>
      <c r="FEF14" s="353"/>
      <c r="FEG14" s="352"/>
      <c r="FEH14" s="353"/>
      <c r="FEI14" s="352"/>
      <c r="FEJ14" s="353"/>
      <c r="FEK14" s="352"/>
      <c r="FEL14" s="353"/>
      <c r="FEM14" s="350"/>
      <c r="FEN14" s="350"/>
      <c r="FEO14" s="350"/>
      <c r="FEP14" s="350"/>
      <c r="FEQ14" s="350"/>
      <c r="FER14" s="350"/>
      <c r="FES14" s="351"/>
      <c r="FET14" s="352"/>
      <c r="FEU14" s="353"/>
      <c r="FEV14" s="352"/>
      <c r="FEW14" s="353"/>
      <c r="FEX14" s="352"/>
      <c r="FEY14" s="353"/>
      <c r="FEZ14" s="352"/>
      <c r="FFA14" s="353"/>
      <c r="FFB14" s="350"/>
      <c r="FFC14" s="350"/>
      <c r="FFD14" s="350"/>
      <c r="FFE14" s="350"/>
      <c r="FFF14" s="350"/>
      <c r="FFG14" s="350"/>
      <c r="FFH14" s="351"/>
      <c r="FFI14" s="352"/>
      <c r="FFJ14" s="353"/>
      <c r="FFK14" s="352"/>
      <c r="FFL14" s="353"/>
      <c r="FFM14" s="352"/>
      <c r="FFN14" s="353"/>
      <c r="FFO14" s="352"/>
      <c r="FFP14" s="353"/>
      <c r="FFQ14" s="350"/>
      <c r="FFR14" s="350"/>
      <c r="FFS14" s="350"/>
      <c r="FFT14" s="350"/>
      <c r="FFU14" s="350"/>
      <c r="FFV14" s="350"/>
      <c r="FFW14" s="351"/>
      <c r="FFX14" s="352"/>
      <c r="FFY14" s="353"/>
      <c r="FFZ14" s="352"/>
      <c r="FGA14" s="353"/>
      <c r="FGB14" s="352"/>
      <c r="FGC14" s="353"/>
      <c r="FGD14" s="352"/>
      <c r="FGE14" s="353"/>
      <c r="FGF14" s="350"/>
      <c r="FGG14" s="350"/>
      <c r="FGH14" s="350"/>
      <c r="FGI14" s="350"/>
      <c r="FGJ14" s="350"/>
      <c r="FGK14" s="350"/>
      <c r="FGL14" s="351"/>
      <c r="FGM14" s="352"/>
      <c r="FGN14" s="353"/>
      <c r="FGO14" s="352"/>
      <c r="FGP14" s="353"/>
      <c r="FGQ14" s="352"/>
      <c r="FGR14" s="353"/>
      <c r="FGS14" s="352"/>
      <c r="FGT14" s="353"/>
      <c r="FGU14" s="350"/>
      <c r="FGV14" s="350"/>
      <c r="FGW14" s="350"/>
      <c r="FGX14" s="350"/>
      <c r="FGY14" s="350"/>
      <c r="FGZ14" s="350"/>
      <c r="FHA14" s="351"/>
      <c r="FHB14" s="352"/>
      <c r="FHC14" s="353"/>
      <c r="FHD14" s="352"/>
      <c r="FHE14" s="353"/>
      <c r="FHF14" s="352"/>
      <c r="FHG14" s="353"/>
      <c r="FHH14" s="352"/>
      <c r="FHI14" s="353"/>
      <c r="FHJ14" s="350"/>
      <c r="FHK14" s="350"/>
      <c r="FHL14" s="350"/>
      <c r="FHM14" s="350"/>
      <c r="FHN14" s="350"/>
      <c r="FHO14" s="350"/>
      <c r="FHP14" s="351"/>
      <c r="FHQ14" s="352"/>
      <c r="FHR14" s="353"/>
      <c r="FHS14" s="352"/>
      <c r="FHT14" s="353"/>
      <c r="FHU14" s="352"/>
      <c r="FHV14" s="353"/>
      <c r="FHW14" s="352"/>
      <c r="FHX14" s="353"/>
      <c r="FHY14" s="350"/>
      <c r="FHZ14" s="350"/>
      <c r="FIA14" s="350"/>
      <c r="FIB14" s="350"/>
      <c r="FIC14" s="350"/>
      <c r="FID14" s="350"/>
      <c r="FIE14" s="351"/>
      <c r="FIF14" s="352"/>
      <c r="FIG14" s="353"/>
      <c r="FIH14" s="352"/>
      <c r="FII14" s="353"/>
      <c r="FIJ14" s="352"/>
      <c r="FIK14" s="353"/>
      <c r="FIL14" s="352"/>
      <c r="FIM14" s="353"/>
      <c r="FIN14" s="350"/>
      <c r="FIO14" s="350"/>
      <c r="FIP14" s="350"/>
      <c r="FIQ14" s="350"/>
      <c r="FIR14" s="350"/>
      <c r="FIS14" s="350"/>
      <c r="FIT14" s="351"/>
      <c r="FIU14" s="352"/>
      <c r="FIV14" s="353"/>
      <c r="FIW14" s="352"/>
      <c r="FIX14" s="353"/>
      <c r="FIY14" s="352"/>
      <c r="FIZ14" s="353"/>
      <c r="FJA14" s="352"/>
      <c r="FJB14" s="353"/>
      <c r="FJC14" s="350"/>
      <c r="FJD14" s="350"/>
      <c r="FJE14" s="350"/>
      <c r="FJF14" s="350"/>
      <c r="FJG14" s="350"/>
      <c r="FJH14" s="350"/>
      <c r="FJI14" s="351"/>
      <c r="FJJ14" s="352"/>
      <c r="FJK14" s="353"/>
      <c r="FJL14" s="352"/>
      <c r="FJM14" s="353"/>
      <c r="FJN14" s="352"/>
      <c r="FJO14" s="353"/>
      <c r="FJP14" s="352"/>
      <c r="FJQ14" s="353"/>
      <c r="FJR14" s="350"/>
      <c r="FJS14" s="350"/>
      <c r="FJT14" s="350"/>
      <c r="FJU14" s="350"/>
      <c r="FJV14" s="350"/>
      <c r="FJW14" s="350"/>
      <c r="FJX14" s="351"/>
      <c r="FJY14" s="352"/>
      <c r="FJZ14" s="353"/>
      <c r="FKA14" s="352"/>
      <c r="FKB14" s="353"/>
      <c r="FKC14" s="352"/>
      <c r="FKD14" s="353"/>
      <c r="FKE14" s="352"/>
      <c r="FKF14" s="353"/>
      <c r="FKG14" s="350"/>
      <c r="FKH14" s="350"/>
      <c r="FKI14" s="350"/>
      <c r="FKJ14" s="350"/>
      <c r="FKK14" s="350"/>
      <c r="FKL14" s="350"/>
      <c r="FKM14" s="351"/>
      <c r="FKN14" s="352"/>
      <c r="FKO14" s="353"/>
      <c r="FKP14" s="352"/>
      <c r="FKQ14" s="353"/>
      <c r="FKR14" s="352"/>
      <c r="FKS14" s="353"/>
      <c r="FKT14" s="352"/>
      <c r="FKU14" s="353"/>
      <c r="FKV14" s="350"/>
      <c r="FKW14" s="350"/>
      <c r="FKX14" s="350"/>
      <c r="FKY14" s="350"/>
      <c r="FKZ14" s="350"/>
      <c r="FLA14" s="350"/>
      <c r="FLB14" s="351"/>
      <c r="FLC14" s="352"/>
      <c r="FLD14" s="353"/>
      <c r="FLE14" s="352"/>
      <c r="FLF14" s="353"/>
      <c r="FLG14" s="352"/>
      <c r="FLH14" s="353"/>
      <c r="FLI14" s="352"/>
      <c r="FLJ14" s="353"/>
      <c r="FLK14" s="350"/>
      <c r="FLL14" s="350"/>
      <c r="FLM14" s="350"/>
      <c r="FLN14" s="350"/>
      <c r="FLO14" s="350"/>
      <c r="FLP14" s="350"/>
      <c r="FLQ14" s="351"/>
      <c r="FLR14" s="352"/>
      <c r="FLS14" s="353"/>
      <c r="FLT14" s="352"/>
      <c r="FLU14" s="353"/>
      <c r="FLV14" s="352"/>
      <c r="FLW14" s="353"/>
      <c r="FLX14" s="352"/>
      <c r="FLY14" s="353"/>
      <c r="FLZ14" s="350"/>
      <c r="FMA14" s="350"/>
      <c r="FMB14" s="350"/>
      <c r="FMC14" s="350"/>
      <c r="FMD14" s="350"/>
      <c r="FME14" s="350"/>
      <c r="FMF14" s="351"/>
      <c r="FMG14" s="352"/>
      <c r="FMH14" s="353"/>
      <c r="FMI14" s="352"/>
      <c r="FMJ14" s="353"/>
      <c r="FMK14" s="352"/>
      <c r="FML14" s="353"/>
      <c r="FMM14" s="352"/>
      <c r="FMN14" s="353"/>
      <c r="FMO14" s="350"/>
      <c r="FMP14" s="350"/>
      <c r="FMQ14" s="350"/>
      <c r="FMR14" s="350"/>
      <c r="FMS14" s="350"/>
      <c r="FMT14" s="350"/>
      <c r="FMU14" s="351"/>
      <c r="FMV14" s="352"/>
      <c r="FMW14" s="353"/>
      <c r="FMX14" s="352"/>
      <c r="FMY14" s="353"/>
      <c r="FMZ14" s="352"/>
      <c r="FNA14" s="353"/>
      <c r="FNB14" s="352"/>
      <c r="FNC14" s="353"/>
      <c r="FND14" s="350"/>
      <c r="FNE14" s="350"/>
      <c r="FNF14" s="350"/>
      <c r="FNG14" s="350"/>
      <c r="FNH14" s="350"/>
      <c r="FNI14" s="350"/>
      <c r="FNJ14" s="351"/>
      <c r="FNK14" s="352"/>
      <c r="FNL14" s="353"/>
      <c r="FNM14" s="352"/>
      <c r="FNN14" s="353"/>
      <c r="FNO14" s="352"/>
      <c r="FNP14" s="353"/>
      <c r="FNQ14" s="352"/>
      <c r="FNR14" s="353"/>
      <c r="FNS14" s="350"/>
      <c r="FNT14" s="350"/>
      <c r="FNU14" s="350"/>
      <c r="FNV14" s="350"/>
      <c r="FNW14" s="350"/>
      <c r="FNX14" s="350"/>
      <c r="FNY14" s="351"/>
      <c r="FNZ14" s="352"/>
      <c r="FOA14" s="353"/>
      <c r="FOB14" s="352"/>
      <c r="FOC14" s="353"/>
      <c r="FOD14" s="352"/>
      <c r="FOE14" s="353"/>
      <c r="FOF14" s="352"/>
      <c r="FOG14" s="353"/>
      <c r="FOH14" s="350"/>
      <c r="FOI14" s="350"/>
      <c r="FOJ14" s="350"/>
      <c r="FOK14" s="350"/>
      <c r="FOL14" s="350"/>
      <c r="FOM14" s="350"/>
      <c r="FON14" s="351"/>
      <c r="FOO14" s="352"/>
      <c r="FOP14" s="353"/>
      <c r="FOQ14" s="352"/>
      <c r="FOR14" s="353"/>
      <c r="FOS14" s="352"/>
      <c r="FOT14" s="353"/>
      <c r="FOU14" s="352"/>
      <c r="FOV14" s="353"/>
      <c r="FOW14" s="350"/>
      <c r="FOX14" s="350"/>
      <c r="FOY14" s="350"/>
      <c r="FOZ14" s="350"/>
      <c r="FPA14" s="350"/>
      <c r="FPB14" s="350"/>
      <c r="FPC14" s="351"/>
      <c r="FPD14" s="352"/>
      <c r="FPE14" s="353"/>
      <c r="FPF14" s="352"/>
      <c r="FPG14" s="353"/>
      <c r="FPH14" s="352"/>
      <c r="FPI14" s="353"/>
      <c r="FPJ14" s="352"/>
      <c r="FPK14" s="353"/>
      <c r="FPL14" s="350"/>
      <c r="FPM14" s="350"/>
      <c r="FPN14" s="350"/>
      <c r="FPO14" s="350"/>
      <c r="FPP14" s="350"/>
      <c r="FPQ14" s="350"/>
      <c r="FPR14" s="351"/>
      <c r="FPS14" s="352"/>
      <c r="FPT14" s="353"/>
      <c r="FPU14" s="352"/>
      <c r="FPV14" s="353"/>
      <c r="FPW14" s="352"/>
      <c r="FPX14" s="353"/>
      <c r="FPY14" s="352"/>
      <c r="FPZ14" s="353"/>
      <c r="FQA14" s="350"/>
      <c r="FQB14" s="350"/>
      <c r="FQC14" s="350"/>
      <c r="FQD14" s="350"/>
      <c r="FQE14" s="350"/>
      <c r="FQF14" s="350"/>
      <c r="FQG14" s="351"/>
      <c r="FQH14" s="352"/>
      <c r="FQI14" s="353"/>
      <c r="FQJ14" s="352"/>
      <c r="FQK14" s="353"/>
      <c r="FQL14" s="352"/>
      <c r="FQM14" s="353"/>
      <c r="FQN14" s="352"/>
      <c r="FQO14" s="353"/>
      <c r="FQP14" s="350"/>
      <c r="FQQ14" s="350"/>
      <c r="FQR14" s="350"/>
      <c r="FQS14" s="350"/>
      <c r="FQT14" s="350"/>
      <c r="FQU14" s="350"/>
      <c r="FQV14" s="351"/>
      <c r="FQW14" s="352"/>
      <c r="FQX14" s="353"/>
      <c r="FQY14" s="352"/>
      <c r="FQZ14" s="353"/>
      <c r="FRA14" s="352"/>
      <c r="FRB14" s="353"/>
      <c r="FRC14" s="352"/>
      <c r="FRD14" s="353"/>
      <c r="FRE14" s="350"/>
      <c r="FRF14" s="350"/>
      <c r="FRG14" s="350"/>
      <c r="FRH14" s="350"/>
      <c r="FRI14" s="350"/>
      <c r="FRJ14" s="350"/>
      <c r="FRK14" s="351"/>
      <c r="FRL14" s="352"/>
      <c r="FRM14" s="353"/>
      <c r="FRN14" s="352"/>
      <c r="FRO14" s="353"/>
      <c r="FRP14" s="352"/>
      <c r="FRQ14" s="353"/>
      <c r="FRR14" s="352"/>
      <c r="FRS14" s="353"/>
      <c r="FRT14" s="350"/>
      <c r="FRU14" s="350"/>
      <c r="FRV14" s="350"/>
      <c r="FRW14" s="350"/>
      <c r="FRX14" s="350"/>
      <c r="FRY14" s="350"/>
      <c r="FRZ14" s="351"/>
      <c r="FSA14" s="352"/>
      <c r="FSB14" s="353"/>
      <c r="FSC14" s="352"/>
      <c r="FSD14" s="353"/>
      <c r="FSE14" s="352"/>
      <c r="FSF14" s="353"/>
      <c r="FSG14" s="352"/>
      <c r="FSH14" s="353"/>
      <c r="FSI14" s="350"/>
      <c r="FSJ14" s="350"/>
      <c r="FSK14" s="350"/>
      <c r="FSL14" s="350"/>
      <c r="FSM14" s="350"/>
      <c r="FSN14" s="350"/>
      <c r="FSO14" s="351"/>
      <c r="FSP14" s="352"/>
      <c r="FSQ14" s="353"/>
      <c r="FSR14" s="352"/>
      <c r="FSS14" s="353"/>
      <c r="FST14" s="352"/>
      <c r="FSU14" s="353"/>
      <c r="FSV14" s="352"/>
      <c r="FSW14" s="353"/>
      <c r="FSX14" s="350"/>
      <c r="FSY14" s="350"/>
      <c r="FSZ14" s="350"/>
      <c r="FTA14" s="350"/>
      <c r="FTB14" s="350"/>
      <c r="FTC14" s="350"/>
      <c r="FTD14" s="351"/>
      <c r="FTE14" s="352"/>
      <c r="FTF14" s="353"/>
      <c r="FTG14" s="352"/>
      <c r="FTH14" s="353"/>
      <c r="FTI14" s="352"/>
      <c r="FTJ14" s="353"/>
      <c r="FTK14" s="352"/>
      <c r="FTL14" s="353"/>
      <c r="FTM14" s="350"/>
      <c r="FTN14" s="350"/>
      <c r="FTO14" s="350"/>
      <c r="FTP14" s="350"/>
      <c r="FTQ14" s="350"/>
      <c r="FTR14" s="350"/>
      <c r="FTS14" s="351"/>
      <c r="FTT14" s="352"/>
      <c r="FTU14" s="353"/>
      <c r="FTV14" s="352"/>
      <c r="FTW14" s="353"/>
      <c r="FTX14" s="352"/>
      <c r="FTY14" s="353"/>
      <c r="FTZ14" s="352"/>
      <c r="FUA14" s="353"/>
      <c r="FUB14" s="350"/>
      <c r="FUC14" s="350"/>
      <c r="FUD14" s="350"/>
      <c r="FUE14" s="350"/>
      <c r="FUF14" s="350"/>
      <c r="FUG14" s="350"/>
      <c r="FUH14" s="351"/>
      <c r="FUI14" s="352"/>
      <c r="FUJ14" s="353"/>
      <c r="FUK14" s="352"/>
      <c r="FUL14" s="353"/>
      <c r="FUM14" s="352"/>
      <c r="FUN14" s="353"/>
      <c r="FUO14" s="352"/>
      <c r="FUP14" s="353"/>
      <c r="FUQ14" s="350"/>
      <c r="FUR14" s="350"/>
      <c r="FUS14" s="350"/>
      <c r="FUT14" s="350"/>
      <c r="FUU14" s="350"/>
      <c r="FUV14" s="350"/>
      <c r="FUW14" s="351"/>
      <c r="FUX14" s="352"/>
      <c r="FUY14" s="353"/>
      <c r="FUZ14" s="352"/>
      <c r="FVA14" s="353"/>
      <c r="FVB14" s="352"/>
      <c r="FVC14" s="353"/>
      <c r="FVD14" s="352"/>
      <c r="FVE14" s="353"/>
      <c r="FVF14" s="350"/>
      <c r="FVG14" s="350"/>
      <c r="FVH14" s="350"/>
      <c r="FVI14" s="350"/>
      <c r="FVJ14" s="350"/>
      <c r="FVK14" s="350"/>
      <c r="FVL14" s="351"/>
      <c r="FVM14" s="352"/>
      <c r="FVN14" s="353"/>
      <c r="FVO14" s="352"/>
      <c r="FVP14" s="353"/>
      <c r="FVQ14" s="352"/>
      <c r="FVR14" s="353"/>
      <c r="FVS14" s="352"/>
      <c r="FVT14" s="353"/>
      <c r="FVU14" s="350"/>
      <c r="FVV14" s="350"/>
      <c r="FVW14" s="350"/>
      <c r="FVX14" s="350"/>
      <c r="FVY14" s="350"/>
      <c r="FVZ14" s="350"/>
      <c r="FWA14" s="351"/>
      <c r="FWB14" s="352"/>
      <c r="FWC14" s="353"/>
      <c r="FWD14" s="352"/>
      <c r="FWE14" s="353"/>
      <c r="FWF14" s="352"/>
      <c r="FWG14" s="353"/>
      <c r="FWH14" s="352"/>
      <c r="FWI14" s="353"/>
      <c r="FWJ14" s="350"/>
      <c r="FWK14" s="350"/>
      <c r="FWL14" s="350"/>
      <c r="FWM14" s="350"/>
      <c r="FWN14" s="350"/>
      <c r="FWO14" s="350"/>
      <c r="FWP14" s="351"/>
      <c r="FWQ14" s="352"/>
      <c r="FWR14" s="353"/>
      <c r="FWS14" s="352"/>
      <c r="FWT14" s="353"/>
      <c r="FWU14" s="352"/>
      <c r="FWV14" s="353"/>
      <c r="FWW14" s="352"/>
      <c r="FWX14" s="353"/>
      <c r="FWY14" s="350"/>
      <c r="FWZ14" s="350"/>
      <c r="FXA14" s="350"/>
      <c r="FXB14" s="350"/>
      <c r="FXC14" s="350"/>
      <c r="FXD14" s="350"/>
      <c r="FXE14" s="351"/>
      <c r="FXF14" s="352"/>
      <c r="FXG14" s="353"/>
      <c r="FXH14" s="352"/>
      <c r="FXI14" s="353"/>
      <c r="FXJ14" s="352"/>
      <c r="FXK14" s="353"/>
      <c r="FXL14" s="352"/>
      <c r="FXM14" s="353"/>
      <c r="FXN14" s="350"/>
      <c r="FXO14" s="350"/>
      <c r="FXP14" s="350"/>
      <c r="FXQ14" s="350"/>
      <c r="FXR14" s="350"/>
      <c r="FXS14" s="350"/>
      <c r="FXT14" s="351"/>
      <c r="FXU14" s="352"/>
      <c r="FXV14" s="353"/>
      <c r="FXW14" s="352"/>
      <c r="FXX14" s="353"/>
      <c r="FXY14" s="352"/>
      <c r="FXZ14" s="353"/>
      <c r="FYA14" s="352"/>
      <c r="FYB14" s="353"/>
      <c r="FYC14" s="350"/>
      <c r="FYD14" s="350"/>
      <c r="FYE14" s="350"/>
      <c r="FYF14" s="350"/>
      <c r="FYG14" s="350"/>
      <c r="FYH14" s="350"/>
      <c r="FYI14" s="351"/>
      <c r="FYJ14" s="352"/>
      <c r="FYK14" s="353"/>
      <c r="FYL14" s="352"/>
      <c r="FYM14" s="353"/>
      <c r="FYN14" s="352"/>
      <c r="FYO14" s="353"/>
      <c r="FYP14" s="352"/>
      <c r="FYQ14" s="353"/>
      <c r="FYR14" s="350"/>
      <c r="FYS14" s="350"/>
      <c r="FYT14" s="350"/>
      <c r="FYU14" s="350"/>
      <c r="FYV14" s="350"/>
      <c r="FYW14" s="350"/>
      <c r="FYX14" s="351"/>
      <c r="FYY14" s="352"/>
      <c r="FYZ14" s="353"/>
      <c r="FZA14" s="352"/>
      <c r="FZB14" s="353"/>
      <c r="FZC14" s="352"/>
      <c r="FZD14" s="353"/>
      <c r="FZE14" s="352"/>
      <c r="FZF14" s="353"/>
      <c r="FZG14" s="350"/>
      <c r="FZH14" s="350"/>
      <c r="FZI14" s="350"/>
      <c r="FZJ14" s="350"/>
      <c r="FZK14" s="350"/>
      <c r="FZL14" s="350"/>
      <c r="FZM14" s="351"/>
      <c r="FZN14" s="352"/>
      <c r="FZO14" s="353"/>
      <c r="FZP14" s="352"/>
      <c r="FZQ14" s="353"/>
      <c r="FZR14" s="352"/>
      <c r="FZS14" s="353"/>
      <c r="FZT14" s="352"/>
      <c r="FZU14" s="353"/>
      <c r="FZV14" s="350"/>
      <c r="FZW14" s="350"/>
      <c r="FZX14" s="350"/>
      <c r="FZY14" s="350"/>
      <c r="FZZ14" s="350"/>
      <c r="GAA14" s="350"/>
      <c r="GAB14" s="351"/>
      <c r="GAC14" s="352"/>
      <c r="GAD14" s="353"/>
      <c r="GAE14" s="352"/>
      <c r="GAF14" s="353"/>
      <c r="GAG14" s="352"/>
      <c r="GAH14" s="353"/>
      <c r="GAI14" s="352"/>
      <c r="GAJ14" s="353"/>
      <c r="GAK14" s="350"/>
      <c r="GAL14" s="350"/>
      <c r="GAM14" s="350"/>
      <c r="GAN14" s="350"/>
      <c r="GAO14" s="350"/>
      <c r="GAP14" s="350"/>
      <c r="GAQ14" s="351"/>
      <c r="GAR14" s="352"/>
      <c r="GAS14" s="353"/>
      <c r="GAT14" s="352"/>
      <c r="GAU14" s="353"/>
      <c r="GAV14" s="352"/>
      <c r="GAW14" s="353"/>
      <c r="GAX14" s="352"/>
      <c r="GAY14" s="353"/>
      <c r="GAZ14" s="350"/>
      <c r="GBA14" s="350"/>
      <c r="GBB14" s="350"/>
      <c r="GBC14" s="350"/>
      <c r="GBD14" s="350"/>
      <c r="GBE14" s="350"/>
      <c r="GBF14" s="351"/>
      <c r="GBG14" s="352"/>
      <c r="GBH14" s="353"/>
      <c r="GBI14" s="352"/>
      <c r="GBJ14" s="353"/>
      <c r="GBK14" s="352"/>
      <c r="GBL14" s="353"/>
      <c r="GBM14" s="352"/>
      <c r="GBN14" s="353"/>
      <c r="GBO14" s="350"/>
      <c r="GBP14" s="350"/>
      <c r="GBQ14" s="350"/>
      <c r="GBR14" s="350"/>
      <c r="GBS14" s="350"/>
      <c r="GBT14" s="350"/>
      <c r="GBU14" s="351"/>
      <c r="GBV14" s="352"/>
      <c r="GBW14" s="353"/>
      <c r="GBX14" s="352"/>
      <c r="GBY14" s="353"/>
      <c r="GBZ14" s="352"/>
      <c r="GCA14" s="353"/>
      <c r="GCB14" s="352"/>
      <c r="GCC14" s="353"/>
      <c r="GCD14" s="350"/>
      <c r="GCE14" s="350"/>
      <c r="GCF14" s="350"/>
      <c r="GCG14" s="350"/>
      <c r="GCH14" s="350"/>
      <c r="GCI14" s="350"/>
      <c r="GCJ14" s="351"/>
      <c r="GCK14" s="352"/>
      <c r="GCL14" s="353"/>
      <c r="GCM14" s="352"/>
      <c r="GCN14" s="353"/>
      <c r="GCO14" s="352"/>
      <c r="GCP14" s="353"/>
      <c r="GCQ14" s="352"/>
      <c r="GCR14" s="353"/>
      <c r="GCS14" s="350"/>
      <c r="GCT14" s="350"/>
      <c r="GCU14" s="350"/>
      <c r="GCV14" s="350"/>
      <c r="GCW14" s="350"/>
      <c r="GCX14" s="350"/>
      <c r="GCY14" s="351"/>
      <c r="GCZ14" s="352"/>
      <c r="GDA14" s="353"/>
      <c r="GDB14" s="352"/>
      <c r="GDC14" s="353"/>
      <c r="GDD14" s="352"/>
      <c r="GDE14" s="353"/>
      <c r="GDF14" s="352"/>
      <c r="GDG14" s="353"/>
      <c r="GDH14" s="350"/>
      <c r="GDI14" s="350"/>
      <c r="GDJ14" s="350"/>
      <c r="GDK14" s="350"/>
      <c r="GDL14" s="350"/>
      <c r="GDM14" s="350"/>
      <c r="GDN14" s="351"/>
      <c r="GDO14" s="352"/>
      <c r="GDP14" s="353"/>
      <c r="GDQ14" s="352"/>
      <c r="GDR14" s="353"/>
      <c r="GDS14" s="352"/>
      <c r="GDT14" s="353"/>
      <c r="GDU14" s="352"/>
      <c r="GDV14" s="353"/>
      <c r="GDW14" s="350"/>
      <c r="GDX14" s="350"/>
      <c r="GDY14" s="350"/>
      <c r="GDZ14" s="350"/>
      <c r="GEA14" s="350"/>
      <c r="GEB14" s="350"/>
      <c r="GEC14" s="351"/>
      <c r="GED14" s="352"/>
      <c r="GEE14" s="353"/>
      <c r="GEF14" s="352"/>
      <c r="GEG14" s="353"/>
      <c r="GEH14" s="352"/>
      <c r="GEI14" s="353"/>
      <c r="GEJ14" s="352"/>
      <c r="GEK14" s="353"/>
      <c r="GEL14" s="350"/>
      <c r="GEM14" s="350"/>
      <c r="GEN14" s="350"/>
      <c r="GEO14" s="350"/>
      <c r="GEP14" s="350"/>
      <c r="GEQ14" s="350"/>
      <c r="GER14" s="351"/>
      <c r="GES14" s="352"/>
      <c r="GET14" s="353"/>
      <c r="GEU14" s="352"/>
      <c r="GEV14" s="353"/>
      <c r="GEW14" s="352"/>
      <c r="GEX14" s="353"/>
      <c r="GEY14" s="352"/>
      <c r="GEZ14" s="353"/>
      <c r="GFA14" s="350"/>
      <c r="GFB14" s="350"/>
      <c r="GFC14" s="350"/>
      <c r="GFD14" s="350"/>
      <c r="GFE14" s="350"/>
      <c r="GFF14" s="350"/>
      <c r="GFG14" s="351"/>
      <c r="GFH14" s="352"/>
      <c r="GFI14" s="353"/>
      <c r="GFJ14" s="352"/>
      <c r="GFK14" s="353"/>
      <c r="GFL14" s="352"/>
      <c r="GFM14" s="353"/>
      <c r="GFN14" s="352"/>
      <c r="GFO14" s="353"/>
      <c r="GFP14" s="350"/>
      <c r="GFQ14" s="350"/>
      <c r="GFR14" s="350"/>
      <c r="GFS14" s="350"/>
      <c r="GFT14" s="350"/>
      <c r="GFU14" s="350"/>
      <c r="GFV14" s="351"/>
      <c r="GFW14" s="352"/>
      <c r="GFX14" s="353"/>
      <c r="GFY14" s="352"/>
      <c r="GFZ14" s="353"/>
      <c r="GGA14" s="352"/>
      <c r="GGB14" s="353"/>
      <c r="GGC14" s="352"/>
      <c r="GGD14" s="353"/>
      <c r="GGE14" s="350"/>
      <c r="GGF14" s="350"/>
      <c r="GGG14" s="350"/>
      <c r="GGH14" s="350"/>
      <c r="GGI14" s="350"/>
      <c r="GGJ14" s="350"/>
      <c r="GGK14" s="351"/>
      <c r="GGL14" s="352"/>
      <c r="GGM14" s="353"/>
      <c r="GGN14" s="352"/>
      <c r="GGO14" s="353"/>
      <c r="GGP14" s="352"/>
      <c r="GGQ14" s="353"/>
      <c r="GGR14" s="352"/>
      <c r="GGS14" s="353"/>
      <c r="GGT14" s="350"/>
      <c r="GGU14" s="350"/>
      <c r="GGV14" s="350"/>
      <c r="GGW14" s="350"/>
      <c r="GGX14" s="350"/>
      <c r="GGY14" s="350"/>
      <c r="GGZ14" s="351"/>
      <c r="GHA14" s="352"/>
      <c r="GHB14" s="353"/>
      <c r="GHC14" s="352"/>
      <c r="GHD14" s="353"/>
      <c r="GHE14" s="352"/>
      <c r="GHF14" s="353"/>
      <c r="GHG14" s="352"/>
      <c r="GHH14" s="353"/>
      <c r="GHI14" s="350"/>
      <c r="GHJ14" s="350"/>
      <c r="GHK14" s="350"/>
      <c r="GHL14" s="350"/>
      <c r="GHM14" s="350"/>
      <c r="GHN14" s="350"/>
      <c r="GHO14" s="351"/>
      <c r="GHP14" s="352"/>
      <c r="GHQ14" s="353"/>
      <c r="GHR14" s="352"/>
      <c r="GHS14" s="353"/>
      <c r="GHT14" s="352"/>
      <c r="GHU14" s="353"/>
      <c r="GHV14" s="352"/>
      <c r="GHW14" s="353"/>
      <c r="GHX14" s="350"/>
      <c r="GHY14" s="350"/>
      <c r="GHZ14" s="350"/>
      <c r="GIA14" s="350"/>
      <c r="GIB14" s="350"/>
      <c r="GIC14" s="350"/>
      <c r="GID14" s="351"/>
      <c r="GIE14" s="352"/>
      <c r="GIF14" s="353"/>
      <c r="GIG14" s="352"/>
      <c r="GIH14" s="353"/>
      <c r="GII14" s="352"/>
      <c r="GIJ14" s="353"/>
      <c r="GIK14" s="352"/>
      <c r="GIL14" s="353"/>
      <c r="GIM14" s="350"/>
      <c r="GIN14" s="350"/>
      <c r="GIO14" s="350"/>
      <c r="GIP14" s="350"/>
      <c r="GIQ14" s="350"/>
      <c r="GIR14" s="350"/>
      <c r="GIS14" s="351"/>
      <c r="GIT14" s="352"/>
      <c r="GIU14" s="353"/>
      <c r="GIV14" s="352"/>
      <c r="GIW14" s="353"/>
      <c r="GIX14" s="352"/>
      <c r="GIY14" s="353"/>
      <c r="GIZ14" s="352"/>
      <c r="GJA14" s="353"/>
      <c r="GJB14" s="350"/>
      <c r="GJC14" s="350"/>
      <c r="GJD14" s="350"/>
      <c r="GJE14" s="350"/>
      <c r="GJF14" s="350"/>
      <c r="GJG14" s="350"/>
      <c r="GJH14" s="351"/>
      <c r="GJI14" s="352"/>
      <c r="GJJ14" s="353"/>
      <c r="GJK14" s="352"/>
      <c r="GJL14" s="353"/>
      <c r="GJM14" s="352"/>
      <c r="GJN14" s="353"/>
      <c r="GJO14" s="352"/>
      <c r="GJP14" s="353"/>
      <c r="GJQ14" s="350"/>
      <c r="GJR14" s="350"/>
      <c r="GJS14" s="350"/>
      <c r="GJT14" s="350"/>
      <c r="GJU14" s="350"/>
      <c r="GJV14" s="350"/>
      <c r="GJW14" s="351"/>
      <c r="GJX14" s="352"/>
      <c r="GJY14" s="353"/>
      <c r="GJZ14" s="352"/>
      <c r="GKA14" s="353"/>
      <c r="GKB14" s="352"/>
      <c r="GKC14" s="353"/>
      <c r="GKD14" s="352"/>
      <c r="GKE14" s="353"/>
      <c r="GKF14" s="350"/>
      <c r="GKG14" s="350"/>
      <c r="GKH14" s="350"/>
      <c r="GKI14" s="350"/>
      <c r="GKJ14" s="350"/>
      <c r="GKK14" s="350"/>
      <c r="GKL14" s="351"/>
      <c r="GKM14" s="352"/>
      <c r="GKN14" s="353"/>
      <c r="GKO14" s="352"/>
      <c r="GKP14" s="353"/>
      <c r="GKQ14" s="352"/>
      <c r="GKR14" s="353"/>
      <c r="GKS14" s="352"/>
      <c r="GKT14" s="353"/>
      <c r="GKU14" s="350"/>
      <c r="GKV14" s="350"/>
      <c r="GKW14" s="350"/>
      <c r="GKX14" s="350"/>
      <c r="GKY14" s="350"/>
      <c r="GKZ14" s="350"/>
      <c r="GLA14" s="351"/>
      <c r="GLB14" s="352"/>
      <c r="GLC14" s="353"/>
      <c r="GLD14" s="352"/>
      <c r="GLE14" s="353"/>
      <c r="GLF14" s="352"/>
      <c r="GLG14" s="353"/>
      <c r="GLH14" s="352"/>
      <c r="GLI14" s="353"/>
      <c r="GLJ14" s="350"/>
      <c r="GLK14" s="350"/>
      <c r="GLL14" s="350"/>
      <c r="GLM14" s="350"/>
      <c r="GLN14" s="350"/>
      <c r="GLO14" s="350"/>
      <c r="GLP14" s="351"/>
      <c r="GLQ14" s="352"/>
      <c r="GLR14" s="353"/>
      <c r="GLS14" s="352"/>
      <c r="GLT14" s="353"/>
      <c r="GLU14" s="352"/>
      <c r="GLV14" s="353"/>
      <c r="GLW14" s="352"/>
      <c r="GLX14" s="353"/>
      <c r="GLY14" s="350"/>
      <c r="GLZ14" s="350"/>
      <c r="GMA14" s="350"/>
      <c r="GMB14" s="350"/>
      <c r="GMC14" s="350"/>
      <c r="GMD14" s="350"/>
      <c r="GME14" s="351"/>
      <c r="GMF14" s="352"/>
      <c r="GMG14" s="353"/>
      <c r="GMH14" s="352"/>
      <c r="GMI14" s="353"/>
      <c r="GMJ14" s="352"/>
      <c r="GMK14" s="353"/>
      <c r="GML14" s="352"/>
      <c r="GMM14" s="353"/>
      <c r="GMN14" s="350"/>
      <c r="GMO14" s="350"/>
      <c r="GMP14" s="350"/>
      <c r="GMQ14" s="350"/>
      <c r="GMR14" s="350"/>
      <c r="GMS14" s="350"/>
      <c r="GMT14" s="351"/>
      <c r="GMU14" s="352"/>
      <c r="GMV14" s="353"/>
      <c r="GMW14" s="352"/>
      <c r="GMX14" s="353"/>
      <c r="GMY14" s="352"/>
      <c r="GMZ14" s="353"/>
      <c r="GNA14" s="352"/>
      <c r="GNB14" s="353"/>
      <c r="GNC14" s="350"/>
      <c r="GND14" s="350"/>
      <c r="GNE14" s="350"/>
      <c r="GNF14" s="350"/>
      <c r="GNG14" s="350"/>
      <c r="GNH14" s="350"/>
      <c r="GNI14" s="351"/>
      <c r="GNJ14" s="352"/>
      <c r="GNK14" s="353"/>
      <c r="GNL14" s="352"/>
      <c r="GNM14" s="353"/>
      <c r="GNN14" s="352"/>
      <c r="GNO14" s="353"/>
      <c r="GNP14" s="352"/>
      <c r="GNQ14" s="353"/>
      <c r="GNR14" s="350"/>
      <c r="GNS14" s="350"/>
      <c r="GNT14" s="350"/>
      <c r="GNU14" s="350"/>
      <c r="GNV14" s="350"/>
      <c r="GNW14" s="350"/>
      <c r="GNX14" s="351"/>
      <c r="GNY14" s="352"/>
      <c r="GNZ14" s="353"/>
      <c r="GOA14" s="352"/>
      <c r="GOB14" s="353"/>
      <c r="GOC14" s="352"/>
      <c r="GOD14" s="353"/>
      <c r="GOE14" s="352"/>
      <c r="GOF14" s="353"/>
      <c r="GOG14" s="350"/>
      <c r="GOH14" s="350"/>
      <c r="GOI14" s="350"/>
      <c r="GOJ14" s="350"/>
      <c r="GOK14" s="350"/>
      <c r="GOL14" s="350"/>
      <c r="GOM14" s="351"/>
      <c r="GON14" s="352"/>
      <c r="GOO14" s="353"/>
      <c r="GOP14" s="352"/>
      <c r="GOQ14" s="353"/>
      <c r="GOR14" s="352"/>
      <c r="GOS14" s="353"/>
      <c r="GOT14" s="352"/>
      <c r="GOU14" s="353"/>
      <c r="GOV14" s="350"/>
      <c r="GOW14" s="350"/>
      <c r="GOX14" s="350"/>
      <c r="GOY14" s="350"/>
      <c r="GOZ14" s="350"/>
      <c r="GPA14" s="350"/>
      <c r="GPB14" s="351"/>
      <c r="GPC14" s="352"/>
      <c r="GPD14" s="353"/>
      <c r="GPE14" s="352"/>
      <c r="GPF14" s="353"/>
      <c r="GPG14" s="352"/>
      <c r="GPH14" s="353"/>
      <c r="GPI14" s="352"/>
      <c r="GPJ14" s="353"/>
      <c r="GPK14" s="350"/>
      <c r="GPL14" s="350"/>
      <c r="GPM14" s="350"/>
      <c r="GPN14" s="350"/>
      <c r="GPO14" s="350"/>
      <c r="GPP14" s="350"/>
      <c r="GPQ14" s="351"/>
      <c r="GPR14" s="352"/>
      <c r="GPS14" s="353"/>
      <c r="GPT14" s="352"/>
      <c r="GPU14" s="353"/>
      <c r="GPV14" s="352"/>
      <c r="GPW14" s="353"/>
      <c r="GPX14" s="352"/>
      <c r="GPY14" s="353"/>
      <c r="GPZ14" s="350"/>
      <c r="GQA14" s="350"/>
      <c r="GQB14" s="350"/>
      <c r="GQC14" s="350"/>
      <c r="GQD14" s="350"/>
      <c r="GQE14" s="350"/>
      <c r="GQF14" s="351"/>
      <c r="GQG14" s="352"/>
      <c r="GQH14" s="353"/>
      <c r="GQI14" s="352"/>
      <c r="GQJ14" s="353"/>
      <c r="GQK14" s="352"/>
      <c r="GQL14" s="353"/>
      <c r="GQM14" s="352"/>
      <c r="GQN14" s="353"/>
      <c r="GQO14" s="350"/>
      <c r="GQP14" s="350"/>
      <c r="GQQ14" s="350"/>
      <c r="GQR14" s="350"/>
      <c r="GQS14" s="350"/>
      <c r="GQT14" s="350"/>
      <c r="GQU14" s="351"/>
      <c r="GQV14" s="352"/>
      <c r="GQW14" s="353"/>
      <c r="GQX14" s="352"/>
      <c r="GQY14" s="353"/>
      <c r="GQZ14" s="352"/>
      <c r="GRA14" s="353"/>
      <c r="GRB14" s="352"/>
      <c r="GRC14" s="353"/>
      <c r="GRD14" s="350"/>
      <c r="GRE14" s="350"/>
      <c r="GRF14" s="350"/>
      <c r="GRG14" s="350"/>
      <c r="GRH14" s="350"/>
      <c r="GRI14" s="350"/>
      <c r="GRJ14" s="351"/>
      <c r="GRK14" s="352"/>
      <c r="GRL14" s="353"/>
      <c r="GRM14" s="352"/>
      <c r="GRN14" s="353"/>
      <c r="GRO14" s="352"/>
      <c r="GRP14" s="353"/>
      <c r="GRQ14" s="352"/>
      <c r="GRR14" s="353"/>
      <c r="GRS14" s="350"/>
      <c r="GRT14" s="350"/>
      <c r="GRU14" s="350"/>
      <c r="GRV14" s="350"/>
      <c r="GRW14" s="350"/>
      <c r="GRX14" s="350"/>
      <c r="GRY14" s="351"/>
      <c r="GRZ14" s="352"/>
      <c r="GSA14" s="353"/>
      <c r="GSB14" s="352"/>
      <c r="GSC14" s="353"/>
      <c r="GSD14" s="352"/>
      <c r="GSE14" s="353"/>
      <c r="GSF14" s="352"/>
      <c r="GSG14" s="353"/>
      <c r="GSH14" s="350"/>
      <c r="GSI14" s="350"/>
      <c r="GSJ14" s="350"/>
      <c r="GSK14" s="350"/>
      <c r="GSL14" s="350"/>
      <c r="GSM14" s="350"/>
      <c r="GSN14" s="351"/>
      <c r="GSO14" s="352"/>
      <c r="GSP14" s="353"/>
      <c r="GSQ14" s="352"/>
      <c r="GSR14" s="353"/>
      <c r="GSS14" s="352"/>
      <c r="GST14" s="353"/>
      <c r="GSU14" s="352"/>
      <c r="GSV14" s="353"/>
      <c r="GSW14" s="350"/>
      <c r="GSX14" s="350"/>
      <c r="GSY14" s="350"/>
      <c r="GSZ14" s="350"/>
      <c r="GTA14" s="350"/>
      <c r="GTB14" s="350"/>
      <c r="GTC14" s="351"/>
      <c r="GTD14" s="352"/>
      <c r="GTE14" s="353"/>
      <c r="GTF14" s="352"/>
      <c r="GTG14" s="353"/>
      <c r="GTH14" s="352"/>
      <c r="GTI14" s="353"/>
      <c r="GTJ14" s="352"/>
      <c r="GTK14" s="353"/>
      <c r="GTL14" s="350"/>
      <c r="GTM14" s="350"/>
      <c r="GTN14" s="350"/>
      <c r="GTO14" s="350"/>
      <c r="GTP14" s="350"/>
      <c r="GTQ14" s="350"/>
      <c r="GTR14" s="351"/>
      <c r="GTS14" s="352"/>
      <c r="GTT14" s="353"/>
      <c r="GTU14" s="352"/>
      <c r="GTV14" s="353"/>
      <c r="GTW14" s="352"/>
      <c r="GTX14" s="353"/>
      <c r="GTY14" s="352"/>
      <c r="GTZ14" s="353"/>
      <c r="GUA14" s="350"/>
      <c r="GUB14" s="350"/>
      <c r="GUC14" s="350"/>
      <c r="GUD14" s="350"/>
      <c r="GUE14" s="350"/>
      <c r="GUF14" s="350"/>
      <c r="GUG14" s="351"/>
      <c r="GUH14" s="352"/>
      <c r="GUI14" s="353"/>
      <c r="GUJ14" s="352"/>
      <c r="GUK14" s="353"/>
      <c r="GUL14" s="352"/>
      <c r="GUM14" s="353"/>
      <c r="GUN14" s="352"/>
      <c r="GUO14" s="353"/>
      <c r="GUP14" s="350"/>
      <c r="GUQ14" s="350"/>
      <c r="GUR14" s="350"/>
      <c r="GUS14" s="350"/>
      <c r="GUT14" s="350"/>
      <c r="GUU14" s="350"/>
      <c r="GUV14" s="351"/>
      <c r="GUW14" s="352"/>
      <c r="GUX14" s="353"/>
      <c r="GUY14" s="352"/>
      <c r="GUZ14" s="353"/>
      <c r="GVA14" s="352"/>
      <c r="GVB14" s="353"/>
      <c r="GVC14" s="352"/>
      <c r="GVD14" s="353"/>
      <c r="GVE14" s="350"/>
      <c r="GVF14" s="350"/>
      <c r="GVG14" s="350"/>
      <c r="GVH14" s="350"/>
      <c r="GVI14" s="350"/>
      <c r="GVJ14" s="350"/>
      <c r="GVK14" s="351"/>
      <c r="GVL14" s="352"/>
      <c r="GVM14" s="353"/>
      <c r="GVN14" s="352"/>
      <c r="GVO14" s="353"/>
      <c r="GVP14" s="352"/>
      <c r="GVQ14" s="353"/>
      <c r="GVR14" s="352"/>
      <c r="GVS14" s="353"/>
      <c r="GVT14" s="350"/>
      <c r="GVU14" s="350"/>
      <c r="GVV14" s="350"/>
      <c r="GVW14" s="350"/>
      <c r="GVX14" s="350"/>
      <c r="GVY14" s="350"/>
      <c r="GVZ14" s="351"/>
      <c r="GWA14" s="352"/>
      <c r="GWB14" s="353"/>
      <c r="GWC14" s="352"/>
      <c r="GWD14" s="353"/>
      <c r="GWE14" s="352"/>
      <c r="GWF14" s="353"/>
      <c r="GWG14" s="352"/>
      <c r="GWH14" s="353"/>
      <c r="GWI14" s="350"/>
      <c r="GWJ14" s="350"/>
      <c r="GWK14" s="350"/>
      <c r="GWL14" s="350"/>
      <c r="GWM14" s="350"/>
      <c r="GWN14" s="350"/>
      <c r="GWO14" s="351"/>
      <c r="GWP14" s="352"/>
      <c r="GWQ14" s="353"/>
      <c r="GWR14" s="352"/>
      <c r="GWS14" s="353"/>
      <c r="GWT14" s="352"/>
      <c r="GWU14" s="353"/>
      <c r="GWV14" s="352"/>
      <c r="GWW14" s="353"/>
      <c r="GWX14" s="350"/>
      <c r="GWY14" s="350"/>
      <c r="GWZ14" s="350"/>
      <c r="GXA14" s="350"/>
      <c r="GXB14" s="350"/>
      <c r="GXC14" s="350"/>
      <c r="GXD14" s="351"/>
      <c r="GXE14" s="352"/>
      <c r="GXF14" s="353"/>
      <c r="GXG14" s="352"/>
      <c r="GXH14" s="353"/>
      <c r="GXI14" s="352"/>
      <c r="GXJ14" s="353"/>
      <c r="GXK14" s="352"/>
      <c r="GXL14" s="353"/>
      <c r="GXM14" s="350"/>
      <c r="GXN14" s="350"/>
      <c r="GXO14" s="350"/>
      <c r="GXP14" s="350"/>
      <c r="GXQ14" s="350"/>
      <c r="GXR14" s="350"/>
      <c r="GXS14" s="351"/>
      <c r="GXT14" s="352"/>
      <c r="GXU14" s="353"/>
      <c r="GXV14" s="352"/>
      <c r="GXW14" s="353"/>
      <c r="GXX14" s="352"/>
      <c r="GXY14" s="353"/>
      <c r="GXZ14" s="352"/>
      <c r="GYA14" s="353"/>
      <c r="GYB14" s="350"/>
      <c r="GYC14" s="350"/>
      <c r="GYD14" s="350"/>
      <c r="GYE14" s="350"/>
      <c r="GYF14" s="350"/>
      <c r="GYG14" s="350"/>
      <c r="GYH14" s="351"/>
      <c r="GYI14" s="352"/>
      <c r="GYJ14" s="353"/>
      <c r="GYK14" s="352"/>
      <c r="GYL14" s="353"/>
      <c r="GYM14" s="352"/>
      <c r="GYN14" s="353"/>
      <c r="GYO14" s="352"/>
      <c r="GYP14" s="353"/>
      <c r="GYQ14" s="350"/>
      <c r="GYR14" s="350"/>
      <c r="GYS14" s="350"/>
      <c r="GYT14" s="350"/>
      <c r="GYU14" s="350"/>
      <c r="GYV14" s="350"/>
      <c r="GYW14" s="351"/>
      <c r="GYX14" s="352"/>
      <c r="GYY14" s="353"/>
      <c r="GYZ14" s="352"/>
      <c r="GZA14" s="353"/>
      <c r="GZB14" s="352"/>
      <c r="GZC14" s="353"/>
      <c r="GZD14" s="352"/>
      <c r="GZE14" s="353"/>
      <c r="GZF14" s="350"/>
      <c r="GZG14" s="350"/>
      <c r="GZH14" s="350"/>
      <c r="GZI14" s="350"/>
      <c r="GZJ14" s="350"/>
      <c r="GZK14" s="350"/>
      <c r="GZL14" s="351"/>
      <c r="GZM14" s="352"/>
      <c r="GZN14" s="353"/>
      <c r="GZO14" s="352"/>
      <c r="GZP14" s="353"/>
      <c r="GZQ14" s="352"/>
      <c r="GZR14" s="353"/>
      <c r="GZS14" s="352"/>
      <c r="GZT14" s="353"/>
      <c r="GZU14" s="350"/>
      <c r="GZV14" s="350"/>
      <c r="GZW14" s="350"/>
      <c r="GZX14" s="350"/>
      <c r="GZY14" s="350"/>
      <c r="GZZ14" s="350"/>
      <c r="HAA14" s="351"/>
      <c r="HAB14" s="352"/>
      <c r="HAC14" s="353"/>
      <c r="HAD14" s="352"/>
      <c r="HAE14" s="353"/>
      <c r="HAF14" s="352"/>
      <c r="HAG14" s="353"/>
      <c r="HAH14" s="352"/>
      <c r="HAI14" s="353"/>
      <c r="HAJ14" s="350"/>
      <c r="HAK14" s="350"/>
      <c r="HAL14" s="350"/>
      <c r="HAM14" s="350"/>
      <c r="HAN14" s="350"/>
      <c r="HAO14" s="350"/>
      <c r="HAP14" s="351"/>
      <c r="HAQ14" s="352"/>
      <c r="HAR14" s="353"/>
      <c r="HAS14" s="352"/>
      <c r="HAT14" s="353"/>
      <c r="HAU14" s="352"/>
      <c r="HAV14" s="353"/>
      <c r="HAW14" s="352"/>
      <c r="HAX14" s="353"/>
      <c r="HAY14" s="350"/>
      <c r="HAZ14" s="350"/>
      <c r="HBA14" s="350"/>
      <c r="HBB14" s="350"/>
      <c r="HBC14" s="350"/>
      <c r="HBD14" s="350"/>
      <c r="HBE14" s="351"/>
      <c r="HBF14" s="352"/>
      <c r="HBG14" s="353"/>
      <c r="HBH14" s="352"/>
      <c r="HBI14" s="353"/>
      <c r="HBJ14" s="352"/>
      <c r="HBK14" s="353"/>
      <c r="HBL14" s="352"/>
      <c r="HBM14" s="353"/>
      <c r="HBN14" s="350"/>
      <c r="HBO14" s="350"/>
      <c r="HBP14" s="350"/>
      <c r="HBQ14" s="350"/>
      <c r="HBR14" s="350"/>
      <c r="HBS14" s="350"/>
      <c r="HBT14" s="351"/>
      <c r="HBU14" s="352"/>
      <c r="HBV14" s="353"/>
      <c r="HBW14" s="352"/>
      <c r="HBX14" s="353"/>
      <c r="HBY14" s="352"/>
      <c r="HBZ14" s="353"/>
      <c r="HCA14" s="352"/>
      <c r="HCB14" s="353"/>
      <c r="HCC14" s="350"/>
      <c r="HCD14" s="350"/>
      <c r="HCE14" s="350"/>
      <c r="HCF14" s="350"/>
      <c r="HCG14" s="350"/>
      <c r="HCH14" s="350"/>
      <c r="HCI14" s="351"/>
      <c r="HCJ14" s="352"/>
      <c r="HCK14" s="353"/>
      <c r="HCL14" s="352"/>
      <c r="HCM14" s="353"/>
      <c r="HCN14" s="352"/>
      <c r="HCO14" s="353"/>
      <c r="HCP14" s="352"/>
      <c r="HCQ14" s="353"/>
      <c r="HCR14" s="350"/>
      <c r="HCS14" s="350"/>
      <c r="HCT14" s="350"/>
      <c r="HCU14" s="350"/>
      <c r="HCV14" s="350"/>
      <c r="HCW14" s="350"/>
      <c r="HCX14" s="351"/>
      <c r="HCY14" s="352"/>
      <c r="HCZ14" s="353"/>
      <c r="HDA14" s="352"/>
      <c r="HDB14" s="353"/>
      <c r="HDC14" s="352"/>
      <c r="HDD14" s="353"/>
      <c r="HDE14" s="352"/>
      <c r="HDF14" s="353"/>
      <c r="HDG14" s="350"/>
      <c r="HDH14" s="350"/>
      <c r="HDI14" s="350"/>
      <c r="HDJ14" s="350"/>
      <c r="HDK14" s="350"/>
      <c r="HDL14" s="350"/>
      <c r="HDM14" s="351"/>
      <c r="HDN14" s="352"/>
      <c r="HDO14" s="353"/>
      <c r="HDP14" s="352"/>
      <c r="HDQ14" s="353"/>
      <c r="HDR14" s="352"/>
      <c r="HDS14" s="353"/>
      <c r="HDT14" s="352"/>
      <c r="HDU14" s="353"/>
      <c r="HDV14" s="350"/>
      <c r="HDW14" s="350"/>
      <c r="HDX14" s="350"/>
      <c r="HDY14" s="350"/>
      <c r="HDZ14" s="350"/>
      <c r="HEA14" s="350"/>
      <c r="HEB14" s="351"/>
      <c r="HEC14" s="352"/>
      <c r="HED14" s="353"/>
      <c r="HEE14" s="352"/>
      <c r="HEF14" s="353"/>
      <c r="HEG14" s="352"/>
      <c r="HEH14" s="353"/>
      <c r="HEI14" s="352"/>
      <c r="HEJ14" s="353"/>
      <c r="HEK14" s="350"/>
      <c r="HEL14" s="350"/>
      <c r="HEM14" s="350"/>
      <c r="HEN14" s="350"/>
      <c r="HEO14" s="350"/>
      <c r="HEP14" s="350"/>
      <c r="HEQ14" s="351"/>
      <c r="HER14" s="352"/>
      <c r="HES14" s="353"/>
      <c r="HET14" s="352"/>
      <c r="HEU14" s="353"/>
      <c r="HEV14" s="352"/>
      <c r="HEW14" s="353"/>
      <c r="HEX14" s="352"/>
      <c r="HEY14" s="353"/>
      <c r="HEZ14" s="350"/>
      <c r="HFA14" s="350"/>
      <c r="HFB14" s="350"/>
      <c r="HFC14" s="350"/>
      <c r="HFD14" s="350"/>
      <c r="HFE14" s="350"/>
      <c r="HFF14" s="351"/>
      <c r="HFG14" s="352"/>
      <c r="HFH14" s="353"/>
      <c r="HFI14" s="352"/>
      <c r="HFJ14" s="353"/>
      <c r="HFK14" s="352"/>
      <c r="HFL14" s="353"/>
      <c r="HFM14" s="352"/>
      <c r="HFN14" s="353"/>
      <c r="HFO14" s="350"/>
      <c r="HFP14" s="350"/>
      <c r="HFQ14" s="350"/>
      <c r="HFR14" s="350"/>
      <c r="HFS14" s="350"/>
      <c r="HFT14" s="350"/>
      <c r="HFU14" s="351"/>
      <c r="HFV14" s="352"/>
      <c r="HFW14" s="353"/>
      <c r="HFX14" s="352"/>
      <c r="HFY14" s="353"/>
      <c r="HFZ14" s="352"/>
      <c r="HGA14" s="353"/>
      <c r="HGB14" s="352"/>
      <c r="HGC14" s="353"/>
      <c r="HGD14" s="350"/>
      <c r="HGE14" s="350"/>
      <c r="HGF14" s="350"/>
      <c r="HGG14" s="350"/>
      <c r="HGH14" s="350"/>
      <c r="HGI14" s="350"/>
      <c r="HGJ14" s="351"/>
      <c r="HGK14" s="352"/>
      <c r="HGL14" s="353"/>
      <c r="HGM14" s="352"/>
      <c r="HGN14" s="353"/>
      <c r="HGO14" s="352"/>
      <c r="HGP14" s="353"/>
      <c r="HGQ14" s="352"/>
      <c r="HGR14" s="353"/>
      <c r="HGS14" s="350"/>
      <c r="HGT14" s="350"/>
      <c r="HGU14" s="350"/>
      <c r="HGV14" s="350"/>
      <c r="HGW14" s="350"/>
      <c r="HGX14" s="350"/>
      <c r="HGY14" s="351"/>
      <c r="HGZ14" s="352"/>
      <c r="HHA14" s="353"/>
      <c r="HHB14" s="352"/>
      <c r="HHC14" s="353"/>
      <c r="HHD14" s="352"/>
      <c r="HHE14" s="353"/>
      <c r="HHF14" s="352"/>
      <c r="HHG14" s="353"/>
      <c r="HHH14" s="350"/>
      <c r="HHI14" s="350"/>
      <c r="HHJ14" s="350"/>
      <c r="HHK14" s="350"/>
      <c r="HHL14" s="350"/>
      <c r="HHM14" s="350"/>
      <c r="HHN14" s="351"/>
      <c r="HHO14" s="352"/>
      <c r="HHP14" s="353"/>
      <c r="HHQ14" s="352"/>
      <c r="HHR14" s="353"/>
      <c r="HHS14" s="352"/>
      <c r="HHT14" s="353"/>
      <c r="HHU14" s="352"/>
      <c r="HHV14" s="353"/>
      <c r="HHW14" s="350"/>
      <c r="HHX14" s="350"/>
      <c r="HHY14" s="350"/>
      <c r="HHZ14" s="350"/>
      <c r="HIA14" s="350"/>
      <c r="HIB14" s="350"/>
      <c r="HIC14" s="351"/>
      <c r="HID14" s="352"/>
      <c r="HIE14" s="353"/>
      <c r="HIF14" s="352"/>
      <c r="HIG14" s="353"/>
      <c r="HIH14" s="352"/>
      <c r="HII14" s="353"/>
      <c r="HIJ14" s="352"/>
      <c r="HIK14" s="353"/>
      <c r="HIL14" s="350"/>
      <c r="HIM14" s="350"/>
      <c r="HIN14" s="350"/>
      <c r="HIO14" s="350"/>
      <c r="HIP14" s="350"/>
      <c r="HIQ14" s="350"/>
      <c r="HIR14" s="351"/>
      <c r="HIS14" s="352"/>
      <c r="HIT14" s="353"/>
      <c r="HIU14" s="352"/>
      <c r="HIV14" s="353"/>
      <c r="HIW14" s="352"/>
      <c r="HIX14" s="353"/>
      <c r="HIY14" s="352"/>
      <c r="HIZ14" s="353"/>
      <c r="HJA14" s="350"/>
      <c r="HJB14" s="350"/>
      <c r="HJC14" s="350"/>
      <c r="HJD14" s="350"/>
      <c r="HJE14" s="350"/>
      <c r="HJF14" s="350"/>
      <c r="HJG14" s="351"/>
      <c r="HJH14" s="352"/>
      <c r="HJI14" s="353"/>
      <c r="HJJ14" s="352"/>
      <c r="HJK14" s="353"/>
      <c r="HJL14" s="352"/>
      <c r="HJM14" s="353"/>
      <c r="HJN14" s="352"/>
      <c r="HJO14" s="353"/>
      <c r="HJP14" s="350"/>
      <c r="HJQ14" s="350"/>
      <c r="HJR14" s="350"/>
      <c r="HJS14" s="350"/>
      <c r="HJT14" s="350"/>
      <c r="HJU14" s="350"/>
      <c r="HJV14" s="351"/>
      <c r="HJW14" s="352"/>
      <c r="HJX14" s="353"/>
      <c r="HJY14" s="352"/>
      <c r="HJZ14" s="353"/>
      <c r="HKA14" s="352"/>
      <c r="HKB14" s="353"/>
      <c r="HKC14" s="352"/>
      <c r="HKD14" s="353"/>
      <c r="HKE14" s="350"/>
      <c r="HKF14" s="350"/>
      <c r="HKG14" s="350"/>
      <c r="HKH14" s="350"/>
      <c r="HKI14" s="350"/>
      <c r="HKJ14" s="350"/>
      <c r="HKK14" s="351"/>
      <c r="HKL14" s="352"/>
      <c r="HKM14" s="353"/>
      <c r="HKN14" s="352"/>
      <c r="HKO14" s="353"/>
      <c r="HKP14" s="352"/>
      <c r="HKQ14" s="353"/>
      <c r="HKR14" s="352"/>
      <c r="HKS14" s="353"/>
      <c r="HKT14" s="350"/>
      <c r="HKU14" s="350"/>
      <c r="HKV14" s="350"/>
      <c r="HKW14" s="350"/>
      <c r="HKX14" s="350"/>
      <c r="HKY14" s="350"/>
      <c r="HKZ14" s="351"/>
      <c r="HLA14" s="352"/>
      <c r="HLB14" s="353"/>
      <c r="HLC14" s="352"/>
      <c r="HLD14" s="353"/>
      <c r="HLE14" s="352"/>
      <c r="HLF14" s="353"/>
      <c r="HLG14" s="352"/>
      <c r="HLH14" s="353"/>
      <c r="HLI14" s="350"/>
      <c r="HLJ14" s="350"/>
      <c r="HLK14" s="350"/>
      <c r="HLL14" s="350"/>
      <c r="HLM14" s="350"/>
      <c r="HLN14" s="350"/>
      <c r="HLO14" s="351"/>
      <c r="HLP14" s="352"/>
      <c r="HLQ14" s="353"/>
      <c r="HLR14" s="352"/>
      <c r="HLS14" s="353"/>
      <c r="HLT14" s="352"/>
      <c r="HLU14" s="353"/>
      <c r="HLV14" s="352"/>
      <c r="HLW14" s="353"/>
      <c r="HLX14" s="350"/>
      <c r="HLY14" s="350"/>
      <c r="HLZ14" s="350"/>
      <c r="HMA14" s="350"/>
      <c r="HMB14" s="350"/>
      <c r="HMC14" s="350"/>
      <c r="HMD14" s="351"/>
      <c r="HME14" s="352"/>
      <c r="HMF14" s="353"/>
      <c r="HMG14" s="352"/>
      <c r="HMH14" s="353"/>
      <c r="HMI14" s="352"/>
      <c r="HMJ14" s="353"/>
      <c r="HMK14" s="352"/>
      <c r="HML14" s="353"/>
      <c r="HMM14" s="350"/>
      <c r="HMN14" s="350"/>
      <c r="HMO14" s="350"/>
      <c r="HMP14" s="350"/>
      <c r="HMQ14" s="350"/>
      <c r="HMR14" s="350"/>
      <c r="HMS14" s="351"/>
      <c r="HMT14" s="352"/>
      <c r="HMU14" s="353"/>
      <c r="HMV14" s="352"/>
      <c r="HMW14" s="353"/>
      <c r="HMX14" s="352"/>
      <c r="HMY14" s="353"/>
      <c r="HMZ14" s="352"/>
      <c r="HNA14" s="353"/>
      <c r="HNB14" s="350"/>
      <c r="HNC14" s="350"/>
      <c r="HND14" s="350"/>
      <c r="HNE14" s="350"/>
      <c r="HNF14" s="350"/>
      <c r="HNG14" s="350"/>
      <c r="HNH14" s="351"/>
      <c r="HNI14" s="352"/>
      <c r="HNJ14" s="353"/>
      <c r="HNK14" s="352"/>
      <c r="HNL14" s="353"/>
      <c r="HNM14" s="352"/>
      <c r="HNN14" s="353"/>
      <c r="HNO14" s="352"/>
      <c r="HNP14" s="353"/>
      <c r="HNQ14" s="350"/>
      <c r="HNR14" s="350"/>
      <c r="HNS14" s="350"/>
      <c r="HNT14" s="350"/>
      <c r="HNU14" s="350"/>
      <c r="HNV14" s="350"/>
      <c r="HNW14" s="351"/>
      <c r="HNX14" s="352"/>
      <c r="HNY14" s="353"/>
      <c r="HNZ14" s="352"/>
      <c r="HOA14" s="353"/>
      <c r="HOB14" s="352"/>
      <c r="HOC14" s="353"/>
      <c r="HOD14" s="352"/>
      <c r="HOE14" s="353"/>
      <c r="HOF14" s="350"/>
      <c r="HOG14" s="350"/>
      <c r="HOH14" s="350"/>
      <c r="HOI14" s="350"/>
      <c r="HOJ14" s="350"/>
      <c r="HOK14" s="350"/>
      <c r="HOL14" s="351"/>
      <c r="HOM14" s="352"/>
      <c r="HON14" s="353"/>
      <c r="HOO14" s="352"/>
      <c r="HOP14" s="353"/>
      <c r="HOQ14" s="352"/>
      <c r="HOR14" s="353"/>
      <c r="HOS14" s="352"/>
      <c r="HOT14" s="353"/>
      <c r="HOU14" s="350"/>
      <c r="HOV14" s="350"/>
      <c r="HOW14" s="350"/>
      <c r="HOX14" s="350"/>
      <c r="HOY14" s="350"/>
      <c r="HOZ14" s="350"/>
      <c r="HPA14" s="351"/>
      <c r="HPB14" s="352"/>
      <c r="HPC14" s="353"/>
      <c r="HPD14" s="352"/>
      <c r="HPE14" s="353"/>
      <c r="HPF14" s="352"/>
      <c r="HPG14" s="353"/>
      <c r="HPH14" s="352"/>
      <c r="HPI14" s="353"/>
      <c r="HPJ14" s="350"/>
      <c r="HPK14" s="350"/>
      <c r="HPL14" s="350"/>
      <c r="HPM14" s="350"/>
      <c r="HPN14" s="350"/>
      <c r="HPO14" s="350"/>
      <c r="HPP14" s="351"/>
      <c r="HPQ14" s="352"/>
      <c r="HPR14" s="353"/>
      <c r="HPS14" s="352"/>
      <c r="HPT14" s="353"/>
      <c r="HPU14" s="352"/>
      <c r="HPV14" s="353"/>
      <c r="HPW14" s="352"/>
      <c r="HPX14" s="353"/>
      <c r="HPY14" s="350"/>
      <c r="HPZ14" s="350"/>
      <c r="HQA14" s="350"/>
      <c r="HQB14" s="350"/>
      <c r="HQC14" s="350"/>
      <c r="HQD14" s="350"/>
      <c r="HQE14" s="351"/>
      <c r="HQF14" s="352"/>
      <c r="HQG14" s="353"/>
      <c r="HQH14" s="352"/>
      <c r="HQI14" s="353"/>
      <c r="HQJ14" s="352"/>
      <c r="HQK14" s="353"/>
      <c r="HQL14" s="352"/>
      <c r="HQM14" s="353"/>
      <c r="HQN14" s="350"/>
      <c r="HQO14" s="350"/>
      <c r="HQP14" s="350"/>
      <c r="HQQ14" s="350"/>
      <c r="HQR14" s="350"/>
      <c r="HQS14" s="350"/>
      <c r="HQT14" s="351"/>
      <c r="HQU14" s="352"/>
      <c r="HQV14" s="353"/>
      <c r="HQW14" s="352"/>
      <c r="HQX14" s="353"/>
      <c r="HQY14" s="352"/>
      <c r="HQZ14" s="353"/>
      <c r="HRA14" s="352"/>
      <c r="HRB14" s="353"/>
      <c r="HRC14" s="350"/>
      <c r="HRD14" s="350"/>
      <c r="HRE14" s="350"/>
      <c r="HRF14" s="350"/>
      <c r="HRG14" s="350"/>
      <c r="HRH14" s="350"/>
      <c r="HRI14" s="351"/>
      <c r="HRJ14" s="352"/>
      <c r="HRK14" s="353"/>
      <c r="HRL14" s="352"/>
      <c r="HRM14" s="353"/>
      <c r="HRN14" s="352"/>
      <c r="HRO14" s="353"/>
      <c r="HRP14" s="352"/>
      <c r="HRQ14" s="353"/>
      <c r="HRR14" s="350"/>
      <c r="HRS14" s="350"/>
      <c r="HRT14" s="350"/>
      <c r="HRU14" s="350"/>
      <c r="HRV14" s="350"/>
      <c r="HRW14" s="350"/>
      <c r="HRX14" s="351"/>
      <c r="HRY14" s="352"/>
      <c r="HRZ14" s="353"/>
      <c r="HSA14" s="352"/>
      <c r="HSB14" s="353"/>
      <c r="HSC14" s="352"/>
      <c r="HSD14" s="353"/>
      <c r="HSE14" s="352"/>
      <c r="HSF14" s="353"/>
      <c r="HSG14" s="350"/>
      <c r="HSH14" s="350"/>
      <c r="HSI14" s="350"/>
      <c r="HSJ14" s="350"/>
      <c r="HSK14" s="350"/>
      <c r="HSL14" s="350"/>
      <c r="HSM14" s="351"/>
      <c r="HSN14" s="352"/>
      <c r="HSO14" s="353"/>
      <c r="HSP14" s="352"/>
      <c r="HSQ14" s="353"/>
      <c r="HSR14" s="352"/>
      <c r="HSS14" s="353"/>
      <c r="HST14" s="352"/>
      <c r="HSU14" s="353"/>
      <c r="HSV14" s="350"/>
      <c r="HSW14" s="350"/>
      <c r="HSX14" s="350"/>
      <c r="HSY14" s="350"/>
      <c r="HSZ14" s="350"/>
      <c r="HTA14" s="350"/>
      <c r="HTB14" s="351"/>
      <c r="HTC14" s="352"/>
      <c r="HTD14" s="353"/>
      <c r="HTE14" s="352"/>
      <c r="HTF14" s="353"/>
      <c r="HTG14" s="352"/>
      <c r="HTH14" s="353"/>
      <c r="HTI14" s="352"/>
      <c r="HTJ14" s="353"/>
      <c r="HTK14" s="350"/>
      <c r="HTL14" s="350"/>
      <c r="HTM14" s="350"/>
      <c r="HTN14" s="350"/>
      <c r="HTO14" s="350"/>
      <c r="HTP14" s="350"/>
      <c r="HTQ14" s="351"/>
      <c r="HTR14" s="352"/>
      <c r="HTS14" s="353"/>
      <c r="HTT14" s="352"/>
      <c r="HTU14" s="353"/>
      <c r="HTV14" s="352"/>
      <c r="HTW14" s="353"/>
      <c r="HTX14" s="352"/>
      <c r="HTY14" s="353"/>
      <c r="HTZ14" s="350"/>
      <c r="HUA14" s="350"/>
      <c r="HUB14" s="350"/>
      <c r="HUC14" s="350"/>
      <c r="HUD14" s="350"/>
      <c r="HUE14" s="350"/>
      <c r="HUF14" s="351"/>
      <c r="HUG14" s="352"/>
      <c r="HUH14" s="353"/>
      <c r="HUI14" s="352"/>
      <c r="HUJ14" s="353"/>
      <c r="HUK14" s="352"/>
      <c r="HUL14" s="353"/>
      <c r="HUM14" s="352"/>
      <c r="HUN14" s="353"/>
      <c r="HUO14" s="350"/>
      <c r="HUP14" s="350"/>
      <c r="HUQ14" s="350"/>
      <c r="HUR14" s="350"/>
      <c r="HUS14" s="350"/>
      <c r="HUT14" s="350"/>
      <c r="HUU14" s="351"/>
      <c r="HUV14" s="352"/>
      <c r="HUW14" s="353"/>
      <c r="HUX14" s="352"/>
      <c r="HUY14" s="353"/>
      <c r="HUZ14" s="352"/>
      <c r="HVA14" s="353"/>
      <c r="HVB14" s="352"/>
      <c r="HVC14" s="353"/>
      <c r="HVD14" s="350"/>
      <c r="HVE14" s="350"/>
      <c r="HVF14" s="350"/>
      <c r="HVG14" s="350"/>
      <c r="HVH14" s="350"/>
      <c r="HVI14" s="350"/>
      <c r="HVJ14" s="351"/>
      <c r="HVK14" s="352"/>
      <c r="HVL14" s="353"/>
      <c r="HVM14" s="352"/>
      <c r="HVN14" s="353"/>
      <c r="HVO14" s="352"/>
      <c r="HVP14" s="353"/>
      <c r="HVQ14" s="352"/>
      <c r="HVR14" s="353"/>
      <c r="HVS14" s="350"/>
      <c r="HVT14" s="350"/>
      <c r="HVU14" s="350"/>
      <c r="HVV14" s="350"/>
      <c r="HVW14" s="350"/>
      <c r="HVX14" s="350"/>
      <c r="HVY14" s="351"/>
      <c r="HVZ14" s="352"/>
      <c r="HWA14" s="353"/>
      <c r="HWB14" s="352"/>
      <c r="HWC14" s="353"/>
      <c r="HWD14" s="352"/>
      <c r="HWE14" s="353"/>
      <c r="HWF14" s="352"/>
      <c r="HWG14" s="353"/>
      <c r="HWH14" s="350"/>
      <c r="HWI14" s="350"/>
      <c r="HWJ14" s="350"/>
      <c r="HWK14" s="350"/>
      <c r="HWL14" s="350"/>
      <c r="HWM14" s="350"/>
      <c r="HWN14" s="351"/>
      <c r="HWO14" s="352"/>
      <c r="HWP14" s="353"/>
      <c r="HWQ14" s="352"/>
      <c r="HWR14" s="353"/>
      <c r="HWS14" s="352"/>
      <c r="HWT14" s="353"/>
      <c r="HWU14" s="352"/>
      <c r="HWV14" s="353"/>
      <c r="HWW14" s="350"/>
      <c r="HWX14" s="350"/>
      <c r="HWY14" s="350"/>
      <c r="HWZ14" s="350"/>
      <c r="HXA14" s="350"/>
      <c r="HXB14" s="350"/>
      <c r="HXC14" s="351"/>
      <c r="HXD14" s="352"/>
      <c r="HXE14" s="353"/>
      <c r="HXF14" s="352"/>
      <c r="HXG14" s="353"/>
      <c r="HXH14" s="352"/>
      <c r="HXI14" s="353"/>
      <c r="HXJ14" s="352"/>
      <c r="HXK14" s="353"/>
      <c r="HXL14" s="350"/>
      <c r="HXM14" s="350"/>
      <c r="HXN14" s="350"/>
      <c r="HXO14" s="350"/>
      <c r="HXP14" s="350"/>
      <c r="HXQ14" s="350"/>
      <c r="HXR14" s="351"/>
      <c r="HXS14" s="352"/>
      <c r="HXT14" s="353"/>
      <c r="HXU14" s="352"/>
      <c r="HXV14" s="353"/>
      <c r="HXW14" s="352"/>
      <c r="HXX14" s="353"/>
      <c r="HXY14" s="352"/>
      <c r="HXZ14" s="353"/>
      <c r="HYA14" s="350"/>
      <c r="HYB14" s="350"/>
      <c r="HYC14" s="350"/>
      <c r="HYD14" s="350"/>
      <c r="HYE14" s="350"/>
      <c r="HYF14" s="350"/>
      <c r="HYG14" s="351"/>
      <c r="HYH14" s="352"/>
      <c r="HYI14" s="353"/>
      <c r="HYJ14" s="352"/>
      <c r="HYK14" s="353"/>
      <c r="HYL14" s="352"/>
      <c r="HYM14" s="353"/>
      <c r="HYN14" s="352"/>
      <c r="HYO14" s="353"/>
      <c r="HYP14" s="350"/>
      <c r="HYQ14" s="350"/>
      <c r="HYR14" s="350"/>
      <c r="HYS14" s="350"/>
      <c r="HYT14" s="350"/>
      <c r="HYU14" s="350"/>
      <c r="HYV14" s="351"/>
      <c r="HYW14" s="352"/>
      <c r="HYX14" s="353"/>
      <c r="HYY14" s="352"/>
      <c r="HYZ14" s="353"/>
      <c r="HZA14" s="352"/>
      <c r="HZB14" s="353"/>
      <c r="HZC14" s="352"/>
      <c r="HZD14" s="353"/>
      <c r="HZE14" s="350"/>
      <c r="HZF14" s="350"/>
      <c r="HZG14" s="350"/>
      <c r="HZH14" s="350"/>
      <c r="HZI14" s="350"/>
      <c r="HZJ14" s="350"/>
      <c r="HZK14" s="351"/>
      <c r="HZL14" s="352"/>
      <c r="HZM14" s="353"/>
      <c r="HZN14" s="352"/>
      <c r="HZO14" s="353"/>
      <c r="HZP14" s="352"/>
      <c r="HZQ14" s="353"/>
      <c r="HZR14" s="352"/>
      <c r="HZS14" s="353"/>
      <c r="HZT14" s="350"/>
      <c r="HZU14" s="350"/>
      <c r="HZV14" s="350"/>
      <c r="HZW14" s="350"/>
      <c r="HZX14" s="350"/>
      <c r="HZY14" s="350"/>
      <c r="HZZ14" s="351"/>
      <c r="IAA14" s="352"/>
      <c r="IAB14" s="353"/>
      <c r="IAC14" s="352"/>
      <c r="IAD14" s="353"/>
      <c r="IAE14" s="352"/>
      <c r="IAF14" s="353"/>
      <c r="IAG14" s="352"/>
      <c r="IAH14" s="353"/>
      <c r="IAI14" s="350"/>
      <c r="IAJ14" s="350"/>
      <c r="IAK14" s="350"/>
      <c r="IAL14" s="350"/>
      <c r="IAM14" s="350"/>
      <c r="IAN14" s="350"/>
      <c r="IAO14" s="351"/>
      <c r="IAP14" s="352"/>
      <c r="IAQ14" s="353"/>
      <c r="IAR14" s="352"/>
      <c r="IAS14" s="353"/>
      <c r="IAT14" s="352"/>
      <c r="IAU14" s="353"/>
      <c r="IAV14" s="352"/>
      <c r="IAW14" s="353"/>
      <c r="IAX14" s="350"/>
      <c r="IAY14" s="350"/>
      <c r="IAZ14" s="350"/>
      <c r="IBA14" s="350"/>
      <c r="IBB14" s="350"/>
      <c r="IBC14" s="350"/>
      <c r="IBD14" s="351"/>
      <c r="IBE14" s="352"/>
      <c r="IBF14" s="353"/>
      <c r="IBG14" s="352"/>
      <c r="IBH14" s="353"/>
      <c r="IBI14" s="352"/>
      <c r="IBJ14" s="353"/>
      <c r="IBK14" s="352"/>
      <c r="IBL14" s="353"/>
      <c r="IBM14" s="350"/>
      <c r="IBN14" s="350"/>
      <c r="IBO14" s="350"/>
      <c r="IBP14" s="350"/>
      <c r="IBQ14" s="350"/>
      <c r="IBR14" s="350"/>
      <c r="IBS14" s="351"/>
      <c r="IBT14" s="352"/>
      <c r="IBU14" s="353"/>
      <c r="IBV14" s="352"/>
      <c r="IBW14" s="353"/>
      <c r="IBX14" s="352"/>
      <c r="IBY14" s="353"/>
      <c r="IBZ14" s="352"/>
      <c r="ICA14" s="353"/>
      <c r="ICB14" s="350"/>
      <c r="ICC14" s="350"/>
      <c r="ICD14" s="350"/>
      <c r="ICE14" s="350"/>
      <c r="ICF14" s="350"/>
      <c r="ICG14" s="350"/>
      <c r="ICH14" s="351"/>
      <c r="ICI14" s="352"/>
      <c r="ICJ14" s="353"/>
      <c r="ICK14" s="352"/>
      <c r="ICL14" s="353"/>
      <c r="ICM14" s="352"/>
      <c r="ICN14" s="353"/>
      <c r="ICO14" s="352"/>
      <c r="ICP14" s="353"/>
      <c r="ICQ14" s="350"/>
      <c r="ICR14" s="350"/>
      <c r="ICS14" s="350"/>
      <c r="ICT14" s="350"/>
      <c r="ICU14" s="350"/>
      <c r="ICV14" s="350"/>
      <c r="ICW14" s="351"/>
      <c r="ICX14" s="352"/>
      <c r="ICY14" s="353"/>
      <c r="ICZ14" s="352"/>
      <c r="IDA14" s="353"/>
      <c r="IDB14" s="352"/>
      <c r="IDC14" s="353"/>
      <c r="IDD14" s="352"/>
      <c r="IDE14" s="353"/>
      <c r="IDF14" s="350"/>
      <c r="IDG14" s="350"/>
      <c r="IDH14" s="350"/>
      <c r="IDI14" s="350"/>
      <c r="IDJ14" s="350"/>
      <c r="IDK14" s="350"/>
      <c r="IDL14" s="351"/>
      <c r="IDM14" s="352"/>
      <c r="IDN14" s="353"/>
      <c r="IDO14" s="352"/>
      <c r="IDP14" s="353"/>
      <c r="IDQ14" s="352"/>
      <c r="IDR14" s="353"/>
      <c r="IDS14" s="352"/>
      <c r="IDT14" s="353"/>
      <c r="IDU14" s="350"/>
      <c r="IDV14" s="350"/>
      <c r="IDW14" s="350"/>
      <c r="IDX14" s="350"/>
      <c r="IDY14" s="350"/>
      <c r="IDZ14" s="350"/>
      <c r="IEA14" s="351"/>
      <c r="IEB14" s="352"/>
      <c r="IEC14" s="353"/>
      <c r="IED14" s="352"/>
      <c r="IEE14" s="353"/>
      <c r="IEF14" s="352"/>
      <c r="IEG14" s="353"/>
      <c r="IEH14" s="352"/>
      <c r="IEI14" s="353"/>
      <c r="IEJ14" s="350"/>
      <c r="IEK14" s="350"/>
      <c r="IEL14" s="350"/>
      <c r="IEM14" s="350"/>
      <c r="IEN14" s="350"/>
      <c r="IEO14" s="350"/>
      <c r="IEP14" s="351"/>
      <c r="IEQ14" s="352"/>
      <c r="IER14" s="353"/>
      <c r="IES14" s="352"/>
      <c r="IET14" s="353"/>
      <c r="IEU14" s="352"/>
      <c r="IEV14" s="353"/>
      <c r="IEW14" s="352"/>
      <c r="IEX14" s="353"/>
      <c r="IEY14" s="350"/>
      <c r="IEZ14" s="350"/>
      <c r="IFA14" s="350"/>
      <c r="IFB14" s="350"/>
      <c r="IFC14" s="350"/>
      <c r="IFD14" s="350"/>
      <c r="IFE14" s="351"/>
      <c r="IFF14" s="352"/>
      <c r="IFG14" s="353"/>
      <c r="IFH14" s="352"/>
      <c r="IFI14" s="353"/>
      <c r="IFJ14" s="352"/>
      <c r="IFK14" s="353"/>
      <c r="IFL14" s="352"/>
      <c r="IFM14" s="353"/>
      <c r="IFN14" s="350"/>
      <c r="IFO14" s="350"/>
      <c r="IFP14" s="350"/>
      <c r="IFQ14" s="350"/>
      <c r="IFR14" s="350"/>
      <c r="IFS14" s="350"/>
      <c r="IFT14" s="351"/>
      <c r="IFU14" s="352"/>
      <c r="IFV14" s="353"/>
      <c r="IFW14" s="352"/>
      <c r="IFX14" s="353"/>
      <c r="IFY14" s="352"/>
      <c r="IFZ14" s="353"/>
      <c r="IGA14" s="352"/>
      <c r="IGB14" s="353"/>
      <c r="IGC14" s="350"/>
      <c r="IGD14" s="350"/>
      <c r="IGE14" s="350"/>
      <c r="IGF14" s="350"/>
      <c r="IGG14" s="350"/>
      <c r="IGH14" s="350"/>
      <c r="IGI14" s="351"/>
      <c r="IGJ14" s="352"/>
      <c r="IGK14" s="353"/>
      <c r="IGL14" s="352"/>
      <c r="IGM14" s="353"/>
      <c r="IGN14" s="352"/>
      <c r="IGO14" s="353"/>
      <c r="IGP14" s="352"/>
      <c r="IGQ14" s="353"/>
      <c r="IGR14" s="350"/>
      <c r="IGS14" s="350"/>
      <c r="IGT14" s="350"/>
      <c r="IGU14" s="350"/>
      <c r="IGV14" s="350"/>
      <c r="IGW14" s="350"/>
      <c r="IGX14" s="351"/>
      <c r="IGY14" s="352"/>
      <c r="IGZ14" s="353"/>
      <c r="IHA14" s="352"/>
      <c r="IHB14" s="353"/>
      <c r="IHC14" s="352"/>
      <c r="IHD14" s="353"/>
      <c r="IHE14" s="352"/>
      <c r="IHF14" s="353"/>
      <c r="IHG14" s="350"/>
      <c r="IHH14" s="350"/>
      <c r="IHI14" s="350"/>
      <c r="IHJ14" s="350"/>
      <c r="IHK14" s="350"/>
      <c r="IHL14" s="350"/>
      <c r="IHM14" s="351"/>
      <c r="IHN14" s="352"/>
      <c r="IHO14" s="353"/>
      <c r="IHP14" s="352"/>
      <c r="IHQ14" s="353"/>
      <c r="IHR14" s="352"/>
      <c r="IHS14" s="353"/>
      <c r="IHT14" s="352"/>
      <c r="IHU14" s="353"/>
      <c r="IHV14" s="350"/>
      <c r="IHW14" s="350"/>
      <c r="IHX14" s="350"/>
      <c r="IHY14" s="350"/>
      <c r="IHZ14" s="350"/>
      <c r="IIA14" s="350"/>
      <c r="IIB14" s="351"/>
      <c r="IIC14" s="352"/>
      <c r="IID14" s="353"/>
      <c r="IIE14" s="352"/>
      <c r="IIF14" s="353"/>
      <c r="IIG14" s="352"/>
      <c r="IIH14" s="353"/>
      <c r="III14" s="352"/>
      <c r="IIJ14" s="353"/>
      <c r="IIK14" s="350"/>
      <c r="IIL14" s="350"/>
      <c r="IIM14" s="350"/>
      <c r="IIN14" s="350"/>
      <c r="IIO14" s="350"/>
      <c r="IIP14" s="350"/>
      <c r="IIQ14" s="351"/>
      <c r="IIR14" s="352"/>
      <c r="IIS14" s="353"/>
      <c r="IIT14" s="352"/>
      <c r="IIU14" s="353"/>
      <c r="IIV14" s="352"/>
      <c r="IIW14" s="353"/>
      <c r="IIX14" s="352"/>
      <c r="IIY14" s="353"/>
      <c r="IIZ14" s="350"/>
      <c r="IJA14" s="350"/>
      <c r="IJB14" s="350"/>
      <c r="IJC14" s="350"/>
      <c r="IJD14" s="350"/>
      <c r="IJE14" s="350"/>
      <c r="IJF14" s="351"/>
      <c r="IJG14" s="352"/>
      <c r="IJH14" s="353"/>
      <c r="IJI14" s="352"/>
      <c r="IJJ14" s="353"/>
      <c r="IJK14" s="352"/>
      <c r="IJL14" s="353"/>
      <c r="IJM14" s="352"/>
      <c r="IJN14" s="353"/>
      <c r="IJO14" s="350"/>
      <c r="IJP14" s="350"/>
      <c r="IJQ14" s="350"/>
      <c r="IJR14" s="350"/>
      <c r="IJS14" s="350"/>
      <c r="IJT14" s="350"/>
      <c r="IJU14" s="351"/>
      <c r="IJV14" s="352"/>
      <c r="IJW14" s="353"/>
      <c r="IJX14" s="352"/>
      <c r="IJY14" s="353"/>
      <c r="IJZ14" s="352"/>
      <c r="IKA14" s="353"/>
      <c r="IKB14" s="352"/>
      <c r="IKC14" s="353"/>
      <c r="IKD14" s="350"/>
      <c r="IKE14" s="350"/>
      <c r="IKF14" s="350"/>
      <c r="IKG14" s="350"/>
      <c r="IKH14" s="350"/>
      <c r="IKI14" s="350"/>
      <c r="IKJ14" s="351"/>
      <c r="IKK14" s="352"/>
      <c r="IKL14" s="353"/>
      <c r="IKM14" s="352"/>
      <c r="IKN14" s="353"/>
      <c r="IKO14" s="352"/>
      <c r="IKP14" s="353"/>
      <c r="IKQ14" s="352"/>
      <c r="IKR14" s="353"/>
      <c r="IKS14" s="350"/>
      <c r="IKT14" s="350"/>
      <c r="IKU14" s="350"/>
      <c r="IKV14" s="350"/>
      <c r="IKW14" s="350"/>
      <c r="IKX14" s="350"/>
      <c r="IKY14" s="351"/>
      <c r="IKZ14" s="352"/>
      <c r="ILA14" s="353"/>
      <c r="ILB14" s="352"/>
      <c r="ILC14" s="353"/>
      <c r="ILD14" s="352"/>
      <c r="ILE14" s="353"/>
      <c r="ILF14" s="352"/>
      <c r="ILG14" s="353"/>
      <c r="ILH14" s="350"/>
      <c r="ILI14" s="350"/>
      <c r="ILJ14" s="350"/>
      <c r="ILK14" s="350"/>
      <c r="ILL14" s="350"/>
      <c r="ILM14" s="350"/>
      <c r="ILN14" s="351"/>
      <c r="ILO14" s="352"/>
      <c r="ILP14" s="353"/>
      <c r="ILQ14" s="352"/>
      <c r="ILR14" s="353"/>
      <c r="ILS14" s="352"/>
      <c r="ILT14" s="353"/>
      <c r="ILU14" s="352"/>
      <c r="ILV14" s="353"/>
      <c r="ILW14" s="350"/>
      <c r="ILX14" s="350"/>
      <c r="ILY14" s="350"/>
      <c r="ILZ14" s="350"/>
      <c r="IMA14" s="350"/>
      <c r="IMB14" s="350"/>
      <c r="IMC14" s="351"/>
      <c r="IMD14" s="352"/>
      <c r="IME14" s="353"/>
      <c r="IMF14" s="352"/>
      <c r="IMG14" s="353"/>
      <c r="IMH14" s="352"/>
      <c r="IMI14" s="353"/>
      <c r="IMJ14" s="352"/>
      <c r="IMK14" s="353"/>
      <c r="IML14" s="350"/>
      <c r="IMM14" s="350"/>
      <c r="IMN14" s="350"/>
      <c r="IMO14" s="350"/>
      <c r="IMP14" s="350"/>
      <c r="IMQ14" s="350"/>
      <c r="IMR14" s="351"/>
      <c r="IMS14" s="352"/>
      <c r="IMT14" s="353"/>
      <c r="IMU14" s="352"/>
      <c r="IMV14" s="353"/>
      <c r="IMW14" s="352"/>
      <c r="IMX14" s="353"/>
      <c r="IMY14" s="352"/>
      <c r="IMZ14" s="353"/>
      <c r="INA14" s="350"/>
      <c r="INB14" s="350"/>
      <c r="INC14" s="350"/>
      <c r="IND14" s="350"/>
      <c r="INE14" s="350"/>
      <c r="INF14" s="350"/>
      <c r="ING14" s="351"/>
      <c r="INH14" s="352"/>
      <c r="INI14" s="353"/>
      <c r="INJ14" s="352"/>
      <c r="INK14" s="353"/>
      <c r="INL14" s="352"/>
      <c r="INM14" s="353"/>
      <c r="INN14" s="352"/>
      <c r="INO14" s="353"/>
      <c r="INP14" s="350"/>
      <c r="INQ14" s="350"/>
      <c r="INR14" s="350"/>
      <c r="INS14" s="350"/>
      <c r="INT14" s="350"/>
      <c r="INU14" s="350"/>
      <c r="INV14" s="351"/>
      <c r="INW14" s="352"/>
      <c r="INX14" s="353"/>
      <c r="INY14" s="352"/>
      <c r="INZ14" s="353"/>
      <c r="IOA14" s="352"/>
      <c r="IOB14" s="353"/>
      <c r="IOC14" s="352"/>
      <c r="IOD14" s="353"/>
      <c r="IOE14" s="350"/>
      <c r="IOF14" s="350"/>
      <c r="IOG14" s="350"/>
      <c r="IOH14" s="350"/>
      <c r="IOI14" s="350"/>
      <c r="IOJ14" s="350"/>
      <c r="IOK14" s="351"/>
      <c r="IOL14" s="352"/>
      <c r="IOM14" s="353"/>
      <c r="ION14" s="352"/>
      <c r="IOO14" s="353"/>
      <c r="IOP14" s="352"/>
      <c r="IOQ14" s="353"/>
      <c r="IOR14" s="352"/>
      <c r="IOS14" s="353"/>
      <c r="IOT14" s="350"/>
      <c r="IOU14" s="350"/>
      <c r="IOV14" s="350"/>
      <c r="IOW14" s="350"/>
      <c r="IOX14" s="350"/>
      <c r="IOY14" s="350"/>
      <c r="IOZ14" s="351"/>
      <c r="IPA14" s="352"/>
      <c r="IPB14" s="353"/>
      <c r="IPC14" s="352"/>
      <c r="IPD14" s="353"/>
      <c r="IPE14" s="352"/>
      <c r="IPF14" s="353"/>
      <c r="IPG14" s="352"/>
      <c r="IPH14" s="353"/>
      <c r="IPI14" s="350"/>
      <c r="IPJ14" s="350"/>
      <c r="IPK14" s="350"/>
      <c r="IPL14" s="350"/>
      <c r="IPM14" s="350"/>
      <c r="IPN14" s="350"/>
      <c r="IPO14" s="351"/>
      <c r="IPP14" s="352"/>
      <c r="IPQ14" s="353"/>
      <c r="IPR14" s="352"/>
      <c r="IPS14" s="353"/>
      <c r="IPT14" s="352"/>
      <c r="IPU14" s="353"/>
      <c r="IPV14" s="352"/>
      <c r="IPW14" s="353"/>
      <c r="IPX14" s="350"/>
      <c r="IPY14" s="350"/>
      <c r="IPZ14" s="350"/>
      <c r="IQA14" s="350"/>
      <c r="IQB14" s="350"/>
      <c r="IQC14" s="350"/>
      <c r="IQD14" s="351"/>
      <c r="IQE14" s="352"/>
      <c r="IQF14" s="353"/>
      <c r="IQG14" s="352"/>
      <c r="IQH14" s="353"/>
      <c r="IQI14" s="352"/>
      <c r="IQJ14" s="353"/>
      <c r="IQK14" s="352"/>
      <c r="IQL14" s="353"/>
      <c r="IQM14" s="350"/>
      <c r="IQN14" s="350"/>
      <c r="IQO14" s="350"/>
      <c r="IQP14" s="350"/>
      <c r="IQQ14" s="350"/>
      <c r="IQR14" s="350"/>
      <c r="IQS14" s="351"/>
      <c r="IQT14" s="352"/>
      <c r="IQU14" s="353"/>
      <c r="IQV14" s="352"/>
      <c r="IQW14" s="353"/>
      <c r="IQX14" s="352"/>
      <c r="IQY14" s="353"/>
      <c r="IQZ14" s="352"/>
      <c r="IRA14" s="353"/>
      <c r="IRB14" s="350"/>
      <c r="IRC14" s="350"/>
      <c r="IRD14" s="350"/>
      <c r="IRE14" s="350"/>
      <c r="IRF14" s="350"/>
      <c r="IRG14" s="350"/>
      <c r="IRH14" s="351"/>
      <c r="IRI14" s="352"/>
      <c r="IRJ14" s="353"/>
      <c r="IRK14" s="352"/>
      <c r="IRL14" s="353"/>
      <c r="IRM14" s="352"/>
      <c r="IRN14" s="353"/>
      <c r="IRO14" s="352"/>
      <c r="IRP14" s="353"/>
      <c r="IRQ14" s="350"/>
      <c r="IRR14" s="350"/>
      <c r="IRS14" s="350"/>
      <c r="IRT14" s="350"/>
      <c r="IRU14" s="350"/>
      <c r="IRV14" s="350"/>
      <c r="IRW14" s="351"/>
      <c r="IRX14" s="352"/>
      <c r="IRY14" s="353"/>
      <c r="IRZ14" s="352"/>
      <c r="ISA14" s="353"/>
      <c r="ISB14" s="352"/>
      <c r="ISC14" s="353"/>
      <c r="ISD14" s="352"/>
      <c r="ISE14" s="353"/>
      <c r="ISF14" s="350"/>
      <c r="ISG14" s="350"/>
      <c r="ISH14" s="350"/>
      <c r="ISI14" s="350"/>
      <c r="ISJ14" s="350"/>
      <c r="ISK14" s="350"/>
      <c r="ISL14" s="351"/>
      <c r="ISM14" s="352"/>
      <c r="ISN14" s="353"/>
      <c r="ISO14" s="352"/>
      <c r="ISP14" s="353"/>
      <c r="ISQ14" s="352"/>
      <c r="ISR14" s="353"/>
      <c r="ISS14" s="352"/>
      <c r="IST14" s="353"/>
      <c r="ISU14" s="350"/>
      <c r="ISV14" s="350"/>
      <c r="ISW14" s="350"/>
      <c r="ISX14" s="350"/>
      <c r="ISY14" s="350"/>
      <c r="ISZ14" s="350"/>
      <c r="ITA14" s="351"/>
      <c r="ITB14" s="352"/>
      <c r="ITC14" s="353"/>
      <c r="ITD14" s="352"/>
      <c r="ITE14" s="353"/>
      <c r="ITF14" s="352"/>
      <c r="ITG14" s="353"/>
      <c r="ITH14" s="352"/>
      <c r="ITI14" s="353"/>
      <c r="ITJ14" s="350"/>
      <c r="ITK14" s="350"/>
      <c r="ITL14" s="350"/>
      <c r="ITM14" s="350"/>
      <c r="ITN14" s="350"/>
      <c r="ITO14" s="350"/>
      <c r="ITP14" s="351"/>
      <c r="ITQ14" s="352"/>
      <c r="ITR14" s="353"/>
      <c r="ITS14" s="352"/>
      <c r="ITT14" s="353"/>
      <c r="ITU14" s="352"/>
      <c r="ITV14" s="353"/>
      <c r="ITW14" s="352"/>
      <c r="ITX14" s="353"/>
      <c r="ITY14" s="350"/>
      <c r="ITZ14" s="350"/>
      <c r="IUA14" s="350"/>
      <c r="IUB14" s="350"/>
      <c r="IUC14" s="350"/>
      <c r="IUD14" s="350"/>
      <c r="IUE14" s="351"/>
      <c r="IUF14" s="352"/>
      <c r="IUG14" s="353"/>
      <c r="IUH14" s="352"/>
      <c r="IUI14" s="353"/>
      <c r="IUJ14" s="352"/>
      <c r="IUK14" s="353"/>
      <c r="IUL14" s="352"/>
      <c r="IUM14" s="353"/>
      <c r="IUN14" s="350"/>
      <c r="IUO14" s="350"/>
      <c r="IUP14" s="350"/>
      <c r="IUQ14" s="350"/>
      <c r="IUR14" s="350"/>
      <c r="IUS14" s="350"/>
      <c r="IUT14" s="351"/>
      <c r="IUU14" s="352"/>
      <c r="IUV14" s="353"/>
      <c r="IUW14" s="352"/>
      <c r="IUX14" s="353"/>
      <c r="IUY14" s="352"/>
      <c r="IUZ14" s="353"/>
      <c r="IVA14" s="352"/>
      <c r="IVB14" s="353"/>
      <c r="IVC14" s="350"/>
      <c r="IVD14" s="350"/>
      <c r="IVE14" s="350"/>
      <c r="IVF14" s="350"/>
      <c r="IVG14" s="350"/>
      <c r="IVH14" s="350"/>
      <c r="IVI14" s="351"/>
      <c r="IVJ14" s="352"/>
      <c r="IVK14" s="353"/>
      <c r="IVL14" s="352"/>
      <c r="IVM14" s="353"/>
      <c r="IVN14" s="352"/>
      <c r="IVO14" s="353"/>
      <c r="IVP14" s="352"/>
      <c r="IVQ14" s="353"/>
      <c r="IVR14" s="350"/>
      <c r="IVS14" s="350"/>
      <c r="IVT14" s="350"/>
      <c r="IVU14" s="350"/>
      <c r="IVV14" s="350"/>
      <c r="IVW14" s="350"/>
      <c r="IVX14" s="351"/>
      <c r="IVY14" s="352"/>
      <c r="IVZ14" s="353"/>
      <c r="IWA14" s="352"/>
      <c r="IWB14" s="353"/>
      <c r="IWC14" s="352"/>
      <c r="IWD14" s="353"/>
      <c r="IWE14" s="352"/>
      <c r="IWF14" s="353"/>
      <c r="IWG14" s="350"/>
      <c r="IWH14" s="350"/>
      <c r="IWI14" s="350"/>
      <c r="IWJ14" s="350"/>
      <c r="IWK14" s="350"/>
      <c r="IWL14" s="350"/>
      <c r="IWM14" s="351"/>
      <c r="IWN14" s="352"/>
      <c r="IWO14" s="353"/>
      <c r="IWP14" s="352"/>
      <c r="IWQ14" s="353"/>
      <c r="IWR14" s="352"/>
      <c r="IWS14" s="353"/>
      <c r="IWT14" s="352"/>
      <c r="IWU14" s="353"/>
      <c r="IWV14" s="350"/>
      <c r="IWW14" s="350"/>
      <c r="IWX14" s="350"/>
      <c r="IWY14" s="350"/>
      <c r="IWZ14" s="350"/>
      <c r="IXA14" s="350"/>
      <c r="IXB14" s="351"/>
      <c r="IXC14" s="352"/>
      <c r="IXD14" s="353"/>
      <c r="IXE14" s="352"/>
      <c r="IXF14" s="353"/>
      <c r="IXG14" s="352"/>
      <c r="IXH14" s="353"/>
      <c r="IXI14" s="352"/>
      <c r="IXJ14" s="353"/>
      <c r="IXK14" s="350"/>
      <c r="IXL14" s="350"/>
      <c r="IXM14" s="350"/>
      <c r="IXN14" s="350"/>
      <c r="IXO14" s="350"/>
      <c r="IXP14" s="350"/>
      <c r="IXQ14" s="351"/>
      <c r="IXR14" s="352"/>
      <c r="IXS14" s="353"/>
      <c r="IXT14" s="352"/>
      <c r="IXU14" s="353"/>
      <c r="IXV14" s="352"/>
      <c r="IXW14" s="353"/>
      <c r="IXX14" s="352"/>
      <c r="IXY14" s="353"/>
      <c r="IXZ14" s="350"/>
      <c r="IYA14" s="350"/>
      <c r="IYB14" s="350"/>
      <c r="IYC14" s="350"/>
      <c r="IYD14" s="350"/>
      <c r="IYE14" s="350"/>
      <c r="IYF14" s="351"/>
      <c r="IYG14" s="352"/>
      <c r="IYH14" s="353"/>
      <c r="IYI14" s="352"/>
      <c r="IYJ14" s="353"/>
      <c r="IYK14" s="352"/>
      <c r="IYL14" s="353"/>
      <c r="IYM14" s="352"/>
      <c r="IYN14" s="353"/>
      <c r="IYO14" s="350"/>
      <c r="IYP14" s="350"/>
      <c r="IYQ14" s="350"/>
      <c r="IYR14" s="350"/>
      <c r="IYS14" s="350"/>
      <c r="IYT14" s="350"/>
      <c r="IYU14" s="351"/>
      <c r="IYV14" s="352"/>
      <c r="IYW14" s="353"/>
      <c r="IYX14" s="352"/>
      <c r="IYY14" s="353"/>
      <c r="IYZ14" s="352"/>
      <c r="IZA14" s="353"/>
      <c r="IZB14" s="352"/>
      <c r="IZC14" s="353"/>
      <c r="IZD14" s="350"/>
      <c r="IZE14" s="350"/>
      <c r="IZF14" s="350"/>
      <c r="IZG14" s="350"/>
      <c r="IZH14" s="350"/>
      <c r="IZI14" s="350"/>
      <c r="IZJ14" s="351"/>
      <c r="IZK14" s="352"/>
      <c r="IZL14" s="353"/>
      <c r="IZM14" s="352"/>
      <c r="IZN14" s="353"/>
      <c r="IZO14" s="352"/>
      <c r="IZP14" s="353"/>
      <c r="IZQ14" s="352"/>
      <c r="IZR14" s="353"/>
      <c r="IZS14" s="350"/>
      <c r="IZT14" s="350"/>
      <c r="IZU14" s="350"/>
      <c r="IZV14" s="350"/>
      <c r="IZW14" s="350"/>
      <c r="IZX14" s="350"/>
      <c r="IZY14" s="351"/>
      <c r="IZZ14" s="352"/>
      <c r="JAA14" s="353"/>
      <c r="JAB14" s="352"/>
      <c r="JAC14" s="353"/>
      <c r="JAD14" s="352"/>
      <c r="JAE14" s="353"/>
      <c r="JAF14" s="352"/>
      <c r="JAG14" s="353"/>
      <c r="JAH14" s="350"/>
      <c r="JAI14" s="350"/>
      <c r="JAJ14" s="350"/>
      <c r="JAK14" s="350"/>
      <c r="JAL14" s="350"/>
      <c r="JAM14" s="350"/>
      <c r="JAN14" s="351"/>
      <c r="JAO14" s="352"/>
      <c r="JAP14" s="353"/>
      <c r="JAQ14" s="352"/>
      <c r="JAR14" s="353"/>
      <c r="JAS14" s="352"/>
      <c r="JAT14" s="353"/>
      <c r="JAU14" s="352"/>
      <c r="JAV14" s="353"/>
      <c r="JAW14" s="350"/>
      <c r="JAX14" s="350"/>
      <c r="JAY14" s="350"/>
      <c r="JAZ14" s="350"/>
      <c r="JBA14" s="350"/>
      <c r="JBB14" s="350"/>
      <c r="JBC14" s="351"/>
      <c r="JBD14" s="352"/>
      <c r="JBE14" s="353"/>
      <c r="JBF14" s="352"/>
      <c r="JBG14" s="353"/>
      <c r="JBH14" s="352"/>
      <c r="JBI14" s="353"/>
      <c r="JBJ14" s="352"/>
      <c r="JBK14" s="353"/>
      <c r="JBL14" s="350"/>
      <c r="JBM14" s="350"/>
      <c r="JBN14" s="350"/>
      <c r="JBO14" s="350"/>
      <c r="JBP14" s="350"/>
      <c r="JBQ14" s="350"/>
      <c r="JBR14" s="351"/>
      <c r="JBS14" s="352"/>
      <c r="JBT14" s="353"/>
      <c r="JBU14" s="352"/>
      <c r="JBV14" s="353"/>
      <c r="JBW14" s="352"/>
      <c r="JBX14" s="353"/>
      <c r="JBY14" s="352"/>
      <c r="JBZ14" s="353"/>
      <c r="JCA14" s="350"/>
      <c r="JCB14" s="350"/>
      <c r="JCC14" s="350"/>
      <c r="JCD14" s="350"/>
      <c r="JCE14" s="350"/>
      <c r="JCF14" s="350"/>
      <c r="JCG14" s="351"/>
      <c r="JCH14" s="352"/>
      <c r="JCI14" s="353"/>
      <c r="JCJ14" s="352"/>
      <c r="JCK14" s="353"/>
      <c r="JCL14" s="352"/>
      <c r="JCM14" s="353"/>
      <c r="JCN14" s="352"/>
      <c r="JCO14" s="353"/>
      <c r="JCP14" s="350"/>
      <c r="JCQ14" s="350"/>
      <c r="JCR14" s="350"/>
      <c r="JCS14" s="350"/>
      <c r="JCT14" s="350"/>
      <c r="JCU14" s="350"/>
      <c r="JCV14" s="351"/>
      <c r="JCW14" s="352"/>
      <c r="JCX14" s="353"/>
      <c r="JCY14" s="352"/>
      <c r="JCZ14" s="353"/>
      <c r="JDA14" s="352"/>
      <c r="JDB14" s="353"/>
      <c r="JDC14" s="352"/>
      <c r="JDD14" s="353"/>
      <c r="JDE14" s="350"/>
      <c r="JDF14" s="350"/>
      <c r="JDG14" s="350"/>
      <c r="JDH14" s="350"/>
      <c r="JDI14" s="350"/>
      <c r="JDJ14" s="350"/>
      <c r="JDK14" s="351"/>
      <c r="JDL14" s="352"/>
      <c r="JDM14" s="353"/>
      <c r="JDN14" s="352"/>
      <c r="JDO14" s="353"/>
      <c r="JDP14" s="352"/>
      <c r="JDQ14" s="353"/>
      <c r="JDR14" s="352"/>
      <c r="JDS14" s="353"/>
      <c r="JDT14" s="350"/>
      <c r="JDU14" s="350"/>
      <c r="JDV14" s="350"/>
      <c r="JDW14" s="350"/>
      <c r="JDX14" s="350"/>
      <c r="JDY14" s="350"/>
      <c r="JDZ14" s="351"/>
      <c r="JEA14" s="352"/>
      <c r="JEB14" s="353"/>
      <c r="JEC14" s="352"/>
      <c r="JED14" s="353"/>
      <c r="JEE14" s="352"/>
      <c r="JEF14" s="353"/>
      <c r="JEG14" s="352"/>
      <c r="JEH14" s="353"/>
      <c r="JEI14" s="350"/>
      <c r="JEJ14" s="350"/>
      <c r="JEK14" s="350"/>
      <c r="JEL14" s="350"/>
      <c r="JEM14" s="350"/>
      <c r="JEN14" s="350"/>
      <c r="JEO14" s="351"/>
      <c r="JEP14" s="352"/>
      <c r="JEQ14" s="353"/>
      <c r="JER14" s="352"/>
      <c r="JES14" s="353"/>
      <c r="JET14" s="352"/>
      <c r="JEU14" s="353"/>
      <c r="JEV14" s="352"/>
      <c r="JEW14" s="353"/>
      <c r="JEX14" s="350"/>
      <c r="JEY14" s="350"/>
      <c r="JEZ14" s="350"/>
      <c r="JFA14" s="350"/>
      <c r="JFB14" s="350"/>
      <c r="JFC14" s="350"/>
      <c r="JFD14" s="351"/>
      <c r="JFE14" s="352"/>
      <c r="JFF14" s="353"/>
      <c r="JFG14" s="352"/>
      <c r="JFH14" s="353"/>
      <c r="JFI14" s="352"/>
      <c r="JFJ14" s="353"/>
      <c r="JFK14" s="352"/>
      <c r="JFL14" s="353"/>
      <c r="JFM14" s="350"/>
      <c r="JFN14" s="350"/>
      <c r="JFO14" s="350"/>
      <c r="JFP14" s="350"/>
      <c r="JFQ14" s="350"/>
      <c r="JFR14" s="350"/>
      <c r="JFS14" s="351"/>
      <c r="JFT14" s="352"/>
      <c r="JFU14" s="353"/>
      <c r="JFV14" s="352"/>
      <c r="JFW14" s="353"/>
      <c r="JFX14" s="352"/>
      <c r="JFY14" s="353"/>
      <c r="JFZ14" s="352"/>
      <c r="JGA14" s="353"/>
      <c r="JGB14" s="350"/>
      <c r="JGC14" s="350"/>
      <c r="JGD14" s="350"/>
      <c r="JGE14" s="350"/>
      <c r="JGF14" s="350"/>
      <c r="JGG14" s="350"/>
      <c r="JGH14" s="351"/>
      <c r="JGI14" s="352"/>
      <c r="JGJ14" s="353"/>
      <c r="JGK14" s="352"/>
      <c r="JGL14" s="353"/>
      <c r="JGM14" s="352"/>
      <c r="JGN14" s="353"/>
      <c r="JGO14" s="352"/>
      <c r="JGP14" s="353"/>
      <c r="JGQ14" s="350"/>
      <c r="JGR14" s="350"/>
      <c r="JGS14" s="350"/>
      <c r="JGT14" s="350"/>
      <c r="JGU14" s="350"/>
      <c r="JGV14" s="350"/>
      <c r="JGW14" s="351"/>
      <c r="JGX14" s="352"/>
      <c r="JGY14" s="353"/>
      <c r="JGZ14" s="352"/>
      <c r="JHA14" s="353"/>
      <c r="JHB14" s="352"/>
      <c r="JHC14" s="353"/>
      <c r="JHD14" s="352"/>
      <c r="JHE14" s="353"/>
      <c r="JHF14" s="350"/>
      <c r="JHG14" s="350"/>
      <c r="JHH14" s="350"/>
      <c r="JHI14" s="350"/>
      <c r="JHJ14" s="350"/>
      <c r="JHK14" s="350"/>
      <c r="JHL14" s="351"/>
      <c r="JHM14" s="352"/>
      <c r="JHN14" s="353"/>
      <c r="JHO14" s="352"/>
      <c r="JHP14" s="353"/>
      <c r="JHQ14" s="352"/>
      <c r="JHR14" s="353"/>
      <c r="JHS14" s="352"/>
      <c r="JHT14" s="353"/>
      <c r="JHU14" s="350"/>
      <c r="JHV14" s="350"/>
      <c r="JHW14" s="350"/>
      <c r="JHX14" s="350"/>
      <c r="JHY14" s="350"/>
      <c r="JHZ14" s="350"/>
      <c r="JIA14" s="351"/>
      <c r="JIB14" s="352"/>
      <c r="JIC14" s="353"/>
      <c r="JID14" s="352"/>
      <c r="JIE14" s="353"/>
      <c r="JIF14" s="352"/>
      <c r="JIG14" s="353"/>
      <c r="JIH14" s="352"/>
      <c r="JII14" s="353"/>
      <c r="JIJ14" s="350"/>
      <c r="JIK14" s="350"/>
      <c r="JIL14" s="350"/>
      <c r="JIM14" s="350"/>
      <c r="JIN14" s="350"/>
      <c r="JIO14" s="350"/>
      <c r="JIP14" s="351"/>
      <c r="JIQ14" s="352"/>
      <c r="JIR14" s="353"/>
      <c r="JIS14" s="352"/>
      <c r="JIT14" s="353"/>
      <c r="JIU14" s="352"/>
      <c r="JIV14" s="353"/>
      <c r="JIW14" s="352"/>
      <c r="JIX14" s="353"/>
      <c r="JIY14" s="350"/>
      <c r="JIZ14" s="350"/>
      <c r="JJA14" s="350"/>
      <c r="JJB14" s="350"/>
      <c r="JJC14" s="350"/>
      <c r="JJD14" s="350"/>
      <c r="JJE14" s="351"/>
      <c r="JJF14" s="352"/>
      <c r="JJG14" s="353"/>
      <c r="JJH14" s="352"/>
      <c r="JJI14" s="353"/>
      <c r="JJJ14" s="352"/>
      <c r="JJK14" s="353"/>
      <c r="JJL14" s="352"/>
      <c r="JJM14" s="353"/>
      <c r="JJN14" s="350"/>
      <c r="JJO14" s="350"/>
      <c r="JJP14" s="350"/>
      <c r="JJQ14" s="350"/>
      <c r="JJR14" s="350"/>
      <c r="JJS14" s="350"/>
      <c r="JJT14" s="351"/>
      <c r="JJU14" s="352"/>
      <c r="JJV14" s="353"/>
      <c r="JJW14" s="352"/>
      <c r="JJX14" s="353"/>
      <c r="JJY14" s="352"/>
      <c r="JJZ14" s="353"/>
      <c r="JKA14" s="352"/>
      <c r="JKB14" s="353"/>
      <c r="JKC14" s="350"/>
      <c r="JKD14" s="350"/>
      <c r="JKE14" s="350"/>
      <c r="JKF14" s="350"/>
      <c r="JKG14" s="350"/>
      <c r="JKH14" s="350"/>
      <c r="JKI14" s="351"/>
      <c r="JKJ14" s="352"/>
      <c r="JKK14" s="353"/>
      <c r="JKL14" s="352"/>
      <c r="JKM14" s="353"/>
      <c r="JKN14" s="352"/>
      <c r="JKO14" s="353"/>
      <c r="JKP14" s="352"/>
      <c r="JKQ14" s="353"/>
      <c r="JKR14" s="350"/>
      <c r="JKS14" s="350"/>
      <c r="JKT14" s="350"/>
      <c r="JKU14" s="350"/>
      <c r="JKV14" s="350"/>
      <c r="JKW14" s="350"/>
      <c r="JKX14" s="351"/>
      <c r="JKY14" s="352"/>
      <c r="JKZ14" s="353"/>
      <c r="JLA14" s="352"/>
      <c r="JLB14" s="353"/>
      <c r="JLC14" s="352"/>
      <c r="JLD14" s="353"/>
      <c r="JLE14" s="352"/>
      <c r="JLF14" s="353"/>
      <c r="JLG14" s="350"/>
      <c r="JLH14" s="350"/>
      <c r="JLI14" s="350"/>
      <c r="JLJ14" s="350"/>
      <c r="JLK14" s="350"/>
      <c r="JLL14" s="350"/>
      <c r="JLM14" s="351"/>
      <c r="JLN14" s="352"/>
      <c r="JLO14" s="353"/>
      <c r="JLP14" s="352"/>
      <c r="JLQ14" s="353"/>
      <c r="JLR14" s="352"/>
      <c r="JLS14" s="353"/>
      <c r="JLT14" s="352"/>
      <c r="JLU14" s="353"/>
      <c r="JLV14" s="350"/>
      <c r="JLW14" s="350"/>
      <c r="JLX14" s="350"/>
      <c r="JLY14" s="350"/>
      <c r="JLZ14" s="350"/>
      <c r="JMA14" s="350"/>
      <c r="JMB14" s="351"/>
      <c r="JMC14" s="352"/>
      <c r="JMD14" s="353"/>
      <c r="JME14" s="352"/>
      <c r="JMF14" s="353"/>
      <c r="JMG14" s="352"/>
      <c r="JMH14" s="353"/>
      <c r="JMI14" s="352"/>
      <c r="JMJ14" s="353"/>
      <c r="JMK14" s="350"/>
      <c r="JML14" s="350"/>
      <c r="JMM14" s="350"/>
      <c r="JMN14" s="350"/>
      <c r="JMO14" s="350"/>
      <c r="JMP14" s="350"/>
      <c r="JMQ14" s="351"/>
      <c r="JMR14" s="352"/>
      <c r="JMS14" s="353"/>
      <c r="JMT14" s="352"/>
      <c r="JMU14" s="353"/>
      <c r="JMV14" s="352"/>
      <c r="JMW14" s="353"/>
      <c r="JMX14" s="352"/>
      <c r="JMY14" s="353"/>
      <c r="JMZ14" s="350"/>
      <c r="JNA14" s="350"/>
      <c r="JNB14" s="350"/>
      <c r="JNC14" s="350"/>
      <c r="JND14" s="350"/>
      <c r="JNE14" s="350"/>
      <c r="JNF14" s="351"/>
      <c r="JNG14" s="352"/>
      <c r="JNH14" s="353"/>
      <c r="JNI14" s="352"/>
      <c r="JNJ14" s="353"/>
      <c r="JNK14" s="352"/>
      <c r="JNL14" s="353"/>
      <c r="JNM14" s="352"/>
      <c r="JNN14" s="353"/>
      <c r="JNO14" s="350"/>
      <c r="JNP14" s="350"/>
      <c r="JNQ14" s="350"/>
      <c r="JNR14" s="350"/>
      <c r="JNS14" s="350"/>
      <c r="JNT14" s="350"/>
      <c r="JNU14" s="351"/>
      <c r="JNV14" s="352"/>
      <c r="JNW14" s="353"/>
      <c r="JNX14" s="352"/>
      <c r="JNY14" s="353"/>
      <c r="JNZ14" s="352"/>
      <c r="JOA14" s="353"/>
      <c r="JOB14" s="352"/>
      <c r="JOC14" s="353"/>
      <c r="JOD14" s="350"/>
      <c r="JOE14" s="350"/>
      <c r="JOF14" s="350"/>
      <c r="JOG14" s="350"/>
      <c r="JOH14" s="350"/>
      <c r="JOI14" s="350"/>
      <c r="JOJ14" s="351"/>
      <c r="JOK14" s="352"/>
      <c r="JOL14" s="353"/>
      <c r="JOM14" s="352"/>
      <c r="JON14" s="353"/>
      <c r="JOO14" s="352"/>
      <c r="JOP14" s="353"/>
      <c r="JOQ14" s="352"/>
      <c r="JOR14" s="353"/>
      <c r="JOS14" s="350"/>
      <c r="JOT14" s="350"/>
      <c r="JOU14" s="350"/>
      <c r="JOV14" s="350"/>
      <c r="JOW14" s="350"/>
      <c r="JOX14" s="350"/>
      <c r="JOY14" s="351"/>
      <c r="JOZ14" s="352"/>
      <c r="JPA14" s="353"/>
      <c r="JPB14" s="352"/>
      <c r="JPC14" s="353"/>
      <c r="JPD14" s="352"/>
      <c r="JPE14" s="353"/>
      <c r="JPF14" s="352"/>
      <c r="JPG14" s="353"/>
      <c r="JPH14" s="350"/>
      <c r="JPI14" s="350"/>
      <c r="JPJ14" s="350"/>
      <c r="JPK14" s="350"/>
      <c r="JPL14" s="350"/>
      <c r="JPM14" s="350"/>
      <c r="JPN14" s="351"/>
      <c r="JPO14" s="352"/>
      <c r="JPP14" s="353"/>
      <c r="JPQ14" s="352"/>
      <c r="JPR14" s="353"/>
      <c r="JPS14" s="352"/>
      <c r="JPT14" s="353"/>
      <c r="JPU14" s="352"/>
      <c r="JPV14" s="353"/>
      <c r="JPW14" s="350"/>
      <c r="JPX14" s="350"/>
      <c r="JPY14" s="350"/>
      <c r="JPZ14" s="350"/>
      <c r="JQA14" s="350"/>
      <c r="JQB14" s="350"/>
      <c r="JQC14" s="351"/>
      <c r="JQD14" s="352"/>
      <c r="JQE14" s="353"/>
      <c r="JQF14" s="352"/>
      <c r="JQG14" s="353"/>
      <c r="JQH14" s="352"/>
      <c r="JQI14" s="353"/>
      <c r="JQJ14" s="352"/>
      <c r="JQK14" s="353"/>
      <c r="JQL14" s="350"/>
      <c r="JQM14" s="350"/>
      <c r="JQN14" s="350"/>
      <c r="JQO14" s="350"/>
      <c r="JQP14" s="350"/>
      <c r="JQQ14" s="350"/>
      <c r="JQR14" s="351"/>
      <c r="JQS14" s="352"/>
      <c r="JQT14" s="353"/>
      <c r="JQU14" s="352"/>
      <c r="JQV14" s="353"/>
      <c r="JQW14" s="352"/>
      <c r="JQX14" s="353"/>
      <c r="JQY14" s="352"/>
      <c r="JQZ14" s="353"/>
      <c r="JRA14" s="350"/>
      <c r="JRB14" s="350"/>
      <c r="JRC14" s="350"/>
      <c r="JRD14" s="350"/>
      <c r="JRE14" s="350"/>
      <c r="JRF14" s="350"/>
      <c r="JRG14" s="351"/>
      <c r="JRH14" s="352"/>
      <c r="JRI14" s="353"/>
      <c r="JRJ14" s="352"/>
      <c r="JRK14" s="353"/>
      <c r="JRL14" s="352"/>
      <c r="JRM14" s="353"/>
      <c r="JRN14" s="352"/>
      <c r="JRO14" s="353"/>
      <c r="JRP14" s="350"/>
      <c r="JRQ14" s="350"/>
      <c r="JRR14" s="350"/>
      <c r="JRS14" s="350"/>
      <c r="JRT14" s="350"/>
      <c r="JRU14" s="350"/>
      <c r="JRV14" s="351"/>
      <c r="JRW14" s="352"/>
      <c r="JRX14" s="353"/>
      <c r="JRY14" s="352"/>
      <c r="JRZ14" s="353"/>
      <c r="JSA14" s="352"/>
      <c r="JSB14" s="353"/>
      <c r="JSC14" s="352"/>
      <c r="JSD14" s="353"/>
      <c r="JSE14" s="350"/>
      <c r="JSF14" s="350"/>
      <c r="JSG14" s="350"/>
      <c r="JSH14" s="350"/>
      <c r="JSI14" s="350"/>
      <c r="JSJ14" s="350"/>
      <c r="JSK14" s="351"/>
      <c r="JSL14" s="352"/>
      <c r="JSM14" s="353"/>
      <c r="JSN14" s="352"/>
      <c r="JSO14" s="353"/>
      <c r="JSP14" s="352"/>
      <c r="JSQ14" s="353"/>
      <c r="JSR14" s="352"/>
      <c r="JSS14" s="353"/>
      <c r="JST14" s="350"/>
      <c r="JSU14" s="350"/>
      <c r="JSV14" s="350"/>
      <c r="JSW14" s="350"/>
      <c r="JSX14" s="350"/>
      <c r="JSY14" s="350"/>
      <c r="JSZ14" s="351"/>
      <c r="JTA14" s="352"/>
      <c r="JTB14" s="353"/>
      <c r="JTC14" s="352"/>
      <c r="JTD14" s="353"/>
      <c r="JTE14" s="352"/>
      <c r="JTF14" s="353"/>
      <c r="JTG14" s="352"/>
      <c r="JTH14" s="353"/>
      <c r="JTI14" s="350"/>
      <c r="JTJ14" s="350"/>
      <c r="JTK14" s="350"/>
      <c r="JTL14" s="350"/>
      <c r="JTM14" s="350"/>
      <c r="JTN14" s="350"/>
      <c r="JTO14" s="351"/>
      <c r="JTP14" s="352"/>
      <c r="JTQ14" s="353"/>
      <c r="JTR14" s="352"/>
      <c r="JTS14" s="353"/>
      <c r="JTT14" s="352"/>
      <c r="JTU14" s="353"/>
      <c r="JTV14" s="352"/>
      <c r="JTW14" s="353"/>
      <c r="JTX14" s="350"/>
      <c r="JTY14" s="350"/>
      <c r="JTZ14" s="350"/>
      <c r="JUA14" s="350"/>
      <c r="JUB14" s="350"/>
      <c r="JUC14" s="350"/>
      <c r="JUD14" s="351"/>
      <c r="JUE14" s="352"/>
      <c r="JUF14" s="353"/>
      <c r="JUG14" s="352"/>
      <c r="JUH14" s="353"/>
      <c r="JUI14" s="352"/>
      <c r="JUJ14" s="353"/>
      <c r="JUK14" s="352"/>
      <c r="JUL14" s="353"/>
      <c r="JUM14" s="350"/>
      <c r="JUN14" s="350"/>
      <c r="JUO14" s="350"/>
      <c r="JUP14" s="350"/>
      <c r="JUQ14" s="350"/>
      <c r="JUR14" s="350"/>
      <c r="JUS14" s="351"/>
      <c r="JUT14" s="352"/>
      <c r="JUU14" s="353"/>
      <c r="JUV14" s="352"/>
      <c r="JUW14" s="353"/>
      <c r="JUX14" s="352"/>
      <c r="JUY14" s="353"/>
      <c r="JUZ14" s="352"/>
      <c r="JVA14" s="353"/>
      <c r="JVB14" s="350"/>
      <c r="JVC14" s="350"/>
      <c r="JVD14" s="350"/>
      <c r="JVE14" s="350"/>
      <c r="JVF14" s="350"/>
      <c r="JVG14" s="350"/>
      <c r="JVH14" s="351"/>
      <c r="JVI14" s="352"/>
      <c r="JVJ14" s="353"/>
      <c r="JVK14" s="352"/>
      <c r="JVL14" s="353"/>
      <c r="JVM14" s="352"/>
      <c r="JVN14" s="353"/>
      <c r="JVO14" s="352"/>
      <c r="JVP14" s="353"/>
      <c r="JVQ14" s="350"/>
      <c r="JVR14" s="350"/>
      <c r="JVS14" s="350"/>
      <c r="JVT14" s="350"/>
      <c r="JVU14" s="350"/>
      <c r="JVV14" s="350"/>
      <c r="JVW14" s="351"/>
      <c r="JVX14" s="352"/>
      <c r="JVY14" s="353"/>
      <c r="JVZ14" s="352"/>
      <c r="JWA14" s="353"/>
      <c r="JWB14" s="352"/>
      <c r="JWC14" s="353"/>
      <c r="JWD14" s="352"/>
      <c r="JWE14" s="353"/>
      <c r="JWF14" s="350"/>
      <c r="JWG14" s="350"/>
      <c r="JWH14" s="350"/>
      <c r="JWI14" s="350"/>
      <c r="JWJ14" s="350"/>
      <c r="JWK14" s="350"/>
      <c r="JWL14" s="351"/>
      <c r="JWM14" s="352"/>
      <c r="JWN14" s="353"/>
      <c r="JWO14" s="352"/>
      <c r="JWP14" s="353"/>
      <c r="JWQ14" s="352"/>
      <c r="JWR14" s="353"/>
      <c r="JWS14" s="352"/>
      <c r="JWT14" s="353"/>
      <c r="JWU14" s="350"/>
      <c r="JWV14" s="350"/>
      <c r="JWW14" s="350"/>
      <c r="JWX14" s="350"/>
      <c r="JWY14" s="350"/>
      <c r="JWZ14" s="350"/>
      <c r="JXA14" s="351"/>
      <c r="JXB14" s="352"/>
      <c r="JXC14" s="353"/>
      <c r="JXD14" s="352"/>
      <c r="JXE14" s="353"/>
      <c r="JXF14" s="352"/>
      <c r="JXG14" s="353"/>
      <c r="JXH14" s="352"/>
      <c r="JXI14" s="353"/>
      <c r="JXJ14" s="350"/>
      <c r="JXK14" s="350"/>
      <c r="JXL14" s="350"/>
      <c r="JXM14" s="350"/>
      <c r="JXN14" s="350"/>
      <c r="JXO14" s="350"/>
      <c r="JXP14" s="351"/>
      <c r="JXQ14" s="352"/>
      <c r="JXR14" s="353"/>
      <c r="JXS14" s="352"/>
      <c r="JXT14" s="353"/>
      <c r="JXU14" s="352"/>
      <c r="JXV14" s="353"/>
      <c r="JXW14" s="352"/>
      <c r="JXX14" s="353"/>
      <c r="JXY14" s="350"/>
      <c r="JXZ14" s="350"/>
      <c r="JYA14" s="350"/>
      <c r="JYB14" s="350"/>
      <c r="JYC14" s="350"/>
      <c r="JYD14" s="350"/>
      <c r="JYE14" s="351"/>
      <c r="JYF14" s="352"/>
      <c r="JYG14" s="353"/>
      <c r="JYH14" s="352"/>
      <c r="JYI14" s="353"/>
      <c r="JYJ14" s="352"/>
      <c r="JYK14" s="353"/>
      <c r="JYL14" s="352"/>
      <c r="JYM14" s="353"/>
      <c r="JYN14" s="350"/>
      <c r="JYO14" s="350"/>
      <c r="JYP14" s="350"/>
      <c r="JYQ14" s="350"/>
      <c r="JYR14" s="350"/>
      <c r="JYS14" s="350"/>
      <c r="JYT14" s="351"/>
      <c r="JYU14" s="352"/>
      <c r="JYV14" s="353"/>
      <c r="JYW14" s="352"/>
      <c r="JYX14" s="353"/>
      <c r="JYY14" s="352"/>
      <c r="JYZ14" s="353"/>
      <c r="JZA14" s="352"/>
      <c r="JZB14" s="353"/>
      <c r="JZC14" s="350"/>
      <c r="JZD14" s="350"/>
      <c r="JZE14" s="350"/>
      <c r="JZF14" s="350"/>
      <c r="JZG14" s="350"/>
      <c r="JZH14" s="350"/>
      <c r="JZI14" s="351"/>
      <c r="JZJ14" s="352"/>
      <c r="JZK14" s="353"/>
      <c r="JZL14" s="352"/>
      <c r="JZM14" s="353"/>
      <c r="JZN14" s="352"/>
      <c r="JZO14" s="353"/>
      <c r="JZP14" s="352"/>
      <c r="JZQ14" s="353"/>
      <c r="JZR14" s="350"/>
      <c r="JZS14" s="350"/>
      <c r="JZT14" s="350"/>
      <c r="JZU14" s="350"/>
      <c r="JZV14" s="350"/>
      <c r="JZW14" s="350"/>
      <c r="JZX14" s="351"/>
      <c r="JZY14" s="352"/>
      <c r="JZZ14" s="353"/>
      <c r="KAA14" s="352"/>
      <c r="KAB14" s="353"/>
      <c r="KAC14" s="352"/>
      <c r="KAD14" s="353"/>
      <c r="KAE14" s="352"/>
      <c r="KAF14" s="353"/>
      <c r="KAG14" s="350"/>
      <c r="KAH14" s="350"/>
      <c r="KAI14" s="350"/>
      <c r="KAJ14" s="350"/>
      <c r="KAK14" s="350"/>
      <c r="KAL14" s="350"/>
      <c r="KAM14" s="351"/>
      <c r="KAN14" s="352"/>
      <c r="KAO14" s="353"/>
      <c r="KAP14" s="352"/>
      <c r="KAQ14" s="353"/>
      <c r="KAR14" s="352"/>
      <c r="KAS14" s="353"/>
      <c r="KAT14" s="352"/>
      <c r="KAU14" s="353"/>
      <c r="KAV14" s="350"/>
      <c r="KAW14" s="350"/>
      <c r="KAX14" s="350"/>
      <c r="KAY14" s="350"/>
      <c r="KAZ14" s="350"/>
      <c r="KBA14" s="350"/>
      <c r="KBB14" s="351"/>
      <c r="KBC14" s="352"/>
      <c r="KBD14" s="353"/>
      <c r="KBE14" s="352"/>
      <c r="KBF14" s="353"/>
      <c r="KBG14" s="352"/>
      <c r="KBH14" s="353"/>
      <c r="KBI14" s="352"/>
      <c r="KBJ14" s="353"/>
      <c r="KBK14" s="350"/>
      <c r="KBL14" s="350"/>
      <c r="KBM14" s="350"/>
      <c r="KBN14" s="350"/>
      <c r="KBO14" s="350"/>
      <c r="KBP14" s="350"/>
      <c r="KBQ14" s="351"/>
      <c r="KBR14" s="352"/>
      <c r="KBS14" s="353"/>
      <c r="KBT14" s="352"/>
      <c r="KBU14" s="353"/>
      <c r="KBV14" s="352"/>
      <c r="KBW14" s="353"/>
      <c r="KBX14" s="352"/>
      <c r="KBY14" s="353"/>
      <c r="KBZ14" s="350"/>
      <c r="KCA14" s="350"/>
      <c r="KCB14" s="350"/>
      <c r="KCC14" s="350"/>
      <c r="KCD14" s="350"/>
      <c r="KCE14" s="350"/>
      <c r="KCF14" s="351"/>
      <c r="KCG14" s="352"/>
      <c r="KCH14" s="353"/>
      <c r="KCI14" s="352"/>
      <c r="KCJ14" s="353"/>
      <c r="KCK14" s="352"/>
      <c r="KCL14" s="353"/>
      <c r="KCM14" s="352"/>
      <c r="KCN14" s="353"/>
      <c r="KCO14" s="350"/>
      <c r="KCP14" s="350"/>
      <c r="KCQ14" s="350"/>
      <c r="KCR14" s="350"/>
      <c r="KCS14" s="350"/>
      <c r="KCT14" s="350"/>
      <c r="KCU14" s="351"/>
      <c r="KCV14" s="352"/>
      <c r="KCW14" s="353"/>
      <c r="KCX14" s="352"/>
      <c r="KCY14" s="353"/>
      <c r="KCZ14" s="352"/>
      <c r="KDA14" s="353"/>
      <c r="KDB14" s="352"/>
      <c r="KDC14" s="353"/>
      <c r="KDD14" s="350"/>
      <c r="KDE14" s="350"/>
      <c r="KDF14" s="350"/>
      <c r="KDG14" s="350"/>
      <c r="KDH14" s="350"/>
      <c r="KDI14" s="350"/>
      <c r="KDJ14" s="351"/>
      <c r="KDK14" s="352"/>
      <c r="KDL14" s="353"/>
      <c r="KDM14" s="352"/>
      <c r="KDN14" s="353"/>
      <c r="KDO14" s="352"/>
      <c r="KDP14" s="353"/>
      <c r="KDQ14" s="352"/>
      <c r="KDR14" s="353"/>
      <c r="KDS14" s="350"/>
      <c r="KDT14" s="350"/>
      <c r="KDU14" s="350"/>
      <c r="KDV14" s="350"/>
      <c r="KDW14" s="350"/>
      <c r="KDX14" s="350"/>
      <c r="KDY14" s="351"/>
      <c r="KDZ14" s="352"/>
      <c r="KEA14" s="353"/>
      <c r="KEB14" s="352"/>
      <c r="KEC14" s="353"/>
      <c r="KED14" s="352"/>
      <c r="KEE14" s="353"/>
      <c r="KEF14" s="352"/>
      <c r="KEG14" s="353"/>
      <c r="KEH14" s="350"/>
      <c r="KEI14" s="350"/>
      <c r="KEJ14" s="350"/>
      <c r="KEK14" s="350"/>
      <c r="KEL14" s="350"/>
      <c r="KEM14" s="350"/>
      <c r="KEN14" s="351"/>
      <c r="KEO14" s="352"/>
      <c r="KEP14" s="353"/>
      <c r="KEQ14" s="352"/>
      <c r="KER14" s="353"/>
      <c r="KES14" s="352"/>
      <c r="KET14" s="353"/>
      <c r="KEU14" s="352"/>
      <c r="KEV14" s="353"/>
      <c r="KEW14" s="350"/>
      <c r="KEX14" s="350"/>
      <c r="KEY14" s="350"/>
      <c r="KEZ14" s="350"/>
      <c r="KFA14" s="350"/>
      <c r="KFB14" s="350"/>
      <c r="KFC14" s="351"/>
      <c r="KFD14" s="352"/>
      <c r="KFE14" s="353"/>
      <c r="KFF14" s="352"/>
      <c r="KFG14" s="353"/>
      <c r="KFH14" s="352"/>
      <c r="KFI14" s="353"/>
      <c r="KFJ14" s="352"/>
      <c r="KFK14" s="353"/>
      <c r="KFL14" s="350"/>
      <c r="KFM14" s="350"/>
      <c r="KFN14" s="350"/>
      <c r="KFO14" s="350"/>
      <c r="KFP14" s="350"/>
      <c r="KFQ14" s="350"/>
      <c r="KFR14" s="351"/>
      <c r="KFS14" s="352"/>
      <c r="KFT14" s="353"/>
      <c r="KFU14" s="352"/>
      <c r="KFV14" s="353"/>
      <c r="KFW14" s="352"/>
      <c r="KFX14" s="353"/>
      <c r="KFY14" s="352"/>
      <c r="KFZ14" s="353"/>
      <c r="KGA14" s="350"/>
      <c r="KGB14" s="350"/>
      <c r="KGC14" s="350"/>
      <c r="KGD14" s="350"/>
      <c r="KGE14" s="350"/>
      <c r="KGF14" s="350"/>
      <c r="KGG14" s="351"/>
      <c r="KGH14" s="352"/>
      <c r="KGI14" s="353"/>
      <c r="KGJ14" s="352"/>
      <c r="KGK14" s="353"/>
      <c r="KGL14" s="352"/>
      <c r="KGM14" s="353"/>
      <c r="KGN14" s="352"/>
      <c r="KGO14" s="353"/>
      <c r="KGP14" s="350"/>
      <c r="KGQ14" s="350"/>
      <c r="KGR14" s="350"/>
      <c r="KGS14" s="350"/>
      <c r="KGT14" s="350"/>
      <c r="KGU14" s="350"/>
      <c r="KGV14" s="351"/>
      <c r="KGW14" s="352"/>
      <c r="KGX14" s="353"/>
      <c r="KGY14" s="352"/>
      <c r="KGZ14" s="353"/>
      <c r="KHA14" s="352"/>
      <c r="KHB14" s="353"/>
      <c r="KHC14" s="352"/>
      <c r="KHD14" s="353"/>
      <c r="KHE14" s="350"/>
      <c r="KHF14" s="350"/>
      <c r="KHG14" s="350"/>
      <c r="KHH14" s="350"/>
      <c r="KHI14" s="350"/>
      <c r="KHJ14" s="350"/>
      <c r="KHK14" s="351"/>
      <c r="KHL14" s="352"/>
      <c r="KHM14" s="353"/>
      <c r="KHN14" s="352"/>
      <c r="KHO14" s="353"/>
      <c r="KHP14" s="352"/>
      <c r="KHQ14" s="353"/>
      <c r="KHR14" s="352"/>
      <c r="KHS14" s="353"/>
      <c r="KHT14" s="350"/>
      <c r="KHU14" s="350"/>
      <c r="KHV14" s="350"/>
      <c r="KHW14" s="350"/>
      <c r="KHX14" s="350"/>
      <c r="KHY14" s="350"/>
      <c r="KHZ14" s="351"/>
      <c r="KIA14" s="352"/>
      <c r="KIB14" s="353"/>
      <c r="KIC14" s="352"/>
      <c r="KID14" s="353"/>
      <c r="KIE14" s="352"/>
      <c r="KIF14" s="353"/>
      <c r="KIG14" s="352"/>
      <c r="KIH14" s="353"/>
      <c r="KII14" s="350"/>
      <c r="KIJ14" s="350"/>
      <c r="KIK14" s="350"/>
      <c r="KIL14" s="350"/>
      <c r="KIM14" s="350"/>
      <c r="KIN14" s="350"/>
      <c r="KIO14" s="351"/>
      <c r="KIP14" s="352"/>
      <c r="KIQ14" s="353"/>
      <c r="KIR14" s="352"/>
      <c r="KIS14" s="353"/>
      <c r="KIT14" s="352"/>
      <c r="KIU14" s="353"/>
      <c r="KIV14" s="352"/>
      <c r="KIW14" s="353"/>
      <c r="KIX14" s="350"/>
      <c r="KIY14" s="350"/>
      <c r="KIZ14" s="350"/>
      <c r="KJA14" s="350"/>
      <c r="KJB14" s="350"/>
      <c r="KJC14" s="350"/>
      <c r="KJD14" s="351"/>
      <c r="KJE14" s="352"/>
      <c r="KJF14" s="353"/>
      <c r="KJG14" s="352"/>
      <c r="KJH14" s="353"/>
      <c r="KJI14" s="352"/>
      <c r="KJJ14" s="353"/>
      <c r="KJK14" s="352"/>
      <c r="KJL14" s="353"/>
      <c r="KJM14" s="350"/>
      <c r="KJN14" s="350"/>
      <c r="KJO14" s="350"/>
      <c r="KJP14" s="350"/>
      <c r="KJQ14" s="350"/>
      <c r="KJR14" s="350"/>
      <c r="KJS14" s="351"/>
      <c r="KJT14" s="352"/>
      <c r="KJU14" s="353"/>
      <c r="KJV14" s="352"/>
      <c r="KJW14" s="353"/>
      <c r="KJX14" s="352"/>
      <c r="KJY14" s="353"/>
      <c r="KJZ14" s="352"/>
      <c r="KKA14" s="353"/>
      <c r="KKB14" s="350"/>
      <c r="KKC14" s="350"/>
      <c r="KKD14" s="350"/>
      <c r="KKE14" s="350"/>
      <c r="KKF14" s="350"/>
      <c r="KKG14" s="350"/>
      <c r="KKH14" s="351"/>
      <c r="KKI14" s="352"/>
      <c r="KKJ14" s="353"/>
      <c r="KKK14" s="352"/>
      <c r="KKL14" s="353"/>
      <c r="KKM14" s="352"/>
      <c r="KKN14" s="353"/>
      <c r="KKO14" s="352"/>
      <c r="KKP14" s="353"/>
      <c r="KKQ14" s="350"/>
      <c r="KKR14" s="350"/>
      <c r="KKS14" s="350"/>
      <c r="KKT14" s="350"/>
      <c r="KKU14" s="350"/>
      <c r="KKV14" s="350"/>
      <c r="KKW14" s="351"/>
      <c r="KKX14" s="352"/>
      <c r="KKY14" s="353"/>
      <c r="KKZ14" s="352"/>
      <c r="KLA14" s="353"/>
      <c r="KLB14" s="352"/>
      <c r="KLC14" s="353"/>
      <c r="KLD14" s="352"/>
      <c r="KLE14" s="353"/>
      <c r="KLF14" s="350"/>
      <c r="KLG14" s="350"/>
      <c r="KLH14" s="350"/>
      <c r="KLI14" s="350"/>
      <c r="KLJ14" s="350"/>
      <c r="KLK14" s="350"/>
      <c r="KLL14" s="351"/>
      <c r="KLM14" s="352"/>
      <c r="KLN14" s="353"/>
      <c r="KLO14" s="352"/>
      <c r="KLP14" s="353"/>
      <c r="KLQ14" s="352"/>
      <c r="KLR14" s="353"/>
      <c r="KLS14" s="352"/>
      <c r="KLT14" s="353"/>
      <c r="KLU14" s="350"/>
      <c r="KLV14" s="350"/>
      <c r="KLW14" s="350"/>
      <c r="KLX14" s="350"/>
      <c r="KLY14" s="350"/>
      <c r="KLZ14" s="350"/>
      <c r="KMA14" s="351"/>
      <c r="KMB14" s="352"/>
      <c r="KMC14" s="353"/>
      <c r="KMD14" s="352"/>
      <c r="KME14" s="353"/>
      <c r="KMF14" s="352"/>
      <c r="KMG14" s="353"/>
      <c r="KMH14" s="352"/>
      <c r="KMI14" s="353"/>
      <c r="KMJ14" s="350"/>
      <c r="KMK14" s="350"/>
      <c r="KML14" s="350"/>
      <c r="KMM14" s="350"/>
      <c r="KMN14" s="350"/>
      <c r="KMO14" s="350"/>
      <c r="KMP14" s="351"/>
      <c r="KMQ14" s="352"/>
      <c r="KMR14" s="353"/>
      <c r="KMS14" s="352"/>
      <c r="KMT14" s="353"/>
      <c r="KMU14" s="352"/>
      <c r="KMV14" s="353"/>
      <c r="KMW14" s="352"/>
      <c r="KMX14" s="353"/>
      <c r="KMY14" s="350"/>
      <c r="KMZ14" s="350"/>
      <c r="KNA14" s="350"/>
      <c r="KNB14" s="350"/>
      <c r="KNC14" s="350"/>
      <c r="KND14" s="350"/>
      <c r="KNE14" s="351"/>
      <c r="KNF14" s="352"/>
      <c r="KNG14" s="353"/>
      <c r="KNH14" s="352"/>
      <c r="KNI14" s="353"/>
      <c r="KNJ14" s="352"/>
      <c r="KNK14" s="353"/>
      <c r="KNL14" s="352"/>
      <c r="KNM14" s="353"/>
      <c r="KNN14" s="350"/>
      <c r="KNO14" s="350"/>
      <c r="KNP14" s="350"/>
      <c r="KNQ14" s="350"/>
      <c r="KNR14" s="350"/>
      <c r="KNS14" s="350"/>
      <c r="KNT14" s="351"/>
      <c r="KNU14" s="352"/>
      <c r="KNV14" s="353"/>
      <c r="KNW14" s="352"/>
      <c r="KNX14" s="353"/>
      <c r="KNY14" s="352"/>
      <c r="KNZ14" s="353"/>
      <c r="KOA14" s="352"/>
      <c r="KOB14" s="353"/>
      <c r="KOC14" s="350"/>
      <c r="KOD14" s="350"/>
      <c r="KOE14" s="350"/>
      <c r="KOF14" s="350"/>
      <c r="KOG14" s="350"/>
      <c r="KOH14" s="350"/>
      <c r="KOI14" s="351"/>
      <c r="KOJ14" s="352"/>
      <c r="KOK14" s="353"/>
      <c r="KOL14" s="352"/>
      <c r="KOM14" s="353"/>
      <c r="KON14" s="352"/>
      <c r="KOO14" s="353"/>
      <c r="KOP14" s="352"/>
      <c r="KOQ14" s="353"/>
      <c r="KOR14" s="350"/>
      <c r="KOS14" s="350"/>
      <c r="KOT14" s="350"/>
      <c r="KOU14" s="350"/>
      <c r="KOV14" s="350"/>
      <c r="KOW14" s="350"/>
      <c r="KOX14" s="351"/>
      <c r="KOY14" s="352"/>
      <c r="KOZ14" s="353"/>
      <c r="KPA14" s="352"/>
      <c r="KPB14" s="353"/>
      <c r="KPC14" s="352"/>
      <c r="KPD14" s="353"/>
      <c r="KPE14" s="352"/>
      <c r="KPF14" s="353"/>
      <c r="KPG14" s="350"/>
      <c r="KPH14" s="350"/>
      <c r="KPI14" s="350"/>
      <c r="KPJ14" s="350"/>
      <c r="KPK14" s="350"/>
      <c r="KPL14" s="350"/>
      <c r="KPM14" s="351"/>
      <c r="KPN14" s="352"/>
      <c r="KPO14" s="353"/>
      <c r="KPP14" s="352"/>
      <c r="KPQ14" s="353"/>
      <c r="KPR14" s="352"/>
      <c r="KPS14" s="353"/>
      <c r="KPT14" s="352"/>
      <c r="KPU14" s="353"/>
      <c r="KPV14" s="350"/>
      <c r="KPW14" s="350"/>
      <c r="KPX14" s="350"/>
      <c r="KPY14" s="350"/>
      <c r="KPZ14" s="350"/>
      <c r="KQA14" s="350"/>
      <c r="KQB14" s="351"/>
      <c r="KQC14" s="352"/>
      <c r="KQD14" s="353"/>
      <c r="KQE14" s="352"/>
      <c r="KQF14" s="353"/>
      <c r="KQG14" s="352"/>
      <c r="KQH14" s="353"/>
      <c r="KQI14" s="352"/>
      <c r="KQJ14" s="353"/>
      <c r="KQK14" s="350"/>
      <c r="KQL14" s="350"/>
      <c r="KQM14" s="350"/>
      <c r="KQN14" s="350"/>
      <c r="KQO14" s="350"/>
      <c r="KQP14" s="350"/>
      <c r="KQQ14" s="351"/>
      <c r="KQR14" s="352"/>
      <c r="KQS14" s="353"/>
      <c r="KQT14" s="352"/>
      <c r="KQU14" s="353"/>
      <c r="KQV14" s="352"/>
      <c r="KQW14" s="353"/>
      <c r="KQX14" s="352"/>
      <c r="KQY14" s="353"/>
      <c r="KQZ14" s="350"/>
      <c r="KRA14" s="350"/>
      <c r="KRB14" s="350"/>
      <c r="KRC14" s="350"/>
      <c r="KRD14" s="350"/>
      <c r="KRE14" s="350"/>
      <c r="KRF14" s="351"/>
      <c r="KRG14" s="352"/>
      <c r="KRH14" s="353"/>
      <c r="KRI14" s="352"/>
      <c r="KRJ14" s="353"/>
      <c r="KRK14" s="352"/>
      <c r="KRL14" s="353"/>
      <c r="KRM14" s="352"/>
      <c r="KRN14" s="353"/>
      <c r="KRO14" s="350"/>
      <c r="KRP14" s="350"/>
      <c r="KRQ14" s="350"/>
      <c r="KRR14" s="350"/>
      <c r="KRS14" s="350"/>
      <c r="KRT14" s="350"/>
      <c r="KRU14" s="351"/>
      <c r="KRV14" s="352"/>
      <c r="KRW14" s="353"/>
      <c r="KRX14" s="352"/>
      <c r="KRY14" s="353"/>
      <c r="KRZ14" s="352"/>
      <c r="KSA14" s="353"/>
      <c r="KSB14" s="352"/>
      <c r="KSC14" s="353"/>
      <c r="KSD14" s="350"/>
      <c r="KSE14" s="350"/>
      <c r="KSF14" s="350"/>
      <c r="KSG14" s="350"/>
      <c r="KSH14" s="350"/>
      <c r="KSI14" s="350"/>
      <c r="KSJ14" s="351"/>
      <c r="KSK14" s="352"/>
      <c r="KSL14" s="353"/>
      <c r="KSM14" s="352"/>
      <c r="KSN14" s="353"/>
      <c r="KSO14" s="352"/>
      <c r="KSP14" s="353"/>
      <c r="KSQ14" s="352"/>
      <c r="KSR14" s="353"/>
      <c r="KSS14" s="350"/>
      <c r="KST14" s="350"/>
      <c r="KSU14" s="350"/>
      <c r="KSV14" s="350"/>
      <c r="KSW14" s="350"/>
      <c r="KSX14" s="350"/>
      <c r="KSY14" s="351"/>
      <c r="KSZ14" s="352"/>
      <c r="KTA14" s="353"/>
      <c r="KTB14" s="352"/>
      <c r="KTC14" s="353"/>
      <c r="KTD14" s="352"/>
      <c r="KTE14" s="353"/>
      <c r="KTF14" s="352"/>
      <c r="KTG14" s="353"/>
      <c r="KTH14" s="350"/>
      <c r="KTI14" s="350"/>
      <c r="KTJ14" s="350"/>
      <c r="KTK14" s="350"/>
      <c r="KTL14" s="350"/>
      <c r="KTM14" s="350"/>
      <c r="KTN14" s="351"/>
      <c r="KTO14" s="352"/>
      <c r="KTP14" s="353"/>
      <c r="KTQ14" s="352"/>
      <c r="KTR14" s="353"/>
      <c r="KTS14" s="352"/>
      <c r="KTT14" s="353"/>
      <c r="KTU14" s="352"/>
      <c r="KTV14" s="353"/>
      <c r="KTW14" s="350"/>
      <c r="KTX14" s="350"/>
      <c r="KTY14" s="350"/>
      <c r="KTZ14" s="350"/>
      <c r="KUA14" s="350"/>
      <c r="KUB14" s="350"/>
      <c r="KUC14" s="351"/>
      <c r="KUD14" s="352"/>
      <c r="KUE14" s="353"/>
      <c r="KUF14" s="352"/>
      <c r="KUG14" s="353"/>
      <c r="KUH14" s="352"/>
      <c r="KUI14" s="353"/>
      <c r="KUJ14" s="352"/>
      <c r="KUK14" s="353"/>
      <c r="KUL14" s="350"/>
      <c r="KUM14" s="350"/>
      <c r="KUN14" s="350"/>
      <c r="KUO14" s="350"/>
      <c r="KUP14" s="350"/>
      <c r="KUQ14" s="350"/>
      <c r="KUR14" s="351"/>
      <c r="KUS14" s="352"/>
      <c r="KUT14" s="353"/>
      <c r="KUU14" s="352"/>
      <c r="KUV14" s="353"/>
      <c r="KUW14" s="352"/>
      <c r="KUX14" s="353"/>
      <c r="KUY14" s="352"/>
      <c r="KUZ14" s="353"/>
      <c r="KVA14" s="350"/>
      <c r="KVB14" s="350"/>
      <c r="KVC14" s="350"/>
      <c r="KVD14" s="350"/>
      <c r="KVE14" s="350"/>
      <c r="KVF14" s="350"/>
      <c r="KVG14" s="351"/>
      <c r="KVH14" s="352"/>
      <c r="KVI14" s="353"/>
      <c r="KVJ14" s="352"/>
      <c r="KVK14" s="353"/>
      <c r="KVL14" s="352"/>
      <c r="KVM14" s="353"/>
      <c r="KVN14" s="352"/>
      <c r="KVO14" s="353"/>
      <c r="KVP14" s="350"/>
      <c r="KVQ14" s="350"/>
      <c r="KVR14" s="350"/>
      <c r="KVS14" s="350"/>
      <c r="KVT14" s="350"/>
      <c r="KVU14" s="350"/>
      <c r="KVV14" s="351"/>
      <c r="KVW14" s="352"/>
      <c r="KVX14" s="353"/>
      <c r="KVY14" s="352"/>
      <c r="KVZ14" s="353"/>
      <c r="KWA14" s="352"/>
      <c r="KWB14" s="353"/>
      <c r="KWC14" s="352"/>
      <c r="KWD14" s="353"/>
      <c r="KWE14" s="350"/>
      <c r="KWF14" s="350"/>
      <c r="KWG14" s="350"/>
      <c r="KWH14" s="350"/>
      <c r="KWI14" s="350"/>
      <c r="KWJ14" s="350"/>
      <c r="KWK14" s="351"/>
      <c r="KWL14" s="352"/>
      <c r="KWM14" s="353"/>
      <c r="KWN14" s="352"/>
      <c r="KWO14" s="353"/>
      <c r="KWP14" s="352"/>
      <c r="KWQ14" s="353"/>
      <c r="KWR14" s="352"/>
      <c r="KWS14" s="353"/>
      <c r="KWT14" s="350"/>
      <c r="KWU14" s="350"/>
      <c r="KWV14" s="350"/>
      <c r="KWW14" s="350"/>
      <c r="KWX14" s="350"/>
      <c r="KWY14" s="350"/>
      <c r="KWZ14" s="351"/>
      <c r="KXA14" s="352"/>
      <c r="KXB14" s="353"/>
      <c r="KXC14" s="352"/>
      <c r="KXD14" s="353"/>
      <c r="KXE14" s="352"/>
      <c r="KXF14" s="353"/>
      <c r="KXG14" s="352"/>
      <c r="KXH14" s="353"/>
      <c r="KXI14" s="350"/>
      <c r="KXJ14" s="350"/>
      <c r="KXK14" s="350"/>
      <c r="KXL14" s="350"/>
      <c r="KXM14" s="350"/>
      <c r="KXN14" s="350"/>
      <c r="KXO14" s="351"/>
      <c r="KXP14" s="352"/>
      <c r="KXQ14" s="353"/>
      <c r="KXR14" s="352"/>
      <c r="KXS14" s="353"/>
      <c r="KXT14" s="352"/>
      <c r="KXU14" s="353"/>
      <c r="KXV14" s="352"/>
      <c r="KXW14" s="353"/>
      <c r="KXX14" s="350"/>
      <c r="KXY14" s="350"/>
      <c r="KXZ14" s="350"/>
      <c r="KYA14" s="350"/>
      <c r="KYB14" s="350"/>
      <c r="KYC14" s="350"/>
      <c r="KYD14" s="351"/>
      <c r="KYE14" s="352"/>
      <c r="KYF14" s="353"/>
      <c r="KYG14" s="352"/>
      <c r="KYH14" s="353"/>
      <c r="KYI14" s="352"/>
      <c r="KYJ14" s="353"/>
      <c r="KYK14" s="352"/>
      <c r="KYL14" s="353"/>
      <c r="KYM14" s="350"/>
      <c r="KYN14" s="350"/>
      <c r="KYO14" s="350"/>
      <c r="KYP14" s="350"/>
      <c r="KYQ14" s="350"/>
      <c r="KYR14" s="350"/>
      <c r="KYS14" s="351"/>
      <c r="KYT14" s="352"/>
      <c r="KYU14" s="353"/>
      <c r="KYV14" s="352"/>
      <c r="KYW14" s="353"/>
      <c r="KYX14" s="352"/>
      <c r="KYY14" s="353"/>
      <c r="KYZ14" s="352"/>
      <c r="KZA14" s="353"/>
      <c r="KZB14" s="350"/>
      <c r="KZC14" s="350"/>
      <c r="KZD14" s="350"/>
      <c r="KZE14" s="350"/>
      <c r="KZF14" s="350"/>
      <c r="KZG14" s="350"/>
      <c r="KZH14" s="351"/>
      <c r="KZI14" s="352"/>
      <c r="KZJ14" s="353"/>
      <c r="KZK14" s="352"/>
      <c r="KZL14" s="353"/>
      <c r="KZM14" s="352"/>
      <c r="KZN14" s="353"/>
      <c r="KZO14" s="352"/>
      <c r="KZP14" s="353"/>
      <c r="KZQ14" s="350"/>
      <c r="KZR14" s="350"/>
      <c r="KZS14" s="350"/>
      <c r="KZT14" s="350"/>
      <c r="KZU14" s="350"/>
      <c r="KZV14" s="350"/>
      <c r="KZW14" s="351"/>
      <c r="KZX14" s="352"/>
      <c r="KZY14" s="353"/>
      <c r="KZZ14" s="352"/>
      <c r="LAA14" s="353"/>
      <c r="LAB14" s="352"/>
      <c r="LAC14" s="353"/>
      <c r="LAD14" s="352"/>
      <c r="LAE14" s="353"/>
      <c r="LAF14" s="350"/>
      <c r="LAG14" s="350"/>
      <c r="LAH14" s="350"/>
      <c r="LAI14" s="350"/>
      <c r="LAJ14" s="350"/>
      <c r="LAK14" s="350"/>
      <c r="LAL14" s="351"/>
      <c r="LAM14" s="352"/>
      <c r="LAN14" s="353"/>
      <c r="LAO14" s="352"/>
      <c r="LAP14" s="353"/>
      <c r="LAQ14" s="352"/>
      <c r="LAR14" s="353"/>
      <c r="LAS14" s="352"/>
      <c r="LAT14" s="353"/>
      <c r="LAU14" s="350"/>
      <c r="LAV14" s="350"/>
      <c r="LAW14" s="350"/>
      <c r="LAX14" s="350"/>
      <c r="LAY14" s="350"/>
      <c r="LAZ14" s="350"/>
      <c r="LBA14" s="351"/>
      <c r="LBB14" s="352"/>
      <c r="LBC14" s="353"/>
      <c r="LBD14" s="352"/>
      <c r="LBE14" s="353"/>
      <c r="LBF14" s="352"/>
      <c r="LBG14" s="353"/>
      <c r="LBH14" s="352"/>
      <c r="LBI14" s="353"/>
      <c r="LBJ14" s="350"/>
      <c r="LBK14" s="350"/>
      <c r="LBL14" s="350"/>
      <c r="LBM14" s="350"/>
      <c r="LBN14" s="350"/>
      <c r="LBO14" s="350"/>
      <c r="LBP14" s="351"/>
      <c r="LBQ14" s="352"/>
      <c r="LBR14" s="353"/>
      <c r="LBS14" s="352"/>
      <c r="LBT14" s="353"/>
      <c r="LBU14" s="352"/>
      <c r="LBV14" s="353"/>
      <c r="LBW14" s="352"/>
      <c r="LBX14" s="353"/>
      <c r="LBY14" s="350"/>
      <c r="LBZ14" s="350"/>
      <c r="LCA14" s="350"/>
      <c r="LCB14" s="350"/>
      <c r="LCC14" s="350"/>
      <c r="LCD14" s="350"/>
      <c r="LCE14" s="351"/>
      <c r="LCF14" s="352"/>
      <c r="LCG14" s="353"/>
      <c r="LCH14" s="352"/>
      <c r="LCI14" s="353"/>
      <c r="LCJ14" s="352"/>
      <c r="LCK14" s="353"/>
      <c r="LCL14" s="352"/>
      <c r="LCM14" s="353"/>
      <c r="LCN14" s="350"/>
      <c r="LCO14" s="350"/>
      <c r="LCP14" s="350"/>
      <c r="LCQ14" s="350"/>
      <c r="LCR14" s="350"/>
      <c r="LCS14" s="350"/>
      <c r="LCT14" s="351"/>
      <c r="LCU14" s="352"/>
      <c r="LCV14" s="353"/>
      <c r="LCW14" s="352"/>
      <c r="LCX14" s="353"/>
      <c r="LCY14" s="352"/>
      <c r="LCZ14" s="353"/>
      <c r="LDA14" s="352"/>
      <c r="LDB14" s="353"/>
      <c r="LDC14" s="350"/>
      <c r="LDD14" s="350"/>
      <c r="LDE14" s="350"/>
      <c r="LDF14" s="350"/>
      <c r="LDG14" s="350"/>
      <c r="LDH14" s="350"/>
      <c r="LDI14" s="351"/>
      <c r="LDJ14" s="352"/>
      <c r="LDK14" s="353"/>
      <c r="LDL14" s="352"/>
      <c r="LDM14" s="353"/>
      <c r="LDN14" s="352"/>
      <c r="LDO14" s="353"/>
      <c r="LDP14" s="352"/>
      <c r="LDQ14" s="353"/>
      <c r="LDR14" s="350"/>
      <c r="LDS14" s="350"/>
      <c r="LDT14" s="350"/>
      <c r="LDU14" s="350"/>
      <c r="LDV14" s="350"/>
      <c r="LDW14" s="350"/>
      <c r="LDX14" s="351"/>
      <c r="LDY14" s="352"/>
      <c r="LDZ14" s="353"/>
      <c r="LEA14" s="352"/>
      <c r="LEB14" s="353"/>
      <c r="LEC14" s="352"/>
      <c r="LED14" s="353"/>
      <c r="LEE14" s="352"/>
      <c r="LEF14" s="353"/>
      <c r="LEG14" s="350"/>
      <c r="LEH14" s="350"/>
      <c r="LEI14" s="350"/>
      <c r="LEJ14" s="350"/>
      <c r="LEK14" s="350"/>
      <c r="LEL14" s="350"/>
      <c r="LEM14" s="351"/>
      <c r="LEN14" s="352"/>
      <c r="LEO14" s="353"/>
      <c r="LEP14" s="352"/>
      <c r="LEQ14" s="353"/>
      <c r="LER14" s="352"/>
      <c r="LES14" s="353"/>
      <c r="LET14" s="352"/>
      <c r="LEU14" s="353"/>
      <c r="LEV14" s="350"/>
      <c r="LEW14" s="350"/>
      <c r="LEX14" s="350"/>
      <c r="LEY14" s="350"/>
      <c r="LEZ14" s="350"/>
      <c r="LFA14" s="350"/>
      <c r="LFB14" s="351"/>
      <c r="LFC14" s="352"/>
      <c r="LFD14" s="353"/>
      <c r="LFE14" s="352"/>
      <c r="LFF14" s="353"/>
      <c r="LFG14" s="352"/>
      <c r="LFH14" s="353"/>
      <c r="LFI14" s="352"/>
      <c r="LFJ14" s="353"/>
      <c r="LFK14" s="350"/>
      <c r="LFL14" s="350"/>
      <c r="LFM14" s="350"/>
      <c r="LFN14" s="350"/>
      <c r="LFO14" s="350"/>
      <c r="LFP14" s="350"/>
      <c r="LFQ14" s="351"/>
      <c r="LFR14" s="352"/>
      <c r="LFS14" s="353"/>
      <c r="LFT14" s="352"/>
      <c r="LFU14" s="353"/>
      <c r="LFV14" s="352"/>
      <c r="LFW14" s="353"/>
      <c r="LFX14" s="352"/>
      <c r="LFY14" s="353"/>
      <c r="LFZ14" s="350"/>
      <c r="LGA14" s="350"/>
      <c r="LGB14" s="350"/>
      <c r="LGC14" s="350"/>
      <c r="LGD14" s="350"/>
      <c r="LGE14" s="350"/>
      <c r="LGF14" s="351"/>
      <c r="LGG14" s="352"/>
      <c r="LGH14" s="353"/>
      <c r="LGI14" s="352"/>
      <c r="LGJ14" s="353"/>
      <c r="LGK14" s="352"/>
      <c r="LGL14" s="353"/>
      <c r="LGM14" s="352"/>
      <c r="LGN14" s="353"/>
      <c r="LGO14" s="350"/>
      <c r="LGP14" s="350"/>
      <c r="LGQ14" s="350"/>
      <c r="LGR14" s="350"/>
      <c r="LGS14" s="350"/>
      <c r="LGT14" s="350"/>
      <c r="LGU14" s="351"/>
      <c r="LGV14" s="352"/>
      <c r="LGW14" s="353"/>
      <c r="LGX14" s="352"/>
      <c r="LGY14" s="353"/>
      <c r="LGZ14" s="352"/>
      <c r="LHA14" s="353"/>
      <c r="LHB14" s="352"/>
      <c r="LHC14" s="353"/>
      <c r="LHD14" s="350"/>
      <c r="LHE14" s="350"/>
      <c r="LHF14" s="350"/>
      <c r="LHG14" s="350"/>
      <c r="LHH14" s="350"/>
      <c r="LHI14" s="350"/>
      <c r="LHJ14" s="351"/>
      <c r="LHK14" s="352"/>
      <c r="LHL14" s="353"/>
      <c r="LHM14" s="352"/>
      <c r="LHN14" s="353"/>
      <c r="LHO14" s="352"/>
      <c r="LHP14" s="353"/>
      <c r="LHQ14" s="352"/>
      <c r="LHR14" s="353"/>
      <c r="LHS14" s="350"/>
      <c r="LHT14" s="350"/>
      <c r="LHU14" s="350"/>
      <c r="LHV14" s="350"/>
      <c r="LHW14" s="350"/>
      <c r="LHX14" s="350"/>
      <c r="LHY14" s="351"/>
      <c r="LHZ14" s="352"/>
      <c r="LIA14" s="353"/>
      <c r="LIB14" s="352"/>
      <c r="LIC14" s="353"/>
      <c r="LID14" s="352"/>
      <c r="LIE14" s="353"/>
      <c r="LIF14" s="352"/>
      <c r="LIG14" s="353"/>
      <c r="LIH14" s="350"/>
      <c r="LII14" s="350"/>
      <c r="LIJ14" s="350"/>
      <c r="LIK14" s="350"/>
      <c r="LIL14" s="350"/>
      <c r="LIM14" s="350"/>
      <c r="LIN14" s="351"/>
      <c r="LIO14" s="352"/>
      <c r="LIP14" s="353"/>
      <c r="LIQ14" s="352"/>
      <c r="LIR14" s="353"/>
      <c r="LIS14" s="352"/>
      <c r="LIT14" s="353"/>
      <c r="LIU14" s="352"/>
      <c r="LIV14" s="353"/>
      <c r="LIW14" s="350"/>
      <c r="LIX14" s="350"/>
      <c r="LIY14" s="350"/>
      <c r="LIZ14" s="350"/>
      <c r="LJA14" s="350"/>
      <c r="LJB14" s="350"/>
      <c r="LJC14" s="351"/>
      <c r="LJD14" s="352"/>
      <c r="LJE14" s="353"/>
      <c r="LJF14" s="352"/>
      <c r="LJG14" s="353"/>
      <c r="LJH14" s="352"/>
      <c r="LJI14" s="353"/>
      <c r="LJJ14" s="352"/>
      <c r="LJK14" s="353"/>
      <c r="LJL14" s="350"/>
      <c r="LJM14" s="350"/>
      <c r="LJN14" s="350"/>
      <c r="LJO14" s="350"/>
      <c r="LJP14" s="350"/>
      <c r="LJQ14" s="350"/>
      <c r="LJR14" s="351"/>
      <c r="LJS14" s="352"/>
      <c r="LJT14" s="353"/>
      <c r="LJU14" s="352"/>
      <c r="LJV14" s="353"/>
      <c r="LJW14" s="352"/>
      <c r="LJX14" s="353"/>
      <c r="LJY14" s="352"/>
      <c r="LJZ14" s="353"/>
      <c r="LKA14" s="350"/>
      <c r="LKB14" s="350"/>
      <c r="LKC14" s="350"/>
      <c r="LKD14" s="350"/>
      <c r="LKE14" s="350"/>
      <c r="LKF14" s="350"/>
      <c r="LKG14" s="351"/>
      <c r="LKH14" s="352"/>
      <c r="LKI14" s="353"/>
      <c r="LKJ14" s="352"/>
      <c r="LKK14" s="353"/>
      <c r="LKL14" s="352"/>
      <c r="LKM14" s="353"/>
      <c r="LKN14" s="352"/>
      <c r="LKO14" s="353"/>
      <c r="LKP14" s="350"/>
      <c r="LKQ14" s="350"/>
      <c r="LKR14" s="350"/>
      <c r="LKS14" s="350"/>
      <c r="LKT14" s="350"/>
      <c r="LKU14" s="350"/>
      <c r="LKV14" s="351"/>
      <c r="LKW14" s="352"/>
      <c r="LKX14" s="353"/>
      <c r="LKY14" s="352"/>
      <c r="LKZ14" s="353"/>
      <c r="LLA14" s="352"/>
      <c r="LLB14" s="353"/>
      <c r="LLC14" s="352"/>
      <c r="LLD14" s="353"/>
      <c r="LLE14" s="350"/>
      <c r="LLF14" s="350"/>
      <c r="LLG14" s="350"/>
      <c r="LLH14" s="350"/>
      <c r="LLI14" s="350"/>
      <c r="LLJ14" s="350"/>
      <c r="LLK14" s="351"/>
      <c r="LLL14" s="352"/>
      <c r="LLM14" s="353"/>
      <c r="LLN14" s="352"/>
      <c r="LLO14" s="353"/>
      <c r="LLP14" s="352"/>
      <c r="LLQ14" s="353"/>
      <c r="LLR14" s="352"/>
      <c r="LLS14" s="353"/>
      <c r="LLT14" s="350"/>
      <c r="LLU14" s="350"/>
      <c r="LLV14" s="350"/>
      <c r="LLW14" s="350"/>
      <c r="LLX14" s="350"/>
      <c r="LLY14" s="350"/>
      <c r="LLZ14" s="351"/>
      <c r="LMA14" s="352"/>
      <c r="LMB14" s="353"/>
      <c r="LMC14" s="352"/>
      <c r="LMD14" s="353"/>
      <c r="LME14" s="352"/>
      <c r="LMF14" s="353"/>
      <c r="LMG14" s="352"/>
      <c r="LMH14" s="353"/>
      <c r="LMI14" s="350"/>
      <c r="LMJ14" s="350"/>
      <c r="LMK14" s="350"/>
      <c r="LML14" s="350"/>
      <c r="LMM14" s="350"/>
      <c r="LMN14" s="350"/>
      <c r="LMO14" s="351"/>
      <c r="LMP14" s="352"/>
      <c r="LMQ14" s="353"/>
      <c r="LMR14" s="352"/>
      <c r="LMS14" s="353"/>
      <c r="LMT14" s="352"/>
      <c r="LMU14" s="353"/>
      <c r="LMV14" s="352"/>
      <c r="LMW14" s="353"/>
      <c r="LMX14" s="350"/>
      <c r="LMY14" s="350"/>
      <c r="LMZ14" s="350"/>
      <c r="LNA14" s="350"/>
      <c r="LNB14" s="350"/>
      <c r="LNC14" s="350"/>
      <c r="LND14" s="351"/>
      <c r="LNE14" s="352"/>
      <c r="LNF14" s="353"/>
      <c r="LNG14" s="352"/>
      <c r="LNH14" s="353"/>
      <c r="LNI14" s="352"/>
      <c r="LNJ14" s="353"/>
      <c r="LNK14" s="352"/>
      <c r="LNL14" s="353"/>
      <c r="LNM14" s="350"/>
      <c r="LNN14" s="350"/>
      <c r="LNO14" s="350"/>
      <c r="LNP14" s="350"/>
      <c r="LNQ14" s="350"/>
      <c r="LNR14" s="350"/>
      <c r="LNS14" s="351"/>
      <c r="LNT14" s="352"/>
      <c r="LNU14" s="353"/>
      <c r="LNV14" s="352"/>
      <c r="LNW14" s="353"/>
      <c r="LNX14" s="352"/>
      <c r="LNY14" s="353"/>
      <c r="LNZ14" s="352"/>
      <c r="LOA14" s="353"/>
      <c r="LOB14" s="350"/>
      <c r="LOC14" s="350"/>
      <c r="LOD14" s="350"/>
      <c r="LOE14" s="350"/>
      <c r="LOF14" s="350"/>
      <c r="LOG14" s="350"/>
      <c r="LOH14" s="351"/>
      <c r="LOI14" s="352"/>
      <c r="LOJ14" s="353"/>
      <c r="LOK14" s="352"/>
      <c r="LOL14" s="353"/>
      <c r="LOM14" s="352"/>
      <c r="LON14" s="353"/>
      <c r="LOO14" s="352"/>
      <c r="LOP14" s="353"/>
      <c r="LOQ14" s="350"/>
      <c r="LOR14" s="350"/>
      <c r="LOS14" s="350"/>
      <c r="LOT14" s="350"/>
      <c r="LOU14" s="350"/>
      <c r="LOV14" s="350"/>
      <c r="LOW14" s="351"/>
      <c r="LOX14" s="352"/>
      <c r="LOY14" s="353"/>
      <c r="LOZ14" s="352"/>
      <c r="LPA14" s="353"/>
      <c r="LPB14" s="352"/>
      <c r="LPC14" s="353"/>
      <c r="LPD14" s="352"/>
      <c r="LPE14" s="353"/>
      <c r="LPF14" s="350"/>
      <c r="LPG14" s="350"/>
      <c r="LPH14" s="350"/>
      <c r="LPI14" s="350"/>
      <c r="LPJ14" s="350"/>
      <c r="LPK14" s="350"/>
      <c r="LPL14" s="351"/>
      <c r="LPM14" s="352"/>
      <c r="LPN14" s="353"/>
      <c r="LPO14" s="352"/>
      <c r="LPP14" s="353"/>
      <c r="LPQ14" s="352"/>
      <c r="LPR14" s="353"/>
      <c r="LPS14" s="352"/>
      <c r="LPT14" s="353"/>
      <c r="LPU14" s="350"/>
      <c r="LPV14" s="350"/>
      <c r="LPW14" s="350"/>
      <c r="LPX14" s="350"/>
      <c r="LPY14" s="350"/>
      <c r="LPZ14" s="350"/>
      <c r="LQA14" s="351"/>
      <c r="LQB14" s="352"/>
      <c r="LQC14" s="353"/>
      <c r="LQD14" s="352"/>
      <c r="LQE14" s="353"/>
      <c r="LQF14" s="352"/>
      <c r="LQG14" s="353"/>
      <c r="LQH14" s="352"/>
      <c r="LQI14" s="353"/>
      <c r="LQJ14" s="350"/>
      <c r="LQK14" s="350"/>
      <c r="LQL14" s="350"/>
      <c r="LQM14" s="350"/>
      <c r="LQN14" s="350"/>
      <c r="LQO14" s="350"/>
      <c r="LQP14" s="351"/>
      <c r="LQQ14" s="352"/>
      <c r="LQR14" s="353"/>
      <c r="LQS14" s="352"/>
      <c r="LQT14" s="353"/>
      <c r="LQU14" s="352"/>
      <c r="LQV14" s="353"/>
      <c r="LQW14" s="352"/>
      <c r="LQX14" s="353"/>
      <c r="LQY14" s="350"/>
      <c r="LQZ14" s="350"/>
      <c r="LRA14" s="350"/>
      <c r="LRB14" s="350"/>
      <c r="LRC14" s="350"/>
      <c r="LRD14" s="350"/>
      <c r="LRE14" s="351"/>
      <c r="LRF14" s="352"/>
      <c r="LRG14" s="353"/>
      <c r="LRH14" s="352"/>
      <c r="LRI14" s="353"/>
      <c r="LRJ14" s="352"/>
      <c r="LRK14" s="353"/>
      <c r="LRL14" s="352"/>
      <c r="LRM14" s="353"/>
      <c r="LRN14" s="350"/>
      <c r="LRO14" s="350"/>
      <c r="LRP14" s="350"/>
      <c r="LRQ14" s="350"/>
      <c r="LRR14" s="350"/>
      <c r="LRS14" s="350"/>
      <c r="LRT14" s="351"/>
      <c r="LRU14" s="352"/>
      <c r="LRV14" s="353"/>
      <c r="LRW14" s="352"/>
      <c r="LRX14" s="353"/>
      <c r="LRY14" s="352"/>
      <c r="LRZ14" s="353"/>
      <c r="LSA14" s="352"/>
      <c r="LSB14" s="353"/>
      <c r="LSC14" s="350"/>
      <c r="LSD14" s="350"/>
      <c r="LSE14" s="350"/>
      <c r="LSF14" s="350"/>
      <c r="LSG14" s="350"/>
      <c r="LSH14" s="350"/>
      <c r="LSI14" s="351"/>
      <c r="LSJ14" s="352"/>
      <c r="LSK14" s="353"/>
      <c r="LSL14" s="352"/>
      <c r="LSM14" s="353"/>
      <c r="LSN14" s="352"/>
      <c r="LSO14" s="353"/>
      <c r="LSP14" s="352"/>
      <c r="LSQ14" s="353"/>
      <c r="LSR14" s="350"/>
      <c r="LSS14" s="350"/>
      <c r="LST14" s="350"/>
      <c r="LSU14" s="350"/>
      <c r="LSV14" s="350"/>
      <c r="LSW14" s="350"/>
      <c r="LSX14" s="351"/>
      <c r="LSY14" s="352"/>
      <c r="LSZ14" s="353"/>
      <c r="LTA14" s="352"/>
      <c r="LTB14" s="353"/>
      <c r="LTC14" s="352"/>
      <c r="LTD14" s="353"/>
      <c r="LTE14" s="352"/>
      <c r="LTF14" s="353"/>
      <c r="LTG14" s="350"/>
      <c r="LTH14" s="350"/>
      <c r="LTI14" s="350"/>
      <c r="LTJ14" s="350"/>
      <c r="LTK14" s="350"/>
      <c r="LTL14" s="350"/>
      <c r="LTM14" s="351"/>
      <c r="LTN14" s="352"/>
      <c r="LTO14" s="353"/>
      <c r="LTP14" s="352"/>
      <c r="LTQ14" s="353"/>
      <c r="LTR14" s="352"/>
      <c r="LTS14" s="353"/>
      <c r="LTT14" s="352"/>
      <c r="LTU14" s="353"/>
      <c r="LTV14" s="350"/>
      <c r="LTW14" s="350"/>
      <c r="LTX14" s="350"/>
      <c r="LTY14" s="350"/>
      <c r="LTZ14" s="350"/>
      <c r="LUA14" s="350"/>
      <c r="LUB14" s="351"/>
      <c r="LUC14" s="352"/>
      <c r="LUD14" s="353"/>
      <c r="LUE14" s="352"/>
      <c r="LUF14" s="353"/>
      <c r="LUG14" s="352"/>
      <c r="LUH14" s="353"/>
      <c r="LUI14" s="352"/>
      <c r="LUJ14" s="353"/>
      <c r="LUK14" s="350"/>
      <c r="LUL14" s="350"/>
      <c r="LUM14" s="350"/>
      <c r="LUN14" s="350"/>
      <c r="LUO14" s="350"/>
      <c r="LUP14" s="350"/>
      <c r="LUQ14" s="351"/>
      <c r="LUR14" s="352"/>
      <c r="LUS14" s="353"/>
      <c r="LUT14" s="352"/>
      <c r="LUU14" s="353"/>
      <c r="LUV14" s="352"/>
      <c r="LUW14" s="353"/>
      <c r="LUX14" s="352"/>
      <c r="LUY14" s="353"/>
      <c r="LUZ14" s="350"/>
      <c r="LVA14" s="350"/>
      <c r="LVB14" s="350"/>
      <c r="LVC14" s="350"/>
      <c r="LVD14" s="350"/>
      <c r="LVE14" s="350"/>
      <c r="LVF14" s="351"/>
      <c r="LVG14" s="352"/>
      <c r="LVH14" s="353"/>
      <c r="LVI14" s="352"/>
      <c r="LVJ14" s="353"/>
      <c r="LVK14" s="352"/>
      <c r="LVL14" s="353"/>
      <c r="LVM14" s="352"/>
      <c r="LVN14" s="353"/>
      <c r="LVO14" s="350"/>
      <c r="LVP14" s="350"/>
      <c r="LVQ14" s="350"/>
      <c r="LVR14" s="350"/>
      <c r="LVS14" s="350"/>
      <c r="LVT14" s="350"/>
      <c r="LVU14" s="351"/>
      <c r="LVV14" s="352"/>
      <c r="LVW14" s="353"/>
      <c r="LVX14" s="352"/>
      <c r="LVY14" s="353"/>
      <c r="LVZ14" s="352"/>
      <c r="LWA14" s="353"/>
      <c r="LWB14" s="352"/>
      <c r="LWC14" s="353"/>
      <c r="LWD14" s="350"/>
      <c r="LWE14" s="350"/>
      <c r="LWF14" s="350"/>
      <c r="LWG14" s="350"/>
      <c r="LWH14" s="350"/>
      <c r="LWI14" s="350"/>
      <c r="LWJ14" s="351"/>
      <c r="LWK14" s="352"/>
      <c r="LWL14" s="353"/>
      <c r="LWM14" s="352"/>
      <c r="LWN14" s="353"/>
      <c r="LWO14" s="352"/>
      <c r="LWP14" s="353"/>
      <c r="LWQ14" s="352"/>
      <c r="LWR14" s="353"/>
      <c r="LWS14" s="350"/>
      <c r="LWT14" s="350"/>
      <c r="LWU14" s="350"/>
      <c r="LWV14" s="350"/>
      <c r="LWW14" s="350"/>
      <c r="LWX14" s="350"/>
      <c r="LWY14" s="351"/>
      <c r="LWZ14" s="352"/>
      <c r="LXA14" s="353"/>
      <c r="LXB14" s="352"/>
      <c r="LXC14" s="353"/>
      <c r="LXD14" s="352"/>
      <c r="LXE14" s="353"/>
      <c r="LXF14" s="352"/>
      <c r="LXG14" s="353"/>
      <c r="LXH14" s="350"/>
      <c r="LXI14" s="350"/>
      <c r="LXJ14" s="350"/>
      <c r="LXK14" s="350"/>
      <c r="LXL14" s="350"/>
      <c r="LXM14" s="350"/>
      <c r="LXN14" s="351"/>
      <c r="LXO14" s="352"/>
      <c r="LXP14" s="353"/>
      <c r="LXQ14" s="352"/>
      <c r="LXR14" s="353"/>
      <c r="LXS14" s="352"/>
      <c r="LXT14" s="353"/>
      <c r="LXU14" s="352"/>
      <c r="LXV14" s="353"/>
      <c r="LXW14" s="350"/>
      <c r="LXX14" s="350"/>
      <c r="LXY14" s="350"/>
      <c r="LXZ14" s="350"/>
      <c r="LYA14" s="350"/>
      <c r="LYB14" s="350"/>
      <c r="LYC14" s="351"/>
      <c r="LYD14" s="352"/>
      <c r="LYE14" s="353"/>
      <c r="LYF14" s="352"/>
      <c r="LYG14" s="353"/>
      <c r="LYH14" s="352"/>
      <c r="LYI14" s="353"/>
      <c r="LYJ14" s="352"/>
      <c r="LYK14" s="353"/>
      <c r="LYL14" s="350"/>
      <c r="LYM14" s="350"/>
      <c r="LYN14" s="350"/>
      <c r="LYO14" s="350"/>
      <c r="LYP14" s="350"/>
      <c r="LYQ14" s="350"/>
      <c r="LYR14" s="351"/>
      <c r="LYS14" s="352"/>
      <c r="LYT14" s="353"/>
      <c r="LYU14" s="352"/>
      <c r="LYV14" s="353"/>
      <c r="LYW14" s="352"/>
      <c r="LYX14" s="353"/>
      <c r="LYY14" s="352"/>
      <c r="LYZ14" s="353"/>
      <c r="LZA14" s="350"/>
      <c r="LZB14" s="350"/>
      <c r="LZC14" s="350"/>
      <c r="LZD14" s="350"/>
      <c r="LZE14" s="350"/>
      <c r="LZF14" s="350"/>
      <c r="LZG14" s="351"/>
      <c r="LZH14" s="352"/>
      <c r="LZI14" s="353"/>
      <c r="LZJ14" s="352"/>
      <c r="LZK14" s="353"/>
      <c r="LZL14" s="352"/>
      <c r="LZM14" s="353"/>
      <c r="LZN14" s="352"/>
      <c r="LZO14" s="353"/>
      <c r="LZP14" s="350"/>
      <c r="LZQ14" s="350"/>
      <c r="LZR14" s="350"/>
      <c r="LZS14" s="350"/>
      <c r="LZT14" s="350"/>
      <c r="LZU14" s="350"/>
      <c r="LZV14" s="351"/>
      <c r="LZW14" s="352"/>
      <c r="LZX14" s="353"/>
      <c r="LZY14" s="352"/>
      <c r="LZZ14" s="353"/>
      <c r="MAA14" s="352"/>
      <c r="MAB14" s="353"/>
      <c r="MAC14" s="352"/>
      <c r="MAD14" s="353"/>
      <c r="MAE14" s="350"/>
      <c r="MAF14" s="350"/>
      <c r="MAG14" s="350"/>
      <c r="MAH14" s="350"/>
      <c r="MAI14" s="350"/>
      <c r="MAJ14" s="350"/>
      <c r="MAK14" s="351"/>
      <c r="MAL14" s="352"/>
      <c r="MAM14" s="353"/>
      <c r="MAN14" s="352"/>
      <c r="MAO14" s="353"/>
      <c r="MAP14" s="352"/>
      <c r="MAQ14" s="353"/>
      <c r="MAR14" s="352"/>
      <c r="MAS14" s="353"/>
      <c r="MAT14" s="350"/>
      <c r="MAU14" s="350"/>
      <c r="MAV14" s="350"/>
      <c r="MAW14" s="350"/>
      <c r="MAX14" s="350"/>
      <c r="MAY14" s="350"/>
      <c r="MAZ14" s="351"/>
      <c r="MBA14" s="352"/>
      <c r="MBB14" s="353"/>
      <c r="MBC14" s="352"/>
      <c r="MBD14" s="353"/>
      <c r="MBE14" s="352"/>
      <c r="MBF14" s="353"/>
      <c r="MBG14" s="352"/>
      <c r="MBH14" s="353"/>
      <c r="MBI14" s="350"/>
      <c r="MBJ14" s="350"/>
      <c r="MBK14" s="350"/>
      <c r="MBL14" s="350"/>
      <c r="MBM14" s="350"/>
      <c r="MBN14" s="350"/>
      <c r="MBO14" s="351"/>
      <c r="MBP14" s="352"/>
      <c r="MBQ14" s="353"/>
      <c r="MBR14" s="352"/>
      <c r="MBS14" s="353"/>
      <c r="MBT14" s="352"/>
      <c r="MBU14" s="353"/>
      <c r="MBV14" s="352"/>
      <c r="MBW14" s="353"/>
      <c r="MBX14" s="350"/>
      <c r="MBY14" s="350"/>
      <c r="MBZ14" s="350"/>
      <c r="MCA14" s="350"/>
      <c r="MCB14" s="350"/>
      <c r="MCC14" s="350"/>
      <c r="MCD14" s="351"/>
      <c r="MCE14" s="352"/>
      <c r="MCF14" s="353"/>
      <c r="MCG14" s="352"/>
      <c r="MCH14" s="353"/>
      <c r="MCI14" s="352"/>
      <c r="MCJ14" s="353"/>
      <c r="MCK14" s="352"/>
      <c r="MCL14" s="353"/>
      <c r="MCM14" s="350"/>
      <c r="MCN14" s="350"/>
      <c r="MCO14" s="350"/>
      <c r="MCP14" s="350"/>
      <c r="MCQ14" s="350"/>
      <c r="MCR14" s="350"/>
      <c r="MCS14" s="351"/>
      <c r="MCT14" s="352"/>
      <c r="MCU14" s="353"/>
      <c r="MCV14" s="352"/>
      <c r="MCW14" s="353"/>
      <c r="MCX14" s="352"/>
      <c r="MCY14" s="353"/>
      <c r="MCZ14" s="352"/>
      <c r="MDA14" s="353"/>
      <c r="MDB14" s="350"/>
      <c r="MDC14" s="350"/>
      <c r="MDD14" s="350"/>
      <c r="MDE14" s="350"/>
      <c r="MDF14" s="350"/>
      <c r="MDG14" s="350"/>
      <c r="MDH14" s="351"/>
      <c r="MDI14" s="352"/>
      <c r="MDJ14" s="353"/>
      <c r="MDK14" s="352"/>
      <c r="MDL14" s="353"/>
      <c r="MDM14" s="352"/>
      <c r="MDN14" s="353"/>
      <c r="MDO14" s="352"/>
      <c r="MDP14" s="353"/>
      <c r="MDQ14" s="350"/>
      <c r="MDR14" s="350"/>
      <c r="MDS14" s="350"/>
      <c r="MDT14" s="350"/>
      <c r="MDU14" s="350"/>
      <c r="MDV14" s="350"/>
      <c r="MDW14" s="351"/>
      <c r="MDX14" s="352"/>
      <c r="MDY14" s="353"/>
      <c r="MDZ14" s="352"/>
      <c r="MEA14" s="353"/>
      <c r="MEB14" s="352"/>
      <c r="MEC14" s="353"/>
      <c r="MED14" s="352"/>
      <c r="MEE14" s="353"/>
      <c r="MEF14" s="350"/>
      <c r="MEG14" s="350"/>
      <c r="MEH14" s="350"/>
      <c r="MEI14" s="350"/>
      <c r="MEJ14" s="350"/>
      <c r="MEK14" s="350"/>
      <c r="MEL14" s="351"/>
      <c r="MEM14" s="352"/>
      <c r="MEN14" s="353"/>
      <c r="MEO14" s="352"/>
      <c r="MEP14" s="353"/>
      <c r="MEQ14" s="352"/>
      <c r="MER14" s="353"/>
      <c r="MES14" s="352"/>
      <c r="MET14" s="353"/>
      <c r="MEU14" s="350"/>
      <c r="MEV14" s="350"/>
      <c r="MEW14" s="350"/>
      <c r="MEX14" s="350"/>
      <c r="MEY14" s="350"/>
      <c r="MEZ14" s="350"/>
      <c r="MFA14" s="351"/>
      <c r="MFB14" s="352"/>
      <c r="MFC14" s="353"/>
      <c r="MFD14" s="352"/>
      <c r="MFE14" s="353"/>
      <c r="MFF14" s="352"/>
      <c r="MFG14" s="353"/>
      <c r="MFH14" s="352"/>
      <c r="MFI14" s="353"/>
      <c r="MFJ14" s="350"/>
      <c r="MFK14" s="350"/>
      <c r="MFL14" s="350"/>
      <c r="MFM14" s="350"/>
      <c r="MFN14" s="350"/>
      <c r="MFO14" s="350"/>
      <c r="MFP14" s="351"/>
      <c r="MFQ14" s="352"/>
      <c r="MFR14" s="353"/>
      <c r="MFS14" s="352"/>
      <c r="MFT14" s="353"/>
      <c r="MFU14" s="352"/>
      <c r="MFV14" s="353"/>
      <c r="MFW14" s="352"/>
      <c r="MFX14" s="353"/>
      <c r="MFY14" s="350"/>
      <c r="MFZ14" s="350"/>
      <c r="MGA14" s="350"/>
      <c r="MGB14" s="350"/>
      <c r="MGC14" s="350"/>
      <c r="MGD14" s="350"/>
      <c r="MGE14" s="351"/>
      <c r="MGF14" s="352"/>
      <c r="MGG14" s="353"/>
      <c r="MGH14" s="352"/>
      <c r="MGI14" s="353"/>
      <c r="MGJ14" s="352"/>
      <c r="MGK14" s="353"/>
      <c r="MGL14" s="352"/>
      <c r="MGM14" s="353"/>
      <c r="MGN14" s="350"/>
      <c r="MGO14" s="350"/>
      <c r="MGP14" s="350"/>
      <c r="MGQ14" s="350"/>
      <c r="MGR14" s="350"/>
      <c r="MGS14" s="350"/>
      <c r="MGT14" s="351"/>
      <c r="MGU14" s="352"/>
      <c r="MGV14" s="353"/>
      <c r="MGW14" s="352"/>
      <c r="MGX14" s="353"/>
      <c r="MGY14" s="352"/>
      <c r="MGZ14" s="353"/>
      <c r="MHA14" s="352"/>
      <c r="MHB14" s="353"/>
      <c r="MHC14" s="350"/>
      <c r="MHD14" s="350"/>
      <c r="MHE14" s="350"/>
      <c r="MHF14" s="350"/>
      <c r="MHG14" s="350"/>
      <c r="MHH14" s="350"/>
      <c r="MHI14" s="351"/>
      <c r="MHJ14" s="352"/>
      <c r="MHK14" s="353"/>
      <c r="MHL14" s="352"/>
      <c r="MHM14" s="353"/>
      <c r="MHN14" s="352"/>
      <c r="MHO14" s="353"/>
      <c r="MHP14" s="352"/>
      <c r="MHQ14" s="353"/>
      <c r="MHR14" s="350"/>
      <c r="MHS14" s="350"/>
      <c r="MHT14" s="350"/>
      <c r="MHU14" s="350"/>
      <c r="MHV14" s="350"/>
      <c r="MHW14" s="350"/>
      <c r="MHX14" s="351"/>
      <c r="MHY14" s="352"/>
      <c r="MHZ14" s="353"/>
      <c r="MIA14" s="352"/>
      <c r="MIB14" s="353"/>
      <c r="MIC14" s="352"/>
      <c r="MID14" s="353"/>
      <c r="MIE14" s="352"/>
      <c r="MIF14" s="353"/>
      <c r="MIG14" s="350"/>
      <c r="MIH14" s="350"/>
      <c r="MII14" s="350"/>
      <c r="MIJ14" s="350"/>
      <c r="MIK14" s="350"/>
      <c r="MIL14" s="350"/>
      <c r="MIM14" s="351"/>
      <c r="MIN14" s="352"/>
      <c r="MIO14" s="353"/>
      <c r="MIP14" s="352"/>
      <c r="MIQ14" s="353"/>
      <c r="MIR14" s="352"/>
      <c r="MIS14" s="353"/>
      <c r="MIT14" s="352"/>
      <c r="MIU14" s="353"/>
      <c r="MIV14" s="350"/>
      <c r="MIW14" s="350"/>
      <c r="MIX14" s="350"/>
      <c r="MIY14" s="350"/>
      <c r="MIZ14" s="350"/>
      <c r="MJA14" s="350"/>
      <c r="MJB14" s="351"/>
      <c r="MJC14" s="352"/>
      <c r="MJD14" s="353"/>
      <c r="MJE14" s="352"/>
      <c r="MJF14" s="353"/>
      <c r="MJG14" s="352"/>
      <c r="MJH14" s="353"/>
      <c r="MJI14" s="352"/>
      <c r="MJJ14" s="353"/>
      <c r="MJK14" s="350"/>
      <c r="MJL14" s="350"/>
      <c r="MJM14" s="350"/>
      <c r="MJN14" s="350"/>
      <c r="MJO14" s="350"/>
      <c r="MJP14" s="350"/>
      <c r="MJQ14" s="351"/>
      <c r="MJR14" s="352"/>
      <c r="MJS14" s="353"/>
      <c r="MJT14" s="352"/>
      <c r="MJU14" s="353"/>
      <c r="MJV14" s="352"/>
      <c r="MJW14" s="353"/>
      <c r="MJX14" s="352"/>
      <c r="MJY14" s="353"/>
      <c r="MJZ14" s="350"/>
      <c r="MKA14" s="350"/>
      <c r="MKB14" s="350"/>
      <c r="MKC14" s="350"/>
      <c r="MKD14" s="350"/>
      <c r="MKE14" s="350"/>
      <c r="MKF14" s="351"/>
      <c r="MKG14" s="352"/>
      <c r="MKH14" s="353"/>
      <c r="MKI14" s="352"/>
      <c r="MKJ14" s="353"/>
      <c r="MKK14" s="352"/>
      <c r="MKL14" s="353"/>
      <c r="MKM14" s="352"/>
      <c r="MKN14" s="353"/>
      <c r="MKO14" s="350"/>
      <c r="MKP14" s="350"/>
      <c r="MKQ14" s="350"/>
      <c r="MKR14" s="350"/>
      <c r="MKS14" s="350"/>
      <c r="MKT14" s="350"/>
      <c r="MKU14" s="351"/>
      <c r="MKV14" s="352"/>
      <c r="MKW14" s="353"/>
      <c r="MKX14" s="352"/>
      <c r="MKY14" s="353"/>
      <c r="MKZ14" s="352"/>
      <c r="MLA14" s="353"/>
      <c r="MLB14" s="352"/>
      <c r="MLC14" s="353"/>
      <c r="MLD14" s="350"/>
      <c r="MLE14" s="350"/>
      <c r="MLF14" s="350"/>
      <c r="MLG14" s="350"/>
      <c r="MLH14" s="350"/>
      <c r="MLI14" s="350"/>
      <c r="MLJ14" s="351"/>
      <c r="MLK14" s="352"/>
      <c r="MLL14" s="353"/>
      <c r="MLM14" s="352"/>
      <c r="MLN14" s="353"/>
      <c r="MLO14" s="352"/>
      <c r="MLP14" s="353"/>
      <c r="MLQ14" s="352"/>
      <c r="MLR14" s="353"/>
      <c r="MLS14" s="350"/>
      <c r="MLT14" s="350"/>
      <c r="MLU14" s="350"/>
      <c r="MLV14" s="350"/>
      <c r="MLW14" s="350"/>
      <c r="MLX14" s="350"/>
      <c r="MLY14" s="351"/>
      <c r="MLZ14" s="352"/>
      <c r="MMA14" s="353"/>
      <c r="MMB14" s="352"/>
      <c r="MMC14" s="353"/>
      <c r="MMD14" s="352"/>
      <c r="MME14" s="353"/>
      <c r="MMF14" s="352"/>
      <c r="MMG14" s="353"/>
      <c r="MMH14" s="350"/>
      <c r="MMI14" s="350"/>
      <c r="MMJ14" s="350"/>
      <c r="MMK14" s="350"/>
      <c r="MML14" s="350"/>
      <c r="MMM14" s="350"/>
      <c r="MMN14" s="351"/>
      <c r="MMO14" s="352"/>
      <c r="MMP14" s="353"/>
      <c r="MMQ14" s="352"/>
      <c r="MMR14" s="353"/>
      <c r="MMS14" s="352"/>
      <c r="MMT14" s="353"/>
      <c r="MMU14" s="352"/>
      <c r="MMV14" s="353"/>
      <c r="MMW14" s="350"/>
      <c r="MMX14" s="350"/>
      <c r="MMY14" s="350"/>
      <c r="MMZ14" s="350"/>
      <c r="MNA14" s="350"/>
      <c r="MNB14" s="350"/>
      <c r="MNC14" s="351"/>
      <c r="MND14" s="352"/>
      <c r="MNE14" s="353"/>
      <c r="MNF14" s="352"/>
      <c r="MNG14" s="353"/>
      <c r="MNH14" s="352"/>
      <c r="MNI14" s="353"/>
      <c r="MNJ14" s="352"/>
      <c r="MNK14" s="353"/>
      <c r="MNL14" s="350"/>
      <c r="MNM14" s="350"/>
      <c r="MNN14" s="350"/>
      <c r="MNO14" s="350"/>
      <c r="MNP14" s="350"/>
      <c r="MNQ14" s="350"/>
      <c r="MNR14" s="351"/>
      <c r="MNS14" s="352"/>
      <c r="MNT14" s="353"/>
      <c r="MNU14" s="352"/>
      <c r="MNV14" s="353"/>
      <c r="MNW14" s="352"/>
      <c r="MNX14" s="353"/>
      <c r="MNY14" s="352"/>
      <c r="MNZ14" s="353"/>
      <c r="MOA14" s="350"/>
      <c r="MOB14" s="350"/>
      <c r="MOC14" s="350"/>
      <c r="MOD14" s="350"/>
      <c r="MOE14" s="350"/>
      <c r="MOF14" s="350"/>
      <c r="MOG14" s="351"/>
      <c r="MOH14" s="352"/>
      <c r="MOI14" s="353"/>
      <c r="MOJ14" s="352"/>
      <c r="MOK14" s="353"/>
      <c r="MOL14" s="352"/>
      <c r="MOM14" s="353"/>
      <c r="MON14" s="352"/>
      <c r="MOO14" s="353"/>
      <c r="MOP14" s="350"/>
      <c r="MOQ14" s="350"/>
      <c r="MOR14" s="350"/>
      <c r="MOS14" s="350"/>
      <c r="MOT14" s="350"/>
      <c r="MOU14" s="350"/>
      <c r="MOV14" s="351"/>
      <c r="MOW14" s="352"/>
      <c r="MOX14" s="353"/>
      <c r="MOY14" s="352"/>
      <c r="MOZ14" s="353"/>
      <c r="MPA14" s="352"/>
      <c r="MPB14" s="353"/>
      <c r="MPC14" s="352"/>
      <c r="MPD14" s="353"/>
      <c r="MPE14" s="350"/>
      <c r="MPF14" s="350"/>
      <c r="MPG14" s="350"/>
      <c r="MPH14" s="350"/>
      <c r="MPI14" s="350"/>
      <c r="MPJ14" s="350"/>
      <c r="MPK14" s="351"/>
      <c r="MPL14" s="352"/>
      <c r="MPM14" s="353"/>
      <c r="MPN14" s="352"/>
      <c r="MPO14" s="353"/>
      <c r="MPP14" s="352"/>
      <c r="MPQ14" s="353"/>
      <c r="MPR14" s="352"/>
      <c r="MPS14" s="353"/>
      <c r="MPT14" s="350"/>
      <c r="MPU14" s="350"/>
      <c r="MPV14" s="350"/>
      <c r="MPW14" s="350"/>
      <c r="MPX14" s="350"/>
      <c r="MPY14" s="350"/>
      <c r="MPZ14" s="351"/>
      <c r="MQA14" s="352"/>
      <c r="MQB14" s="353"/>
      <c r="MQC14" s="352"/>
      <c r="MQD14" s="353"/>
      <c r="MQE14" s="352"/>
      <c r="MQF14" s="353"/>
      <c r="MQG14" s="352"/>
      <c r="MQH14" s="353"/>
      <c r="MQI14" s="350"/>
      <c r="MQJ14" s="350"/>
      <c r="MQK14" s="350"/>
      <c r="MQL14" s="350"/>
      <c r="MQM14" s="350"/>
      <c r="MQN14" s="350"/>
      <c r="MQO14" s="351"/>
      <c r="MQP14" s="352"/>
      <c r="MQQ14" s="353"/>
      <c r="MQR14" s="352"/>
      <c r="MQS14" s="353"/>
      <c r="MQT14" s="352"/>
      <c r="MQU14" s="353"/>
      <c r="MQV14" s="352"/>
      <c r="MQW14" s="353"/>
      <c r="MQX14" s="350"/>
      <c r="MQY14" s="350"/>
      <c r="MQZ14" s="350"/>
      <c r="MRA14" s="350"/>
      <c r="MRB14" s="350"/>
      <c r="MRC14" s="350"/>
      <c r="MRD14" s="351"/>
      <c r="MRE14" s="352"/>
      <c r="MRF14" s="353"/>
      <c r="MRG14" s="352"/>
      <c r="MRH14" s="353"/>
      <c r="MRI14" s="352"/>
      <c r="MRJ14" s="353"/>
      <c r="MRK14" s="352"/>
      <c r="MRL14" s="353"/>
      <c r="MRM14" s="350"/>
      <c r="MRN14" s="350"/>
      <c r="MRO14" s="350"/>
      <c r="MRP14" s="350"/>
      <c r="MRQ14" s="350"/>
      <c r="MRR14" s="350"/>
      <c r="MRS14" s="351"/>
      <c r="MRT14" s="352"/>
      <c r="MRU14" s="353"/>
      <c r="MRV14" s="352"/>
      <c r="MRW14" s="353"/>
      <c r="MRX14" s="352"/>
      <c r="MRY14" s="353"/>
      <c r="MRZ14" s="352"/>
      <c r="MSA14" s="353"/>
      <c r="MSB14" s="350"/>
      <c r="MSC14" s="350"/>
      <c r="MSD14" s="350"/>
      <c r="MSE14" s="350"/>
      <c r="MSF14" s="350"/>
      <c r="MSG14" s="350"/>
      <c r="MSH14" s="351"/>
      <c r="MSI14" s="352"/>
      <c r="MSJ14" s="353"/>
      <c r="MSK14" s="352"/>
      <c r="MSL14" s="353"/>
      <c r="MSM14" s="352"/>
      <c r="MSN14" s="353"/>
      <c r="MSO14" s="352"/>
      <c r="MSP14" s="353"/>
      <c r="MSQ14" s="350"/>
      <c r="MSR14" s="350"/>
      <c r="MSS14" s="350"/>
      <c r="MST14" s="350"/>
      <c r="MSU14" s="350"/>
      <c r="MSV14" s="350"/>
      <c r="MSW14" s="351"/>
      <c r="MSX14" s="352"/>
      <c r="MSY14" s="353"/>
      <c r="MSZ14" s="352"/>
      <c r="MTA14" s="353"/>
      <c r="MTB14" s="352"/>
      <c r="MTC14" s="353"/>
      <c r="MTD14" s="352"/>
      <c r="MTE14" s="353"/>
      <c r="MTF14" s="350"/>
      <c r="MTG14" s="350"/>
      <c r="MTH14" s="350"/>
      <c r="MTI14" s="350"/>
      <c r="MTJ14" s="350"/>
      <c r="MTK14" s="350"/>
      <c r="MTL14" s="351"/>
      <c r="MTM14" s="352"/>
      <c r="MTN14" s="353"/>
      <c r="MTO14" s="352"/>
      <c r="MTP14" s="353"/>
      <c r="MTQ14" s="352"/>
      <c r="MTR14" s="353"/>
      <c r="MTS14" s="352"/>
      <c r="MTT14" s="353"/>
      <c r="MTU14" s="350"/>
      <c r="MTV14" s="350"/>
      <c r="MTW14" s="350"/>
      <c r="MTX14" s="350"/>
      <c r="MTY14" s="350"/>
      <c r="MTZ14" s="350"/>
      <c r="MUA14" s="351"/>
      <c r="MUB14" s="352"/>
      <c r="MUC14" s="353"/>
      <c r="MUD14" s="352"/>
      <c r="MUE14" s="353"/>
      <c r="MUF14" s="352"/>
      <c r="MUG14" s="353"/>
      <c r="MUH14" s="352"/>
      <c r="MUI14" s="353"/>
      <c r="MUJ14" s="350"/>
      <c r="MUK14" s="350"/>
      <c r="MUL14" s="350"/>
      <c r="MUM14" s="350"/>
      <c r="MUN14" s="350"/>
      <c r="MUO14" s="350"/>
      <c r="MUP14" s="351"/>
      <c r="MUQ14" s="352"/>
      <c r="MUR14" s="353"/>
      <c r="MUS14" s="352"/>
      <c r="MUT14" s="353"/>
      <c r="MUU14" s="352"/>
      <c r="MUV14" s="353"/>
      <c r="MUW14" s="352"/>
      <c r="MUX14" s="353"/>
      <c r="MUY14" s="350"/>
      <c r="MUZ14" s="350"/>
      <c r="MVA14" s="350"/>
      <c r="MVB14" s="350"/>
      <c r="MVC14" s="350"/>
      <c r="MVD14" s="350"/>
      <c r="MVE14" s="351"/>
      <c r="MVF14" s="352"/>
      <c r="MVG14" s="353"/>
      <c r="MVH14" s="352"/>
      <c r="MVI14" s="353"/>
      <c r="MVJ14" s="352"/>
      <c r="MVK14" s="353"/>
      <c r="MVL14" s="352"/>
      <c r="MVM14" s="353"/>
      <c r="MVN14" s="350"/>
      <c r="MVO14" s="350"/>
      <c r="MVP14" s="350"/>
      <c r="MVQ14" s="350"/>
      <c r="MVR14" s="350"/>
      <c r="MVS14" s="350"/>
      <c r="MVT14" s="351"/>
      <c r="MVU14" s="352"/>
      <c r="MVV14" s="353"/>
      <c r="MVW14" s="352"/>
      <c r="MVX14" s="353"/>
      <c r="MVY14" s="352"/>
      <c r="MVZ14" s="353"/>
      <c r="MWA14" s="352"/>
      <c r="MWB14" s="353"/>
      <c r="MWC14" s="350"/>
      <c r="MWD14" s="350"/>
      <c r="MWE14" s="350"/>
      <c r="MWF14" s="350"/>
      <c r="MWG14" s="350"/>
      <c r="MWH14" s="350"/>
      <c r="MWI14" s="351"/>
      <c r="MWJ14" s="352"/>
      <c r="MWK14" s="353"/>
      <c r="MWL14" s="352"/>
      <c r="MWM14" s="353"/>
      <c r="MWN14" s="352"/>
      <c r="MWO14" s="353"/>
      <c r="MWP14" s="352"/>
      <c r="MWQ14" s="353"/>
      <c r="MWR14" s="350"/>
      <c r="MWS14" s="350"/>
      <c r="MWT14" s="350"/>
      <c r="MWU14" s="350"/>
      <c r="MWV14" s="350"/>
      <c r="MWW14" s="350"/>
      <c r="MWX14" s="351"/>
      <c r="MWY14" s="352"/>
      <c r="MWZ14" s="353"/>
      <c r="MXA14" s="352"/>
      <c r="MXB14" s="353"/>
      <c r="MXC14" s="352"/>
      <c r="MXD14" s="353"/>
      <c r="MXE14" s="352"/>
      <c r="MXF14" s="353"/>
      <c r="MXG14" s="350"/>
      <c r="MXH14" s="350"/>
      <c r="MXI14" s="350"/>
      <c r="MXJ14" s="350"/>
      <c r="MXK14" s="350"/>
      <c r="MXL14" s="350"/>
      <c r="MXM14" s="351"/>
      <c r="MXN14" s="352"/>
      <c r="MXO14" s="353"/>
      <c r="MXP14" s="352"/>
      <c r="MXQ14" s="353"/>
      <c r="MXR14" s="352"/>
      <c r="MXS14" s="353"/>
      <c r="MXT14" s="352"/>
      <c r="MXU14" s="353"/>
      <c r="MXV14" s="350"/>
      <c r="MXW14" s="350"/>
      <c r="MXX14" s="350"/>
      <c r="MXY14" s="350"/>
      <c r="MXZ14" s="350"/>
      <c r="MYA14" s="350"/>
      <c r="MYB14" s="351"/>
      <c r="MYC14" s="352"/>
      <c r="MYD14" s="353"/>
      <c r="MYE14" s="352"/>
      <c r="MYF14" s="353"/>
      <c r="MYG14" s="352"/>
      <c r="MYH14" s="353"/>
      <c r="MYI14" s="352"/>
      <c r="MYJ14" s="353"/>
      <c r="MYK14" s="350"/>
      <c r="MYL14" s="350"/>
      <c r="MYM14" s="350"/>
      <c r="MYN14" s="350"/>
      <c r="MYO14" s="350"/>
      <c r="MYP14" s="350"/>
      <c r="MYQ14" s="351"/>
      <c r="MYR14" s="352"/>
      <c r="MYS14" s="353"/>
      <c r="MYT14" s="352"/>
      <c r="MYU14" s="353"/>
      <c r="MYV14" s="352"/>
      <c r="MYW14" s="353"/>
      <c r="MYX14" s="352"/>
      <c r="MYY14" s="353"/>
      <c r="MYZ14" s="350"/>
      <c r="MZA14" s="350"/>
      <c r="MZB14" s="350"/>
      <c r="MZC14" s="350"/>
      <c r="MZD14" s="350"/>
      <c r="MZE14" s="350"/>
      <c r="MZF14" s="351"/>
      <c r="MZG14" s="352"/>
      <c r="MZH14" s="353"/>
      <c r="MZI14" s="352"/>
      <c r="MZJ14" s="353"/>
      <c r="MZK14" s="352"/>
      <c r="MZL14" s="353"/>
      <c r="MZM14" s="352"/>
      <c r="MZN14" s="353"/>
      <c r="MZO14" s="350"/>
      <c r="MZP14" s="350"/>
      <c r="MZQ14" s="350"/>
      <c r="MZR14" s="350"/>
      <c r="MZS14" s="350"/>
      <c r="MZT14" s="350"/>
      <c r="MZU14" s="351"/>
      <c r="MZV14" s="352"/>
      <c r="MZW14" s="353"/>
      <c r="MZX14" s="352"/>
      <c r="MZY14" s="353"/>
      <c r="MZZ14" s="352"/>
      <c r="NAA14" s="353"/>
      <c r="NAB14" s="352"/>
      <c r="NAC14" s="353"/>
      <c r="NAD14" s="350"/>
      <c r="NAE14" s="350"/>
      <c r="NAF14" s="350"/>
      <c r="NAG14" s="350"/>
      <c r="NAH14" s="350"/>
      <c r="NAI14" s="350"/>
      <c r="NAJ14" s="351"/>
      <c r="NAK14" s="352"/>
      <c r="NAL14" s="353"/>
      <c r="NAM14" s="352"/>
      <c r="NAN14" s="353"/>
      <c r="NAO14" s="352"/>
      <c r="NAP14" s="353"/>
      <c r="NAQ14" s="352"/>
      <c r="NAR14" s="353"/>
      <c r="NAS14" s="350"/>
      <c r="NAT14" s="350"/>
      <c r="NAU14" s="350"/>
      <c r="NAV14" s="350"/>
      <c r="NAW14" s="350"/>
      <c r="NAX14" s="350"/>
      <c r="NAY14" s="351"/>
      <c r="NAZ14" s="352"/>
      <c r="NBA14" s="353"/>
      <c r="NBB14" s="352"/>
      <c r="NBC14" s="353"/>
      <c r="NBD14" s="352"/>
      <c r="NBE14" s="353"/>
      <c r="NBF14" s="352"/>
      <c r="NBG14" s="353"/>
      <c r="NBH14" s="350"/>
      <c r="NBI14" s="350"/>
      <c r="NBJ14" s="350"/>
      <c r="NBK14" s="350"/>
      <c r="NBL14" s="350"/>
      <c r="NBM14" s="350"/>
      <c r="NBN14" s="351"/>
      <c r="NBO14" s="352"/>
      <c r="NBP14" s="353"/>
      <c r="NBQ14" s="352"/>
      <c r="NBR14" s="353"/>
      <c r="NBS14" s="352"/>
      <c r="NBT14" s="353"/>
      <c r="NBU14" s="352"/>
      <c r="NBV14" s="353"/>
      <c r="NBW14" s="350"/>
      <c r="NBX14" s="350"/>
      <c r="NBY14" s="350"/>
      <c r="NBZ14" s="350"/>
      <c r="NCA14" s="350"/>
      <c r="NCB14" s="350"/>
      <c r="NCC14" s="351"/>
      <c r="NCD14" s="352"/>
      <c r="NCE14" s="353"/>
      <c r="NCF14" s="352"/>
      <c r="NCG14" s="353"/>
      <c r="NCH14" s="352"/>
      <c r="NCI14" s="353"/>
      <c r="NCJ14" s="352"/>
      <c r="NCK14" s="353"/>
      <c r="NCL14" s="350"/>
      <c r="NCM14" s="350"/>
      <c r="NCN14" s="350"/>
      <c r="NCO14" s="350"/>
      <c r="NCP14" s="350"/>
      <c r="NCQ14" s="350"/>
      <c r="NCR14" s="351"/>
      <c r="NCS14" s="352"/>
      <c r="NCT14" s="353"/>
      <c r="NCU14" s="352"/>
      <c r="NCV14" s="353"/>
      <c r="NCW14" s="352"/>
      <c r="NCX14" s="353"/>
      <c r="NCY14" s="352"/>
      <c r="NCZ14" s="353"/>
      <c r="NDA14" s="350"/>
      <c r="NDB14" s="350"/>
      <c r="NDC14" s="350"/>
      <c r="NDD14" s="350"/>
      <c r="NDE14" s="350"/>
      <c r="NDF14" s="350"/>
      <c r="NDG14" s="351"/>
      <c r="NDH14" s="352"/>
      <c r="NDI14" s="353"/>
      <c r="NDJ14" s="352"/>
      <c r="NDK14" s="353"/>
      <c r="NDL14" s="352"/>
      <c r="NDM14" s="353"/>
      <c r="NDN14" s="352"/>
      <c r="NDO14" s="353"/>
      <c r="NDP14" s="350"/>
      <c r="NDQ14" s="350"/>
      <c r="NDR14" s="350"/>
      <c r="NDS14" s="350"/>
      <c r="NDT14" s="350"/>
      <c r="NDU14" s="350"/>
      <c r="NDV14" s="351"/>
      <c r="NDW14" s="352"/>
      <c r="NDX14" s="353"/>
      <c r="NDY14" s="352"/>
      <c r="NDZ14" s="353"/>
      <c r="NEA14" s="352"/>
      <c r="NEB14" s="353"/>
      <c r="NEC14" s="352"/>
      <c r="NED14" s="353"/>
      <c r="NEE14" s="350"/>
      <c r="NEF14" s="350"/>
      <c r="NEG14" s="350"/>
      <c r="NEH14" s="350"/>
      <c r="NEI14" s="350"/>
      <c r="NEJ14" s="350"/>
      <c r="NEK14" s="351"/>
      <c r="NEL14" s="352"/>
      <c r="NEM14" s="353"/>
      <c r="NEN14" s="352"/>
      <c r="NEO14" s="353"/>
      <c r="NEP14" s="352"/>
      <c r="NEQ14" s="353"/>
      <c r="NER14" s="352"/>
      <c r="NES14" s="353"/>
      <c r="NET14" s="350"/>
      <c r="NEU14" s="350"/>
      <c r="NEV14" s="350"/>
      <c r="NEW14" s="350"/>
      <c r="NEX14" s="350"/>
      <c r="NEY14" s="350"/>
      <c r="NEZ14" s="351"/>
      <c r="NFA14" s="352"/>
      <c r="NFB14" s="353"/>
      <c r="NFC14" s="352"/>
      <c r="NFD14" s="353"/>
      <c r="NFE14" s="352"/>
      <c r="NFF14" s="353"/>
      <c r="NFG14" s="352"/>
      <c r="NFH14" s="353"/>
      <c r="NFI14" s="350"/>
      <c r="NFJ14" s="350"/>
      <c r="NFK14" s="350"/>
      <c r="NFL14" s="350"/>
      <c r="NFM14" s="350"/>
      <c r="NFN14" s="350"/>
      <c r="NFO14" s="351"/>
      <c r="NFP14" s="352"/>
      <c r="NFQ14" s="353"/>
      <c r="NFR14" s="352"/>
      <c r="NFS14" s="353"/>
      <c r="NFT14" s="352"/>
      <c r="NFU14" s="353"/>
      <c r="NFV14" s="352"/>
      <c r="NFW14" s="353"/>
      <c r="NFX14" s="350"/>
      <c r="NFY14" s="350"/>
      <c r="NFZ14" s="350"/>
      <c r="NGA14" s="350"/>
      <c r="NGB14" s="350"/>
      <c r="NGC14" s="350"/>
      <c r="NGD14" s="351"/>
      <c r="NGE14" s="352"/>
      <c r="NGF14" s="353"/>
      <c r="NGG14" s="352"/>
      <c r="NGH14" s="353"/>
      <c r="NGI14" s="352"/>
      <c r="NGJ14" s="353"/>
      <c r="NGK14" s="352"/>
      <c r="NGL14" s="353"/>
      <c r="NGM14" s="350"/>
      <c r="NGN14" s="350"/>
      <c r="NGO14" s="350"/>
      <c r="NGP14" s="350"/>
      <c r="NGQ14" s="350"/>
      <c r="NGR14" s="350"/>
      <c r="NGS14" s="351"/>
      <c r="NGT14" s="352"/>
      <c r="NGU14" s="353"/>
      <c r="NGV14" s="352"/>
      <c r="NGW14" s="353"/>
      <c r="NGX14" s="352"/>
      <c r="NGY14" s="353"/>
      <c r="NGZ14" s="352"/>
      <c r="NHA14" s="353"/>
      <c r="NHB14" s="350"/>
      <c r="NHC14" s="350"/>
      <c r="NHD14" s="350"/>
      <c r="NHE14" s="350"/>
      <c r="NHF14" s="350"/>
      <c r="NHG14" s="350"/>
      <c r="NHH14" s="351"/>
      <c r="NHI14" s="352"/>
      <c r="NHJ14" s="353"/>
      <c r="NHK14" s="352"/>
      <c r="NHL14" s="353"/>
      <c r="NHM14" s="352"/>
      <c r="NHN14" s="353"/>
      <c r="NHO14" s="352"/>
      <c r="NHP14" s="353"/>
      <c r="NHQ14" s="350"/>
      <c r="NHR14" s="350"/>
      <c r="NHS14" s="350"/>
      <c r="NHT14" s="350"/>
      <c r="NHU14" s="350"/>
      <c r="NHV14" s="350"/>
      <c r="NHW14" s="351"/>
      <c r="NHX14" s="352"/>
      <c r="NHY14" s="353"/>
      <c r="NHZ14" s="352"/>
      <c r="NIA14" s="353"/>
      <c r="NIB14" s="352"/>
      <c r="NIC14" s="353"/>
      <c r="NID14" s="352"/>
      <c r="NIE14" s="353"/>
      <c r="NIF14" s="350"/>
      <c r="NIG14" s="350"/>
      <c r="NIH14" s="350"/>
      <c r="NII14" s="350"/>
      <c r="NIJ14" s="350"/>
      <c r="NIK14" s="350"/>
      <c r="NIL14" s="351"/>
      <c r="NIM14" s="352"/>
      <c r="NIN14" s="353"/>
      <c r="NIO14" s="352"/>
      <c r="NIP14" s="353"/>
      <c r="NIQ14" s="352"/>
      <c r="NIR14" s="353"/>
      <c r="NIS14" s="352"/>
      <c r="NIT14" s="353"/>
      <c r="NIU14" s="350"/>
      <c r="NIV14" s="350"/>
      <c r="NIW14" s="350"/>
      <c r="NIX14" s="350"/>
      <c r="NIY14" s="350"/>
      <c r="NIZ14" s="350"/>
      <c r="NJA14" s="351"/>
      <c r="NJB14" s="352"/>
      <c r="NJC14" s="353"/>
      <c r="NJD14" s="352"/>
      <c r="NJE14" s="353"/>
      <c r="NJF14" s="352"/>
      <c r="NJG14" s="353"/>
      <c r="NJH14" s="352"/>
      <c r="NJI14" s="353"/>
      <c r="NJJ14" s="350"/>
      <c r="NJK14" s="350"/>
      <c r="NJL14" s="350"/>
      <c r="NJM14" s="350"/>
      <c r="NJN14" s="350"/>
      <c r="NJO14" s="350"/>
      <c r="NJP14" s="351"/>
      <c r="NJQ14" s="352"/>
      <c r="NJR14" s="353"/>
      <c r="NJS14" s="352"/>
      <c r="NJT14" s="353"/>
      <c r="NJU14" s="352"/>
      <c r="NJV14" s="353"/>
      <c r="NJW14" s="352"/>
      <c r="NJX14" s="353"/>
      <c r="NJY14" s="350"/>
      <c r="NJZ14" s="350"/>
      <c r="NKA14" s="350"/>
      <c r="NKB14" s="350"/>
      <c r="NKC14" s="350"/>
      <c r="NKD14" s="350"/>
      <c r="NKE14" s="351"/>
      <c r="NKF14" s="352"/>
      <c r="NKG14" s="353"/>
      <c r="NKH14" s="352"/>
      <c r="NKI14" s="353"/>
      <c r="NKJ14" s="352"/>
      <c r="NKK14" s="353"/>
      <c r="NKL14" s="352"/>
      <c r="NKM14" s="353"/>
      <c r="NKN14" s="350"/>
      <c r="NKO14" s="350"/>
      <c r="NKP14" s="350"/>
      <c r="NKQ14" s="350"/>
      <c r="NKR14" s="350"/>
      <c r="NKS14" s="350"/>
      <c r="NKT14" s="351"/>
      <c r="NKU14" s="352"/>
      <c r="NKV14" s="353"/>
      <c r="NKW14" s="352"/>
      <c r="NKX14" s="353"/>
      <c r="NKY14" s="352"/>
      <c r="NKZ14" s="353"/>
      <c r="NLA14" s="352"/>
      <c r="NLB14" s="353"/>
      <c r="NLC14" s="350"/>
      <c r="NLD14" s="350"/>
      <c r="NLE14" s="350"/>
      <c r="NLF14" s="350"/>
      <c r="NLG14" s="350"/>
      <c r="NLH14" s="350"/>
      <c r="NLI14" s="351"/>
      <c r="NLJ14" s="352"/>
      <c r="NLK14" s="353"/>
      <c r="NLL14" s="352"/>
      <c r="NLM14" s="353"/>
      <c r="NLN14" s="352"/>
      <c r="NLO14" s="353"/>
      <c r="NLP14" s="352"/>
      <c r="NLQ14" s="353"/>
      <c r="NLR14" s="350"/>
      <c r="NLS14" s="350"/>
      <c r="NLT14" s="350"/>
      <c r="NLU14" s="350"/>
      <c r="NLV14" s="350"/>
      <c r="NLW14" s="350"/>
      <c r="NLX14" s="351"/>
      <c r="NLY14" s="352"/>
      <c r="NLZ14" s="353"/>
      <c r="NMA14" s="352"/>
      <c r="NMB14" s="353"/>
      <c r="NMC14" s="352"/>
      <c r="NMD14" s="353"/>
      <c r="NME14" s="352"/>
      <c r="NMF14" s="353"/>
      <c r="NMG14" s="350"/>
      <c r="NMH14" s="350"/>
      <c r="NMI14" s="350"/>
      <c r="NMJ14" s="350"/>
      <c r="NMK14" s="350"/>
      <c r="NML14" s="350"/>
      <c r="NMM14" s="351"/>
      <c r="NMN14" s="352"/>
      <c r="NMO14" s="353"/>
      <c r="NMP14" s="352"/>
      <c r="NMQ14" s="353"/>
      <c r="NMR14" s="352"/>
      <c r="NMS14" s="353"/>
      <c r="NMT14" s="352"/>
      <c r="NMU14" s="353"/>
      <c r="NMV14" s="350"/>
      <c r="NMW14" s="350"/>
      <c r="NMX14" s="350"/>
      <c r="NMY14" s="350"/>
      <c r="NMZ14" s="350"/>
      <c r="NNA14" s="350"/>
      <c r="NNB14" s="351"/>
      <c r="NNC14" s="352"/>
      <c r="NND14" s="353"/>
      <c r="NNE14" s="352"/>
      <c r="NNF14" s="353"/>
      <c r="NNG14" s="352"/>
      <c r="NNH14" s="353"/>
      <c r="NNI14" s="352"/>
      <c r="NNJ14" s="353"/>
      <c r="NNK14" s="350"/>
      <c r="NNL14" s="350"/>
      <c r="NNM14" s="350"/>
      <c r="NNN14" s="350"/>
      <c r="NNO14" s="350"/>
      <c r="NNP14" s="350"/>
      <c r="NNQ14" s="351"/>
      <c r="NNR14" s="352"/>
      <c r="NNS14" s="353"/>
      <c r="NNT14" s="352"/>
      <c r="NNU14" s="353"/>
      <c r="NNV14" s="352"/>
      <c r="NNW14" s="353"/>
      <c r="NNX14" s="352"/>
      <c r="NNY14" s="353"/>
      <c r="NNZ14" s="350"/>
      <c r="NOA14" s="350"/>
      <c r="NOB14" s="350"/>
      <c r="NOC14" s="350"/>
      <c r="NOD14" s="350"/>
      <c r="NOE14" s="350"/>
      <c r="NOF14" s="351"/>
      <c r="NOG14" s="352"/>
      <c r="NOH14" s="353"/>
      <c r="NOI14" s="352"/>
      <c r="NOJ14" s="353"/>
      <c r="NOK14" s="352"/>
      <c r="NOL14" s="353"/>
      <c r="NOM14" s="352"/>
      <c r="NON14" s="353"/>
      <c r="NOO14" s="350"/>
      <c r="NOP14" s="350"/>
      <c r="NOQ14" s="350"/>
      <c r="NOR14" s="350"/>
      <c r="NOS14" s="350"/>
      <c r="NOT14" s="350"/>
      <c r="NOU14" s="351"/>
      <c r="NOV14" s="352"/>
      <c r="NOW14" s="353"/>
      <c r="NOX14" s="352"/>
      <c r="NOY14" s="353"/>
      <c r="NOZ14" s="352"/>
      <c r="NPA14" s="353"/>
      <c r="NPB14" s="352"/>
      <c r="NPC14" s="353"/>
      <c r="NPD14" s="350"/>
      <c r="NPE14" s="350"/>
      <c r="NPF14" s="350"/>
      <c r="NPG14" s="350"/>
      <c r="NPH14" s="350"/>
      <c r="NPI14" s="350"/>
      <c r="NPJ14" s="351"/>
      <c r="NPK14" s="352"/>
      <c r="NPL14" s="353"/>
      <c r="NPM14" s="352"/>
      <c r="NPN14" s="353"/>
      <c r="NPO14" s="352"/>
      <c r="NPP14" s="353"/>
      <c r="NPQ14" s="352"/>
      <c r="NPR14" s="353"/>
      <c r="NPS14" s="350"/>
      <c r="NPT14" s="350"/>
      <c r="NPU14" s="350"/>
      <c r="NPV14" s="350"/>
      <c r="NPW14" s="350"/>
      <c r="NPX14" s="350"/>
      <c r="NPY14" s="351"/>
      <c r="NPZ14" s="352"/>
      <c r="NQA14" s="353"/>
      <c r="NQB14" s="352"/>
      <c r="NQC14" s="353"/>
      <c r="NQD14" s="352"/>
      <c r="NQE14" s="353"/>
      <c r="NQF14" s="352"/>
      <c r="NQG14" s="353"/>
      <c r="NQH14" s="350"/>
      <c r="NQI14" s="350"/>
      <c r="NQJ14" s="350"/>
      <c r="NQK14" s="350"/>
      <c r="NQL14" s="350"/>
      <c r="NQM14" s="350"/>
      <c r="NQN14" s="351"/>
      <c r="NQO14" s="352"/>
      <c r="NQP14" s="353"/>
      <c r="NQQ14" s="352"/>
      <c r="NQR14" s="353"/>
      <c r="NQS14" s="352"/>
      <c r="NQT14" s="353"/>
      <c r="NQU14" s="352"/>
      <c r="NQV14" s="353"/>
      <c r="NQW14" s="350"/>
      <c r="NQX14" s="350"/>
      <c r="NQY14" s="350"/>
      <c r="NQZ14" s="350"/>
      <c r="NRA14" s="350"/>
      <c r="NRB14" s="350"/>
      <c r="NRC14" s="351"/>
      <c r="NRD14" s="352"/>
      <c r="NRE14" s="353"/>
      <c r="NRF14" s="352"/>
      <c r="NRG14" s="353"/>
      <c r="NRH14" s="352"/>
      <c r="NRI14" s="353"/>
      <c r="NRJ14" s="352"/>
      <c r="NRK14" s="353"/>
      <c r="NRL14" s="350"/>
      <c r="NRM14" s="350"/>
      <c r="NRN14" s="350"/>
      <c r="NRO14" s="350"/>
      <c r="NRP14" s="350"/>
      <c r="NRQ14" s="350"/>
      <c r="NRR14" s="351"/>
      <c r="NRS14" s="352"/>
      <c r="NRT14" s="353"/>
      <c r="NRU14" s="352"/>
      <c r="NRV14" s="353"/>
      <c r="NRW14" s="352"/>
      <c r="NRX14" s="353"/>
      <c r="NRY14" s="352"/>
      <c r="NRZ14" s="353"/>
      <c r="NSA14" s="350"/>
      <c r="NSB14" s="350"/>
      <c r="NSC14" s="350"/>
      <c r="NSD14" s="350"/>
      <c r="NSE14" s="350"/>
      <c r="NSF14" s="350"/>
      <c r="NSG14" s="351"/>
      <c r="NSH14" s="352"/>
      <c r="NSI14" s="353"/>
      <c r="NSJ14" s="352"/>
      <c r="NSK14" s="353"/>
      <c r="NSL14" s="352"/>
      <c r="NSM14" s="353"/>
      <c r="NSN14" s="352"/>
      <c r="NSO14" s="353"/>
      <c r="NSP14" s="350"/>
      <c r="NSQ14" s="350"/>
      <c r="NSR14" s="350"/>
      <c r="NSS14" s="350"/>
      <c r="NST14" s="350"/>
      <c r="NSU14" s="350"/>
      <c r="NSV14" s="351"/>
      <c r="NSW14" s="352"/>
      <c r="NSX14" s="353"/>
      <c r="NSY14" s="352"/>
      <c r="NSZ14" s="353"/>
      <c r="NTA14" s="352"/>
      <c r="NTB14" s="353"/>
      <c r="NTC14" s="352"/>
      <c r="NTD14" s="353"/>
      <c r="NTE14" s="350"/>
      <c r="NTF14" s="350"/>
      <c r="NTG14" s="350"/>
      <c r="NTH14" s="350"/>
      <c r="NTI14" s="350"/>
      <c r="NTJ14" s="350"/>
      <c r="NTK14" s="351"/>
      <c r="NTL14" s="352"/>
      <c r="NTM14" s="353"/>
      <c r="NTN14" s="352"/>
      <c r="NTO14" s="353"/>
      <c r="NTP14" s="352"/>
      <c r="NTQ14" s="353"/>
      <c r="NTR14" s="352"/>
      <c r="NTS14" s="353"/>
      <c r="NTT14" s="350"/>
      <c r="NTU14" s="350"/>
      <c r="NTV14" s="350"/>
      <c r="NTW14" s="350"/>
      <c r="NTX14" s="350"/>
      <c r="NTY14" s="350"/>
      <c r="NTZ14" s="351"/>
      <c r="NUA14" s="352"/>
      <c r="NUB14" s="353"/>
      <c r="NUC14" s="352"/>
      <c r="NUD14" s="353"/>
      <c r="NUE14" s="352"/>
      <c r="NUF14" s="353"/>
      <c r="NUG14" s="352"/>
      <c r="NUH14" s="353"/>
      <c r="NUI14" s="350"/>
      <c r="NUJ14" s="350"/>
      <c r="NUK14" s="350"/>
      <c r="NUL14" s="350"/>
      <c r="NUM14" s="350"/>
      <c r="NUN14" s="350"/>
      <c r="NUO14" s="351"/>
      <c r="NUP14" s="352"/>
      <c r="NUQ14" s="353"/>
      <c r="NUR14" s="352"/>
      <c r="NUS14" s="353"/>
      <c r="NUT14" s="352"/>
      <c r="NUU14" s="353"/>
      <c r="NUV14" s="352"/>
      <c r="NUW14" s="353"/>
      <c r="NUX14" s="350"/>
      <c r="NUY14" s="350"/>
      <c r="NUZ14" s="350"/>
      <c r="NVA14" s="350"/>
      <c r="NVB14" s="350"/>
      <c r="NVC14" s="350"/>
      <c r="NVD14" s="351"/>
      <c r="NVE14" s="352"/>
      <c r="NVF14" s="353"/>
      <c r="NVG14" s="352"/>
      <c r="NVH14" s="353"/>
      <c r="NVI14" s="352"/>
      <c r="NVJ14" s="353"/>
      <c r="NVK14" s="352"/>
      <c r="NVL14" s="353"/>
      <c r="NVM14" s="350"/>
      <c r="NVN14" s="350"/>
      <c r="NVO14" s="350"/>
      <c r="NVP14" s="350"/>
      <c r="NVQ14" s="350"/>
      <c r="NVR14" s="350"/>
      <c r="NVS14" s="351"/>
      <c r="NVT14" s="352"/>
      <c r="NVU14" s="353"/>
      <c r="NVV14" s="352"/>
      <c r="NVW14" s="353"/>
      <c r="NVX14" s="352"/>
      <c r="NVY14" s="353"/>
      <c r="NVZ14" s="352"/>
      <c r="NWA14" s="353"/>
      <c r="NWB14" s="350"/>
      <c r="NWC14" s="350"/>
      <c r="NWD14" s="350"/>
      <c r="NWE14" s="350"/>
      <c r="NWF14" s="350"/>
      <c r="NWG14" s="350"/>
      <c r="NWH14" s="351"/>
      <c r="NWI14" s="352"/>
      <c r="NWJ14" s="353"/>
      <c r="NWK14" s="352"/>
      <c r="NWL14" s="353"/>
      <c r="NWM14" s="352"/>
      <c r="NWN14" s="353"/>
      <c r="NWO14" s="352"/>
      <c r="NWP14" s="353"/>
      <c r="NWQ14" s="350"/>
      <c r="NWR14" s="350"/>
      <c r="NWS14" s="350"/>
      <c r="NWT14" s="350"/>
      <c r="NWU14" s="350"/>
      <c r="NWV14" s="350"/>
      <c r="NWW14" s="351"/>
      <c r="NWX14" s="352"/>
      <c r="NWY14" s="353"/>
      <c r="NWZ14" s="352"/>
      <c r="NXA14" s="353"/>
      <c r="NXB14" s="352"/>
      <c r="NXC14" s="353"/>
      <c r="NXD14" s="352"/>
      <c r="NXE14" s="353"/>
      <c r="NXF14" s="350"/>
      <c r="NXG14" s="350"/>
      <c r="NXH14" s="350"/>
      <c r="NXI14" s="350"/>
      <c r="NXJ14" s="350"/>
      <c r="NXK14" s="350"/>
      <c r="NXL14" s="351"/>
      <c r="NXM14" s="352"/>
      <c r="NXN14" s="353"/>
      <c r="NXO14" s="352"/>
      <c r="NXP14" s="353"/>
      <c r="NXQ14" s="352"/>
      <c r="NXR14" s="353"/>
      <c r="NXS14" s="352"/>
      <c r="NXT14" s="353"/>
      <c r="NXU14" s="350"/>
      <c r="NXV14" s="350"/>
      <c r="NXW14" s="350"/>
      <c r="NXX14" s="350"/>
      <c r="NXY14" s="350"/>
      <c r="NXZ14" s="350"/>
      <c r="NYA14" s="351"/>
      <c r="NYB14" s="352"/>
      <c r="NYC14" s="353"/>
      <c r="NYD14" s="352"/>
      <c r="NYE14" s="353"/>
      <c r="NYF14" s="352"/>
      <c r="NYG14" s="353"/>
      <c r="NYH14" s="352"/>
      <c r="NYI14" s="353"/>
      <c r="NYJ14" s="350"/>
      <c r="NYK14" s="350"/>
      <c r="NYL14" s="350"/>
      <c r="NYM14" s="350"/>
      <c r="NYN14" s="350"/>
      <c r="NYO14" s="350"/>
      <c r="NYP14" s="351"/>
      <c r="NYQ14" s="352"/>
      <c r="NYR14" s="353"/>
      <c r="NYS14" s="352"/>
      <c r="NYT14" s="353"/>
      <c r="NYU14" s="352"/>
      <c r="NYV14" s="353"/>
      <c r="NYW14" s="352"/>
      <c r="NYX14" s="353"/>
      <c r="NYY14" s="350"/>
      <c r="NYZ14" s="350"/>
      <c r="NZA14" s="350"/>
      <c r="NZB14" s="350"/>
      <c r="NZC14" s="350"/>
      <c r="NZD14" s="350"/>
      <c r="NZE14" s="351"/>
      <c r="NZF14" s="352"/>
      <c r="NZG14" s="353"/>
      <c r="NZH14" s="352"/>
      <c r="NZI14" s="353"/>
      <c r="NZJ14" s="352"/>
      <c r="NZK14" s="353"/>
      <c r="NZL14" s="352"/>
      <c r="NZM14" s="353"/>
      <c r="NZN14" s="350"/>
      <c r="NZO14" s="350"/>
      <c r="NZP14" s="350"/>
      <c r="NZQ14" s="350"/>
      <c r="NZR14" s="350"/>
      <c r="NZS14" s="350"/>
      <c r="NZT14" s="351"/>
      <c r="NZU14" s="352"/>
      <c r="NZV14" s="353"/>
      <c r="NZW14" s="352"/>
      <c r="NZX14" s="353"/>
      <c r="NZY14" s="352"/>
      <c r="NZZ14" s="353"/>
      <c r="OAA14" s="352"/>
      <c r="OAB14" s="353"/>
      <c r="OAC14" s="350"/>
      <c r="OAD14" s="350"/>
      <c r="OAE14" s="350"/>
      <c r="OAF14" s="350"/>
      <c r="OAG14" s="350"/>
      <c r="OAH14" s="350"/>
      <c r="OAI14" s="351"/>
      <c r="OAJ14" s="352"/>
      <c r="OAK14" s="353"/>
      <c r="OAL14" s="352"/>
      <c r="OAM14" s="353"/>
      <c r="OAN14" s="352"/>
      <c r="OAO14" s="353"/>
      <c r="OAP14" s="352"/>
      <c r="OAQ14" s="353"/>
      <c r="OAR14" s="350"/>
      <c r="OAS14" s="350"/>
      <c r="OAT14" s="350"/>
      <c r="OAU14" s="350"/>
      <c r="OAV14" s="350"/>
      <c r="OAW14" s="350"/>
      <c r="OAX14" s="351"/>
      <c r="OAY14" s="352"/>
      <c r="OAZ14" s="353"/>
      <c r="OBA14" s="352"/>
      <c r="OBB14" s="353"/>
      <c r="OBC14" s="352"/>
      <c r="OBD14" s="353"/>
      <c r="OBE14" s="352"/>
      <c r="OBF14" s="353"/>
      <c r="OBG14" s="350"/>
      <c r="OBH14" s="350"/>
      <c r="OBI14" s="350"/>
      <c r="OBJ14" s="350"/>
      <c r="OBK14" s="350"/>
      <c r="OBL14" s="350"/>
      <c r="OBM14" s="351"/>
      <c r="OBN14" s="352"/>
      <c r="OBO14" s="353"/>
      <c r="OBP14" s="352"/>
      <c r="OBQ14" s="353"/>
      <c r="OBR14" s="352"/>
      <c r="OBS14" s="353"/>
      <c r="OBT14" s="352"/>
      <c r="OBU14" s="353"/>
      <c r="OBV14" s="350"/>
      <c r="OBW14" s="350"/>
      <c r="OBX14" s="350"/>
      <c r="OBY14" s="350"/>
      <c r="OBZ14" s="350"/>
      <c r="OCA14" s="350"/>
      <c r="OCB14" s="351"/>
      <c r="OCC14" s="352"/>
      <c r="OCD14" s="353"/>
      <c r="OCE14" s="352"/>
      <c r="OCF14" s="353"/>
      <c r="OCG14" s="352"/>
      <c r="OCH14" s="353"/>
      <c r="OCI14" s="352"/>
      <c r="OCJ14" s="353"/>
      <c r="OCK14" s="350"/>
      <c r="OCL14" s="350"/>
      <c r="OCM14" s="350"/>
      <c r="OCN14" s="350"/>
      <c r="OCO14" s="350"/>
      <c r="OCP14" s="350"/>
      <c r="OCQ14" s="351"/>
      <c r="OCR14" s="352"/>
      <c r="OCS14" s="353"/>
      <c r="OCT14" s="352"/>
      <c r="OCU14" s="353"/>
      <c r="OCV14" s="352"/>
      <c r="OCW14" s="353"/>
      <c r="OCX14" s="352"/>
      <c r="OCY14" s="353"/>
      <c r="OCZ14" s="350"/>
      <c r="ODA14" s="350"/>
      <c r="ODB14" s="350"/>
      <c r="ODC14" s="350"/>
      <c r="ODD14" s="350"/>
      <c r="ODE14" s="350"/>
      <c r="ODF14" s="351"/>
      <c r="ODG14" s="352"/>
      <c r="ODH14" s="353"/>
      <c r="ODI14" s="352"/>
      <c r="ODJ14" s="353"/>
      <c r="ODK14" s="352"/>
      <c r="ODL14" s="353"/>
      <c r="ODM14" s="352"/>
      <c r="ODN14" s="353"/>
      <c r="ODO14" s="350"/>
      <c r="ODP14" s="350"/>
      <c r="ODQ14" s="350"/>
      <c r="ODR14" s="350"/>
      <c r="ODS14" s="350"/>
      <c r="ODT14" s="350"/>
      <c r="ODU14" s="351"/>
      <c r="ODV14" s="352"/>
      <c r="ODW14" s="353"/>
      <c r="ODX14" s="352"/>
      <c r="ODY14" s="353"/>
      <c r="ODZ14" s="352"/>
      <c r="OEA14" s="353"/>
      <c r="OEB14" s="352"/>
      <c r="OEC14" s="353"/>
      <c r="OED14" s="350"/>
      <c r="OEE14" s="350"/>
      <c r="OEF14" s="350"/>
      <c r="OEG14" s="350"/>
      <c r="OEH14" s="350"/>
      <c r="OEI14" s="350"/>
      <c r="OEJ14" s="351"/>
      <c r="OEK14" s="352"/>
      <c r="OEL14" s="353"/>
      <c r="OEM14" s="352"/>
      <c r="OEN14" s="353"/>
      <c r="OEO14" s="352"/>
      <c r="OEP14" s="353"/>
      <c r="OEQ14" s="352"/>
      <c r="OER14" s="353"/>
      <c r="OES14" s="350"/>
      <c r="OET14" s="350"/>
      <c r="OEU14" s="350"/>
      <c r="OEV14" s="350"/>
      <c r="OEW14" s="350"/>
      <c r="OEX14" s="350"/>
      <c r="OEY14" s="351"/>
      <c r="OEZ14" s="352"/>
      <c r="OFA14" s="353"/>
      <c r="OFB14" s="352"/>
      <c r="OFC14" s="353"/>
      <c r="OFD14" s="352"/>
      <c r="OFE14" s="353"/>
      <c r="OFF14" s="352"/>
      <c r="OFG14" s="353"/>
      <c r="OFH14" s="350"/>
      <c r="OFI14" s="350"/>
      <c r="OFJ14" s="350"/>
      <c r="OFK14" s="350"/>
      <c r="OFL14" s="350"/>
      <c r="OFM14" s="350"/>
      <c r="OFN14" s="351"/>
      <c r="OFO14" s="352"/>
      <c r="OFP14" s="353"/>
      <c r="OFQ14" s="352"/>
      <c r="OFR14" s="353"/>
      <c r="OFS14" s="352"/>
      <c r="OFT14" s="353"/>
      <c r="OFU14" s="352"/>
      <c r="OFV14" s="353"/>
      <c r="OFW14" s="350"/>
      <c r="OFX14" s="350"/>
      <c r="OFY14" s="350"/>
      <c r="OFZ14" s="350"/>
      <c r="OGA14" s="350"/>
      <c r="OGB14" s="350"/>
      <c r="OGC14" s="351"/>
      <c r="OGD14" s="352"/>
      <c r="OGE14" s="353"/>
      <c r="OGF14" s="352"/>
      <c r="OGG14" s="353"/>
      <c r="OGH14" s="352"/>
      <c r="OGI14" s="353"/>
      <c r="OGJ14" s="352"/>
      <c r="OGK14" s="353"/>
      <c r="OGL14" s="350"/>
      <c r="OGM14" s="350"/>
      <c r="OGN14" s="350"/>
      <c r="OGO14" s="350"/>
      <c r="OGP14" s="350"/>
      <c r="OGQ14" s="350"/>
      <c r="OGR14" s="351"/>
      <c r="OGS14" s="352"/>
      <c r="OGT14" s="353"/>
      <c r="OGU14" s="352"/>
      <c r="OGV14" s="353"/>
      <c r="OGW14" s="352"/>
      <c r="OGX14" s="353"/>
      <c r="OGY14" s="352"/>
      <c r="OGZ14" s="353"/>
      <c r="OHA14" s="350"/>
      <c r="OHB14" s="350"/>
      <c r="OHC14" s="350"/>
      <c r="OHD14" s="350"/>
      <c r="OHE14" s="350"/>
      <c r="OHF14" s="350"/>
      <c r="OHG14" s="351"/>
      <c r="OHH14" s="352"/>
      <c r="OHI14" s="353"/>
      <c r="OHJ14" s="352"/>
      <c r="OHK14" s="353"/>
      <c r="OHL14" s="352"/>
      <c r="OHM14" s="353"/>
      <c r="OHN14" s="352"/>
      <c r="OHO14" s="353"/>
      <c r="OHP14" s="350"/>
      <c r="OHQ14" s="350"/>
      <c r="OHR14" s="350"/>
      <c r="OHS14" s="350"/>
      <c r="OHT14" s="350"/>
      <c r="OHU14" s="350"/>
      <c r="OHV14" s="351"/>
      <c r="OHW14" s="352"/>
      <c r="OHX14" s="353"/>
      <c r="OHY14" s="352"/>
      <c r="OHZ14" s="353"/>
      <c r="OIA14" s="352"/>
      <c r="OIB14" s="353"/>
      <c r="OIC14" s="352"/>
      <c r="OID14" s="353"/>
      <c r="OIE14" s="350"/>
      <c r="OIF14" s="350"/>
      <c r="OIG14" s="350"/>
      <c r="OIH14" s="350"/>
      <c r="OII14" s="350"/>
      <c r="OIJ14" s="350"/>
      <c r="OIK14" s="351"/>
      <c r="OIL14" s="352"/>
      <c r="OIM14" s="353"/>
      <c r="OIN14" s="352"/>
      <c r="OIO14" s="353"/>
      <c r="OIP14" s="352"/>
      <c r="OIQ14" s="353"/>
      <c r="OIR14" s="352"/>
      <c r="OIS14" s="353"/>
      <c r="OIT14" s="350"/>
      <c r="OIU14" s="350"/>
      <c r="OIV14" s="350"/>
      <c r="OIW14" s="350"/>
      <c r="OIX14" s="350"/>
      <c r="OIY14" s="350"/>
      <c r="OIZ14" s="351"/>
      <c r="OJA14" s="352"/>
      <c r="OJB14" s="353"/>
      <c r="OJC14" s="352"/>
      <c r="OJD14" s="353"/>
      <c r="OJE14" s="352"/>
      <c r="OJF14" s="353"/>
      <c r="OJG14" s="352"/>
      <c r="OJH14" s="353"/>
      <c r="OJI14" s="350"/>
      <c r="OJJ14" s="350"/>
      <c r="OJK14" s="350"/>
      <c r="OJL14" s="350"/>
      <c r="OJM14" s="350"/>
      <c r="OJN14" s="350"/>
      <c r="OJO14" s="351"/>
      <c r="OJP14" s="352"/>
      <c r="OJQ14" s="353"/>
      <c r="OJR14" s="352"/>
      <c r="OJS14" s="353"/>
      <c r="OJT14" s="352"/>
      <c r="OJU14" s="353"/>
      <c r="OJV14" s="352"/>
      <c r="OJW14" s="353"/>
      <c r="OJX14" s="350"/>
      <c r="OJY14" s="350"/>
      <c r="OJZ14" s="350"/>
      <c r="OKA14" s="350"/>
      <c r="OKB14" s="350"/>
      <c r="OKC14" s="350"/>
      <c r="OKD14" s="351"/>
      <c r="OKE14" s="352"/>
      <c r="OKF14" s="353"/>
      <c r="OKG14" s="352"/>
      <c r="OKH14" s="353"/>
      <c r="OKI14" s="352"/>
      <c r="OKJ14" s="353"/>
      <c r="OKK14" s="352"/>
      <c r="OKL14" s="353"/>
      <c r="OKM14" s="350"/>
      <c r="OKN14" s="350"/>
      <c r="OKO14" s="350"/>
      <c r="OKP14" s="350"/>
      <c r="OKQ14" s="350"/>
      <c r="OKR14" s="350"/>
      <c r="OKS14" s="351"/>
      <c r="OKT14" s="352"/>
      <c r="OKU14" s="353"/>
      <c r="OKV14" s="352"/>
      <c r="OKW14" s="353"/>
      <c r="OKX14" s="352"/>
      <c r="OKY14" s="353"/>
      <c r="OKZ14" s="352"/>
      <c r="OLA14" s="353"/>
      <c r="OLB14" s="350"/>
      <c r="OLC14" s="350"/>
      <c r="OLD14" s="350"/>
      <c r="OLE14" s="350"/>
      <c r="OLF14" s="350"/>
      <c r="OLG14" s="350"/>
      <c r="OLH14" s="351"/>
      <c r="OLI14" s="352"/>
      <c r="OLJ14" s="353"/>
      <c r="OLK14" s="352"/>
      <c r="OLL14" s="353"/>
      <c r="OLM14" s="352"/>
      <c r="OLN14" s="353"/>
      <c r="OLO14" s="352"/>
      <c r="OLP14" s="353"/>
      <c r="OLQ14" s="350"/>
      <c r="OLR14" s="350"/>
      <c r="OLS14" s="350"/>
      <c r="OLT14" s="350"/>
      <c r="OLU14" s="350"/>
      <c r="OLV14" s="350"/>
      <c r="OLW14" s="351"/>
      <c r="OLX14" s="352"/>
      <c r="OLY14" s="353"/>
      <c r="OLZ14" s="352"/>
      <c r="OMA14" s="353"/>
      <c r="OMB14" s="352"/>
      <c r="OMC14" s="353"/>
      <c r="OMD14" s="352"/>
      <c r="OME14" s="353"/>
      <c r="OMF14" s="350"/>
      <c r="OMG14" s="350"/>
      <c r="OMH14" s="350"/>
      <c r="OMI14" s="350"/>
      <c r="OMJ14" s="350"/>
      <c r="OMK14" s="350"/>
      <c r="OML14" s="351"/>
      <c r="OMM14" s="352"/>
      <c r="OMN14" s="353"/>
      <c r="OMO14" s="352"/>
      <c r="OMP14" s="353"/>
      <c r="OMQ14" s="352"/>
      <c r="OMR14" s="353"/>
      <c r="OMS14" s="352"/>
      <c r="OMT14" s="353"/>
      <c r="OMU14" s="350"/>
      <c r="OMV14" s="350"/>
      <c r="OMW14" s="350"/>
      <c r="OMX14" s="350"/>
      <c r="OMY14" s="350"/>
      <c r="OMZ14" s="350"/>
      <c r="ONA14" s="351"/>
      <c r="ONB14" s="352"/>
      <c r="ONC14" s="353"/>
      <c r="OND14" s="352"/>
      <c r="ONE14" s="353"/>
      <c r="ONF14" s="352"/>
      <c r="ONG14" s="353"/>
      <c r="ONH14" s="352"/>
      <c r="ONI14" s="353"/>
      <c r="ONJ14" s="350"/>
      <c r="ONK14" s="350"/>
      <c r="ONL14" s="350"/>
      <c r="ONM14" s="350"/>
      <c r="ONN14" s="350"/>
      <c r="ONO14" s="350"/>
      <c r="ONP14" s="351"/>
      <c r="ONQ14" s="352"/>
      <c r="ONR14" s="353"/>
      <c r="ONS14" s="352"/>
      <c r="ONT14" s="353"/>
      <c r="ONU14" s="352"/>
      <c r="ONV14" s="353"/>
      <c r="ONW14" s="352"/>
      <c r="ONX14" s="353"/>
      <c r="ONY14" s="350"/>
      <c r="ONZ14" s="350"/>
      <c r="OOA14" s="350"/>
      <c r="OOB14" s="350"/>
      <c r="OOC14" s="350"/>
      <c r="OOD14" s="350"/>
      <c r="OOE14" s="351"/>
      <c r="OOF14" s="352"/>
      <c r="OOG14" s="353"/>
      <c r="OOH14" s="352"/>
      <c r="OOI14" s="353"/>
      <c r="OOJ14" s="352"/>
      <c r="OOK14" s="353"/>
      <c r="OOL14" s="352"/>
      <c r="OOM14" s="353"/>
      <c r="OON14" s="350"/>
      <c r="OOO14" s="350"/>
      <c r="OOP14" s="350"/>
      <c r="OOQ14" s="350"/>
      <c r="OOR14" s="350"/>
      <c r="OOS14" s="350"/>
      <c r="OOT14" s="351"/>
      <c r="OOU14" s="352"/>
      <c r="OOV14" s="353"/>
      <c r="OOW14" s="352"/>
      <c r="OOX14" s="353"/>
      <c r="OOY14" s="352"/>
      <c r="OOZ14" s="353"/>
      <c r="OPA14" s="352"/>
      <c r="OPB14" s="353"/>
      <c r="OPC14" s="350"/>
      <c r="OPD14" s="350"/>
      <c r="OPE14" s="350"/>
      <c r="OPF14" s="350"/>
      <c r="OPG14" s="350"/>
      <c r="OPH14" s="350"/>
      <c r="OPI14" s="351"/>
      <c r="OPJ14" s="352"/>
      <c r="OPK14" s="353"/>
      <c r="OPL14" s="352"/>
      <c r="OPM14" s="353"/>
      <c r="OPN14" s="352"/>
      <c r="OPO14" s="353"/>
      <c r="OPP14" s="352"/>
      <c r="OPQ14" s="353"/>
      <c r="OPR14" s="350"/>
      <c r="OPS14" s="350"/>
      <c r="OPT14" s="350"/>
      <c r="OPU14" s="350"/>
      <c r="OPV14" s="350"/>
      <c r="OPW14" s="350"/>
      <c r="OPX14" s="351"/>
      <c r="OPY14" s="352"/>
      <c r="OPZ14" s="353"/>
      <c r="OQA14" s="352"/>
      <c r="OQB14" s="353"/>
      <c r="OQC14" s="352"/>
      <c r="OQD14" s="353"/>
      <c r="OQE14" s="352"/>
      <c r="OQF14" s="353"/>
      <c r="OQG14" s="350"/>
      <c r="OQH14" s="350"/>
      <c r="OQI14" s="350"/>
      <c r="OQJ14" s="350"/>
      <c r="OQK14" s="350"/>
      <c r="OQL14" s="350"/>
      <c r="OQM14" s="351"/>
      <c r="OQN14" s="352"/>
      <c r="OQO14" s="353"/>
      <c r="OQP14" s="352"/>
      <c r="OQQ14" s="353"/>
      <c r="OQR14" s="352"/>
      <c r="OQS14" s="353"/>
      <c r="OQT14" s="352"/>
      <c r="OQU14" s="353"/>
      <c r="OQV14" s="350"/>
      <c r="OQW14" s="350"/>
      <c r="OQX14" s="350"/>
      <c r="OQY14" s="350"/>
      <c r="OQZ14" s="350"/>
      <c r="ORA14" s="350"/>
      <c r="ORB14" s="351"/>
      <c r="ORC14" s="352"/>
      <c r="ORD14" s="353"/>
      <c r="ORE14" s="352"/>
      <c r="ORF14" s="353"/>
      <c r="ORG14" s="352"/>
      <c r="ORH14" s="353"/>
      <c r="ORI14" s="352"/>
      <c r="ORJ14" s="353"/>
      <c r="ORK14" s="350"/>
      <c r="ORL14" s="350"/>
      <c r="ORM14" s="350"/>
      <c r="ORN14" s="350"/>
      <c r="ORO14" s="350"/>
      <c r="ORP14" s="350"/>
      <c r="ORQ14" s="351"/>
      <c r="ORR14" s="352"/>
      <c r="ORS14" s="353"/>
      <c r="ORT14" s="352"/>
      <c r="ORU14" s="353"/>
      <c r="ORV14" s="352"/>
      <c r="ORW14" s="353"/>
      <c r="ORX14" s="352"/>
      <c r="ORY14" s="353"/>
      <c r="ORZ14" s="350"/>
      <c r="OSA14" s="350"/>
      <c r="OSB14" s="350"/>
      <c r="OSC14" s="350"/>
      <c r="OSD14" s="350"/>
      <c r="OSE14" s="350"/>
      <c r="OSF14" s="351"/>
      <c r="OSG14" s="352"/>
      <c r="OSH14" s="353"/>
      <c r="OSI14" s="352"/>
      <c r="OSJ14" s="353"/>
      <c r="OSK14" s="352"/>
      <c r="OSL14" s="353"/>
      <c r="OSM14" s="352"/>
      <c r="OSN14" s="353"/>
      <c r="OSO14" s="350"/>
      <c r="OSP14" s="350"/>
      <c r="OSQ14" s="350"/>
      <c r="OSR14" s="350"/>
      <c r="OSS14" s="350"/>
      <c r="OST14" s="350"/>
      <c r="OSU14" s="351"/>
      <c r="OSV14" s="352"/>
      <c r="OSW14" s="353"/>
      <c r="OSX14" s="352"/>
      <c r="OSY14" s="353"/>
      <c r="OSZ14" s="352"/>
      <c r="OTA14" s="353"/>
      <c r="OTB14" s="352"/>
      <c r="OTC14" s="353"/>
      <c r="OTD14" s="350"/>
      <c r="OTE14" s="350"/>
      <c r="OTF14" s="350"/>
      <c r="OTG14" s="350"/>
      <c r="OTH14" s="350"/>
      <c r="OTI14" s="350"/>
      <c r="OTJ14" s="351"/>
      <c r="OTK14" s="352"/>
      <c r="OTL14" s="353"/>
      <c r="OTM14" s="352"/>
      <c r="OTN14" s="353"/>
      <c r="OTO14" s="352"/>
      <c r="OTP14" s="353"/>
      <c r="OTQ14" s="352"/>
      <c r="OTR14" s="353"/>
      <c r="OTS14" s="350"/>
      <c r="OTT14" s="350"/>
      <c r="OTU14" s="350"/>
      <c r="OTV14" s="350"/>
      <c r="OTW14" s="350"/>
      <c r="OTX14" s="350"/>
      <c r="OTY14" s="351"/>
      <c r="OTZ14" s="352"/>
      <c r="OUA14" s="353"/>
      <c r="OUB14" s="352"/>
      <c r="OUC14" s="353"/>
      <c r="OUD14" s="352"/>
      <c r="OUE14" s="353"/>
      <c r="OUF14" s="352"/>
      <c r="OUG14" s="353"/>
      <c r="OUH14" s="350"/>
      <c r="OUI14" s="350"/>
      <c r="OUJ14" s="350"/>
      <c r="OUK14" s="350"/>
      <c r="OUL14" s="350"/>
      <c r="OUM14" s="350"/>
      <c r="OUN14" s="351"/>
      <c r="OUO14" s="352"/>
      <c r="OUP14" s="353"/>
      <c r="OUQ14" s="352"/>
      <c r="OUR14" s="353"/>
      <c r="OUS14" s="352"/>
      <c r="OUT14" s="353"/>
      <c r="OUU14" s="352"/>
      <c r="OUV14" s="353"/>
      <c r="OUW14" s="350"/>
      <c r="OUX14" s="350"/>
      <c r="OUY14" s="350"/>
      <c r="OUZ14" s="350"/>
      <c r="OVA14" s="350"/>
      <c r="OVB14" s="350"/>
      <c r="OVC14" s="351"/>
      <c r="OVD14" s="352"/>
      <c r="OVE14" s="353"/>
      <c r="OVF14" s="352"/>
      <c r="OVG14" s="353"/>
      <c r="OVH14" s="352"/>
      <c r="OVI14" s="353"/>
      <c r="OVJ14" s="352"/>
      <c r="OVK14" s="353"/>
      <c r="OVL14" s="350"/>
      <c r="OVM14" s="350"/>
      <c r="OVN14" s="350"/>
      <c r="OVO14" s="350"/>
      <c r="OVP14" s="350"/>
      <c r="OVQ14" s="350"/>
      <c r="OVR14" s="351"/>
      <c r="OVS14" s="352"/>
      <c r="OVT14" s="353"/>
      <c r="OVU14" s="352"/>
      <c r="OVV14" s="353"/>
      <c r="OVW14" s="352"/>
      <c r="OVX14" s="353"/>
      <c r="OVY14" s="352"/>
      <c r="OVZ14" s="353"/>
      <c r="OWA14" s="350"/>
      <c r="OWB14" s="350"/>
      <c r="OWC14" s="350"/>
      <c r="OWD14" s="350"/>
      <c r="OWE14" s="350"/>
      <c r="OWF14" s="350"/>
      <c r="OWG14" s="351"/>
      <c r="OWH14" s="352"/>
      <c r="OWI14" s="353"/>
      <c r="OWJ14" s="352"/>
      <c r="OWK14" s="353"/>
      <c r="OWL14" s="352"/>
      <c r="OWM14" s="353"/>
      <c r="OWN14" s="352"/>
      <c r="OWO14" s="353"/>
      <c r="OWP14" s="350"/>
      <c r="OWQ14" s="350"/>
      <c r="OWR14" s="350"/>
      <c r="OWS14" s="350"/>
      <c r="OWT14" s="350"/>
      <c r="OWU14" s="350"/>
      <c r="OWV14" s="351"/>
      <c r="OWW14" s="352"/>
      <c r="OWX14" s="353"/>
      <c r="OWY14" s="352"/>
      <c r="OWZ14" s="353"/>
      <c r="OXA14" s="352"/>
      <c r="OXB14" s="353"/>
      <c r="OXC14" s="352"/>
      <c r="OXD14" s="353"/>
      <c r="OXE14" s="350"/>
      <c r="OXF14" s="350"/>
      <c r="OXG14" s="350"/>
      <c r="OXH14" s="350"/>
      <c r="OXI14" s="350"/>
      <c r="OXJ14" s="350"/>
      <c r="OXK14" s="351"/>
      <c r="OXL14" s="352"/>
      <c r="OXM14" s="353"/>
      <c r="OXN14" s="352"/>
      <c r="OXO14" s="353"/>
      <c r="OXP14" s="352"/>
      <c r="OXQ14" s="353"/>
      <c r="OXR14" s="352"/>
      <c r="OXS14" s="353"/>
      <c r="OXT14" s="350"/>
      <c r="OXU14" s="350"/>
      <c r="OXV14" s="350"/>
      <c r="OXW14" s="350"/>
      <c r="OXX14" s="350"/>
      <c r="OXY14" s="350"/>
      <c r="OXZ14" s="351"/>
      <c r="OYA14" s="352"/>
      <c r="OYB14" s="353"/>
      <c r="OYC14" s="352"/>
      <c r="OYD14" s="353"/>
      <c r="OYE14" s="352"/>
      <c r="OYF14" s="353"/>
      <c r="OYG14" s="352"/>
      <c r="OYH14" s="353"/>
      <c r="OYI14" s="350"/>
      <c r="OYJ14" s="350"/>
      <c r="OYK14" s="350"/>
      <c r="OYL14" s="350"/>
      <c r="OYM14" s="350"/>
      <c r="OYN14" s="350"/>
      <c r="OYO14" s="351"/>
      <c r="OYP14" s="352"/>
      <c r="OYQ14" s="353"/>
      <c r="OYR14" s="352"/>
      <c r="OYS14" s="353"/>
      <c r="OYT14" s="352"/>
      <c r="OYU14" s="353"/>
      <c r="OYV14" s="352"/>
      <c r="OYW14" s="353"/>
      <c r="OYX14" s="350"/>
      <c r="OYY14" s="350"/>
      <c r="OYZ14" s="350"/>
      <c r="OZA14" s="350"/>
      <c r="OZB14" s="350"/>
      <c r="OZC14" s="350"/>
      <c r="OZD14" s="351"/>
      <c r="OZE14" s="352"/>
      <c r="OZF14" s="353"/>
      <c r="OZG14" s="352"/>
      <c r="OZH14" s="353"/>
      <c r="OZI14" s="352"/>
      <c r="OZJ14" s="353"/>
      <c r="OZK14" s="352"/>
      <c r="OZL14" s="353"/>
      <c r="OZM14" s="350"/>
      <c r="OZN14" s="350"/>
      <c r="OZO14" s="350"/>
      <c r="OZP14" s="350"/>
      <c r="OZQ14" s="350"/>
      <c r="OZR14" s="350"/>
      <c r="OZS14" s="351"/>
      <c r="OZT14" s="352"/>
      <c r="OZU14" s="353"/>
      <c r="OZV14" s="352"/>
      <c r="OZW14" s="353"/>
      <c r="OZX14" s="352"/>
      <c r="OZY14" s="353"/>
      <c r="OZZ14" s="352"/>
      <c r="PAA14" s="353"/>
      <c r="PAB14" s="350"/>
      <c r="PAC14" s="350"/>
      <c r="PAD14" s="350"/>
      <c r="PAE14" s="350"/>
      <c r="PAF14" s="350"/>
      <c r="PAG14" s="350"/>
      <c r="PAH14" s="351"/>
      <c r="PAI14" s="352"/>
      <c r="PAJ14" s="353"/>
      <c r="PAK14" s="352"/>
      <c r="PAL14" s="353"/>
      <c r="PAM14" s="352"/>
      <c r="PAN14" s="353"/>
      <c r="PAO14" s="352"/>
      <c r="PAP14" s="353"/>
      <c r="PAQ14" s="350"/>
      <c r="PAR14" s="350"/>
      <c r="PAS14" s="350"/>
      <c r="PAT14" s="350"/>
      <c r="PAU14" s="350"/>
      <c r="PAV14" s="350"/>
      <c r="PAW14" s="351"/>
      <c r="PAX14" s="352"/>
      <c r="PAY14" s="353"/>
      <c r="PAZ14" s="352"/>
      <c r="PBA14" s="353"/>
      <c r="PBB14" s="352"/>
      <c r="PBC14" s="353"/>
      <c r="PBD14" s="352"/>
      <c r="PBE14" s="353"/>
      <c r="PBF14" s="350"/>
      <c r="PBG14" s="350"/>
      <c r="PBH14" s="350"/>
      <c r="PBI14" s="350"/>
      <c r="PBJ14" s="350"/>
      <c r="PBK14" s="350"/>
      <c r="PBL14" s="351"/>
      <c r="PBM14" s="352"/>
      <c r="PBN14" s="353"/>
      <c r="PBO14" s="352"/>
      <c r="PBP14" s="353"/>
      <c r="PBQ14" s="352"/>
      <c r="PBR14" s="353"/>
      <c r="PBS14" s="352"/>
      <c r="PBT14" s="353"/>
      <c r="PBU14" s="350"/>
      <c r="PBV14" s="350"/>
      <c r="PBW14" s="350"/>
      <c r="PBX14" s="350"/>
      <c r="PBY14" s="350"/>
      <c r="PBZ14" s="350"/>
      <c r="PCA14" s="351"/>
      <c r="PCB14" s="352"/>
      <c r="PCC14" s="353"/>
      <c r="PCD14" s="352"/>
      <c r="PCE14" s="353"/>
      <c r="PCF14" s="352"/>
      <c r="PCG14" s="353"/>
      <c r="PCH14" s="352"/>
      <c r="PCI14" s="353"/>
      <c r="PCJ14" s="350"/>
      <c r="PCK14" s="350"/>
      <c r="PCL14" s="350"/>
      <c r="PCM14" s="350"/>
      <c r="PCN14" s="350"/>
      <c r="PCO14" s="350"/>
      <c r="PCP14" s="351"/>
      <c r="PCQ14" s="352"/>
      <c r="PCR14" s="353"/>
      <c r="PCS14" s="352"/>
      <c r="PCT14" s="353"/>
      <c r="PCU14" s="352"/>
      <c r="PCV14" s="353"/>
      <c r="PCW14" s="352"/>
      <c r="PCX14" s="353"/>
      <c r="PCY14" s="350"/>
      <c r="PCZ14" s="350"/>
      <c r="PDA14" s="350"/>
      <c r="PDB14" s="350"/>
      <c r="PDC14" s="350"/>
      <c r="PDD14" s="350"/>
      <c r="PDE14" s="351"/>
      <c r="PDF14" s="352"/>
      <c r="PDG14" s="353"/>
      <c r="PDH14" s="352"/>
      <c r="PDI14" s="353"/>
      <c r="PDJ14" s="352"/>
      <c r="PDK14" s="353"/>
      <c r="PDL14" s="352"/>
      <c r="PDM14" s="353"/>
      <c r="PDN14" s="350"/>
      <c r="PDO14" s="350"/>
      <c r="PDP14" s="350"/>
      <c r="PDQ14" s="350"/>
      <c r="PDR14" s="350"/>
      <c r="PDS14" s="350"/>
      <c r="PDT14" s="351"/>
      <c r="PDU14" s="352"/>
      <c r="PDV14" s="353"/>
      <c r="PDW14" s="352"/>
      <c r="PDX14" s="353"/>
      <c r="PDY14" s="352"/>
      <c r="PDZ14" s="353"/>
      <c r="PEA14" s="352"/>
      <c r="PEB14" s="353"/>
      <c r="PEC14" s="350"/>
      <c r="PED14" s="350"/>
      <c r="PEE14" s="350"/>
      <c r="PEF14" s="350"/>
      <c r="PEG14" s="350"/>
      <c r="PEH14" s="350"/>
      <c r="PEI14" s="351"/>
      <c r="PEJ14" s="352"/>
      <c r="PEK14" s="353"/>
      <c r="PEL14" s="352"/>
      <c r="PEM14" s="353"/>
      <c r="PEN14" s="352"/>
      <c r="PEO14" s="353"/>
      <c r="PEP14" s="352"/>
      <c r="PEQ14" s="353"/>
      <c r="PER14" s="350"/>
      <c r="PES14" s="350"/>
      <c r="PET14" s="350"/>
      <c r="PEU14" s="350"/>
      <c r="PEV14" s="350"/>
      <c r="PEW14" s="350"/>
      <c r="PEX14" s="351"/>
      <c r="PEY14" s="352"/>
      <c r="PEZ14" s="353"/>
      <c r="PFA14" s="352"/>
      <c r="PFB14" s="353"/>
      <c r="PFC14" s="352"/>
      <c r="PFD14" s="353"/>
      <c r="PFE14" s="352"/>
      <c r="PFF14" s="353"/>
      <c r="PFG14" s="350"/>
      <c r="PFH14" s="350"/>
      <c r="PFI14" s="350"/>
      <c r="PFJ14" s="350"/>
      <c r="PFK14" s="350"/>
      <c r="PFL14" s="350"/>
      <c r="PFM14" s="351"/>
      <c r="PFN14" s="352"/>
      <c r="PFO14" s="353"/>
      <c r="PFP14" s="352"/>
      <c r="PFQ14" s="353"/>
      <c r="PFR14" s="352"/>
      <c r="PFS14" s="353"/>
      <c r="PFT14" s="352"/>
      <c r="PFU14" s="353"/>
      <c r="PFV14" s="350"/>
      <c r="PFW14" s="350"/>
      <c r="PFX14" s="350"/>
      <c r="PFY14" s="350"/>
      <c r="PFZ14" s="350"/>
      <c r="PGA14" s="350"/>
      <c r="PGB14" s="351"/>
      <c r="PGC14" s="352"/>
      <c r="PGD14" s="353"/>
      <c r="PGE14" s="352"/>
      <c r="PGF14" s="353"/>
      <c r="PGG14" s="352"/>
      <c r="PGH14" s="353"/>
      <c r="PGI14" s="352"/>
      <c r="PGJ14" s="353"/>
      <c r="PGK14" s="350"/>
      <c r="PGL14" s="350"/>
      <c r="PGM14" s="350"/>
      <c r="PGN14" s="350"/>
      <c r="PGO14" s="350"/>
      <c r="PGP14" s="350"/>
      <c r="PGQ14" s="351"/>
      <c r="PGR14" s="352"/>
      <c r="PGS14" s="353"/>
      <c r="PGT14" s="352"/>
      <c r="PGU14" s="353"/>
      <c r="PGV14" s="352"/>
      <c r="PGW14" s="353"/>
      <c r="PGX14" s="352"/>
      <c r="PGY14" s="353"/>
      <c r="PGZ14" s="350"/>
      <c r="PHA14" s="350"/>
      <c r="PHB14" s="350"/>
      <c r="PHC14" s="350"/>
      <c r="PHD14" s="350"/>
      <c r="PHE14" s="350"/>
      <c r="PHF14" s="351"/>
      <c r="PHG14" s="352"/>
      <c r="PHH14" s="353"/>
      <c r="PHI14" s="352"/>
      <c r="PHJ14" s="353"/>
      <c r="PHK14" s="352"/>
      <c r="PHL14" s="353"/>
      <c r="PHM14" s="352"/>
      <c r="PHN14" s="353"/>
      <c r="PHO14" s="350"/>
      <c r="PHP14" s="350"/>
      <c r="PHQ14" s="350"/>
      <c r="PHR14" s="350"/>
      <c r="PHS14" s="350"/>
      <c r="PHT14" s="350"/>
      <c r="PHU14" s="351"/>
      <c r="PHV14" s="352"/>
      <c r="PHW14" s="353"/>
      <c r="PHX14" s="352"/>
      <c r="PHY14" s="353"/>
      <c r="PHZ14" s="352"/>
      <c r="PIA14" s="353"/>
      <c r="PIB14" s="352"/>
      <c r="PIC14" s="353"/>
      <c r="PID14" s="350"/>
      <c r="PIE14" s="350"/>
      <c r="PIF14" s="350"/>
      <c r="PIG14" s="350"/>
      <c r="PIH14" s="350"/>
      <c r="PII14" s="350"/>
      <c r="PIJ14" s="351"/>
      <c r="PIK14" s="352"/>
      <c r="PIL14" s="353"/>
      <c r="PIM14" s="352"/>
      <c r="PIN14" s="353"/>
      <c r="PIO14" s="352"/>
      <c r="PIP14" s="353"/>
      <c r="PIQ14" s="352"/>
      <c r="PIR14" s="353"/>
      <c r="PIS14" s="350"/>
      <c r="PIT14" s="350"/>
      <c r="PIU14" s="350"/>
      <c r="PIV14" s="350"/>
      <c r="PIW14" s="350"/>
      <c r="PIX14" s="350"/>
      <c r="PIY14" s="351"/>
      <c r="PIZ14" s="352"/>
      <c r="PJA14" s="353"/>
      <c r="PJB14" s="352"/>
      <c r="PJC14" s="353"/>
      <c r="PJD14" s="352"/>
      <c r="PJE14" s="353"/>
      <c r="PJF14" s="352"/>
      <c r="PJG14" s="353"/>
      <c r="PJH14" s="350"/>
      <c r="PJI14" s="350"/>
      <c r="PJJ14" s="350"/>
      <c r="PJK14" s="350"/>
      <c r="PJL14" s="350"/>
      <c r="PJM14" s="350"/>
      <c r="PJN14" s="351"/>
      <c r="PJO14" s="352"/>
      <c r="PJP14" s="353"/>
      <c r="PJQ14" s="352"/>
      <c r="PJR14" s="353"/>
      <c r="PJS14" s="352"/>
      <c r="PJT14" s="353"/>
      <c r="PJU14" s="352"/>
      <c r="PJV14" s="353"/>
      <c r="PJW14" s="350"/>
      <c r="PJX14" s="350"/>
      <c r="PJY14" s="350"/>
      <c r="PJZ14" s="350"/>
      <c r="PKA14" s="350"/>
      <c r="PKB14" s="350"/>
      <c r="PKC14" s="351"/>
      <c r="PKD14" s="352"/>
      <c r="PKE14" s="353"/>
      <c r="PKF14" s="352"/>
      <c r="PKG14" s="353"/>
      <c r="PKH14" s="352"/>
      <c r="PKI14" s="353"/>
      <c r="PKJ14" s="352"/>
      <c r="PKK14" s="353"/>
      <c r="PKL14" s="350"/>
      <c r="PKM14" s="350"/>
      <c r="PKN14" s="350"/>
      <c r="PKO14" s="350"/>
      <c r="PKP14" s="350"/>
      <c r="PKQ14" s="350"/>
      <c r="PKR14" s="351"/>
      <c r="PKS14" s="352"/>
      <c r="PKT14" s="353"/>
      <c r="PKU14" s="352"/>
      <c r="PKV14" s="353"/>
      <c r="PKW14" s="352"/>
      <c r="PKX14" s="353"/>
      <c r="PKY14" s="352"/>
      <c r="PKZ14" s="353"/>
      <c r="PLA14" s="350"/>
      <c r="PLB14" s="350"/>
      <c r="PLC14" s="350"/>
      <c r="PLD14" s="350"/>
      <c r="PLE14" s="350"/>
      <c r="PLF14" s="350"/>
      <c r="PLG14" s="351"/>
      <c r="PLH14" s="352"/>
      <c r="PLI14" s="353"/>
      <c r="PLJ14" s="352"/>
      <c r="PLK14" s="353"/>
      <c r="PLL14" s="352"/>
      <c r="PLM14" s="353"/>
      <c r="PLN14" s="352"/>
      <c r="PLO14" s="353"/>
      <c r="PLP14" s="350"/>
      <c r="PLQ14" s="350"/>
      <c r="PLR14" s="350"/>
      <c r="PLS14" s="350"/>
      <c r="PLT14" s="350"/>
      <c r="PLU14" s="350"/>
      <c r="PLV14" s="351"/>
      <c r="PLW14" s="352"/>
      <c r="PLX14" s="353"/>
      <c r="PLY14" s="352"/>
      <c r="PLZ14" s="353"/>
      <c r="PMA14" s="352"/>
      <c r="PMB14" s="353"/>
      <c r="PMC14" s="352"/>
      <c r="PMD14" s="353"/>
      <c r="PME14" s="350"/>
      <c r="PMF14" s="350"/>
      <c r="PMG14" s="350"/>
      <c r="PMH14" s="350"/>
      <c r="PMI14" s="350"/>
      <c r="PMJ14" s="350"/>
      <c r="PMK14" s="351"/>
      <c r="PML14" s="352"/>
      <c r="PMM14" s="353"/>
      <c r="PMN14" s="352"/>
      <c r="PMO14" s="353"/>
      <c r="PMP14" s="352"/>
      <c r="PMQ14" s="353"/>
      <c r="PMR14" s="352"/>
      <c r="PMS14" s="353"/>
      <c r="PMT14" s="350"/>
      <c r="PMU14" s="350"/>
      <c r="PMV14" s="350"/>
      <c r="PMW14" s="350"/>
      <c r="PMX14" s="350"/>
      <c r="PMY14" s="350"/>
      <c r="PMZ14" s="351"/>
      <c r="PNA14" s="352"/>
      <c r="PNB14" s="353"/>
      <c r="PNC14" s="352"/>
      <c r="PND14" s="353"/>
      <c r="PNE14" s="352"/>
      <c r="PNF14" s="353"/>
      <c r="PNG14" s="352"/>
      <c r="PNH14" s="353"/>
      <c r="PNI14" s="350"/>
      <c r="PNJ14" s="350"/>
      <c r="PNK14" s="350"/>
      <c r="PNL14" s="350"/>
      <c r="PNM14" s="350"/>
      <c r="PNN14" s="350"/>
      <c r="PNO14" s="351"/>
      <c r="PNP14" s="352"/>
      <c r="PNQ14" s="353"/>
      <c r="PNR14" s="352"/>
      <c r="PNS14" s="353"/>
      <c r="PNT14" s="352"/>
      <c r="PNU14" s="353"/>
      <c r="PNV14" s="352"/>
      <c r="PNW14" s="353"/>
      <c r="PNX14" s="350"/>
      <c r="PNY14" s="350"/>
      <c r="PNZ14" s="350"/>
      <c r="POA14" s="350"/>
      <c r="POB14" s="350"/>
      <c r="POC14" s="350"/>
      <c r="POD14" s="351"/>
      <c r="POE14" s="352"/>
      <c r="POF14" s="353"/>
      <c r="POG14" s="352"/>
      <c r="POH14" s="353"/>
      <c r="POI14" s="352"/>
      <c r="POJ14" s="353"/>
      <c r="POK14" s="352"/>
      <c r="POL14" s="353"/>
      <c r="POM14" s="350"/>
      <c r="PON14" s="350"/>
      <c r="POO14" s="350"/>
      <c r="POP14" s="350"/>
      <c r="POQ14" s="350"/>
      <c r="POR14" s="350"/>
      <c r="POS14" s="351"/>
      <c r="POT14" s="352"/>
      <c r="POU14" s="353"/>
      <c r="POV14" s="352"/>
      <c r="POW14" s="353"/>
      <c r="POX14" s="352"/>
      <c r="POY14" s="353"/>
      <c r="POZ14" s="352"/>
      <c r="PPA14" s="353"/>
      <c r="PPB14" s="350"/>
      <c r="PPC14" s="350"/>
      <c r="PPD14" s="350"/>
      <c r="PPE14" s="350"/>
      <c r="PPF14" s="350"/>
      <c r="PPG14" s="350"/>
      <c r="PPH14" s="351"/>
      <c r="PPI14" s="352"/>
      <c r="PPJ14" s="353"/>
      <c r="PPK14" s="352"/>
      <c r="PPL14" s="353"/>
      <c r="PPM14" s="352"/>
      <c r="PPN14" s="353"/>
      <c r="PPO14" s="352"/>
      <c r="PPP14" s="353"/>
      <c r="PPQ14" s="350"/>
      <c r="PPR14" s="350"/>
      <c r="PPS14" s="350"/>
      <c r="PPT14" s="350"/>
      <c r="PPU14" s="350"/>
      <c r="PPV14" s="350"/>
      <c r="PPW14" s="351"/>
      <c r="PPX14" s="352"/>
      <c r="PPY14" s="353"/>
      <c r="PPZ14" s="352"/>
      <c r="PQA14" s="353"/>
      <c r="PQB14" s="352"/>
      <c r="PQC14" s="353"/>
      <c r="PQD14" s="352"/>
      <c r="PQE14" s="353"/>
      <c r="PQF14" s="350"/>
      <c r="PQG14" s="350"/>
      <c r="PQH14" s="350"/>
      <c r="PQI14" s="350"/>
      <c r="PQJ14" s="350"/>
      <c r="PQK14" s="350"/>
      <c r="PQL14" s="351"/>
      <c r="PQM14" s="352"/>
      <c r="PQN14" s="353"/>
      <c r="PQO14" s="352"/>
      <c r="PQP14" s="353"/>
      <c r="PQQ14" s="352"/>
      <c r="PQR14" s="353"/>
      <c r="PQS14" s="352"/>
      <c r="PQT14" s="353"/>
      <c r="PQU14" s="350"/>
      <c r="PQV14" s="350"/>
      <c r="PQW14" s="350"/>
      <c r="PQX14" s="350"/>
      <c r="PQY14" s="350"/>
      <c r="PQZ14" s="350"/>
      <c r="PRA14" s="351"/>
      <c r="PRB14" s="352"/>
      <c r="PRC14" s="353"/>
      <c r="PRD14" s="352"/>
      <c r="PRE14" s="353"/>
      <c r="PRF14" s="352"/>
      <c r="PRG14" s="353"/>
      <c r="PRH14" s="352"/>
      <c r="PRI14" s="353"/>
      <c r="PRJ14" s="350"/>
      <c r="PRK14" s="350"/>
      <c r="PRL14" s="350"/>
      <c r="PRM14" s="350"/>
      <c r="PRN14" s="350"/>
      <c r="PRO14" s="350"/>
      <c r="PRP14" s="351"/>
      <c r="PRQ14" s="352"/>
      <c r="PRR14" s="353"/>
      <c r="PRS14" s="352"/>
      <c r="PRT14" s="353"/>
      <c r="PRU14" s="352"/>
      <c r="PRV14" s="353"/>
      <c r="PRW14" s="352"/>
      <c r="PRX14" s="353"/>
      <c r="PRY14" s="350"/>
      <c r="PRZ14" s="350"/>
      <c r="PSA14" s="350"/>
      <c r="PSB14" s="350"/>
      <c r="PSC14" s="350"/>
      <c r="PSD14" s="350"/>
      <c r="PSE14" s="351"/>
      <c r="PSF14" s="352"/>
      <c r="PSG14" s="353"/>
      <c r="PSH14" s="352"/>
      <c r="PSI14" s="353"/>
      <c r="PSJ14" s="352"/>
      <c r="PSK14" s="353"/>
      <c r="PSL14" s="352"/>
      <c r="PSM14" s="353"/>
      <c r="PSN14" s="350"/>
      <c r="PSO14" s="350"/>
      <c r="PSP14" s="350"/>
      <c r="PSQ14" s="350"/>
      <c r="PSR14" s="350"/>
      <c r="PSS14" s="350"/>
      <c r="PST14" s="351"/>
      <c r="PSU14" s="352"/>
      <c r="PSV14" s="353"/>
      <c r="PSW14" s="352"/>
      <c r="PSX14" s="353"/>
      <c r="PSY14" s="352"/>
      <c r="PSZ14" s="353"/>
      <c r="PTA14" s="352"/>
      <c r="PTB14" s="353"/>
      <c r="PTC14" s="350"/>
      <c r="PTD14" s="350"/>
      <c r="PTE14" s="350"/>
      <c r="PTF14" s="350"/>
      <c r="PTG14" s="350"/>
      <c r="PTH14" s="350"/>
      <c r="PTI14" s="351"/>
      <c r="PTJ14" s="352"/>
      <c r="PTK14" s="353"/>
      <c r="PTL14" s="352"/>
      <c r="PTM14" s="353"/>
      <c r="PTN14" s="352"/>
      <c r="PTO14" s="353"/>
      <c r="PTP14" s="352"/>
      <c r="PTQ14" s="353"/>
      <c r="PTR14" s="350"/>
      <c r="PTS14" s="350"/>
      <c r="PTT14" s="350"/>
      <c r="PTU14" s="350"/>
      <c r="PTV14" s="350"/>
      <c r="PTW14" s="350"/>
      <c r="PTX14" s="351"/>
      <c r="PTY14" s="352"/>
      <c r="PTZ14" s="353"/>
      <c r="PUA14" s="352"/>
      <c r="PUB14" s="353"/>
      <c r="PUC14" s="352"/>
      <c r="PUD14" s="353"/>
      <c r="PUE14" s="352"/>
      <c r="PUF14" s="353"/>
      <c r="PUG14" s="350"/>
      <c r="PUH14" s="350"/>
      <c r="PUI14" s="350"/>
      <c r="PUJ14" s="350"/>
      <c r="PUK14" s="350"/>
      <c r="PUL14" s="350"/>
      <c r="PUM14" s="351"/>
      <c r="PUN14" s="352"/>
      <c r="PUO14" s="353"/>
      <c r="PUP14" s="352"/>
      <c r="PUQ14" s="353"/>
      <c r="PUR14" s="352"/>
      <c r="PUS14" s="353"/>
      <c r="PUT14" s="352"/>
      <c r="PUU14" s="353"/>
      <c r="PUV14" s="350"/>
      <c r="PUW14" s="350"/>
      <c r="PUX14" s="350"/>
      <c r="PUY14" s="350"/>
      <c r="PUZ14" s="350"/>
      <c r="PVA14" s="350"/>
      <c r="PVB14" s="351"/>
      <c r="PVC14" s="352"/>
      <c r="PVD14" s="353"/>
      <c r="PVE14" s="352"/>
      <c r="PVF14" s="353"/>
      <c r="PVG14" s="352"/>
      <c r="PVH14" s="353"/>
      <c r="PVI14" s="352"/>
      <c r="PVJ14" s="353"/>
      <c r="PVK14" s="350"/>
      <c r="PVL14" s="350"/>
      <c r="PVM14" s="350"/>
      <c r="PVN14" s="350"/>
      <c r="PVO14" s="350"/>
      <c r="PVP14" s="350"/>
      <c r="PVQ14" s="351"/>
      <c r="PVR14" s="352"/>
      <c r="PVS14" s="353"/>
      <c r="PVT14" s="352"/>
      <c r="PVU14" s="353"/>
      <c r="PVV14" s="352"/>
      <c r="PVW14" s="353"/>
      <c r="PVX14" s="352"/>
      <c r="PVY14" s="353"/>
      <c r="PVZ14" s="350"/>
      <c r="PWA14" s="350"/>
      <c r="PWB14" s="350"/>
      <c r="PWC14" s="350"/>
      <c r="PWD14" s="350"/>
      <c r="PWE14" s="350"/>
      <c r="PWF14" s="351"/>
      <c r="PWG14" s="352"/>
      <c r="PWH14" s="353"/>
      <c r="PWI14" s="352"/>
      <c r="PWJ14" s="353"/>
      <c r="PWK14" s="352"/>
      <c r="PWL14" s="353"/>
      <c r="PWM14" s="352"/>
      <c r="PWN14" s="353"/>
      <c r="PWO14" s="350"/>
      <c r="PWP14" s="350"/>
      <c r="PWQ14" s="350"/>
      <c r="PWR14" s="350"/>
      <c r="PWS14" s="350"/>
      <c r="PWT14" s="350"/>
      <c r="PWU14" s="351"/>
      <c r="PWV14" s="352"/>
      <c r="PWW14" s="353"/>
      <c r="PWX14" s="352"/>
      <c r="PWY14" s="353"/>
      <c r="PWZ14" s="352"/>
      <c r="PXA14" s="353"/>
      <c r="PXB14" s="352"/>
      <c r="PXC14" s="353"/>
      <c r="PXD14" s="350"/>
      <c r="PXE14" s="350"/>
      <c r="PXF14" s="350"/>
      <c r="PXG14" s="350"/>
      <c r="PXH14" s="350"/>
      <c r="PXI14" s="350"/>
      <c r="PXJ14" s="351"/>
      <c r="PXK14" s="352"/>
      <c r="PXL14" s="353"/>
      <c r="PXM14" s="352"/>
      <c r="PXN14" s="353"/>
      <c r="PXO14" s="352"/>
      <c r="PXP14" s="353"/>
      <c r="PXQ14" s="352"/>
      <c r="PXR14" s="353"/>
      <c r="PXS14" s="350"/>
      <c r="PXT14" s="350"/>
      <c r="PXU14" s="350"/>
      <c r="PXV14" s="350"/>
      <c r="PXW14" s="350"/>
      <c r="PXX14" s="350"/>
      <c r="PXY14" s="351"/>
      <c r="PXZ14" s="352"/>
      <c r="PYA14" s="353"/>
      <c r="PYB14" s="352"/>
      <c r="PYC14" s="353"/>
      <c r="PYD14" s="352"/>
      <c r="PYE14" s="353"/>
      <c r="PYF14" s="352"/>
      <c r="PYG14" s="353"/>
      <c r="PYH14" s="350"/>
      <c r="PYI14" s="350"/>
      <c r="PYJ14" s="350"/>
      <c r="PYK14" s="350"/>
      <c r="PYL14" s="350"/>
      <c r="PYM14" s="350"/>
      <c r="PYN14" s="351"/>
      <c r="PYO14" s="352"/>
      <c r="PYP14" s="353"/>
      <c r="PYQ14" s="352"/>
      <c r="PYR14" s="353"/>
      <c r="PYS14" s="352"/>
      <c r="PYT14" s="353"/>
      <c r="PYU14" s="352"/>
      <c r="PYV14" s="353"/>
      <c r="PYW14" s="350"/>
      <c r="PYX14" s="350"/>
      <c r="PYY14" s="350"/>
      <c r="PYZ14" s="350"/>
      <c r="PZA14" s="350"/>
      <c r="PZB14" s="350"/>
      <c r="PZC14" s="351"/>
      <c r="PZD14" s="352"/>
      <c r="PZE14" s="353"/>
      <c r="PZF14" s="352"/>
      <c r="PZG14" s="353"/>
      <c r="PZH14" s="352"/>
      <c r="PZI14" s="353"/>
      <c r="PZJ14" s="352"/>
      <c r="PZK14" s="353"/>
      <c r="PZL14" s="350"/>
      <c r="PZM14" s="350"/>
      <c r="PZN14" s="350"/>
      <c r="PZO14" s="350"/>
      <c r="PZP14" s="350"/>
      <c r="PZQ14" s="350"/>
      <c r="PZR14" s="351"/>
      <c r="PZS14" s="352"/>
      <c r="PZT14" s="353"/>
      <c r="PZU14" s="352"/>
      <c r="PZV14" s="353"/>
      <c r="PZW14" s="352"/>
      <c r="PZX14" s="353"/>
      <c r="PZY14" s="352"/>
      <c r="PZZ14" s="353"/>
      <c r="QAA14" s="350"/>
      <c r="QAB14" s="350"/>
      <c r="QAC14" s="350"/>
      <c r="QAD14" s="350"/>
      <c r="QAE14" s="350"/>
      <c r="QAF14" s="350"/>
      <c r="QAG14" s="351"/>
      <c r="QAH14" s="352"/>
      <c r="QAI14" s="353"/>
      <c r="QAJ14" s="352"/>
      <c r="QAK14" s="353"/>
      <c r="QAL14" s="352"/>
      <c r="QAM14" s="353"/>
      <c r="QAN14" s="352"/>
      <c r="QAO14" s="353"/>
      <c r="QAP14" s="350"/>
      <c r="QAQ14" s="350"/>
      <c r="QAR14" s="350"/>
      <c r="QAS14" s="350"/>
      <c r="QAT14" s="350"/>
      <c r="QAU14" s="350"/>
      <c r="QAV14" s="351"/>
      <c r="QAW14" s="352"/>
      <c r="QAX14" s="353"/>
      <c r="QAY14" s="352"/>
      <c r="QAZ14" s="353"/>
      <c r="QBA14" s="352"/>
      <c r="QBB14" s="353"/>
      <c r="QBC14" s="352"/>
      <c r="QBD14" s="353"/>
      <c r="QBE14" s="350"/>
      <c r="QBF14" s="350"/>
      <c r="QBG14" s="350"/>
      <c r="QBH14" s="350"/>
      <c r="QBI14" s="350"/>
      <c r="QBJ14" s="350"/>
      <c r="QBK14" s="351"/>
      <c r="QBL14" s="352"/>
      <c r="QBM14" s="353"/>
      <c r="QBN14" s="352"/>
      <c r="QBO14" s="353"/>
      <c r="QBP14" s="352"/>
      <c r="QBQ14" s="353"/>
      <c r="QBR14" s="352"/>
      <c r="QBS14" s="353"/>
      <c r="QBT14" s="350"/>
      <c r="QBU14" s="350"/>
      <c r="QBV14" s="350"/>
      <c r="QBW14" s="350"/>
      <c r="QBX14" s="350"/>
      <c r="QBY14" s="350"/>
      <c r="QBZ14" s="351"/>
      <c r="QCA14" s="352"/>
      <c r="QCB14" s="353"/>
      <c r="QCC14" s="352"/>
      <c r="QCD14" s="353"/>
      <c r="QCE14" s="352"/>
      <c r="QCF14" s="353"/>
      <c r="QCG14" s="352"/>
      <c r="QCH14" s="353"/>
      <c r="QCI14" s="350"/>
      <c r="QCJ14" s="350"/>
      <c r="QCK14" s="350"/>
      <c r="QCL14" s="350"/>
      <c r="QCM14" s="350"/>
      <c r="QCN14" s="350"/>
      <c r="QCO14" s="351"/>
      <c r="QCP14" s="352"/>
      <c r="QCQ14" s="353"/>
      <c r="QCR14" s="352"/>
      <c r="QCS14" s="353"/>
      <c r="QCT14" s="352"/>
      <c r="QCU14" s="353"/>
      <c r="QCV14" s="352"/>
      <c r="QCW14" s="353"/>
      <c r="QCX14" s="350"/>
      <c r="QCY14" s="350"/>
      <c r="QCZ14" s="350"/>
      <c r="QDA14" s="350"/>
      <c r="QDB14" s="350"/>
      <c r="QDC14" s="350"/>
      <c r="QDD14" s="351"/>
      <c r="QDE14" s="352"/>
      <c r="QDF14" s="353"/>
      <c r="QDG14" s="352"/>
      <c r="QDH14" s="353"/>
      <c r="QDI14" s="352"/>
      <c r="QDJ14" s="353"/>
      <c r="QDK14" s="352"/>
      <c r="QDL14" s="353"/>
      <c r="QDM14" s="350"/>
      <c r="QDN14" s="350"/>
      <c r="QDO14" s="350"/>
      <c r="QDP14" s="350"/>
      <c r="QDQ14" s="350"/>
      <c r="QDR14" s="350"/>
      <c r="QDS14" s="351"/>
      <c r="QDT14" s="352"/>
      <c r="QDU14" s="353"/>
      <c r="QDV14" s="352"/>
      <c r="QDW14" s="353"/>
      <c r="QDX14" s="352"/>
      <c r="QDY14" s="353"/>
      <c r="QDZ14" s="352"/>
      <c r="QEA14" s="353"/>
      <c r="QEB14" s="350"/>
      <c r="QEC14" s="350"/>
      <c r="QED14" s="350"/>
      <c r="QEE14" s="350"/>
      <c r="QEF14" s="350"/>
      <c r="QEG14" s="350"/>
      <c r="QEH14" s="351"/>
      <c r="QEI14" s="352"/>
      <c r="QEJ14" s="353"/>
      <c r="QEK14" s="352"/>
      <c r="QEL14" s="353"/>
      <c r="QEM14" s="352"/>
      <c r="QEN14" s="353"/>
      <c r="QEO14" s="352"/>
      <c r="QEP14" s="353"/>
      <c r="QEQ14" s="350"/>
      <c r="QER14" s="350"/>
      <c r="QES14" s="350"/>
      <c r="QET14" s="350"/>
      <c r="QEU14" s="350"/>
      <c r="QEV14" s="350"/>
      <c r="QEW14" s="351"/>
      <c r="QEX14" s="352"/>
      <c r="QEY14" s="353"/>
      <c r="QEZ14" s="352"/>
      <c r="QFA14" s="353"/>
      <c r="QFB14" s="352"/>
      <c r="QFC14" s="353"/>
      <c r="QFD14" s="352"/>
      <c r="QFE14" s="353"/>
      <c r="QFF14" s="350"/>
      <c r="QFG14" s="350"/>
      <c r="QFH14" s="350"/>
      <c r="QFI14" s="350"/>
      <c r="QFJ14" s="350"/>
      <c r="QFK14" s="350"/>
      <c r="QFL14" s="351"/>
      <c r="QFM14" s="352"/>
      <c r="QFN14" s="353"/>
      <c r="QFO14" s="352"/>
      <c r="QFP14" s="353"/>
      <c r="QFQ14" s="352"/>
      <c r="QFR14" s="353"/>
      <c r="QFS14" s="352"/>
      <c r="QFT14" s="353"/>
      <c r="QFU14" s="350"/>
      <c r="QFV14" s="350"/>
      <c r="QFW14" s="350"/>
      <c r="QFX14" s="350"/>
      <c r="QFY14" s="350"/>
      <c r="QFZ14" s="350"/>
      <c r="QGA14" s="351"/>
      <c r="QGB14" s="352"/>
      <c r="QGC14" s="353"/>
      <c r="QGD14" s="352"/>
      <c r="QGE14" s="353"/>
      <c r="QGF14" s="352"/>
      <c r="QGG14" s="353"/>
      <c r="QGH14" s="352"/>
      <c r="QGI14" s="353"/>
      <c r="QGJ14" s="350"/>
      <c r="QGK14" s="350"/>
      <c r="QGL14" s="350"/>
      <c r="QGM14" s="350"/>
      <c r="QGN14" s="350"/>
      <c r="QGO14" s="350"/>
      <c r="QGP14" s="351"/>
      <c r="QGQ14" s="352"/>
      <c r="QGR14" s="353"/>
      <c r="QGS14" s="352"/>
      <c r="QGT14" s="353"/>
      <c r="QGU14" s="352"/>
      <c r="QGV14" s="353"/>
      <c r="QGW14" s="352"/>
      <c r="QGX14" s="353"/>
      <c r="QGY14" s="350"/>
      <c r="QGZ14" s="350"/>
      <c r="QHA14" s="350"/>
      <c r="QHB14" s="350"/>
      <c r="QHC14" s="350"/>
      <c r="QHD14" s="350"/>
      <c r="QHE14" s="351"/>
      <c r="QHF14" s="352"/>
      <c r="QHG14" s="353"/>
      <c r="QHH14" s="352"/>
      <c r="QHI14" s="353"/>
      <c r="QHJ14" s="352"/>
      <c r="QHK14" s="353"/>
      <c r="QHL14" s="352"/>
      <c r="QHM14" s="353"/>
      <c r="QHN14" s="350"/>
      <c r="QHO14" s="350"/>
      <c r="QHP14" s="350"/>
      <c r="QHQ14" s="350"/>
      <c r="QHR14" s="350"/>
      <c r="QHS14" s="350"/>
      <c r="QHT14" s="351"/>
      <c r="QHU14" s="352"/>
      <c r="QHV14" s="353"/>
      <c r="QHW14" s="352"/>
      <c r="QHX14" s="353"/>
      <c r="QHY14" s="352"/>
      <c r="QHZ14" s="353"/>
      <c r="QIA14" s="352"/>
      <c r="QIB14" s="353"/>
      <c r="QIC14" s="350"/>
      <c r="QID14" s="350"/>
      <c r="QIE14" s="350"/>
      <c r="QIF14" s="350"/>
      <c r="QIG14" s="350"/>
      <c r="QIH14" s="350"/>
      <c r="QII14" s="351"/>
      <c r="QIJ14" s="352"/>
      <c r="QIK14" s="353"/>
      <c r="QIL14" s="352"/>
      <c r="QIM14" s="353"/>
      <c r="QIN14" s="352"/>
      <c r="QIO14" s="353"/>
      <c r="QIP14" s="352"/>
      <c r="QIQ14" s="353"/>
      <c r="QIR14" s="350"/>
      <c r="QIS14" s="350"/>
      <c r="QIT14" s="350"/>
      <c r="QIU14" s="350"/>
      <c r="QIV14" s="350"/>
      <c r="QIW14" s="350"/>
      <c r="QIX14" s="351"/>
      <c r="QIY14" s="352"/>
      <c r="QIZ14" s="353"/>
      <c r="QJA14" s="352"/>
      <c r="QJB14" s="353"/>
      <c r="QJC14" s="352"/>
      <c r="QJD14" s="353"/>
      <c r="QJE14" s="352"/>
      <c r="QJF14" s="353"/>
      <c r="QJG14" s="350"/>
      <c r="QJH14" s="350"/>
      <c r="QJI14" s="350"/>
      <c r="QJJ14" s="350"/>
      <c r="QJK14" s="350"/>
      <c r="QJL14" s="350"/>
      <c r="QJM14" s="351"/>
      <c r="QJN14" s="352"/>
      <c r="QJO14" s="353"/>
      <c r="QJP14" s="352"/>
      <c r="QJQ14" s="353"/>
      <c r="QJR14" s="352"/>
      <c r="QJS14" s="353"/>
      <c r="QJT14" s="352"/>
      <c r="QJU14" s="353"/>
      <c r="QJV14" s="350"/>
      <c r="QJW14" s="350"/>
      <c r="QJX14" s="350"/>
      <c r="QJY14" s="350"/>
      <c r="QJZ14" s="350"/>
      <c r="QKA14" s="350"/>
      <c r="QKB14" s="351"/>
      <c r="QKC14" s="352"/>
      <c r="QKD14" s="353"/>
      <c r="QKE14" s="352"/>
      <c r="QKF14" s="353"/>
      <c r="QKG14" s="352"/>
      <c r="QKH14" s="353"/>
      <c r="QKI14" s="352"/>
      <c r="QKJ14" s="353"/>
      <c r="QKK14" s="350"/>
      <c r="QKL14" s="350"/>
      <c r="QKM14" s="350"/>
      <c r="QKN14" s="350"/>
      <c r="QKO14" s="350"/>
      <c r="QKP14" s="350"/>
      <c r="QKQ14" s="351"/>
      <c r="QKR14" s="352"/>
      <c r="QKS14" s="353"/>
      <c r="QKT14" s="352"/>
      <c r="QKU14" s="353"/>
      <c r="QKV14" s="352"/>
      <c r="QKW14" s="353"/>
      <c r="QKX14" s="352"/>
      <c r="QKY14" s="353"/>
      <c r="QKZ14" s="350"/>
      <c r="QLA14" s="350"/>
      <c r="QLB14" s="350"/>
      <c r="QLC14" s="350"/>
      <c r="QLD14" s="350"/>
      <c r="QLE14" s="350"/>
      <c r="QLF14" s="351"/>
      <c r="QLG14" s="352"/>
      <c r="QLH14" s="353"/>
      <c r="QLI14" s="352"/>
      <c r="QLJ14" s="353"/>
      <c r="QLK14" s="352"/>
      <c r="QLL14" s="353"/>
      <c r="QLM14" s="352"/>
      <c r="QLN14" s="353"/>
      <c r="QLO14" s="350"/>
      <c r="QLP14" s="350"/>
      <c r="QLQ14" s="350"/>
      <c r="QLR14" s="350"/>
      <c r="QLS14" s="350"/>
      <c r="QLT14" s="350"/>
      <c r="QLU14" s="351"/>
      <c r="QLV14" s="352"/>
      <c r="QLW14" s="353"/>
      <c r="QLX14" s="352"/>
      <c r="QLY14" s="353"/>
      <c r="QLZ14" s="352"/>
      <c r="QMA14" s="353"/>
      <c r="QMB14" s="352"/>
      <c r="QMC14" s="353"/>
      <c r="QMD14" s="350"/>
      <c r="QME14" s="350"/>
      <c r="QMF14" s="350"/>
      <c r="QMG14" s="350"/>
      <c r="QMH14" s="350"/>
      <c r="QMI14" s="350"/>
      <c r="QMJ14" s="351"/>
      <c r="QMK14" s="352"/>
      <c r="QML14" s="353"/>
      <c r="QMM14" s="352"/>
      <c r="QMN14" s="353"/>
      <c r="QMO14" s="352"/>
      <c r="QMP14" s="353"/>
      <c r="QMQ14" s="352"/>
      <c r="QMR14" s="353"/>
      <c r="QMS14" s="350"/>
      <c r="QMT14" s="350"/>
      <c r="QMU14" s="350"/>
      <c r="QMV14" s="350"/>
      <c r="QMW14" s="350"/>
      <c r="QMX14" s="350"/>
      <c r="QMY14" s="351"/>
      <c r="QMZ14" s="352"/>
      <c r="QNA14" s="353"/>
      <c r="QNB14" s="352"/>
      <c r="QNC14" s="353"/>
      <c r="QND14" s="352"/>
      <c r="QNE14" s="353"/>
      <c r="QNF14" s="352"/>
      <c r="QNG14" s="353"/>
      <c r="QNH14" s="350"/>
      <c r="QNI14" s="350"/>
      <c r="QNJ14" s="350"/>
      <c r="QNK14" s="350"/>
      <c r="QNL14" s="350"/>
      <c r="QNM14" s="350"/>
      <c r="QNN14" s="351"/>
      <c r="QNO14" s="352"/>
      <c r="QNP14" s="353"/>
      <c r="QNQ14" s="352"/>
      <c r="QNR14" s="353"/>
      <c r="QNS14" s="352"/>
      <c r="QNT14" s="353"/>
      <c r="QNU14" s="352"/>
      <c r="QNV14" s="353"/>
      <c r="QNW14" s="350"/>
      <c r="QNX14" s="350"/>
      <c r="QNY14" s="350"/>
      <c r="QNZ14" s="350"/>
      <c r="QOA14" s="350"/>
      <c r="QOB14" s="350"/>
      <c r="QOC14" s="351"/>
      <c r="QOD14" s="352"/>
      <c r="QOE14" s="353"/>
      <c r="QOF14" s="352"/>
      <c r="QOG14" s="353"/>
      <c r="QOH14" s="352"/>
      <c r="QOI14" s="353"/>
      <c r="QOJ14" s="352"/>
      <c r="QOK14" s="353"/>
      <c r="QOL14" s="350"/>
      <c r="QOM14" s="350"/>
      <c r="QON14" s="350"/>
      <c r="QOO14" s="350"/>
      <c r="QOP14" s="350"/>
      <c r="QOQ14" s="350"/>
      <c r="QOR14" s="351"/>
      <c r="QOS14" s="352"/>
      <c r="QOT14" s="353"/>
      <c r="QOU14" s="352"/>
      <c r="QOV14" s="353"/>
      <c r="QOW14" s="352"/>
      <c r="QOX14" s="353"/>
      <c r="QOY14" s="352"/>
      <c r="QOZ14" s="353"/>
      <c r="QPA14" s="350"/>
      <c r="QPB14" s="350"/>
      <c r="QPC14" s="350"/>
      <c r="QPD14" s="350"/>
      <c r="QPE14" s="350"/>
      <c r="QPF14" s="350"/>
      <c r="QPG14" s="351"/>
      <c r="QPH14" s="352"/>
      <c r="QPI14" s="353"/>
      <c r="QPJ14" s="352"/>
      <c r="QPK14" s="353"/>
      <c r="QPL14" s="352"/>
      <c r="QPM14" s="353"/>
      <c r="QPN14" s="352"/>
      <c r="QPO14" s="353"/>
      <c r="QPP14" s="350"/>
      <c r="QPQ14" s="350"/>
      <c r="QPR14" s="350"/>
      <c r="QPS14" s="350"/>
      <c r="QPT14" s="350"/>
      <c r="QPU14" s="350"/>
      <c r="QPV14" s="351"/>
      <c r="QPW14" s="352"/>
      <c r="QPX14" s="353"/>
      <c r="QPY14" s="352"/>
      <c r="QPZ14" s="353"/>
      <c r="QQA14" s="352"/>
      <c r="QQB14" s="353"/>
      <c r="QQC14" s="352"/>
      <c r="QQD14" s="353"/>
      <c r="QQE14" s="350"/>
      <c r="QQF14" s="350"/>
      <c r="QQG14" s="350"/>
      <c r="QQH14" s="350"/>
      <c r="QQI14" s="350"/>
      <c r="QQJ14" s="350"/>
      <c r="QQK14" s="351"/>
      <c r="QQL14" s="352"/>
      <c r="QQM14" s="353"/>
      <c r="QQN14" s="352"/>
      <c r="QQO14" s="353"/>
      <c r="QQP14" s="352"/>
      <c r="QQQ14" s="353"/>
      <c r="QQR14" s="352"/>
      <c r="QQS14" s="353"/>
      <c r="QQT14" s="350"/>
      <c r="QQU14" s="350"/>
      <c r="QQV14" s="350"/>
      <c r="QQW14" s="350"/>
      <c r="QQX14" s="350"/>
      <c r="QQY14" s="350"/>
      <c r="QQZ14" s="351"/>
      <c r="QRA14" s="352"/>
      <c r="QRB14" s="353"/>
      <c r="QRC14" s="352"/>
      <c r="QRD14" s="353"/>
      <c r="QRE14" s="352"/>
      <c r="QRF14" s="353"/>
      <c r="QRG14" s="352"/>
      <c r="QRH14" s="353"/>
      <c r="QRI14" s="350"/>
      <c r="QRJ14" s="350"/>
      <c r="QRK14" s="350"/>
      <c r="QRL14" s="350"/>
      <c r="QRM14" s="350"/>
      <c r="QRN14" s="350"/>
      <c r="QRO14" s="351"/>
      <c r="QRP14" s="352"/>
      <c r="QRQ14" s="353"/>
      <c r="QRR14" s="352"/>
      <c r="QRS14" s="353"/>
      <c r="QRT14" s="352"/>
      <c r="QRU14" s="353"/>
      <c r="QRV14" s="352"/>
      <c r="QRW14" s="353"/>
      <c r="QRX14" s="350"/>
      <c r="QRY14" s="350"/>
      <c r="QRZ14" s="350"/>
      <c r="QSA14" s="350"/>
      <c r="QSB14" s="350"/>
      <c r="QSC14" s="350"/>
      <c r="QSD14" s="351"/>
      <c r="QSE14" s="352"/>
      <c r="QSF14" s="353"/>
      <c r="QSG14" s="352"/>
      <c r="QSH14" s="353"/>
      <c r="QSI14" s="352"/>
      <c r="QSJ14" s="353"/>
      <c r="QSK14" s="352"/>
      <c r="QSL14" s="353"/>
      <c r="QSM14" s="350"/>
      <c r="QSN14" s="350"/>
      <c r="QSO14" s="350"/>
      <c r="QSP14" s="350"/>
      <c r="QSQ14" s="350"/>
      <c r="QSR14" s="350"/>
      <c r="QSS14" s="351"/>
      <c r="QST14" s="352"/>
      <c r="QSU14" s="353"/>
      <c r="QSV14" s="352"/>
      <c r="QSW14" s="353"/>
      <c r="QSX14" s="352"/>
      <c r="QSY14" s="353"/>
      <c r="QSZ14" s="352"/>
      <c r="QTA14" s="353"/>
      <c r="QTB14" s="350"/>
      <c r="QTC14" s="350"/>
      <c r="QTD14" s="350"/>
      <c r="QTE14" s="350"/>
      <c r="QTF14" s="350"/>
      <c r="QTG14" s="350"/>
      <c r="QTH14" s="351"/>
      <c r="QTI14" s="352"/>
      <c r="QTJ14" s="353"/>
      <c r="QTK14" s="352"/>
      <c r="QTL14" s="353"/>
      <c r="QTM14" s="352"/>
      <c r="QTN14" s="353"/>
      <c r="QTO14" s="352"/>
      <c r="QTP14" s="353"/>
      <c r="QTQ14" s="350"/>
      <c r="QTR14" s="350"/>
      <c r="QTS14" s="350"/>
      <c r="QTT14" s="350"/>
      <c r="QTU14" s="350"/>
      <c r="QTV14" s="350"/>
      <c r="QTW14" s="351"/>
      <c r="QTX14" s="352"/>
      <c r="QTY14" s="353"/>
      <c r="QTZ14" s="352"/>
      <c r="QUA14" s="353"/>
      <c r="QUB14" s="352"/>
      <c r="QUC14" s="353"/>
      <c r="QUD14" s="352"/>
      <c r="QUE14" s="353"/>
      <c r="QUF14" s="350"/>
      <c r="QUG14" s="350"/>
      <c r="QUH14" s="350"/>
      <c r="QUI14" s="350"/>
      <c r="QUJ14" s="350"/>
      <c r="QUK14" s="350"/>
      <c r="QUL14" s="351"/>
      <c r="QUM14" s="352"/>
      <c r="QUN14" s="353"/>
      <c r="QUO14" s="352"/>
      <c r="QUP14" s="353"/>
      <c r="QUQ14" s="352"/>
      <c r="QUR14" s="353"/>
      <c r="QUS14" s="352"/>
      <c r="QUT14" s="353"/>
      <c r="QUU14" s="350"/>
      <c r="QUV14" s="350"/>
      <c r="QUW14" s="350"/>
      <c r="QUX14" s="350"/>
      <c r="QUY14" s="350"/>
      <c r="QUZ14" s="350"/>
      <c r="QVA14" s="351"/>
      <c r="QVB14" s="352"/>
      <c r="QVC14" s="353"/>
      <c r="QVD14" s="352"/>
      <c r="QVE14" s="353"/>
      <c r="QVF14" s="352"/>
      <c r="QVG14" s="353"/>
      <c r="QVH14" s="352"/>
      <c r="QVI14" s="353"/>
      <c r="QVJ14" s="350"/>
      <c r="QVK14" s="350"/>
      <c r="QVL14" s="350"/>
      <c r="QVM14" s="350"/>
      <c r="QVN14" s="350"/>
      <c r="QVO14" s="350"/>
      <c r="QVP14" s="351"/>
      <c r="QVQ14" s="352"/>
      <c r="QVR14" s="353"/>
      <c r="QVS14" s="352"/>
      <c r="QVT14" s="353"/>
      <c r="QVU14" s="352"/>
      <c r="QVV14" s="353"/>
      <c r="QVW14" s="352"/>
      <c r="QVX14" s="353"/>
      <c r="QVY14" s="350"/>
      <c r="QVZ14" s="350"/>
      <c r="QWA14" s="350"/>
      <c r="QWB14" s="350"/>
      <c r="QWC14" s="350"/>
      <c r="QWD14" s="350"/>
      <c r="QWE14" s="351"/>
      <c r="QWF14" s="352"/>
      <c r="QWG14" s="353"/>
      <c r="QWH14" s="352"/>
      <c r="QWI14" s="353"/>
      <c r="QWJ14" s="352"/>
      <c r="QWK14" s="353"/>
      <c r="QWL14" s="352"/>
      <c r="QWM14" s="353"/>
      <c r="QWN14" s="350"/>
      <c r="QWO14" s="350"/>
      <c r="QWP14" s="350"/>
      <c r="QWQ14" s="350"/>
      <c r="QWR14" s="350"/>
      <c r="QWS14" s="350"/>
      <c r="QWT14" s="351"/>
      <c r="QWU14" s="352"/>
      <c r="QWV14" s="353"/>
      <c r="QWW14" s="352"/>
      <c r="QWX14" s="353"/>
      <c r="QWY14" s="352"/>
      <c r="QWZ14" s="353"/>
      <c r="QXA14" s="352"/>
      <c r="QXB14" s="353"/>
      <c r="QXC14" s="350"/>
      <c r="QXD14" s="350"/>
      <c r="QXE14" s="350"/>
      <c r="QXF14" s="350"/>
      <c r="QXG14" s="350"/>
      <c r="QXH14" s="350"/>
      <c r="QXI14" s="351"/>
      <c r="QXJ14" s="352"/>
      <c r="QXK14" s="353"/>
      <c r="QXL14" s="352"/>
      <c r="QXM14" s="353"/>
      <c r="QXN14" s="352"/>
      <c r="QXO14" s="353"/>
      <c r="QXP14" s="352"/>
      <c r="QXQ14" s="353"/>
      <c r="QXR14" s="350"/>
      <c r="QXS14" s="350"/>
      <c r="QXT14" s="350"/>
      <c r="QXU14" s="350"/>
      <c r="QXV14" s="350"/>
      <c r="QXW14" s="350"/>
      <c r="QXX14" s="351"/>
      <c r="QXY14" s="352"/>
      <c r="QXZ14" s="353"/>
      <c r="QYA14" s="352"/>
      <c r="QYB14" s="353"/>
      <c r="QYC14" s="352"/>
      <c r="QYD14" s="353"/>
      <c r="QYE14" s="352"/>
      <c r="QYF14" s="353"/>
      <c r="QYG14" s="350"/>
      <c r="QYH14" s="350"/>
      <c r="QYI14" s="350"/>
      <c r="QYJ14" s="350"/>
      <c r="QYK14" s="350"/>
      <c r="QYL14" s="350"/>
      <c r="QYM14" s="351"/>
      <c r="QYN14" s="352"/>
      <c r="QYO14" s="353"/>
      <c r="QYP14" s="352"/>
      <c r="QYQ14" s="353"/>
      <c r="QYR14" s="352"/>
      <c r="QYS14" s="353"/>
      <c r="QYT14" s="352"/>
      <c r="QYU14" s="353"/>
      <c r="QYV14" s="350"/>
      <c r="QYW14" s="350"/>
      <c r="QYX14" s="350"/>
      <c r="QYY14" s="350"/>
      <c r="QYZ14" s="350"/>
      <c r="QZA14" s="350"/>
      <c r="QZB14" s="351"/>
      <c r="QZC14" s="352"/>
      <c r="QZD14" s="353"/>
      <c r="QZE14" s="352"/>
      <c r="QZF14" s="353"/>
      <c r="QZG14" s="352"/>
      <c r="QZH14" s="353"/>
      <c r="QZI14" s="352"/>
      <c r="QZJ14" s="353"/>
      <c r="QZK14" s="350"/>
      <c r="QZL14" s="350"/>
      <c r="QZM14" s="350"/>
      <c r="QZN14" s="350"/>
      <c r="QZO14" s="350"/>
      <c r="QZP14" s="350"/>
      <c r="QZQ14" s="351"/>
      <c r="QZR14" s="352"/>
      <c r="QZS14" s="353"/>
      <c r="QZT14" s="352"/>
      <c r="QZU14" s="353"/>
      <c r="QZV14" s="352"/>
      <c r="QZW14" s="353"/>
      <c r="QZX14" s="352"/>
      <c r="QZY14" s="353"/>
      <c r="QZZ14" s="350"/>
      <c r="RAA14" s="350"/>
      <c r="RAB14" s="350"/>
      <c r="RAC14" s="350"/>
      <c r="RAD14" s="350"/>
      <c r="RAE14" s="350"/>
      <c r="RAF14" s="351"/>
      <c r="RAG14" s="352"/>
      <c r="RAH14" s="353"/>
      <c r="RAI14" s="352"/>
      <c r="RAJ14" s="353"/>
      <c r="RAK14" s="352"/>
      <c r="RAL14" s="353"/>
      <c r="RAM14" s="352"/>
      <c r="RAN14" s="353"/>
      <c r="RAO14" s="350"/>
      <c r="RAP14" s="350"/>
      <c r="RAQ14" s="350"/>
      <c r="RAR14" s="350"/>
      <c r="RAS14" s="350"/>
      <c r="RAT14" s="350"/>
      <c r="RAU14" s="351"/>
      <c r="RAV14" s="352"/>
      <c r="RAW14" s="353"/>
      <c r="RAX14" s="352"/>
      <c r="RAY14" s="353"/>
      <c r="RAZ14" s="352"/>
      <c r="RBA14" s="353"/>
      <c r="RBB14" s="352"/>
      <c r="RBC14" s="353"/>
      <c r="RBD14" s="350"/>
      <c r="RBE14" s="350"/>
      <c r="RBF14" s="350"/>
      <c r="RBG14" s="350"/>
      <c r="RBH14" s="350"/>
      <c r="RBI14" s="350"/>
      <c r="RBJ14" s="351"/>
      <c r="RBK14" s="352"/>
      <c r="RBL14" s="353"/>
      <c r="RBM14" s="352"/>
      <c r="RBN14" s="353"/>
      <c r="RBO14" s="352"/>
      <c r="RBP14" s="353"/>
      <c r="RBQ14" s="352"/>
      <c r="RBR14" s="353"/>
      <c r="RBS14" s="350"/>
      <c r="RBT14" s="350"/>
      <c r="RBU14" s="350"/>
      <c r="RBV14" s="350"/>
      <c r="RBW14" s="350"/>
      <c r="RBX14" s="350"/>
      <c r="RBY14" s="351"/>
      <c r="RBZ14" s="352"/>
      <c r="RCA14" s="353"/>
      <c r="RCB14" s="352"/>
      <c r="RCC14" s="353"/>
      <c r="RCD14" s="352"/>
      <c r="RCE14" s="353"/>
      <c r="RCF14" s="352"/>
      <c r="RCG14" s="353"/>
      <c r="RCH14" s="350"/>
      <c r="RCI14" s="350"/>
      <c r="RCJ14" s="350"/>
      <c r="RCK14" s="350"/>
      <c r="RCL14" s="350"/>
      <c r="RCM14" s="350"/>
      <c r="RCN14" s="351"/>
      <c r="RCO14" s="352"/>
      <c r="RCP14" s="353"/>
      <c r="RCQ14" s="352"/>
      <c r="RCR14" s="353"/>
      <c r="RCS14" s="352"/>
      <c r="RCT14" s="353"/>
      <c r="RCU14" s="352"/>
      <c r="RCV14" s="353"/>
      <c r="RCW14" s="350"/>
      <c r="RCX14" s="350"/>
      <c r="RCY14" s="350"/>
      <c r="RCZ14" s="350"/>
      <c r="RDA14" s="350"/>
      <c r="RDB14" s="350"/>
      <c r="RDC14" s="351"/>
      <c r="RDD14" s="352"/>
      <c r="RDE14" s="353"/>
      <c r="RDF14" s="352"/>
      <c r="RDG14" s="353"/>
      <c r="RDH14" s="352"/>
      <c r="RDI14" s="353"/>
      <c r="RDJ14" s="352"/>
      <c r="RDK14" s="353"/>
      <c r="RDL14" s="350"/>
      <c r="RDM14" s="350"/>
      <c r="RDN14" s="350"/>
      <c r="RDO14" s="350"/>
      <c r="RDP14" s="350"/>
      <c r="RDQ14" s="350"/>
      <c r="RDR14" s="351"/>
      <c r="RDS14" s="352"/>
      <c r="RDT14" s="353"/>
      <c r="RDU14" s="352"/>
      <c r="RDV14" s="353"/>
      <c r="RDW14" s="352"/>
      <c r="RDX14" s="353"/>
      <c r="RDY14" s="352"/>
      <c r="RDZ14" s="353"/>
      <c r="REA14" s="350"/>
      <c r="REB14" s="350"/>
      <c r="REC14" s="350"/>
      <c r="RED14" s="350"/>
      <c r="REE14" s="350"/>
      <c r="REF14" s="350"/>
      <c r="REG14" s="351"/>
      <c r="REH14" s="352"/>
      <c r="REI14" s="353"/>
      <c r="REJ14" s="352"/>
      <c r="REK14" s="353"/>
      <c r="REL14" s="352"/>
      <c r="REM14" s="353"/>
      <c r="REN14" s="352"/>
      <c r="REO14" s="353"/>
      <c r="REP14" s="350"/>
      <c r="REQ14" s="350"/>
      <c r="RER14" s="350"/>
      <c r="RES14" s="350"/>
      <c r="RET14" s="350"/>
      <c r="REU14" s="350"/>
      <c r="REV14" s="351"/>
      <c r="REW14" s="352"/>
      <c r="REX14" s="353"/>
      <c r="REY14" s="352"/>
      <c r="REZ14" s="353"/>
      <c r="RFA14" s="352"/>
      <c r="RFB14" s="353"/>
      <c r="RFC14" s="352"/>
      <c r="RFD14" s="353"/>
      <c r="RFE14" s="350"/>
      <c r="RFF14" s="350"/>
      <c r="RFG14" s="350"/>
      <c r="RFH14" s="350"/>
      <c r="RFI14" s="350"/>
      <c r="RFJ14" s="350"/>
      <c r="RFK14" s="351"/>
      <c r="RFL14" s="352"/>
      <c r="RFM14" s="353"/>
      <c r="RFN14" s="352"/>
      <c r="RFO14" s="353"/>
      <c r="RFP14" s="352"/>
      <c r="RFQ14" s="353"/>
      <c r="RFR14" s="352"/>
      <c r="RFS14" s="353"/>
      <c r="RFT14" s="350"/>
      <c r="RFU14" s="350"/>
      <c r="RFV14" s="350"/>
      <c r="RFW14" s="350"/>
      <c r="RFX14" s="350"/>
      <c r="RFY14" s="350"/>
      <c r="RFZ14" s="351"/>
      <c r="RGA14" s="352"/>
      <c r="RGB14" s="353"/>
      <c r="RGC14" s="352"/>
      <c r="RGD14" s="353"/>
      <c r="RGE14" s="352"/>
      <c r="RGF14" s="353"/>
      <c r="RGG14" s="352"/>
      <c r="RGH14" s="353"/>
      <c r="RGI14" s="350"/>
      <c r="RGJ14" s="350"/>
      <c r="RGK14" s="350"/>
      <c r="RGL14" s="350"/>
      <c r="RGM14" s="350"/>
      <c r="RGN14" s="350"/>
      <c r="RGO14" s="351"/>
      <c r="RGP14" s="352"/>
      <c r="RGQ14" s="353"/>
      <c r="RGR14" s="352"/>
      <c r="RGS14" s="353"/>
      <c r="RGT14" s="352"/>
      <c r="RGU14" s="353"/>
      <c r="RGV14" s="352"/>
      <c r="RGW14" s="353"/>
      <c r="RGX14" s="350"/>
      <c r="RGY14" s="350"/>
      <c r="RGZ14" s="350"/>
      <c r="RHA14" s="350"/>
      <c r="RHB14" s="350"/>
      <c r="RHC14" s="350"/>
      <c r="RHD14" s="351"/>
      <c r="RHE14" s="352"/>
      <c r="RHF14" s="353"/>
      <c r="RHG14" s="352"/>
      <c r="RHH14" s="353"/>
      <c r="RHI14" s="352"/>
      <c r="RHJ14" s="353"/>
      <c r="RHK14" s="352"/>
      <c r="RHL14" s="353"/>
      <c r="RHM14" s="350"/>
      <c r="RHN14" s="350"/>
      <c r="RHO14" s="350"/>
      <c r="RHP14" s="350"/>
      <c r="RHQ14" s="350"/>
      <c r="RHR14" s="350"/>
      <c r="RHS14" s="351"/>
      <c r="RHT14" s="352"/>
      <c r="RHU14" s="353"/>
      <c r="RHV14" s="352"/>
      <c r="RHW14" s="353"/>
      <c r="RHX14" s="352"/>
      <c r="RHY14" s="353"/>
      <c r="RHZ14" s="352"/>
      <c r="RIA14" s="353"/>
      <c r="RIB14" s="350"/>
      <c r="RIC14" s="350"/>
      <c r="RID14" s="350"/>
      <c r="RIE14" s="350"/>
      <c r="RIF14" s="350"/>
      <c r="RIG14" s="350"/>
      <c r="RIH14" s="351"/>
      <c r="RII14" s="352"/>
      <c r="RIJ14" s="353"/>
      <c r="RIK14" s="352"/>
      <c r="RIL14" s="353"/>
      <c r="RIM14" s="352"/>
      <c r="RIN14" s="353"/>
      <c r="RIO14" s="352"/>
      <c r="RIP14" s="353"/>
      <c r="RIQ14" s="350"/>
      <c r="RIR14" s="350"/>
      <c r="RIS14" s="350"/>
      <c r="RIT14" s="350"/>
      <c r="RIU14" s="350"/>
      <c r="RIV14" s="350"/>
      <c r="RIW14" s="351"/>
      <c r="RIX14" s="352"/>
      <c r="RIY14" s="353"/>
      <c r="RIZ14" s="352"/>
      <c r="RJA14" s="353"/>
      <c r="RJB14" s="352"/>
      <c r="RJC14" s="353"/>
      <c r="RJD14" s="352"/>
      <c r="RJE14" s="353"/>
      <c r="RJF14" s="350"/>
      <c r="RJG14" s="350"/>
      <c r="RJH14" s="350"/>
      <c r="RJI14" s="350"/>
      <c r="RJJ14" s="350"/>
      <c r="RJK14" s="350"/>
      <c r="RJL14" s="351"/>
      <c r="RJM14" s="352"/>
      <c r="RJN14" s="353"/>
      <c r="RJO14" s="352"/>
      <c r="RJP14" s="353"/>
      <c r="RJQ14" s="352"/>
      <c r="RJR14" s="353"/>
      <c r="RJS14" s="352"/>
      <c r="RJT14" s="353"/>
      <c r="RJU14" s="350"/>
      <c r="RJV14" s="350"/>
      <c r="RJW14" s="350"/>
      <c r="RJX14" s="350"/>
      <c r="RJY14" s="350"/>
      <c r="RJZ14" s="350"/>
      <c r="RKA14" s="351"/>
      <c r="RKB14" s="352"/>
      <c r="RKC14" s="353"/>
      <c r="RKD14" s="352"/>
      <c r="RKE14" s="353"/>
      <c r="RKF14" s="352"/>
      <c r="RKG14" s="353"/>
      <c r="RKH14" s="352"/>
      <c r="RKI14" s="353"/>
      <c r="RKJ14" s="350"/>
      <c r="RKK14" s="350"/>
      <c r="RKL14" s="350"/>
      <c r="RKM14" s="350"/>
      <c r="RKN14" s="350"/>
      <c r="RKO14" s="350"/>
      <c r="RKP14" s="351"/>
      <c r="RKQ14" s="352"/>
      <c r="RKR14" s="353"/>
      <c r="RKS14" s="352"/>
      <c r="RKT14" s="353"/>
      <c r="RKU14" s="352"/>
      <c r="RKV14" s="353"/>
      <c r="RKW14" s="352"/>
      <c r="RKX14" s="353"/>
      <c r="RKY14" s="350"/>
      <c r="RKZ14" s="350"/>
      <c r="RLA14" s="350"/>
      <c r="RLB14" s="350"/>
      <c r="RLC14" s="350"/>
      <c r="RLD14" s="350"/>
      <c r="RLE14" s="351"/>
      <c r="RLF14" s="352"/>
      <c r="RLG14" s="353"/>
      <c r="RLH14" s="352"/>
      <c r="RLI14" s="353"/>
      <c r="RLJ14" s="352"/>
      <c r="RLK14" s="353"/>
      <c r="RLL14" s="352"/>
      <c r="RLM14" s="353"/>
      <c r="RLN14" s="350"/>
      <c r="RLO14" s="350"/>
      <c r="RLP14" s="350"/>
      <c r="RLQ14" s="350"/>
      <c r="RLR14" s="350"/>
      <c r="RLS14" s="350"/>
      <c r="RLT14" s="351"/>
      <c r="RLU14" s="352"/>
      <c r="RLV14" s="353"/>
      <c r="RLW14" s="352"/>
      <c r="RLX14" s="353"/>
      <c r="RLY14" s="352"/>
      <c r="RLZ14" s="353"/>
      <c r="RMA14" s="352"/>
      <c r="RMB14" s="353"/>
      <c r="RMC14" s="350"/>
      <c r="RMD14" s="350"/>
      <c r="RME14" s="350"/>
      <c r="RMF14" s="350"/>
      <c r="RMG14" s="350"/>
      <c r="RMH14" s="350"/>
      <c r="RMI14" s="351"/>
      <c r="RMJ14" s="352"/>
      <c r="RMK14" s="353"/>
      <c r="RML14" s="352"/>
      <c r="RMM14" s="353"/>
      <c r="RMN14" s="352"/>
      <c r="RMO14" s="353"/>
      <c r="RMP14" s="352"/>
      <c r="RMQ14" s="353"/>
      <c r="RMR14" s="350"/>
      <c r="RMS14" s="350"/>
      <c r="RMT14" s="350"/>
      <c r="RMU14" s="350"/>
      <c r="RMV14" s="350"/>
      <c r="RMW14" s="350"/>
      <c r="RMX14" s="351"/>
      <c r="RMY14" s="352"/>
      <c r="RMZ14" s="353"/>
      <c r="RNA14" s="352"/>
      <c r="RNB14" s="353"/>
      <c r="RNC14" s="352"/>
      <c r="RND14" s="353"/>
      <c r="RNE14" s="352"/>
      <c r="RNF14" s="353"/>
      <c r="RNG14" s="350"/>
      <c r="RNH14" s="350"/>
      <c r="RNI14" s="350"/>
      <c r="RNJ14" s="350"/>
      <c r="RNK14" s="350"/>
      <c r="RNL14" s="350"/>
      <c r="RNM14" s="351"/>
      <c r="RNN14" s="352"/>
      <c r="RNO14" s="353"/>
      <c r="RNP14" s="352"/>
      <c r="RNQ14" s="353"/>
      <c r="RNR14" s="352"/>
      <c r="RNS14" s="353"/>
      <c r="RNT14" s="352"/>
      <c r="RNU14" s="353"/>
      <c r="RNV14" s="350"/>
      <c r="RNW14" s="350"/>
      <c r="RNX14" s="350"/>
      <c r="RNY14" s="350"/>
      <c r="RNZ14" s="350"/>
      <c r="ROA14" s="350"/>
      <c r="ROB14" s="351"/>
      <c r="ROC14" s="352"/>
      <c r="ROD14" s="353"/>
      <c r="ROE14" s="352"/>
      <c r="ROF14" s="353"/>
      <c r="ROG14" s="352"/>
      <c r="ROH14" s="353"/>
      <c r="ROI14" s="352"/>
      <c r="ROJ14" s="353"/>
      <c r="ROK14" s="350"/>
      <c r="ROL14" s="350"/>
      <c r="ROM14" s="350"/>
      <c r="RON14" s="350"/>
      <c r="ROO14" s="350"/>
      <c r="ROP14" s="350"/>
      <c r="ROQ14" s="351"/>
      <c r="ROR14" s="352"/>
      <c r="ROS14" s="353"/>
      <c r="ROT14" s="352"/>
      <c r="ROU14" s="353"/>
      <c r="ROV14" s="352"/>
      <c r="ROW14" s="353"/>
      <c r="ROX14" s="352"/>
      <c r="ROY14" s="353"/>
      <c r="ROZ14" s="350"/>
      <c r="RPA14" s="350"/>
      <c r="RPB14" s="350"/>
      <c r="RPC14" s="350"/>
      <c r="RPD14" s="350"/>
      <c r="RPE14" s="350"/>
      <c r="RPF14" s="351"/>
      <c r="RPG14" s="352"/>
      <c r="RPH14" s="353"/>
      <c r="RPI14" s="352"/>
      <c r="RPJ14" s="353"/>
      <c r="RPK14" s="352"/>
      <c r="RPL14" s="353"/>
      <c r="RPM14" s="352"/>
      <c r="RPN14" s="353"/>
      <c r="RPO14" s="350"/>
      <c r="RPP14" s="350"/>
      <c r="RPQ14" s="350"/>
      <c r="RPR14" s="350"/>
      <c r="RPS14" s="350"/>
      <c r="RPT14" s="350"/>
      <c r="RPU14" s="351"/>
      <c r="RPV14" s="352"/>
      <c r="RPW14" s="353"/>
      <c r="RPX14" s="352"/>
      <c r="RPY14" s="353"/>
      <c r="RPZ14" s="352"/>
      <c r="RQA14" s="353"/>
      <c r="RQB14" s="352"/>
      <c r="RQC14" s="353"/>
      <c r="RQD14" s="350"/>
      <c r="RQE14" s="350"/>
      <c r="RQF14" s="350"/>
      <c r="RQG14" s="350"/>
      <c r="RQH14" s="350"/>
      <c r="RQI14" s="350"/>
      <c r="RQJ14" s="351"/>
      <c r="RQK14" s="352"/>
      <c r="RQL14" s="353"/>
      <c r="RQM14" s="352"/>
      <c r="RQN14" s="353"/>
      <c r="RQO14" s="352"/>
      <c r="RQP14" s="353"/>
      <c r="RQQ14" s="352"/>
      <c r="RQR14" s="353"/>
      <c r="RQS14" s="350"/>
      <c r="RQT14" s="350"/>
      <c r="RQU14" s="350"/>
      <c r="RQV14" s="350"/>
      <c r="RQW14" s="350"/>
      <c r="RQX14" s="350"/>
      <c r="RQY14" s="351"/>
      <c r="RQZ14" s="352"/>
      <c r="RRA14" s="353"/>
      <c r="RRB14" s="352"/>
      <c r="RRC14" s="353"/>
      <c r="RRD14" s="352"/>
      <c r="RRE14" s="353"/>
      <c r="RRF14" s="352"/>
      <c r="RRG14" s="353"/>
      <c r="RRH14" s="350"/>
      <c r="RRI14" s="350"/>
      <c r="RRJ14" s="350"/>
      <c r="RRK14" s="350"/>
      <c r="RRL14" s="350"/>
      <c r="RRM14" s="350"/>
      <c r="RRN14" s="351"/>
      <c r="RRO14" s="352"/>
      <c r="RRP14" s="353"/>
      <c r="RRQ14" s="352"/>
      <c r="RRR14" s="353"/>
      <c r="RRS14" s="352"/>
      <c r="RRT14" s="353"/>
      <c r="RRU14" s="352"/>
      <c r="RRV14" s="353"/>
      <c r="RRW14" s="350"/>
      <c r="RRX14" s="350"/>
      <c r="RRY14" s="350"/>
      <c r="RRZ14" s="350"/>
      <c r="RSA14" s="350"/>
      <c r="RSB14" s="350"/>
      <c r="RSC14" s="351"/>
      <c r="RSD14" s="352"/>
      <c r="RSE14" s="353"/>
      <c r="RSF14" s="352"/>
      <c r="RSG14" s="353"/>
      <c r="RSH14" s="352"/>
      <c r="RSI14" s="353"/>
      <c r="RSJ14" s="352"/>
      <c r="RSK14" s="353"/>
      <c r="RSL14" s="350"/>
      <c r="RSM14" s="350"/>
      <c r="RSN14" s="350"/>
      <c r="RSO14" s="350"/>
      <c r="RSP14" s="350"/>
      <c r="RSQ14" s="350"/>
      <c r="RSR14" s="351"/>
      <c r="RSS14" s="352"/>
      <c r="RST14" s="353"/>
      <c r="RSU14" s="352"/>
      <c r="RSV14" s="353"/>
      <c r="RSW14" s="352"/>
      <c r="RSX14" s="353"/>
      <c r="RSY14" s="352"/>
      <c r="RSZ14" s="353"/>
      <c r="RTA14" s="350"/>
      <c r="RTB14" s="350"/>
      <c r="RTC14" s="350"/>
      <c r="RTD14" s="350"/>
      <c r="RTE14" s="350"/>
      <c r="RTF14" s="350"/>
      <c r="RTG14" s="351"/>
      <c r="RTH14" s="352"/>
      <c r="RTI14" s="353"/>
      <c r="RTJ14" s="352"/>
      <c r="RTK14" s="353"/>
      <c r="RTL14" s="352"/>
      <c r="RTM14" s="353"/>
      <c r="RTN14" s="352"/>
      <c r="RTO14" s="353"/>
      <c r="RTP14" s="350"/>
      <c r="RTQ14" s="350"/>
      <c r="RTR14" s="350"/>
      <c r="RTS14" s="350"/>
      <c r="RTT14" s="350"/>
      <c r="RTU14" s="350"/>
      <c r="RTV14" s="351"/>
      <c r="RTW14" s="352"/>
      <c r="RTX14" s="353"/>
      <c r="RTY14" s="352"/>
      <c r="RTZ14" s="353"/>
      <c r="RUA14" s="352"/>
      <c r="RUB14" s="353"/>
      <c r="RUC14" s="352"/>
      <c r="RUD14" s="353"/>
      <c r="RUE14" s="350"/>
      <c r="RUF14" s="350"/>
      <c r="RUG14" s="350"/>
      <c r="RUH14" s="350"/>
      <c r="RUI14" s="350"/>
      <c r="RUJ14" s="350"/>
      <c r="RUK14" s="351"/>
      <c r="RUL14" s="352"/>
      <c r="RUM14" s="353"/>
      <c r="RUN14" s="352"/>
      <c r="RUO14" s="353"/>
      <c r="RUP14" s="352"/>
      <c r="RUQ14" s="353"/>
      <c r="RUR14" s="352"/>
      <c r="RUS14" s="353"/>
      <c r="RUT14" s="350"/>
      <c r="RUU14" s="350"/>
      <c r="RUV14" s="350"/>
      <c r="RUW14" s="350"/>
      <c r="RUX14" s="350"/>
      <c r="RUY14" s="350"/>
      <c r="RUZ14" s="351"/>
      <c r="RVA14" s="352"/>
      <c r="RVB14" s="353"/>
      <c r="RVC14" s="352"/>
      <c r="RVD14" s="353"/>
      <c r="RVE14" s="352"/>
      <c r="RVF14" s="353"/>
      <c r="RVG14" s="352"/>
      <c r="RVH14" s="353"/>
      <c r="RVI14" s="350"/>
      <c r="RVJ14" s="350"/>
      <c r="RVK14" s="350"/>
      <c r="RVL14" s="350"/>
      <c r="RVM14" s="350"/>
      <c r="RVN14" s="350"/>
      <c r="RVO14" s="351"/>
      <c r="RVP14" s="352"/>
      <c r="RVQ14" s="353"/>
      <c r="RVR14" s="352"/>
      <c r="RVS14" s="353"/>
      <c r="RVT14" s="352"/>
      <c r="RVU14" s="353"/>
      <c r="RVV14" s="352"/>
      <c r="RVW14" s="353"/>
      <c r="RVX14" s="350"/>
      <c r="RVY14" s="350"/>
      <c r="RVZ14" s="350"/>
      <c r="RWA14" s="350"/>
      <c r="RWB14" s="350"/>
      <c r="RWC14" s="350"/>
      <c r="RWD14" s="351"/>
      <c r="RWE14" s="352"/>
      <c r="RWF14" s="353"/>
      <c r="RWG14" s="352"/>
      <c r="RWH14" s="353"/>
      <c r="RWI14" s="352"/>
      <c r="RWJ14" s="353"/>
      <c r="RWK14" s="352"/>
      <c r="RWL14" s="353"/>
      <c r="RWM14" s="350"/>
      <c r="RWN14" s="350"/>
      <c r="RWO14" s="350"/>
      <c r="RWP14" s="350"/>
      <c r="RWQ14" s="350"/>
      <c r="RWR14" s="350"/>
      <c r="RWS14" s="351"/>
      <c r="RWT14" s="352"/>
      <c r="RWU14" s="353"/>
      <c r="RWV14" s="352"/>
      <c r="RWW14" s="353"/>
      <c r="RWX14" s="352"/>
      <c r="RWY14" s="353"/>
      <c r="RWZ14" s="352"/>
      <c r="RXA14" s="353"/>
      <c r="RXB14" s="350"/>
      <c r="RXC14" s="350"/>
      <c r="RXD14" s="350"/>
      <c r="RXE14" s="350"/>
      <c r="RXF14" s="350"/>
      <c r="RXG14" s="350"/>
      <c r="RXH14" s="351"/>
      <c r="RXI14" s="352"/>
      <c r="RXJ14" s="353"/>
      <c r="RXK14" s="352"/>
      <c r="RXL14" s="353"/>
      <c r="RXM14" s="352"/>
      <c r="RXN14" s="353"/>
      <c r="RXO14" s="352"/>
      <c r="RXP14" s="353"/>
      <c r="RXQ14" s="350"/>
      <c r="RXR14" s="350"/>
      <c r="RXS14" s="350"/>
      <c r="RXT14" s="350"/>
      <c r="RXU14" s="350"/>
      <c r="RXV14" s="350"/>
      <c r="RXW14" s="351"/>
      <c r="RXX14" s="352"/>
      <c r="RXY14" s="353"/>
      <c r="RXZ14" s="352"/>
      <c r="RYA14" s="353"/>
      <c r="RYB14" s="352"/>
      <c r="RYC14" s="353"/>
      <c r="RYD14" s="352"/>
      <c r="RYE14" s="353"/>
      <c r="RYF14" s="350"/>
      <c r="RYG14" s="350"/>
      <c r="RYH14" s="350"/>
      <c r="RYI14" s="350"/>
      <c r="RYJ14" s="350"/>
      <c r="RYK14" s="350"/>
      <c r="RYL14" s="351"/>
      <c r="RYM14" s="352"/>
      <c r="RYN14" s="353"/>
      <c r="RYO14" s="352"/>
      <c r="RYP14" s="353"/>
      <c r="RYQ14" s="352"/>
      <c r="RYR14" s="353"/>
      <c r="RYS14" s="352"/>
      <c r="RYT14" s="353"/>
      <c r="RYU14" s="350"/>
      <c r="RYV14" s="350"/>
      <c r="RYW14" s="350"/>
      <c r="RYX14" s="350"/>
      <c r="RYY14" s="350"/>
      <c r="RYZ14" s="350"/>
      <c r="RZA14" s="351"/>
      <c r="RZB14" s="352"/>
      <c r="RZC14" s="353"/>
      <c r="RZD14" s="352"/>
      <c r="RZE14" s="353"/>
      <c r="RZF14" s="352"/>
      <c r="RZG14" s="353"/>
      <c r="RZH14" s="352"/>
      <c r="RZI14" s="353"/>
      <c r="RZJ14" s="350"/>
      <c r="RZK14" s="350"/>
      <c r="RZL14" s="350"/>
      <c r="RZM14" s="350"/>
      <c r="RZN14" s="350"/>
      <c r="RZO14" s="350"/>
      <c r="RZP14" s="351"/>
      <c r="RZQ14" s="352"/>
      <c r="RZR14" s="353"/>
      <c r="RZS14" s="352"/>
      <c r="RZT14" s="353"/>
      <c r="RZU14" s="352"/>
      <c r="RZV14" s="353"/>
      <c r="RZW14" s="352"/>
      <c r="RZX14" s="353"/>
      <c r="RZY14" s="350"/>
      <c r="RZZ14" s="350"/>
      <c r="SAA14" s="350"/>
      <c r="SAB14" s="350"/>
      <c r="SAC14" s="350"/>
      <c r="SAD14" s="350"/>
      <c r="SAE14" s="351"/>
      <c r="SAF14" s="352"/>
      <c r="SAG14" s="353"/>
      <c r="SAH14" s="352"/>
      <c r="SAI14" s="353"/>
      <c r="SAJ14" s="352"/>
      <c r="SAK14" s="353"/>
      <c r="SAL14" s="352"/>
      <c r="SAM14" s="353"/>
      <c r="SAN14" s="350"/>
      <c r="SAO14" s="350"/>
      <c r="SAP14" s="350"/>
      <c r="SAQ14" s="350"/>
      <c r="SAR14" s="350"/>
      <c r="SAS14" s="350"/>
      <c r="SAT14" s="351"/>
      <c r="SAU14" s="352"/>
      <c r="SAV14" s="353"/>
      <c r="SAW14" s="352"/>
      <c r="SAX14" s="353"/>
      <c r="SAY14" s="352"/>
      <c r="SAZ14" s="353"/>
      <c r="SBA14" s="352"/>
      <c r="SBB14" s="353"/>
      <c r="SBC14" s="350"/>
      <c r="SBD14" s="350"/>
      <c r="SBE14" s="350"/>
      <c r="SBF14" s="350"/>
      <c r="SBG14" s="350"/>
      <c r="SBH14" s="350"/>
      <c r="SBI14" s="351"/>
      <c r="SBJ14" s="352"/>
      <c r="SBK14" s="353"/>
      <c r="SBL14" s="352"/>
      <c r="SBM14" s="353"/>
      <c r="SBN14" s="352"/>
      <c r="SBO14" s="353"/>
      <c r="SBP14" s="352"/>
      <c r="SBQ14" s="353"/>
      <c r="SBR14" s="350"/>
      <c r="SBS14" s="350"/>
      <c r="SBT14" s="350"/>
      <c r="SBU14" s="350"/>
      <c r="SBV14" s="350"/>
      <c r="SBW14" s="350"/>
      <c r="SBX14" s="351"/>
      <c r="SBY14" s="352"/>
      <c r="SBZ14" s="353"/>
      <c r="SCA14" s="352"/>
      <c r="SCB14" s="353"/>
      <c r="SCC14" s="352"/>
      <c r="SCD14" s="353"/>
      <c r="SCE14" s="352"/>
      <c r="SCF14" s="353"/>
      <c r="SCG14" s="350"/>
      <c r="SCH14" s="350"/>
      <c r="SCI14" s="350"/>
      <c r="SCJ14" s="350"/>
      <c r="SCK14" s="350"/>
      <c r="SCL14" s="350"/>
      <c r="SCM14" s="351"/>
      <c r="SCN14" s="352"/>
      <c r="SCO14" s="353"/>
      <c r="SCP14" s="352"/>
      <c r="SCQ14" s="353"/>
      <c r="SCR14" s="352"/>
      <c r="SCS14" s="353"/>
      <c r="SCT14" s="352"/>
      <c r="SCU14" s="353"/>
      <c r="SCV14" s="350"/>
      <c r="SCW14" s="350"/>
      <c r="SCX14" s="350"/>
      <c r="SCY14" s="350"/>
      <c r="SCZ14" s="350"/>
      <c r="SDA14" s="350"/>
      <c r="SDB14" s="351"/>
      <c r="SDC14" s="352"/>
      <c r="SDD14" s="353"/>
      <c r="SDE14" s="352"/>
      <c r="SDF14" s="353"/>
      <c r="SDG14" s="352"/>
      <c r="SDH14" s="353"/>
      <c r="SDI14" s="352"/>
      <c r="SDJ14" s="353"/>
      <c r="SDK14" s="350"/>
      <c r="SDL14" s="350"/>
      <c r="SDM14" s="350"/>
      <c r="SDN14" s="350"/>
      <c r="SDO14" s="350"/>
      <c r="SDP14" s="350"/>
      <c r="SDQ14" s="351"/>
      <c r="SDR14" s="352"/>
      <c r="SDS14" s="353"/>
      <c r="SDT14" s="352"/>
      <c r="SDU14" s="353"/>
      <c r="SDV14" s="352"/>
      <c r="SDW14" s="353"/>
      <c r="SDX14" s="352"/>
      <c r="SDY14" s="353"/>
      <c r="SDZ14" s="350"/>
      <c r="SEA14" s="350"/>
      <c r="SEB14" s="350"/>
      <c r="SEC14" s="350"/>
      <c r="SED14" s="350"/>
      <c r="SEE14" s="350"/>
      <c r="SEF14" s="351"/>
      <c r="SEG14" s="352"/>
      <c r="SEH14" s="353"/>
      <c r="SEI14" s="352"/>
      <c r="SEJ14" s="353"/>
      <c r="SEK14" s="352"/>
      <c r="SEL14" s="353"/>
      <c r="SEM14" s="352"/>
      <c r="SEN14" s="353"/>
      <c r="SEO14" s="350"/>
      <c r="SEP14" s="350"/>
      <c r="SEQ14" s="350"/>
      <c r="SER14" s="350"/>
      <c r="SES14" s="350"/>
      <c r="SET14" s="350"/>
      <c r="SEU14" s="351"/>
      <c r="SEV14" s="352"/>
      <c r="SEW14" s="353"/>
      <c r="SEX14" s="352"/>
      <c r="SEY14" s="353"/>
      <c r="SEZ14" s="352"/>
      <c r="SFA14" s="353"/>
      <c r="SFB14" s="352"/>
      <c r="SFC14" s="353"/>
      <c r="SFD14" s="350"/>
      <c r="SFE14" s="350"/>
      <c r="SFF14" s="350"/>
      <c r="SFG14" s="350"/>
      <c r="SFH14" s="350"/>
      <c r="SFI14" s="350"/>
      <c r="SFJ14" s="351"/>
      <c r="SFK14" s="352"/>
      <c r="SFL14" s="353"/>
      <c r="SFM14" s="352"/>
      <c r="SFN14" s="353"/>
      <c r="SFO14" s="352"/>
      <c r="SFP14" s="353"/>
      <c r="SFQ14" s="352"/>
      <c r="SFR14" s="353"/>
      <c r="SFS14" s="350"/>
      <c r="SFT14" s="350"/>
      <c r="SFU14" s="350"/>
      <c r="SFV14" s="350"/>
      <c r="SFW14" s="350"/>
      <c r="SFX14" s="350"/>
      <c r="SFY14" s="351"/>
      <c r="SFZ14" s="352"/>
      <c r="SGA14" s="353"/>
      <c r="SGB14" s="352"/>
      <c r="SGC14" s="353"/>
      <c r="SGD14" s="352"/>
      <c r="SGE14" s="353"/>
      <c r="SGF14" s="352"/>
      <c r="SGG14" s="353"/>
      <c r="SGH14" s="350"/>
      <c r="SGI14" s="350"/>
      <c r="SGJ14" s="350"/>
      <c r="SGK14" s="350"/>
      <c r="SGL14" s="350"/>
      <c r="SGM14" s="350"/>
      <c r="SGN14" s="351"/>
      <c r="SGO14" s="352"/>
      <c r="SGP14" s="353"/>
      <c r="SGQ14" s="352"/>
      <c r="SGR14" s="353"/>
      <c r="SGS14" s="352"/>
      <c r="SGT14" s="353"/>
      <c r="SGU14" s="352"/>
      <c r="SGV14" s="353"/>
      <c r="SGW14" s="350"/>
      <c r="SGX14" s="350"/>
      <c r="SGY14" s="350"/>
      <c r="SGZ14" s="350"/>
      <c r="SHA14" s="350"/>
      <c r="SHB14" s="350"/>
      <c r="SHC14" s="351"/>
      <c r="SHD14" s="352"/>
      <c r="SHE14" s="353"/>
      <c r="SHF14" s="352"/>
      <c r="SHG14" s="353"/>
      <c r="SHH14" s="352"/>
      <c r="SHI14" s="353"/>
      <c r="SHJ14" s="352"/>
      <c r="SHK14" s="353"/>
      <c r="SHL14" s="350"/>
      <c r="SHM14" s="350"/>
      <c r="SHN14" s="350"/>
      <c r="SHO14" s="350"/>
      <c r="SHP14" s="350"/>
      <c r="SHQ14" s="350"/>
      <c r="SHR14" s="351"/>
      <c r="SHS14" s="352"/>
      <c r="SHT14" s="353"/>
      <c r="SHU14" s="352"/>
      <c r="SHV14" s="353"/>
      <c r="SHW14" s="352"/>
      <c r="SHX14" s="353"/>
      <c r="SHY14" s="352"/>
      <c r="SHZ14" s="353"/>
      <c r="SIA14" s="350"/>
      <c r="SIB14" s="350"/>
      <c r="SIC14" s="350"/>
      <c r="SID14" s="350"/>
      <c r="SIE14" s="350"/>
      <c r="SIF14" s="350"/>
      <c r="SIG14" s="351"/>
      <c r="SIH14" s="352"/>
      <c r="SII14" s="353"/>
      <c r="SIJ14" s="352"/>
      <c r="SIK14" s="353"/>
      <c r="SIL14" s="352"/>
      <c r="SIM14" s="353"/>
      <c r="SIN14" s="352"/>
      <c r="SIO14" s="353"/>
      <c r="SIP14" s="350"/>
      <c r="SIQ14" s="350"/>
      <c r="SIR14" s="350"/>
      <c r="SIS14" s="350"/>
      <c r="SIT14" s="350"/>
      <c r="SIU14" s="350"/>
      <c r="SIV14" s="351"/>
      <c r="SIW14" s="352"/>
      <c r="SIX14" s="353"/>
      <c r="SIY14" s="352"/>
      <c r="SIZ14" s="353"/>
      <c r="SJA14" s="352"/>
      <c r="SJB14" s="353"/>
      <c r="SJC14" s="352"/>
      <c r="SJD14" s="353"/>
      <c r="SJE14" s="350"/>
      <c r="SJF14" s="350"/>
      <c r="SJG14" s="350"/>
      <c r="SJH14" s="350"/>
      <c r="SJI14" s="350"/>
      <c r="SJJ14" s="350"/>
      <c r="SJK14" s="351"/>
      <c r="SJL14" s="352"/>
      <c r="SJM14" s="353"/>
      <c r="SJN14" s="352"/>
      <c r="SJO14" s="353"/>
      <c r="SJP14" s="352"/>
      <c r="SJQ14" s="353"/>
      <c r="SJR14" s="352"/>
      <c r="SJS14" s="353"/>
      <c r="SJT14" s="350"/>
      <c r="SJU14" s="350"/>
      <c r="SJV14" s="350"/>
      <c r="SJW14" s="350"/>
      <c r="SJX14" s="350"/>
      <c r="SJY14" s="350"/>
      <c r="SJZ14" s="351"/>
      <c r="SKA14" s="352"/>
      <c r="SKB14" s="353"/>
      <c r="SKC14" s="352"/>
      <c r="SKD14" s="353"/>
      <c r="SKE14" s="352"/>
      <c r="SKF14" s="353"/>
      <c r="SKG14" s="352"/>
      <c r="SKH14" s="353"/>
      <c r="SKI14" s="350"/>
      <c r="SKJ14" s="350"/>
      <c r="SKK14" s="350"/>
      <c r="SKL14" s="350"/>
      <c r="SKM14" s="350"/>
      <c r="SKN14" s="350"/>
      <c r="SKO14" s="351"/>
      <c r="SKP14" s="352"/>
      <c r="SKQ14" s="353"/>
      <c r="SKR14" s="352"/>
      <c r="SKS14" s="353"/>
      <c r="SKT14" s="352"/>
      <c r="SKU14" s="353"/>
      <c r="SKV14" s="352"/>
      <c r="SKW14" s="353"/>
      <c r="SKX14" s="350"/>
      <c r="SKY14" s="350"/>
      <c r="SKZ14" s="350"/>
      <c r="SLA14" s="350"/>
      <c r="SLB14" s="350"/>
      <c r="SLC14" s="350"/>
      <c r="SLD14" s="351"/>
      <c r="SLE14" s="352"/>
      <c r="SLF14" s="353"/>
      <c r="SLG14" s="352"/>
      <c r="SLH14" s="353"/>
      <c r="SLI14" s="352"/>
      <c r="SLJ14" s="353"/>
      <c r="SLK14" s="352"/>
      <c r="SLL14" s="353"/>
      <c r="SLM14" s="350"/>
      <c r="SLN14" s="350"/>
      <c r="SLO14" s="350"/>
      <c r="SLP14" s="350"/>
      <c r="SLQ14" s="350"/>
      <c r="SLR14" s="350"/>
      <c r="SLS14" s="351"/>
      <c r="SLT14" s="352"/>
      <c r="SLU14" s="353"/>
      <c r="SLV14" s="352"/>
      <c r="SLW14" s="353"/>
      <c r="SLX14" s="352"/>
      <c r="SLY14" s="353"/>
      <c r="SLZ14" s="352"/>
      <c r="SMA14" s="353"/>
      <c r="SMB14" s="350"/>
      <c r="SMC14" s="350"/>
      <c r="SMD14" s="350"/>
      <c r="SME14" s="350"/>
      <c r="SMF14" s="350"/>
      <c r="SMG14" s="350"/>
      <c r="SMH14" s="351"/>
      <c r="SMI14" s="352"/>
      <c r="SMJ14" s="353"/>
      <c r="SMK14" s="352"/>
      <c r="SML14" s="353"/>
      <c r="SMM14" s="352"/>
      <c r="SMN14" s="353"/>
      <c r="SMO14" s="352"/>
      <c r="SMP14" s="353"/>
      <c r="SMQ14" s="350"/>
      <c r="SMR14" s="350"/>
      <c r="SMS14" s="350"/>
      <c r="SMT14" s="350"/>
      <c r="SMU14" s="350"/>
      <c r="SMV14" s="350"/>
      <c r="SMW14" s="351"/>
      <c r="SMX14" s="352"/>
      <c r="SMY14" s="353"/>
      <c r="SMZ14" s="352"/>
      <c r="SNA14" s="353"/>
      <c r="SNB14" s="352"/>
      <c r="SNC14" s="353"/>
      <c r="SND14" s="352"/>
      <c r="SNE14" s="353"/>
      <c r="SNF14" s="350"/>
      <c r="SNG14" s="350"/>
      <c r="SNH14" s="350"/>
      <c r="SNI14" s="350"/>
      <c r="SNJ14" s="350"/>
      <c r="SNK14" s="350"/>
      <c r="SNL14" s="351"/>
      <c r="SNM14" s="352"/>
      <c r="SNN14" s="353"/>
      <c r="SNO14" s="352"/>
      <c r="SNP14" s="353"/>
      <c r="SNQ14" s="352"/>
      <c r="SNR14" s="353"/>
      <c r="SNS14" s="352"/>
      <c r="SNT14" s="353"/>
      <c r="SNU14" s="350"/>
      <c r="SNV14" s="350"/>
      <c r="SNW14" s="350"/>
      <c r="SNX14" s="350"/>
      <c r="SNY14" s="350"/>
      <c r="SNZ14" s="350"/>
      <c r="SOA14" s="351"/>
      <c r="SOB14" s="352"/>
      <c r="SOC14" s="353"/>
      <c r="SOD14" s="352"/>
      <c r="SOE14" s="353"/>
      <c r="SOF14" s="352"/>
      <c r="SOG14" s="353"/>
      <c r="SOH14" s="352"/>
      <c r="SOI14" s="353"/>
      <c r="SOJ14" s="350"/>
      <c r="SOK14" s="350"/>
      <c r="SOL14" s="350"/>
      <c r="SOM14" s="350"/>
      <c r="SON14" s="350"/>
      <c r="SOO14" s="350"/>
      <c r="SOP14" s="351"/>
      <c r="SOQ14" s="352"/>
      <c r="SOR14" s="353"/>
      <c r="SOS14" s="352"/>
      <c r="SOT14" s="353"/>
      <c r="SOU14" s="352"/>
      <c r="SOV14" s="353"/>
      <c r="SOW14" s="352"/>
      <c r="SOX14" s="353"/>
      <c r="SOY14" s="350"/>
      <c r="SOZ14" s="350"/>
      <c r="SPA14" s="350"/>
      <c r="SPB14" s="350"/>
      <c r="SPC14" s="350"/>
      <c r="SPD14" s="350"/>
      <c r="SPE14" s="351"/>
      <c r="SPF14" s="352"/>
      <c r="SPG14" s="353"/>
      <c r="SPH14" s="352"/>
      <c r="SPI14" s="353"/>
      <c r="SPJ14" s="352"/>
      <c r="SPK14" s="353"/>
      <c r="SPL14" s="352"/>
      <c r="SPM14" s="353"/>
      <c r="SPN14" s="350"/>
      <c r="SPO14" s="350"/>
      <c r="SPP14" s="350"/>
      <c r="SPQ14" s="350"/>
      <c r="SPR14" s="350"/>
      <c r="SPS14" s="350"/>
      <c r="SPT14" s="351"/>
      <c r="SPU14" s="352"/>
      <c r="SPV14" s="353"/>
      <c r="SPW14" s="352"/>
      <c r="SPX14" s="353"/>
      <c r="SPY14" s="352"/>
      <c r="SPZ14" s="353"/>
      <c r="SQA14" s="352"/>
      <c r="SQB14" s="353"/>
      <c r="SQC14" s="350"/>
      <c r="SQD14" s="350"/>
      <c r="SQE14" s="350"/>
      <c r="SQF14" s="350"/>
      <c r="SQG14" s="350"/>
      <c r="SQH14" s="350"/>
      <c r="SQI14" s="351"/>
      <c r="SQJ14" s="352"/>
      <c r="SQK14" s="353"/>
      <c r="SQL14" s="352"/>
      <c r="SQM14" s="353"/>
      <c r="SQN14" s="352"/>
      <c r="SQO14" s="353"/>
      <c r="SQP14" s="352"/>
      <c r="SQQ14" s="353"/>
      <c r="SQR14" s="350"/>
      <c r="SQS14" s="350"/>
      <c r="SQT14" s="350"/>
      <c r="SQU14" s="350"/>
      <c r="SQV14" s="350"/>
      <c r="SQW14" s="350"/>
      <c r="SQX14" s="351"/>
      <c r="SQY14" s="352"/>
      <c r="SQZ14" s="353"/>
      <c r="SRA14" s="352"/>
      <c r="SRB14" s="353"/>
      <c r="SRC14" s="352"/>
      <c r="SRD14" s="353"/>
      <c r="SRE14" s="352"/>
      <c r="SRF14" s="353"/>
      <c r="SRG14" s="350"/>
      <c r="SRH14" s="350"/>
      <c r="SRI14" s="350"/>
      <c r="SRJ14" s="350"/>
      <c r="SRK14" s="350"/>
      <c r="SRL14" s="350"/>
      <c r="SRM14" s="351"/>
      <c r="SRN14" s="352"/>
      <c r="SRO14" s="353"/>
      <c r="SRP14" s="352"/>
      <c r="SRQ14" s="353"/>
      <c r="SRR14" s="352"/>
      <c r="SRS14" s="353"/>
      <c r="SRT14" s="352"/>
      <c r="SRU14" s="353"/>
      <c r="SRV14" s="350"/>
      <c r="SRW14" s="350"/>
      <c r="SRX14" s="350"/>
      <c r="SRY14" s="350"/>
      <c r="SRZ14" s="350"/>
      <c r="SSA14" s="350"/>
      <c r="SSB14" s="351"/>
      <c r="SSC14" s="352"/>
      <c r="SSD14" s="353"/>
      <c r="SSE14" s="352"/>
      <c r="SSF14" s="353"/>
      <c r="SSG14" s="352"/>
      <c r="SSH14" s="353"/>
      <c r="SSI14" s="352"/>
      <c r="SSJ14" s="353"/>
      <c r="SSK14" s="350"/>
      <c r="SSL14" s="350"/>
      <c r="SSM14" s="350"/>
      <c r="SSN14" s="350"/>
      <c r="SSO14" s="350"/>
      <c r="SSP14" s="350"/>
      <c r="SSQ14" s="351"/>
      <c r="SSR14" s="352"/>
      <c r="SSS14" s="353"/>
      <c r="SST14" s="352"/>
      <c r="SSU14" s="353"/>
      <c r="SSV14" s="352"/>
      <c r="SSW14" s="353"/>
      <c r="SSX14" s="352"/>
      <c r="SSY14" s="353"/>
      <c r="SSZ14" s="350"/>
      <c r="STA14" s="350"/>
      <c r="STB14" s="350"/>
      <c r="STC14" s="350"/>
      <c r="STD14" s="350"/>
      <c r="STE14" s="350"/>
      <c r="STF14" s="351"/>
      <c r="STG14" s="352"/>
      <c r="STH14" s="353"/>
      <c r="STI14" s="352"/>
      <c r="STJ14" s="353"/>
      <c r="STK14" s="352"/>
      <c r="STL14" s="353"/>
      <c r="STM14" s="352"/>
      <c r="STN14" s="353"/>
      <c r="STO14" s="350"/>
      <c r="STP14" s="350"/>
      <c r="STQ14" s="350"/>
      <c r="STR14" s="350"/>
      <c r="STS14" s="350"/>
      <c r="STT14" s="350"/>
      <c r="STU14" s="351"/>
      <c r="STV14" s="352"/>
      <c r="STW14" s="353"/>
      <c r="STX14" s="352"/>
      <c r="STY14" s="353"/>
      <c r="STZ14" s="352"/>
      <c r="SUA14" s="353"/>
      <c r="SUB14" s="352"/>
      <c r="SUC14" s="353"/>
      <c r="SUD14" s="350"/>
      <c r="SUE14" s="350"/>
      <c r="SUF14" s="350"/>
      <c r="SUG14" s="350"/>
      <c r="SUH14" s="350"/>
      <c r="SUI14" s="350"/>
      <c r="SUJ14" s="351"/>
      <c r="SUK14" s="352"/>
      <c r="SUL14" s="353"/>
      <c r="SUM14" s="352"/>
      <c r="SUN14" s="353"/>
      <c r="SUO14" s="352"/>
      <c r="SUP14" s="353"/>
      <c r="SUQ14" s="352"/>
      <c r="SUR14" s="353"/>
      <c r="SUS14" s="350"/>
      <c r="SUT14" s="350"/>
      <c r="SUU14" s="350"/>
      <c r="SUV14" s="350"/>
      <c r="SUW14" s="350"/>
      <c r="SUX14" s="350"/>
      <c r="SUY14" s="351"/>
      <c r="SUZ14" s="352"/>
      <c r="SVA14" s="353"/>
      <c r="SVB14" s="352"/>
      <c r="SVC14" s="353"/>
      <c r="SVD14" s="352"/>
      <c r="SVE14" s="353"/>
      <c r="SVF14" s="352"/>
      <c r="SVG14" s="353"/>
      <c r="SVH14" s="350"/>
      <c r="SVI14" s="350"/>
      <c r="SVJ14" s="350"/>
      <c r="SVK14" s="350"/>
      <c r="SVL14" s="350"/>
      <c r="SVM14" s="350"/>
      <c r="SVN14" s="351"/>
      <c r="SVO14" s="352"/>
      <c r="SVP14" s="353"/>
      <c r="SVQ14" s="352"/>
      <c r="SVR14" s="353"/>
      <c r="SVS14" s="352"/>
      <c r="SVT14" s="353"/>
      <c r="SVU14" s="352"/>
      <c r="SVV14" s="353"/>
      <c r="SVW14" s="350"/>
      <c r="SVX14" s="350"/>
      <c r="SVY14" s="350"/>
      <c r="SVZ14" s="350"/>
      <c r="SWA14" s="350"/>
      <c r="SWB14" s="350"/>
      <c r="SWC14" s="351"/>
      <c r="SWD14" s="352"/>
      <c r="SWE14" s="353"/>
      <c r="SWF14" s="352"/>
      <c r="SWG14" s="353"/>
      <c r="SWH14" s="352"/>
      <c r="SWI14" s="353"/>
      <c r="SWJ14" s="352"/>
      <c r="SWK14" s="353"/>
      <c r="SWL14" s="350"/>
      <c r="SWM14" s="350"/>
      <c r="SWN14" s="350"/>
      <c r="SWO14" s="350"/>
      <c r="SWP14" s="350"/>
      <c r="SWQ14" s="350"/>
      <c r="SWR14" s="351"/>
      <c r="SWS14" s="352"/>
      <c r="SWT14" s="353"/>
      <c r="SWU14" s="352"/>
      <c r="SWV14" s="353"/>
      <c r="SWW14" s="352"/>
      <c r="SWX14" s="353"/>
      <c r="SWY14" s="352"/>
      <c r="SWZ14" s="353"/>
      <c r="SXA14" s="350"/>
      <c r="SXB14" s="350"/>
      <c r="SXC14" s="350"/>
      <c r="SXD14" s="350"/>
      <c r="SXE14" s="350"/>
      <c r="SXF14" s="350"/>
      <c r="SXG14" s="351"/>
      <c r="SXH14" s="352"/>
      <c r="SXI14" s="353"/>
      <c r="SXJ14" s="352"/>
      <c r="SXK14" s="353"/>
      <c r="SXL14" s="352"/>
      <c r="SXM14" s="353"/>
      <c r="SXN14" s="352"/>
      <c r="SXO14" s="353"/>
      <c r="SXP14" s="350"/>
      <c r="SXQ14" s="350"/>
      <c r="SXR14" s="350"/>
      <c r="SXS14" s="350"/>
      <c r="SXT14" s="350"/>
      <c r="SXU14" s="350"/>
      <c r="SXV14" s="351"/>
      <c r="SXW14" s="352"/>
      <c r="SXX14" s="353"/>
      <c r="SXY14" s="352"/>
      <c r="SXZ14" s="353"/>
      <c r="SYA14" s="352"/>
      <c r="SYB14" s="353"/>
      <c r="SYC14" s="352"/>
      <c r="SYD14" s="353"/>
      <c r="SYE14" s="350"/>
      <c r="SYF14" s="350"/>
      <c r="SYG14" s="350"/>
      <c r="SYH14" s="350"/>
      <c r="SYI14" s="350"/>
      <c r="SYJ14" s="350"/>
      <c r="SYK14" s="351"/>
      <c r="SYL14" s="352"/>
      <c r="SYM14" s="353"/>
      <c r="SYN14" s="352"/>
      <c r="SYO14" s="353"/>
      <c r="SYP14" s="352"/>
      <c r="SYQ14" s="353"/>
      <c r="SYR14" s="352"/>
      <c r="SYS14" s="353"/>
      <c r="SYT14" s="350"/>
      <c r="SYU14" s="350"/>
      <c r="SYV14" s="350"/>
      <c r="SYW14" s="350"/>
      <c r="SYX14" s="350"/>
      <c r="SYY14" s="350"/>
      <c r="SYZ14" s="351"/>
      <c r="SZA14" s="352"/>
      <c r="SZB14" s="353"/>
      <c r="SZC14" s="352"/>
      <c r="SZD14" s="353"/>
      <c r="SZE14" s="352"/>
      <c r="SZF14" s="353"/>
      <c r="SZG14" s="352"/>
      <c r="SZH14" s="353"/>
      <c r="SZI14" s="350"/>
      <c r="SZJ14" s="350"/>
      <c r="SZK14" s="350"/>
      <c r="SZL14" s="350"/>
      <c r="SZM14" s="350"/>
      <c r="SZN14" s="350"/>
      <c r="SZO14" s="351"/>
      <c r="SZP14" s="352"/>
      <c r="SZQ14" s="353"/>
      <c r="SZR14" s="352"/>
      <c r="SZS14" s="353"/>
      <c r="SZT14" s="352"/>
      <c r="SZU14" s="353"/>
      <c r="SZV14" s="352"/>
      <c r="SZW14" s="353"/>
      <c r="SZX14" s="350"/>
      <c r="SZY14" s="350"/>
      <c r="SZZ14" s="350"/>
      <c r="TAA14" s="350"/>
      <c r="TAB14" s="350"/>
      <c r="TAC14" s="350"/>
      <c r="TAD14" s="351"/>
      <c r="TAE14" s="352"/>
      <c r="TAF14" s="353"/>
      <c r="TAG14" s="352"/>
      <c r="TAH14" s="353"/>
      <c r="TAI14" s="352"/>
      <c r="TAJ14" s="353"/>
      <c r="TAK14" s="352"/>
      <c r="TAL14" s="353"/>
      <c r="TAM14" s="350"/>
      <c r="TAN14" s="350"/>
      <c r="TAO14" s="350"/>
      <c r="TAP14" s="350"/>
      <c r="TAQ14" s="350"/>
      <c r="TAR14" s="350"/>
      <c r="TAS14" s="351"/>
      <c r="TAT14" s="352"/>
      <c r="TAU14" s="353"/>
      <c r="TAV14" s="352"/>
      <c r="TAW14" s="353"/>
      <c r="TAX14" s="352"/>
      <c r="TAY14" s="353"/>
      <c r="TAZ14" s="352"/>
      <c r="TBA14" s="353"/>
      <c r="TBB14" s="350"/>
      <c r="TBC14" s="350"/>
      <c r="TBD14" s="350"/>
      <c r="TBE14" s="350"/>
      <c r="TBF14" s="350"/>
      <c r="TBG14" s="350"/>
      <c r="TBH14" s="351"/>
      <c r="TBI14" s="352"/>
      <c r="TBJ14" s="353"/>
      <c r="TBK14" s="352"/>
      <c r="TBL14" s="353"/>
      <c r="TBM14" s="352"/>
      <c r="TBN14" s="353"/>
      <c r="TBO14" s="352"/>
      <c r="TBP14" s="353"/>
      <c r="TBQ14" s="350"/>
      <c r="TBR14" s="350"/>
      <c r="TBS14" s="350"/>
      <c r="TBT14" s="350"/>
      <c r="TBU14" s="350"/>
      <c r="TBV14" s="350"/>
      <c r="TBW14" s="351"/>
      <c r="TBX14" s="352"/>
      <c r="TBY14" s="353"/>
      <c r="TBZ14" s="352"/>
      <c r="TCA14" s="353"/>
      <c r="TCB14" s="352"/>
      <c r="TCC14" s="353"/>
      <c r="TCD14" s="352"/>
      <c r="TCE14" s="353"/>
      <c r="TCF14" s="350"/>
      <c r="TCG14" s="350"/>
      <c r="TCH14" s="350"/>
      <c r="TCI14" s="350"/>
      <c r="TCJ14" s="350"/>
      <c r="TCK14" s="350"/>
      <c r="TCL14" s="351"/>
      <c r="TCM14" s="352"/>
      <c r="TCN14" s="353"/>
      <c r="TCO14" s="352"/>
      <c r="TCP14" s="353"/>
      <c r="TCQ14" s="352"/>
      <c r="TCR14" s="353"/>
      <c r="TCS14" s="352"/>
      <c r="TCT14" s="353"/>
      <c r="TCU14" s="350"/>
      <c r="TCV14" s="350"/>
      <c r="TCW14" s="350"/>
      <c r="TCX14" s="350"/>
      <c r="TCY14" s="350"/>
      <c r="TCZ14" s="350"/>
      <c r="TDA14" s="351"/>
      <c r="TDB14" s="352"/>
      <c r="TDC14" s="353"/>
      <c r="TDD14" s="352"/>
      <c r="TDE14" s="353"/>
      <c r="TDF14" s="352"/>
      <c r="TDG14" s="353"/>
      <c r="TDH14" s="352"/>
      <c r="TDI14" s="353"/>
      <c r="TDJ14" s="350"/>
      <c r="TDK14" s="350"/>
      <c r="TDL14" s="350"/>
      <c r="TDM14" s="350"/>
      <c r="TDN14" s="350"/>
      <c r="TDO14" s="350"/>
      <c r="TDP14" s="351"/>
      <c r="TDQ14" s="352"/>
      <c r="TDR14" s="353"/>
      <c r="TDS14" s="352"/>
      <c r="TDT14" s="353"/>
      <c r="TDU14" s="352"/>
      <c r="TDV14" s="353"/>
      <c r="TDW14" s="352"/>
      <c r="TDX14" s="353"/>
      <c r="TDY14" s="350"/>
      <c r="TDZ14" s="350"/>
      <c r="TEA14" s="350"/>
      <c r="TEB14" s="350"/>
      <c r="TEC14" s="350"/>
      <c r="TED14" s="350"/>
      <c r="TEE14" s="351"/>
      <c r="TEF14" s="352"/>
      <c r="TEG14" s="353"/>
      <c r="TEH14" s="352"/>
      <c r="TEI14" s="353"/>
      <c r="TEJ14" s="352"/>
      <c r="TEK14" s="353"/>
      <c r="TEL14" s="352"/>
      <c r="TEM14" s="353"/>
      <c r="TEN14" s="350"/>
      <c r="TEO14" s="350"/>
      <c r="TEP14" s="350"/>
      <c r="TEQ14" s="350"/>
      <c r="TER14" s="350"/>
      <c r="TES14" s="350"/>
      <c r="TET14" s="351"/>
      <c r="TEU14" s="352"/>
      <c r="TEV14" s="353"/>
      <c r="TEW14" s="352"/>
      <c r="TEX14" s="353"/>
      <c r="TEY14" s="352"/>
      <c r="TEZ14" s="353"/>
      <c r="TFA14" s="352"/>
      <c r="TFB14" s="353"/>
      <c r="TFC14" s="350"/>
      <c r="TFD14" s="350"/>
      <c r="TFE14" s="350"/>
      <c r="TFF14" s="350"/>
      <c r="TFG14" s="350"/>
      <c r="TFH14" s="350"/>
      <c r="TFI14" s="351"/>
      <c r="TFJ14" s="352"/>
      <c r="TFK14" s="353"/>
      <c r="TFL14" s="352"/>
      <c r="TFM14" s="353"/>
      <c r="TFN14" s="352"/>
      <c r="TFO14" s="353"/>
      <c r="TFP14" s="352"/>
      <c r="TFQ14" s="353"/>
      <c r="TFR14" s="350"/>
      <c r="TFS14" s="350"/>
      <c r="TFT14" s="350"/>
      <c r="TFU14" s="350"/>
      <c r="TFV14" s="350"/>
      <c r="TFW14" s="350"/>
      <c r="TFX14" s="351"/>
      <c r="TFY14" s="352"/>
      <c r="TFZ14" s="353"/>
      <c r="TGA14" s="352"/>
      <c r="TGB14" s="353"/>
      <c r="TGC14" s="352"/>
      <c r="TGD14" s="353"/>
      <c r="TGE14" s="352"/>
      <c r="TGF14" s="353"/>
      <c r="TGG14" s="350"/>
      <c r="TGH14" s="350"/>
      <c r="TGI14" s="350"/>
      <c r="TGJ14" s="350"/>
      <c r="TGK14" s="350"/>
      <c r="TGL14" s="350"/>
      <c r="TGM14" s="351"/>
      <c r="TGN14" s="352"/>
      <c r="TGO14" s="353"/>
      <c r="TGP14" s="352"/>
      <c r="TGQ14" s="353"/>
      <c r="TGR14" s="352"/>
      <c r="TGS14" s="353"/>
      <c r="TGT14" s="352"/>
      <c r="TGU14" s="353"/>
      <c r="TGV14" s="350"/>
      <c r="TGW14" s="350"/>
      <c r="TGX14" s="350"/>
      <c r="TGY14" s="350"/>
      <c r="TGZ14" s="350"/>
      <c r="THA14" s="350"/>
      <c r="THB14" s="351"/>
      <c r="THC14" s="352"/>
      <c r="THD14" s="353"/>
      <c r="THE14" s="352"/>
      <c r="THF14" s="353"/>
      <c r="THG14" s="352"/>
      <c r="THH14" s="353"/>
      <c r="THI14" s="352"/>
      <c r="THJ14" s="353"/>
      <c r="THK14" s="350"/>
      <c r="THL14" s="350"/>
      <c r="THM14" s="350"/>
      <c r="THN14" s="350"/>
      <c r="THO14" s="350"/>
      <c r="THP14" s="350"/>
      <c r="THQ14" s="351"/>
      <c r="THR14" s="352"/>
      <c r="THS14" s="353"/>
      <c r="THT14" s="352"/>
      <c r="THU14" s="353"/>
      <c r="THV14" s="352"/>
      <c r="THW14" s="353"/>
      <c r="THX14" s="352"/>
      <c r="THY14" s="353"/>
      <c r="THZ14" s="350"/>
      <c r="TIA14" s="350"/>
      <c r="TIB14" s="350"/>
      <c r="TIC14" s="350"/>
      <c r="TID14" s="350"/>
      <c r="TIE14" s="350"/>
      <c r="TIF14" s="351"/>
      <c r="TIG14" s="352"/>
      <c r="TIH14" s="353"/>
      <c r="TII14" s="352"/>
      <c r="TIJ14" s="353"/>
      <c r="TIK14" s="352"/>
      <c r="TIL14" s="353"/>
      <c r="TIM14" s="352"/>
      <c r="TIN14" s="353"/>
      <c r="TIO14" s="350"/>
      <c r="TIP14" s="350"/>
      <c r="TIQ14" s="350"/>
      <c r="TIR14" s="350"/>
      <c r="TIS14" s="350"/>
      <c r="TIT14" s="350"/>
      <c r="TIU14" s="351"/>
      <c r="TIV14" s="352"/>
      <c r="TIW14" s="353"/>
      <c r="TIX14" s="352"/>
      <c r="TIY14" s="353"/>
      <c r="TIZ14" s="352"/>
      <c r="TJA14" s="353"/>
      <c r="TJB14" s="352"/>
      <c r="TJC14" s="353"/>
      <c r="TJD14" s="350"/>
      <c r="TJE14" s="350"/>
      <c r="TJF14" s="350"/>
      <c r="TJG14" s="350"/>
      <c r="TJH14" s="350"/>
      <c r="TJI14" s="350"/>
      <c r="TJJ14" s="351"/>
      <c r="TJK14" s="352"/>
      <c r="TJL14" s="353"/>
      <c r="TJM14" s="352"/>
      <c r="TJN14" s="353"/>
      <c r="TJO14" s="352"/>
      <c r="TJP14" s="353"/>
      <c r="TJQ14" s="352"/>
      <c r="TJR14" s="353"/>
      <c r="TJS14" s="350"/>
      <c r="TJT14" s="350"/>
      <c r="TJU14" s="350"/>
      <c r="TJV14" s="350"/>
      <c r="TJW14" s="350"/>
      <c r="TJX14" s="350"/>
      <c r="TJY14" s="351"/>
      <c r="TJZ14" s="352"/>
      <c r="TKA14" s="353"/>
      <c r="TKB14" s="352"/>
      <c r="TKC14" s="353"/>
      <c r="TKD14" s="352"/>
      <c r="TKE14" s="353"/>
      <c r="TKF14" s="352"/>
      <c r="TKG14" s="353"/>
      <c r="TKH14" s="350"/>
      <c r="TKI14" s="350"/>
      <c r="TKJ14" s="350"/>
      <c r="TKK14" s="350"/>
      <c r="TKL14" s="350"/>
      <c r="TKM14" s="350"/>
      <c r="TKN14" s="351"/>
      <c r="TKO14" s="352"/>
      <c r="TKP14" s="353"/>
      <c r="TKQ14" s="352"/>
      <c r="TKR14" s="353"/>
      <c r="TKS14" s="352"/>
      <c r="TKT14" s="353"/>
      <c r="TKU14" s="352"/>
      <c r="TKV14" s="353"/>
      <c r="TKW14" s="350"/>
      <c r="TKX14" s="350"/>
      <c r="TKY14" s="350"/>
      <c r="TKZ14" s="350"/>
      <c r="TLA14" s="350"/>
      <c r="TLB14" s="350"/>
      <c r="TLC14" s="351"/>
      <c r="TLD14" s="352"/>
      <c r="TLE14" s="353"/>
      <c r="TLF14" s="352"/>
      <c r="TLG14" s="353"/>
      <c r="TLH14" s="352"/>
      <c r="TLI14" s="353"/>
      <c r="TLJ14" s="352"/>
      <c r="TLK14" s="353"/>
      <c r="TLL14" s="350"/>
      <c r="TLM14" s="350"/>
      <c r="TLN14" s="350"/>
      <c r="TLO14" s="350"/>
      <c r="TLP14" s="350"/>
      <c r="TLQ14" s="350"/>
      <c r="TLR14" s="351"/>
      <c r="TLS14" s="352"/>
      <c r="TLT14" s="353"/>
      <c r="TLU14" s="352"/>
      <c r="TLV14" s="353"/>
      <c r="TLW14" s="352"/>
      <c r="TLX14" s="353"/>
      <c r="TLY14" s="352"/>
      <c r="TLZ14" s="353"/>
      <c r="TMA14" s="350"/>
      <c r="TMB14" s="350"/>
      <c r="TMC14" s="350"/>
      <c r="TMD14" s="350"/>
      <c r="TME14" s="350"/>
      <c r="TMF14" s="350"/>
      <c r="TMG14" s="351"/>
      <c r="TMH14" s="352"/>
      <c r="TMI14" s="353"/>
      <c r="TMJ14" s="352"/>
      <c r="TMK14" s="353"/>
      <c r="TML14" s="352"/>
      <c r="TMM14" s="353"/>
      <c r="TMN14" s="352"/>
      <c r="TMO14" s="353"/>
      <c r="TMP14" s="350"/>
      <c r="TMQ14" s="350"/>
      <c r="TMR14" s="350"/>
      <c r="TMS14" s="350"/>
      <c r="TMT14" s="350"/>
      <c r="TMU14" s="350"/>
      <c r="TMV14" s="351"/>
      <c r="TMW14" s="352"/>
      <c r="TMX14" s="353"/>
      <c r="TMY14" s="352"/>
      <c r="TMZ14" s="353"/>
      <c r="TNA14" s="352"/>
      <c r="TNB14" s="353"/>
      <c r="TNC14" s="352"/>
      <c r="TND14" s="353"/>
      <c r="TNE14" s="350"/>
      <c r="TNF14" s="350"/>
      <c r="TNG14" s="350"/>
      <c r="TNH14" s="350"/>
      <c r="TNI14" s="350"/>
      <c r="TNJ14" s="350"/>
      <c r="TNK14" s="351"/>
      <c r="TNL14" s="352"/>
      <c r="TNM14" s="353"/>
      <c r="TNN14" s="352"/>
      <c r="TNO14" s="353"/>
      <c r="TNP14" s="352"/>
      <c r="TNQ14" s="353"/>
      <c r="TNR14" s="352"/>
      <c r="TNS14" s="353"/>
      <c r="TNT14" s="350"/>
      <c r="TNU14" s="350"/>
      <c r="TNV14" s="350"/>
      <c r="TNW14" s="350"/>
      <c r="TNX14" s="350"/>
      <c r="TNY14" s="350"/>
      <c r="TNZ14" s="351"/>
      <c r="TOA14" s="352"/>
      <c r="TOB14" s="353"/>
      <c r="TOC14" s="352"/>
      <c r="TOD14" s="353"/>
      <c r="TOE14" s="352"/>
      <c r="TOF14" s="353"/>
      <c r="TOG14" s="352"/>
      <c r="TOH14" s="353"/>
      <c r="TOI14" s="350"/>
      <c r="TOJ14" s="350"/>
      <c r="TOK14" s="350"/>
      <c r="TOL14" s="350"/>
      <c r="TOM14" s="350"/>
      <c r="TON14" s="350"/>
      <c r="TOO14" s="351"/>
      <c r="TOP14" s="352"/>
      <c r="TOQ14" s="353"/>
      <c r="TOR14" s="352"/>
      <c r="TOS14" s="353"/>
      <c r="TOT14" s="352"/>
      <c r="TOU14" s="353"/>
      <c r="TOV14" s="352"/>
      <c r="TOW14" s="353"/>
      <c r="TOX14" s="350"/>
      <c r="TOY14" s="350"/>
      <c r="TOZ14" s="350"/>
      <c r="TPA14" s="350"/>
      <c r="TPB14" s="350"/>
      <c r="TPC14" s="350"/>
      <c r="TPD14" s="351"/>
      <c r="TPE14" s="352"/>
      <c r="TPF14" s="353"/>
      <c r="TPG14" s="352"/>
      <c r="TPH14" s="353"/>
      <c r="TPI14" s="352"/>
      <c r="TPJ14" s="353"/>
      <c r="TPK14" s="352"/>
      <c r="TPL14" s="353"/>
      <c r="TPM14" s="350"/>
      <c r="TPN14" s="350"/>
      <c r="TPO14" s="350"/>
      <c r="TPP14" s="350"/>
      <c r="TPQ14" s="350"/>
      <c r="TPR14" s="350"/>
      <c r="TPS14" s="351"/>
      <c r="TPT14" s="352"/>
      <c r="TPU14" s="353"/>
      <c r="TPV14" s="352"/>
      <c r="TPW14" s="353"/>
      <c r="TPX14" s="352"/>
      <c r="TPY14" s="353"/>
      <c r="TPZ14" s="352"/>
      <c r="TQA14" s="353"/>
      <c r="TQB14" s="350"/>
      <c r="TQC14" s="350"/>
      <c r="TQD14" s="350"/>
      <c r="TQE14" s="350"/>
      <c r="TQF14" s="350"/>
      <c r="TQG14" s="350"/>
      <c r="TQH14" s="351"/>
      <c r="TQI14" s="352"/>
      <c r="TQJ14" s="353"/>
      <c r="TQK14" s="352"/>
      <c r="TQL14" s="353"/>
      <c r="TQM14" s="352"/>
      <c r="TQN14" s="353"/>
      <c r="TQO14" s="352"/>
      <c r="TQP14" s="353"/>
      <c r="TQQ14" s="350"/>
      <c r="TQR14" s="350"/>
      <c r="TQS14" s="350"/>
      <c r="TQT14" s="350"/>
      <c r="TQU14" s="350"/>
      <c r="TQV14" s="350"/>
      <c r="TQW14" s="351"/>
      <c r="TQX14" s="352"/>
      <c r="TQY14" s="353"/>
      <c r="TQZ14" s="352"/>
      <c r="TRA14" s="353"/>
      <c r="TRB14" s="352"/>
      <c r="TRC14" s="353"/>
      <c r="TRD14" s="352"/>
      <c r="TRE14" s="353"/>
      <c r="TRF14" s="350"/>
      <c r="TRG14" s="350"/>
      <c r="TRH14" s="350"/>
      <c r="TRI14" s="350"/>
      <c r="TRJ14" s="350"/>
      <c r="TRK14" s="350"/>
      <c r="TRL14" s="351"/>
      <c r="TRM14" s="352"/>
      <c r="TRN14" s="353"/>
      <c r="TRO14" s="352"/>
      <c r="TRP14" s="353"/>
      <c r="TRQ14" s="352"/>
      <c r="TRR14" s="353"/>
      <c r="TRS14" s="352"/>
      <c r="TRT14" s="353"/>
      <c r="TRU14" s="350"/>
      <c r="TRV14" s="350"/>
      <c r="TRW14" s="350"/>
      <c r="TRX14" s="350"/>
      <c r="TRY14" s="350"/>
      <c r="TRZ14" s="350"/>
      <c r="TSA14" s="351"/>
      <c r="TSB14" s="352"/>
      <c r="TSC14" s="353"/>
      <c r="TSD14" s="352"/>
      <c r="TSE14" s="353"/>
      <c r="TSF14" s="352"/>
      <c r="TSG14" s="353"/>
      <c r="TSH14" s="352"/>
      <c r="TSI14" s="353"/>
      <c r="TSJ14" s="350"/>
      <c r="TSK14" s="350"/>
      <c r="TSL14" s="350"/>
      <c r="TSM14" s="350"/>
      <c r="TSN14" s="350"/>
      <c r="TSO14" s="350"/>
      <c r="TSP14" s="351"/>
      <c r="TSQ14" s="352"/>
      <c r="TSR14" s="353"/>
      <c r="TSS14" s="352"/>
      <c r="TST14" s="353"/>
      <c r="TSU14" s="352"/>
      <c r="TSV14" s="353"/>
      <c r="TSW14" s="352"/>
      <c r="TSX14" s="353"/>
      <c r="TSY14" s="350"/>
      <c r="TSZ14" s="350"/>
      <c r="TTA14" s="350"/>
      <c r="TTB14" s="350"/>
      <c r="TTC14" s="350"/>
      <c r="TTD14" s="350"/>
      <c r="TTE14" s="351"/>
      <c r="TTF14" s="352"/>
      <c r="TTG14" s="353"/>
      <c r="TTH14" s="352"/>
      <c r="TTI14" s="353"/>
      <c r="TTJ14" s="352"/>
      <c r="TTK14" s="353"/>
      <c r="TTL14" s="352"/>
      <c r="TTM14" s="353"/>
      <c r="TTN14" s="350"/>
      <c r="TTO14" s="350"/>
      <c r="TTP14" s="350"/>
      <c r="TTQ14" s="350"/>
      <c r="TTR14" s="350"/>
      <c r="TTS14" s="350"/>
      <c r="TTT14" s="351"/>
      <c r="TTU14" s="352"/>
      <c r="TTV14" s="353"/>
      <c r="TTW14" s="352"/>
      <c r="TTX14" s="353"/>
      <c r="TTY14" s="352"/>
      <c r="TTZ14" s="353"/>
      <c r="TUA14" s="352"/>
      <c r="TUB14" s="353"/>
      <c r="TUC14" s="350"/>
      <c r="TUD14" s="350"/>
      <c r="TUE14" s="350"/>
      <c r="TUF14" s="350"/>
      <c r="TUG14" s="350"/>
      <c r="TUH14" s="350"/>
      <c r="TUI14" s="351"/>
      <c r="TUJ14" s="352"/>
      <c r="TUK14" s="353"/>
      <c r="TUL14" s="352"/>
      <c r="TUM14" s="353"/>
      <c r="TUN14" s="352"/>
      <c r="TUO14" s="353"/>
      <c r="TUP14" s="352"/>
      <c r="TUQ14" s="353"/>
      <c r="TUR14" s="350"/>
      <c r="TUS14" s="350"/>
      <c r="TUT14" s="350"/>
      <c r="TUU14" s="350"/>
      <c r="TUV14" s="350"/>
      <c r="TUW14" s="350"/>
      <c r="TUX14" s="351"/>
      <c r="TUY14" s="352"/>
      <c r="TUZ14" s="353"/>
      <c r="TVA14" s="352"/>
      <c r="TVB14" s="353"/>
      <c r="TVC14" s="352"/>
      <c r="TVD14" s="353"/>
      <c r="TVE14" s="352"/>
      <c r="TVF14" s="353"/>
      <c r="TVG14" s="350"/>
      <c r="TVH14" s="350"/>
      <c r="TVI14" s="350"/>
      <c r="TVJ14" s="350"/>
      <c r="TVK14" s="350"/>
      <c r="TVL14" s="350"/>
      <c r="TVM14" s="351"/>
      <c r="TVN14" s="352"/>
      <c r="TVO14" s="353"/>
      <c r="TVP14" s="352"/>
      <c r="TVQ14" s="353"/>
      <c r="TVR14" s="352"/>
      <c r="TVS14" s="353"/>
      <c r="TVT14" s="352"/>
      <c r="TVU14" s="353"/>
      <c r="TVV14" s="350"/>
      <c r="TVW14" s="350"/>
      <c r="TVX14" s="350"/>
      <c r="TVY14" s="350"/>
      <c r="TVZ14" s="350"/>
      <c r="TWA14" s="350"/>
      <c r="TWB14" s="351"/>
      <c r="TWC14" s="352"/>
      <c r="TWD14" s="353"/>
      <c r="TWE14" s="352"/>
      <c r="TWF14" s="353"/>
      <c r="TWG14" s="352"/>
      <c r="TWH14" s="353"/>
      <c r="TWI14" s="352"/>
      <c r="TWJ14" s="353"/>
      <c r="TWK14" s="350"/>
      <c r="TWL14" s="350"/>
      <c r="TWM14" s="350"/>
      <c r="TWN14" s="350"/>
      <c r="TWO14" s="350"/>
      <c r="TWP14" s="350"/>
      <c r="TWQ14" s="351"/>
      <c r="TWR14" s="352"/>
      <c r="TWS14" s="353"/>
      <c r="TWT14" s="352"/>
      <c r="TWU14" s="353"/>
      <c r="TWV14" s="352"/>
      <c r="TWW14" s="353"/>
      <c r="TWX14" s="352"/>
      <c r="TWY14" s="353"/>
      <c r="TWZ14" s="350"/>
      <c r="TXA14" s="350"/>
      <c r="TXB14" s="350"/>
      <c r="TXC14" s="350"/>
      <c r="TXD14" s="350"/>
      <c r="TXE14" s="350"/>
      <c r="TXF14" s="351"/>
      <c r="TXG14" s="352"/>
      <c r="TXH14" s="353"/>
      <c r="TXI14" s="352"/>
      <c r="TXJ14" s="353"/>
      <c r="TXK14" s="352"/>
      <c r="TXL14" s="353"/>
      <c r="TXM14" s="352"/>
      <c r="TXN14" s="353"/>
      <c r="TXO14" s="350"/>
      <c r="TXP14" s="350"/>
      <c r="TXQ14" s="350"/>
      <c r="TXR14" s="350"/>
      <c r="TXS14" s="350"/>
      <c r="TXT14" s="350"/>
      <c r="TXU14" s="351"/>
      <c r="TXV14" s="352"/>
      <c r="TXW14" s="353"/>
      <c r="TXX14" s="352"/>
      <c r="TXY14" s="353"/>
      <c r="TXZ14" s="352"/>
      <c r="TYA14" s="353"/>
      <c r="TYB14" s="352"/>
      <c r="TYC14" s="353"/>
      <c r="TYD14" s="350"/>
      <c r="TYE14" s="350"/>
      <c r="TYF14" s="350"/>
      <c r="TYG14" s="350"/>
      <c r="TYH14" s="350"/>
      <c r="TYI14" s="350"/>
      <c r="TYJ14" s="351"/>
      <c r="TYK14" s="352"/>
      <c r="TYL14" s="353"/>
      <c r="TYM14" s="352"/>
      <c r="TYN14" s="353"/>
      <c r="TYO14" s="352"/>
      <c r="TYP14" s="353"/>
      <c r="TYQ14" s="352"/>
      <c r="TYR14" s="353"/>
      <c r="TYS14" s="350"/>
      <c r="TYT14" s="350"/>
      <c r="TYU14" s="350"/>
      <c r="TYV14" s="350"/>
      <c r="TYW14" s="350"/>
      <c r="TYX14" s="350"/>
      <c r="TYY14" s="351"/>
      <c r="TYZ14" s="352"/>
      <c r="TZA14" s="353"/>
      <c r="TZB14" s="352"/>
      <c r="TZC14" s="353"/>
      <c r="TZD14" s="352"/>
      <c r="TZE14" s="353"/>
      <c r="TZF14" s="352"/>
      <c r="TZG14" s="353"/>
      <c r="TZH14" s="350"/>
      <c r="TZI14" s="350"/>
      <c r="TZJ14" s="350"/>
      <c r="TZK14" s="350"/>
      <c r="TZL14" s="350"/>
      <c r="TZM14" s="350"/>
      <c r="TZN14" s="351"/>
      <c r="TZO14" s="352"/>
      <c r="TZP14" s="353"/>
      <c r="TZQ14" s="352"/>
      <c r="TZR14" s="353"/>
      <c r="TZS14" s="352"/>
      <c r="TZT14" s="353"/>
      <c r="TZU14" s="352"/>
      <c r="TZV14" s="353"/>
      <c r="TZW14" s="350"/>
      <c r="TZX14" s="350"/>
      <c r="TZY14" s="350"/>
      <c r="TZZ14" s="350"/>
      <c r="UAA14" s="350"/>
      <c r="UAB14" s="350"/>
      <c r="UAC14" s="351"/>
      <c r="UAD14" s="352"/>
      <c r="UAE14" s="353"/>
      <c r="UAF14" s="352"/>
      <c r="UAG14" s="353"/>
      <c r="UAH14" s="352"/>
      <c r="UAI14" s="353"/>
      <c r="UAJ14" s="352"/>
      <c r="UAK14" s="353"/>
      <c r="UAL14" s="350"/>
      <c r="UAM14" s="350"/>
      <c r="UAN14" s="350"/>
      <c r="UAO14" s="350"/>
      <c r="UAP14" s="350"/>
      <c r="UAQ14" s="350"/>
      <c r="UAR14" s="351"/>
      <c r="UAS14" s="352"/>
      <c r="UAT14" s="353"/>
      <c r="UAU14" s="352"/>
      <c r="UAV14" s="353"/>
      <c r="UAW14" s="352"/>
      <c r="UAX14" s="353"/>
      <c r="UAY14" s="352"/>
      <c r="UAZ14" s="353"/>
      <c r="UBA14" s="350"/>
      <c r="UBB14" s="350"/>
      <c r="UBC14" s="350"/>
      <c r="UBD14" s="350"/>
      <c r="UBE14" s="350"/>
      <c r="UBF14" s="350"/>
      <c r="UBG14" s="351"/>
      <c r="UBH14" s="352"/>
      <c r="UBI14" s="353"/>
      <c r="UBJ14" s="352"/>
      <c r="UBK14" s="353"/>
      <c r="UBL14" s="352"/>
      <c r="UBM14" s="353"/>
      <c r="UBN14" s="352"/>
      <c r="UBO14" s="353"/>
      <c r="UBP14" s="350"/>
      <c r="UBQ14" s="350"/>
      <c r="UBR14" s="350"/>
      <c r="UBS14" s="350"/>
      <c r="UBT14" s="350"/>
      <c r="UBU14" s="350"/>
      <c r="UBV14" s="351"/>
      <c r="UBW14" s="352"/>
      <c r="UBX14" s="353"/>
      <c r="UBY14" s="352"/>
      <c r="UBZ14" s="353"/>
      <c r="UCA14" s="352"/>
      <c r="UCB14" s="353"/>
      <c r="UCC14" s="352"/>
      <c r="UCD14" s="353"/>
      <c r="UCE14" s="350"/>
      <c r="UCF14" s="350"/>
      <c r="UCG14" s="350"/>
      <c r="UCH14" s="350"/>
      <c r="UCI14" s="350"/>
      <c r="UCJ14" s="350"/>
      <c r="UCK14" s="351"/>
      <c r="UCL14" s="352"/>
      <c r="UCM14" s="353"/>
      <c r="UCN14" s="352"/>
      <c r="UCO14" s="353"/>
      <c r="UCP14" s="352"/>
      <c r="UCQ14" s="353"/>
      <c r="UCR14" s="352"/>
      <c r="UCS14" s="353"/>
      <c r="UCT14" s="350"/>
      <c r="UCU14" s="350"/>
      <c r="UCV14" s="350"/>
      <c r="UCW14" s="350"/>
      <c r="UCX14" s="350"/>
      <c r="UCY14" s="350"/>
      <c r="UCZ14" s="351"/>
      <c r="UDA14" s="352"/>
      <c r="UDB14" s="353"/>
      <c r="UDC14" s="352"/>
      <c r="UDD14" s="353"/>
      <c r="UDE14" s="352"/>
      <c r="UDF14" s="353"/>
      <c r="UDG14" s="352"/>
      <c r="UDH14" s="353"/>
      <c r="UDI14" s="350"/>
      <c r="UDJ14" s="350"/>
      <c r="UDK14" s="350"/>
      <c r="UDL14" s="350"/>
      <c r="UDM14" s="350"/>
      <c r="UDN14" s="350"/>
      <c r="UDO14" s="351"/>
      <c r="UDP14" s="352"/>
      <c r="UDQ14" s="353"/>
      <c r="UDR14" s="352"/>
      <c r="UDS14" s="353"/>
      <c r="UDT14" s="352"/>
      <c r="UDU14" s="353"/>
      <c r="UDV14" s="352"/>
      <c r="UDW14" s="353"/>
      <c r="UDX14" s="350"/>
      <c r="UDY14" s="350"/>
      <c r="UDZ14" s="350"/>
      <c r="UEA14" s="350"/>
      <c r="UEB14" s="350"/>
      <c r="UEC14" s="350"/>
      <c r="UED14" s="351"/>
      <c r="UEE14" s="352"/>
      <c r="UEF14" s="353"/>
      <c r="UEG14" s="352"/>
      <c r="UEH14" s="353"/>
      <c r="UEI14" s="352"/>
      <c r="UEJ14" s="353"/>
      <c r="UEK14" s="352"/>
      <c r="UEL14" s="353"/>
      <c r="UEM14" s="350"/>
      <c r="UEN14" s="350"/>
      <c r="UEO14" s="350"/>
      <c r="UEP14" s="350"/>
      <c r="UEQ14" s="350"/>
      <c r="UER14" s="350"/>
      <c r="UES14" s="351"/>
      <c r="UET14" s="352"/>
      <c r="UEU14" s="353"/>
      <c r="UEV14" s="352"/>
      <c r="UEW14" s="353"/>
      <c r="UEX14" s="352"/>
      <c r="UEY14" s="353"/>
      <c r="UEZ14" s="352"/>
      <c r="UFA14" s="353"/>
      <c r="UFB14" s="350"/>
      <c r="UFC14" s="350"/>
      <c r="UFD14" s="350"/>
      <c r="UFE14" s="350"/>
      <c r="UFF14" s="350"/>
      <c r="UFG14" s="350"/>
      <c r="UFH14" s="351"/>
      <c r="UFI14" s="352"/>
      <c r="UFJ14" s="353"/>
      <c r="UFK14" s="352"/>
      <c r="UFL14" s="353"/>
      <c r="UFM14" s="352"/>
      <c r="UFN14" s="353"/>
      <c r="UFO14" s="352"/>
      <c r="UFP14" s="353"/>
      <c r="UFQ14" s="350"/>
      <c r="UFR14" s="350"/>
      <c r="UFS14" s="350"/>
      <c r="UFT14" s="350"/>
      <c r="UFU14" s="350"/>
      <c r="UFV14" s="350"/>
      <c r="UFW14" s="351"/>
      <c r="UFX14" s="352"/>
      <c r="UFY14" s="353"/>
      <c r="UFZ14" s="352"/>
      <c r="UGA14" s="353"/>
      <c r="UGB14" s="352"/>
      <c r="UGC14" s="353"/>
      <c r="UGD14" s="352"/>
      <c r="UGE14" s="353"/>
      <c r="UGF14" s="350"/>
      <c r="UGG14" s="350"/>
      <c r="UGH14" s="350"/>
      <c r="UGI14" s="350"/>
      <c r="UGJ14" s="350"/>
      <c r="UGK14" s="350"/>
      <c r="UGL14" s="351"/>
      <c r="UGM14" s="352"/>
      <c r="UGN14" s="353"/>
      <c r="UGO14" s="352"/>
      <c r="UGP14" s="353"/>
      <c r="UGQ14" s="352"/>
      <c r="UGR14" s="353"/>
      <c r="UGS14" s="352"/>
      <c r="UGT14" s="353"/>
      <c r="UGU14" s="350"/>
      <c r="UGV14" s="350"/>
      <c r="UGW14" s="350"/>
      <c r="UGX14" s="350"/>
      <c r="UGY14" s="350"/>
      <c r="UGZ14" s="350"/>
      <c r="UHA14" s="351"/>
      <c r="UHB14" s="352"/>
      <c r="UHC14" s="353"/>
      <c r="UHD14" s="352"/>
      <c r="UHE14" s="353"/>
      <c r="UHF14" s="352"/>
      <c r="UHG14" s="353"/>
      <c r="UHH14" s="352"/>
      <c r="UHI14" s="353"/>
      <c r="UHJ14" s="350"/>
      <c r="UHK14" s="350"/>
      <c r="UHL14" s="350"/>
      <c r="UHM14" s="350"/>
      <c r="UHN14" s="350"/>
      <c r="UHO14" s="350"/>
      <c r="UHP14" s="351"/>
      <c r="UHQ14" s="352"/>
      <c r="UHR14" s="353"/>
      <c r="UHS14" s="352"/>
      <c r="UHT14" s="353"/>
      <c r="UHU14" s="352"/>
      <c r="UHV14" s="353"/>
      <c r="UHW14" s="352"/>
      <c r="UHX14" s="353"/>
      <c r="UHY14" s="350"/>
      <c r="UHZ14" s="350"/>
      <c r="UIA14" s="350"/>
      <c r="UIB14" s="350"/>
      <c r="UIC14" s="350"/>
      <c r="UID14" s="350"/>
      <c r="UIE14" s="351"/>
      <c r="UIF14" s="352"/>
      <c r="UIG14" s="353"/>
      <c r="UIH14" s="352"/>
      <c r="UII14" s="353"/>
      <c r="UIJ14" s="352"/>
      <c r="UIK14" s="353"/>
      <c r="UIL14" s="352"/>
      <c r="UIM14" s="353"/>
      <c r="UIN14" s="350"/>
      <c r="UIO14" s="350"/>
      <c r="UIP14" s="350"/>
      <c r="UIQ14" s="350"/>
      <c r="UIR14" s="350"/>
      <c r="UIS14" s="350"/>
      <c r="UIT14" s="351"/>
      <c r="UIU14" s="352"/>
      <c r="UIV14" s="353"/>
      <c r="UIW14" s="352"/>
      <c r="UIX14" s="353"/>
      <c r="UIY14" s="352"/>
      <c r="UIZ14" s="353"/>
      <c r="UJA14" s="352"/>
      <c r="UJB14" s="353"/>
      <c r="UJC14" s="350"/>
      <c r="UJD14" s="350"/>
      <c r="UJE14" s="350"/>
      <c r="UJF14" s="350"/>
      <c r="UJG14" s="350"/>
      <c r="UJH14" s="350"/>
      <c r="UJI14" s="351"/>
      <c r="UJJ14" s="352"/>
      <c r="UJK14" s="353"/>
      <c r="UJL14" s="352"/>
      <c r="UJM14" s="353"/>
      <c r="UJN14" s="352"/>
      <c r="UJO14" s="353"/>
      <c r="UJP14" s="352"/>
      <c r="UJQ14" s="353"/>
      <c r="UJR14" s="350"/>
      <c r="UJS14" s="350"/>
      <c r="UJT14" s="350"/>
      <c r="UJU14" s="350"/>
      <c r="UJV14" s="350"/>
      <c r="UJW14" s="350"/>
      <c r="UJX14" s="351"/>
      <c r="UJY14" s="352"/>
      <c r="UJZ14" s="353"/>
      <c r="UKA14" s="352"/>
      <c r="UKB14" s="353"/>
      <c r="UKC14" s="352"/>
      <c r="UKD14" s="353"/>
      <c r="UKE14" s="352"/>
      <c r="UKF14" s="353"/>
      <c r="UKG14" s="350"/>
      <c r="UKH14" s="350"/>
      <c r="UKI14" s="350"/>
      <c r="UKJ14" s="350"/>
      <c r="UKK14" s="350"/>
      <c r="UKL14" s="350"/>
      <c r="UKM14" s="351"/>
      <c r="UKN14" s="352"/>
      <c r="UKO14" s="353"/>
      <c r="UKP14" s="352"/>
      <c r="UKQ14" s="353"/>
      <c r="UKR14" s="352"/>
      <c r="UKS14" s="353"/>
      <c r="UKT14" s="352"/>
      <c r="UKU14" s="353"/>
      <c r="UKV14" s="350"/>
      <c r="UKW14" s="350"/>
      <c r="UKX14" s="350"/>
      <c r="UKY14" s="350"/>
      <c r="UKZ14" s="350"/>
      <c r="ULA14" s="350"/>
      <c r="ULB14" s="351"/>
      <c r="ULC14" s="352"/>
      <c r="ULD14" s="353"/>
      <c r="ULE14" s="352"/>
      <c r="ULF14" s="353"/>
      <c r="ULG14" s="352"/>
      <c r="ULH14" s="353"/>
      <c r="ULI14" s="352"/>
      <c r="ULJ14" s="353"/>
      <c r="ULK14" s="350"/>
      <c r="ULL14" s="350"/>
      <c r="ULM14" s="350"/>
      <c r="ULN14" s="350"/>
      <c r="ULO14" s="350"/>
      <c r="ULP14" s="350"/>
      <c r="ULQ14" s="351"/>
      <c r="ULR14" s="352"/>
      <c r="ULS14" s="353"/>
      <c r="ULT14" s="352"/>
      <c r="ULU14" s="353"/>
      <c r="ULV14" s="352"/>
      <c r="ULW14" s="353"/>
      <c r="ULX14" s="352"/>
      <c r="ULY14" s="353"/>
      <c r="ULZ14" s="350"/>
      <c r="UMA14" s="350"/>
      <c r="UMB14" s="350"/>
      <c r="UMC14" s="350"/>
      <c r="UMD14" s="350"/>
      <c r="UME14" s="350"/>
      <c r="UMF14" s="351"/>
      <c r="UMG14" s="352"/>
      <c r="UMH14" s="353"/>
      <c r="UMI14" s="352"/>
      <c r="UMJ14" s="353"/>
      <c r="UMK14" s="352"/>
      <c r="UML14" s="353"/>
      <c r="UMM14" s="352"/>
      <c r="UMN14" s="353"/>
      <c r="UMO14" s="350"/>
      <c r="UMP14" s="350"/>
      <c r="UMQ14" s="350"/>
      <c r="UMR14" s="350"/>
      <c r="UMS14" s="350"/>
      <c r="UMT14" s="350"/>
      <c r="UMU14" s="351"/>
      <c r="UMV14" s="352"/>
      <c r="UMW14" s="353"/>
      <c r="UMX14" s="352"/>
      <c r="UMY14" s="353"/>
      <c r="UMZ14" s="352"/>
      <c r="UNA14" s="353"/>
      <c r="UNB14" s="352"/>
      <c r="UNC14" s="353"/>
      <c r="UND14" s="350"/>
      <c r="UNE14" s="350"/>
      <c r="UNF14" s="350"/>
      <c r="UNG14" s="350"/>
      <c r="UNH14" s="350"/>
      <c r="UNI14" s="350"/>
      <c r="UNJ14" s="351"/>
      <c r="UNK14" s="352"/>
      <c r="UNL14" s="353"/>
      <c r="UNM14" s="352"/>
      <c r="UNN14" s="353"/>
      <c r="UNO14" s="352"/>
      <c r="UNP14" s="353"/>
      <c r="UNQ14" s="352"/>
      <c r="UNR14" s="353"/>
      <c r="UNS14" s="350"/>
      <c r="UNT14" s="350"/>
      <c r="UNU14" s="350"/>
      <c r="UNV14" s="350"/>
      <c r="UNW14" s="350"/>
      <c r="UNX14" s="350"/>
      <c r="UNY14" s="351"/>
      <c r="UNZ14" s="352"/>
      <c r="UOA14" s="353"/>
      <c r="UOB14" s="352"/>
      <c r="UOC14" s="353"/>
      <c r="UOD14" s="352"/>
      <c r="UOE14" s="353"/>
      <c r="UOF14" s="352"/>
      <c r="UOG14" s="353"/>
      <c r="UOH14" s="350"/>
      <c r="UOI14" s="350"/>
      <c r="UOJ14" s="350"/>
      <c r="UOK14" s="350"/>
      <c r="UOL14" s="350"/>
      <c r="UOM14" s="350"/>
      <c r="UON14" s="351"/>
      <c r="UOO14" s="352"/>
      <c r="UOP14" s="353"/>
      <c r="UOQ14" s="352"/>
      <c r="UOR14" s="353"/>
      <c r="UOS14" s="352"/>
      <c r="UOT14" s="353"/>
      <c r="UOU14" s="352"/>
      <c r="UOV14" s="353"/>
      <c r="UOW14" s="350"/>
      <c r="UOX14" s="350"/>
      <c r="UOY14" s="350"/>
      <c r="UOZ14" s="350"/>
      <c r="UPA14" s="350"/>
      <c r="UPB14" s="350"/>
      <c r="UPC14" s="351"/>
      <c r="UPD14" s="352"/>
      <c r="UPE14" s="353"/>
      <c r="UPF14" s="352"/>
      <c r="UPG14" s="353"/>
      <c r="UPH14" s="352"/>
      <c r="UPI14" s="353"/>
      <c r="UPJ14" s="352"/>
      <c r="UPK14" s="353"/>
      <c r="UPL14" s="350"/>
      <c r="UPM14" s="350"/>
      <c r="UPN14" s="350"/>
      <c r="UPO14" s="350"/>
      <c r="UPP14" s="350"/>
      <c r="UPQ14" s="350"/>
      <c r="UPR14" s="351"/>
      <c r="UPS14" s="352"/>
      <c r="UPT14" s="353"/>
      <c r="UPU14" s="352"/>
      <c r="UPV14" s="353"/>
      <c r="UPW14" s="352"/>
      <c r="UPX14" s="353"/>
      <c r="UPY14" s="352"/>
      <c r="UPZ14" s="353"/>
      <c r="UQA14" s="350"/>
      <c r="UQB14" s="350"/>
      <c r="UQC14" s="350"/>
      <c r="UQD14" s="350"/>
      <c r="UQE14" s="350"/>
      <c r="UQF14" s="350"/>
      <c r="UQG14" s="351"/>
      <c r="UQH14" s="352"/>
      <c r="UQI14" s="353"/>
      <c r="UQJ14" s="352"/>
      <c r="UQK14" s="353"/>
      <c r="UQL14" s="352"/>
      <c r="UQM14" s="353"/>
      <c r="UQN14" s="352"/>
      <c r="UQO14" s="353"/>
      <c r="UQP14" s="350"/>
      <c r="UQQ14" s="350"/>
      <c r="UQR14" s="350"/>
      <c r="UQS14" s="350"/>
      <c r="UQT14" s="350"/>
      <c r="UQU14" s="350"/>
      <c r="UQV14" s="351"/>
      <c r="UQW14" s="352"/>
      <c r="UQX14" s="353"/>
      <c r="UQY14" s="352"/>
      <c r="UQZ14" s="353"/>
      <c r="URA14" s="352"/>
      <c r="URB14" s="353"/>
      <c r="URC14" s="352"/>
      <c r="URD14" s="353"/>
      <c r="URE14" s="350"/>
      <c r="URF14" s="350"/>
      <c r="URG14" s="350"/>
      <c r="URH14" s="350"/>
      <c r="URI14" s="350"/>
      <c r="URJ14" s="350"/>
      <c r="URK14" s="351"/>
      <c r="URL14" s="352"/>
      <c r="URM14" s="353"/>
      <c r="URN14" s="352"/>
      <c r="URO14" s="353"/>
      <c r="URP14" s="352"/>
      <c r="URQ14" s="353"/>
      <c r="URR14" s="352"/>
      <c r="URS14" s="353"/>
      <c r="URT14" s="350"/>
      <c r="URU14" s="350"/>
      <c r="URV14" s="350"/>
      <c r="URW14" s="350"/>
      <c r="URX14" s="350"/>
      <c r="URY14" s="350"/>
      <c r="URZ14" s="351"/>
      <c r="USA14" s="352"/>
      <c r="USB14" s="353"/>
      <c r="USC14" s="352"/>
      <c r="USD14" s="353"/>
      <c r="USE14" s="352"/>
      <c r="USF14" s="353"/>
      <c r="USG14" s="352"/>
      <c r="USH14" s="353"/>
      <c r="USI14" s="350"/>
      <c r="USJ14" s="350"/>
      <c r="USK14" s="350"/>
      <c r="USL14" s="350"/>
      <c r="USM14" s="350"/>
      <c r="USN14" s="350"/>
      <c r="USO14" s="351"/>
      <c r="USP14" s="352"/>
      <c r="USQ14" s="353"/>
      <c r="USR14" s="352"/>
      <c r="USS14" s="353"/>
      <c r="UST14" s="352"/>
      <c r="USU14" s="353"/>
      <c r="USV14" s="352"/>
      <c r="USW14" s="353"/>
      <c r="USX14" s="350"/>
      <c r="USY14" s="350"/>
      <c r="USZ14" s="350"/>
      <c r="UTA14" s="350"/>
      <c r="UTB14" s="350"/>
      <c r="UTC14" s="350"/>
      <c r="UTD14" s="351"/>
      <c r="UTE14" s="352"/>
      <c r="UTF14" s="353"/>
      <c r="UTG14" s="352"/>
      <c r="UTH14" s="353"/>
      <c r="UTI14" s="352"/>
      <c r="UTJ14" s="353"/>
      <c r="UTK14" s="352"/>
      <c r="UTL14" s="353"/>
      <c r="UTM14" s="350"/>
      <c r="UTN14" s="350"/>
      <c r="UTO14" s="350"/>
      <c r="UTP14" s="350"/>
      <c r="UTQ14" s="350"/>
      <c r="UTR14" s="350"/>
      <c r="UTS14" s="351"/>
      <c r="UTT14" s="352"/>
      <c r="UTU14" s="353"/>
      <c r="UTV14" s="352"/>
      <c r="UTW14" s="353"/>
      <c r="UTX14" s="352"/>
      <c r="UTY14" s="353"/>
      <c r="UTZ14" s="352"/>
      <c r="UUA14" s="353"/>
      <c r="UUB14" s="350"/>
      <c r="UUC14" s="350"/>
      <c r="UUD14" s="350"/>
      <c r="UUE14" s="350"/>
      <c r="UUF14" s="350"/>
      <c r="UUG14" s="350"/>
      <c r="UUH14" s="351"/>
      <c r="UUI14" s="352"/>
      <c r="UUJ14" s="353"/>
      <c r="UUK14" s="352"/>
      <c r="UUL14" s="353"/>
      <c r="UUM14" s="352"/>
      <c r="UUN14" s="353"/>
      <c r="UUO14" s="352"/>
      <c r="UUP14" s="353"/>
      <c r="UUQ14" s="350"/>
      <c r="UUR14" s="350"/>
      <c r="UUS14" s="350"/>
      <c r="UUT14" s="350"/>
      <c r="UUU14" s="350"/>
      <c r="UUV14" s="350"/>
      <c r="UUW14" s="351"/>
      <c r="UUX14" s="352"/>
      <c r="UUY14" s="353"/>
      <c r="UUZ14" s="352"/>
      <c r="UVA14" s="353"/>
      <c r="UVB14" s="352"/>
      <c r="UVC14" s="353"/>
      <c r="UVD14" s="352"/>
      <c r="UVE14" s="353"/>
      <c r="UVF14" s="350"/>
      <c r="UVG14" s="350"/>
      <c r="UVH14" s="350"/>
      <c r="UVI14" s="350"/>
      <c r="UVJ14" s="350"/>
      <c r="UVK14" s="350"/>
      <c r="UVL14" s="351"/>
      <c r="UVM14" s="352"/>
      <c r="UVN14" s="353"/>
      <c r="UVO14" s="352"/>
      <c r="UVP14" s="353"/>
      <c r="UVQ14" s="352"/>
      <c r="UVR14" s="353"/>
      <c r="UVS14" s="352"/>
      <c r="UVT14" s="353"/>
      <c r="UVU14" s="350"/>
      <c r="UVV14" s="350"/>
      <c r="UVW14" s="350"/>
      <c r="UVX14" s="350"/>
      <c r="UVY14" s="350"/>
      <c r="UVZ14" s="350"/>
      <c r="UWA14" s="351"/>
      <c r="UWB14" s="352"/>
      <c r="UWC14" s="353"/>
      <c r="UWD14" s="352"/>
      <c r="UWE14" s="353"/>
      <c r="UWF14" s="352"/>
      <c r="UWG14" s="353"/>
      <c r="UWH14" s="352"/>
      <c r="UWI14" s="353"/>
      <c r="UWJ14" s="350"/>
      <c r="UWK14" s="350"/>
      <c r="UWL14" s="350"/>
      <c r="UWM14" s="350"/>
      <c r="UWN14" s="350"/>
      <c r="UWO14" s="350"/>
      <c r="UWP14" s="351"/>
      <c r="UWQ14" s="352"/>
      <c r="UWR14" s="353"/>
      <c r="UWS14" s="352"/>
      <c r="UWT14" s="353"/>
      <c r="UWU14" s="352"/>
      <c r="UWV14" s="353"/>
      <c r="UWW14" s="352"/>
      <c r="UWX14" s="353"/>
      <c r="UWY14" s="350"/>
      <c r="UWZ14" s="350"/>
      <c r="UXA14" s="350"/>
      <c r="UXB14" s="350"/>
      <c r="UXC14" s="350"/>
      <c r="UXD14" s="350"/>
      <c r="UXE14" s="351"/>
      <c r="UXF14" s="352"/>
      <c r="UXG14" s="353"/>
      <c r="UXH14" s="352"/>
      <c r="UXI14" s="353"/>
      <c r="UXJ14" s="352"/>
      <c r="UXK14" s="353"/>
      <c r="UXL14" s="352"/>
      <c r="UXM14" s="353"/>
      <c r="UXN14" s="350"/>
      <c r="UXO14" s="350"/>
      <c r="UXP14" s="350"/>
      <c r="UXQ14" s="350"/>
      <c r="UXR14" s="350"/>
      <c r="UXS14" s="350"/>
      <c r="UXT14" s="351"/>
      <c r="UXU14" s="352"/>
      <c r="UXV14" s="353"/>
      <c r="UXW14" s="352"/>
      <c r="UXX14" s="353"/>
      <c r="UXY14" s="352"/>
      <c r="UXZ14" s="353"/>
      <c r="UYA14" s="352"/>
      <c r="UYB14" s="353"/>
      <c r="UYC14" s="350"/>
      <c r="UYD14" s="350"/>
      <c r="UYE14" s="350"/>
      <c r="UYF14" s="350"/>
      <c r="UYG14" s="350"/>
      <c r="UYH14" s="350"/>
      <c r="UYI14" s="351"/>
      <c r="UYJ14" s="352"/>
      <c r="UYK14" s="353"/>
      <c r="UYL14" s="352"/>
      <c r="UYM14" s="353"/>
      <c r="UYN14" s="352"/>
      <c r="UYO14" s="353"/>
      <c r="UYP14" s="352"/>
      <c r="UYQ14" s="353"/>
      <c r="UYR14" s="350"/>
      <c r="UYS14" s="350"/>
      <c r="UYT14" s="350"/>
      <c r="UYU14" s="350"/>
      <c r="UYV14" s="350"/>
      <c r="UYW14" s="350"/>
      <c r="UYX14" s="351"/>
      <c r="UYY14" s="352"/>
      <c r="UYZ14" s="353"/>
      <c r="UZA14" s="352"/>
      <c r="UZB14" s="353"/>
      <c r="UZC14" s="352"/>
      <c r="UZD14" s="353"/>
      <c r="UZE14" s="352"/>
      <c r="UZF14" s="353"/>
      <c r="UZG14" s="350"/>
      <c r="UZH14" s="350"/>
      <c r="UZI14" s="350"/>
      <c r="UZJ14" s="350"/>
      <c r="UZK14" s="350"/>
      <c r="UZL14" s="350"/>
      <c r="UZM14" s="351"/>
      <c r="UZN14" s="352"/>
      <c r="UZO14" s="353"/>
      <c r="UZP14" s="352"/>
      <c r="UZQ14" s="353"/>
      <c r="UZR14" s="352"/>
      <c r="UZS14" s="353"/>
      <c r="UZT14" s="352"/>
      <c r="UZU14" s="353"/>
      <c r="UZV14" s="350"/>
      <c r="UZW14" s="350"/>
      <c r="UZX14" s="350"/>
      <c r="UZY14" s="350"/>
      <c r="UZZ14" s="350"/>
      <c r="VAA14" s="350"/>
      <c r="VAB14" s="351"/>
      <c r="VAC14" s="352"/>
      <c r="VAD14" s="353"/>
      <c r="VAE14" s="352"/>
      <c r="VAF14" s="353"/>
      <c r="VAG14" s="352"/>
      <c r="VAH14" s="353"/>
      <c r="VAI14" s="352"/>
      <c r="VAJ14" s="353"/>
      <c r="VAK14" s="350"/>
      <c r="VAL14" s="350"/>
      <c r="VAM14" s="350"/>
      <c r="VAN14" s="350"/>
      <c r="VAO14" s="350"/>
      <c r="VAP14" s="350"/>
      <c r="VAQ14" s="351"/>
      <c r="VAR14" s="352"/>
      <c r="VAS14" s="353"/>
      <c r="VAT14" s="352"/>
      <c r="VAU14" s="353"/>
      <c r="VAV14" s="352"/>
      <c r="VAW14" s="353"/>
      <c r="VAX14" s="352"/>
      <c r="VAY14" s="353"/>
      <c r="VAZ14" s="350"/>
      <c r="VBA14" s="350"/>
      <c r="VBB14" s="350"/>
      <c r="VBC14" s="350"/>
      <c r="VBD14" s="350"/>
      <c r="VBE14" s="350"/>
      <c r="VBF14" s="351"/>
      <c r="VBG14" s="352"/>
      <c r="VBH14" s="353"/>
      <c r="VBI14" s="352"/>
      <c r="VBJ14" s="353"/>
      <c r="VBK14" s="352"/>
      <c r="VBL14" s="353"/>
      <c r="VBM14" s="352"/>
      <c r="VBN14" s="353"/>
      <c r="VBO14" s="350"/>
      <c r="VBP14" s="350"/>
      <c r="VBQ14" s="350"/>
      <c r="VBR14" s="350"/>
      <c r="VBS14" s="350"/>
      <c r="VBT14" s="350"/>
      <c r="VBU14" s="351"/>
      <c r="VBV14" s="352"/>
      <c r="VBW14" s="353"/>
      <c r="VBX14" s="352"/>
      <c r="VBY14" s="353"/>
      <c r="VBZ14" s="352"/>
      <c r="VCA14" s="353"/>
      <c r="VCB14" s="352"/>
      <c r="VCC14" s="353"/>
      <c r="VCD14" s="350"/>
      <c r="VCE14" s="350"/>
      <c r="VCF14" s="350"/>
      <c r="VCG14" s="350"/>
      <c r="VCH14" s="350"/>
      <c r="VCI14" s="350"/>
      <c r="VCJ14" s="351"/>
      <c r="VCK14" s="352"/>
      <c r="VCL14" s="353"/>
      <c r="VCM14" s="352"/>
      <c r="VCN14" s="353"/>
      <c r="VCO14" s="352"/>
      <c r="VCP14" s="353"/>
      <c r="VCQ14" s="352"/>
      <c r="VCR14" s="353"/>
      <c r="VCS14" s="350"/>
      <c r="VCT14" s="350"/>
      <c r="VCU14" s="350"/>
      <c r="VCV14" s="350"/>
      <c r="VCW14" s="350"/>
      <c r="VCX14" s="350"/>
      <c r="VCY14" s="351"/>
      <c r="VCZ14" s="352"/>
      <c r="VDA14" s="353"/>
      <c r="VDB14" s="352"/>
      <c r="VDC14" s="353"/>
      <c r="VDD14" s="352"/>
      <c r="VDE14" s="353"/>
      <c r="VDF14" s="352"/>
      <c r="VDG14" s="353"/>
      <c r="VDH14" s="350"/>
      <c r="VDI14" s="350"/>
      <c r="VDJ14" s="350"/>
      <c r="VDK14" s="350"/>
      <c r="VDL14" s="350"/>
      <c r="VDM14" s="350"/>
      <c r="VDN14" s="351"/>
      <c r="VDO14" s="352"/>
      <c r="VDP14" s="353"/>
      <c r="VDQ14" s="352"/>
      <c r="VDR14" s="353"/>
      <c r="VDS14" s="352"/>
      <c r="VDT14" s="353"/>
      <c r="VDU14" s="352"/>
      <c r="VDV14" s="353"/>
      <c r="VDW14" s="350"/>
      <c r="VDX14" s="350"/>
      <c r="VDY14" s="350"/>
      <c r="VDZ14" s="350"/>
      <c r="VEA14" s="350"/>
      <c r="VEB14" s="350"/>
      <c r="VEC14" s="351"/>
      <c r="VED14" s="352"/>
      <c r="VEE14" s="353"/>
      <c r="VEF14" s="352"/>
      <c r="VEG14" s="353"/>
      <c r="VEH14" s="352"/>
      <c r="VEI14" s="353"/>
      <c r="VEJ14" s="352"/>
      <c r="VEK14" s="353"/>
      <c r="VEL14" s="350"/>
      <c r="VEM14" s="350"/>
      <c r="VEN14" s="350"/>
      <c r="VEO14" s="350"/>
      <c r="VEP14" s="350"/>
      <c r="VEQ14" s="350"/>
      <c r="VER14" s="351"/>
      <c r="VES14" s="352"/>
      <c r="VET14" s="353"/>
      <c r="VEU14" s="352"/>
      <c r="VEV14" s="353"/>
      <c r="VEW14" s="352"/>
      <c r="VEX14" s="353"/>
      <c r="VEY14" s="352"/>
      <c r="VEZ14" s="353"/>
      <c r="VFA14" s="350"/>
      <c r="VFB14" s="350"/>
      <c r="VFC14" s="350"/>
      <c r="VFD14" s="350"/>
      <c r="VFE14" s="350"/>
      <c r="VFF14" s="350"/>
      <c r="VFG14" s="351"/>
      <c r="VFH14" s="352"/>
      <c r="VFI14" s="353"/>
      <c r="VFJ14" s="352"/>
      <c r="VFK14" s="353"/>
      <c r="VFL14" s="352"/>
      <c r="VFM14" s="353"/>
      <c r="VFN14" s="352"/>
      <c r="VFO14" s="353"/>
      <c r="VFP14" s="350"/>
      <c r="VFQ14" s="350"/>
      <c r="VFR14" s="350"/>
      <c r="VFS14" s="350"/>
      <c r="VFT14" s="350"/>
      <c r="VFU14" s="350"/>
      <c r="VFV14" s="351"/>
      <c r="VFW14" s="352"/>
      <c r="VFX14" s="353"/>
      <c r="VFY14" s="352"/>
      <c r="VFZ14" s="353"/>
      <c r="VGA14" s="352"/>
      <c r="VGB14" s="353"/>
      <c r="VGC14" s="352"/>
      <c r="VGD14" s="353"/>
      <c r="VGE14" s="350"/>
      <c r="VGF14" s="350"/>
      <c r="VGG14" s="350"/>
      <c r="VGH14" s="350"/>
      <c r="VGI14" s="350"/>
      <c r="VGJ14" s="350"/>
      <c r="VGK14" s="351"/>
      <c r="VGL14" s="352"/>
      <c r="VGM14" s="353"/>
      <c r="VGN14" s="352"/>
      <c r="VGO14" s="353"/>
      <c r="VGP14" s="352"/>
      <c r="VGQ14" s="353"/>
      <c r="VGR14" s="352"/>
      <c r="VGS14" s="353"/>
      <c r="VGT14" s="350"/>
      <c r="VGU14" s="350"/>
      <c r="VGV14" s="350"/>
      <c r="VGW14" s="350"/>
      <c r="VGX14" s="350"/>
      <c r="VGY14" s="350"/>
      <c r="VGZ14" s="351"/>
      <c r="VHA14" s="352"/>
      <c r="VHB14" s="353"/>
      <c r="VHC14" s="352"/>
      <c r="VHD14" s="353"/>
      <c r="VHE14" s="352"/>
      <c r="VHF14" s="353"/>
      <c r="VHG14" s="352"/>
      <c r="VHH14" s="353"/>
      <c r="VHI14" s="350"/>
      <c r="VHJ14" s="350"/>
      <c r="VHK14" s="350"/>
      <c r="VHL14" s="350"/>
      <c r="VHM14" s="350"/>
      <c r="VHN14" s="350"/>
      <c r="VHO14" s="351"/>
      <c r="VHP14" s="352"/>
      <c r="VHQ14" s="353"/>
      <c r="VHR14" s="352"/>
      <c r="VHS14" s="353"/>
      <c r="VHT14" s="352"/>
      <c r="VHU14" s="353"/>
      <c r="VHV14" s="352"/>
      <c r="VHW14" s="353"/>
      <c r="VHX14" s="350"/>
      <c r="VHY14" s="350"/>
      <c r="VHZ14" s="350"/>
      <c r="VIA14" s="350"/>
      <c r="VIB14" s="350"/>
      <c r="VIC14" s="350"/>
      <c r="VID14" s="351"/>
      <c r="VIE14" s="352"/>
      <c r="VIF14" s="353"/>
      <c r="VIG14" s="352"/>
      <c r="VIH14" s="353"/>
      <c r="VII14" s="352"/>
      <c r="VIJ14" s="353"/>
      <c r="VIK14" s="352"/>
      <c r="VIL14" s="353"/>
      <c r="VIM14" s="350"/>
      <c r="VIN14" s="350"/>
      <c r="VIO14" s="350"/>
      <c r="VIP14" s="350"/>
      <c r="VIQ14" s="350"/>
      <c r="VIR14" s="350"/>
      <c r="VIS14" s="351"/>
      <c r="VIT14" s="352"/>
      <c r="VIU14" s="353"/>
      <c r="VIV14" s="352"/>
      <c r="VIW14" s="353"/>
      <c r="VIX14" s="352"/>
      <c r="VIY14" s="353"/>
      <c r="VIZ14" s="352"/>
      <c r="VJA14" s="353"/>
      <c r="VJB14" s="350"/>
      <c r="VJC14" s="350"/>
      <c r="VJD14" s="350"/>
      <c r="VJE14" s="350"/>
      <c r="VJF14" s="350"/>
      <c r="VJG14" s="350"/>
      <c r="VJH14" s="351"/>
      <c r="VJI14" s="352"/>
      <c r="VJJ14" s="353"/>
      <c r="VJK14" s="352"/>
      <c r="VJL14" s="353"/>
      <c r="VJM14" s="352"/>
      <c r="VJN14" s="353"/>
      <c r="VJO14" s="352"/>
      <c r="VJP14" s="353"/>
      <c r="VJQ14" s="350"/>
      <c r="VJR14" s="350"/>
      <c r="VJS14" s="350"/>
      <c r="VJT14" s="350"/>
      <c r="VJU14" s="350"/>
      <c r="VJV14" s="350"/>
      <c r="VJW14" s="351"/>
      <c r="VJX14" s="352"/>
      <c r="VJY14" s="353"/>
      <c r="VJZ14" s="352"/>
      <c r="VKA14" s="353"/>
      <c r="VKB14" s="352"/>
      <c r="VKC14" s="353"/>
      <c r="VKD14" s="352"/>
      <c r="VKE14" s="353"/>
      <c r="VKF14" s="350"/>
      <c r="VKG14" s="350"/>
      <c r="VKH14" s="350"/>
      <c r="VKI14" s="350"/>
      <c r="VKJ14" s="350"/>
      <c r="VKK14" s="350"/>
      <c r="VKL14" s="351"/>
      <c r="VKM14" s="352"/>
      <c r="VKN14" s="353"/>
      <c r="VKO14" s="352"/>
      <c r="VKP14" s="353"/>
      <c r="VKQ14" s="352"/>
      <c r="VKR14" s="353"/>
      <c r="VKS14" s="352"/>
      <c r="VKT14" s="353"/>
      <c r="VKU14" s="350"/>
      <c r="VKV14" s="350"/>
      <c r="VKW14" s="350"/>
      <c r="VKX14" s="350"/>
      <c r="VKY14" s="350"/>
      <c r="VKZ14" s="350"/>
      <c r="VLA14" s="351"/>
      <c r="VLB14" s="352"/>
      <c r="VLC14" s="353"/>
      <c r="VLD14" s="352"/>
      <c r="VLE14" s="353"/>
      <c r="VLF14" s="352"/>
      <c r="VLG14" s="353"/>
      <c r="VLH14" s="352"/>
      <c r="VLI14" s="353"/>
      <c r="VLJ14" s="350"/>
      <c r="VLK14" s="350"/>
      <c r="VLL14" s="350"/>
      <c r="VLM14" s="350"/>
      <c r="VLN14" s="350"/>
      <c r="VLO14" s="350"/>
      <c r="VLP14" s="351"/>
      <c r="VLQ14" s="352"/>
      <c r="VLR14" s="353"/>
      <c r="VLS14" s="352"/>
      <c r="VLT14" s="353"/>
      <c r="VLU14" s="352"/>
      <c r="VLV14" s="353"/>
      <c r="VLW14" s="352"/>
      <c r="VLX14" s="353"/>
      <c r="VLY14" s="350"/>
      <c r="VLZ14" s="350"/>
      <c r="VMA14" s="350"/>
      <c r="VMB14" s="350"/>
      <c r="VMC14" s="350"/>
      <c r="VMD14" s="350"/>
      <c r="VME14" s="351"/>
      <c r="VMF14" s="352"/>
      <c r="VMG14" s="353"/>
      <c r="VMH14" s="352"/>
      <c r="VMI14" s="353"/>
      <c r="VMJ14" s="352"/>
      <c r="VMK14" s="353"/>
      <c r="VML14" s="352"/>
      <c r="VMM14" s="353"/>
      <c r="VMN14" s="350"/>
      <c r="VMO14" s="350"/>
      <c r="VMP14" s="350"/>
      <c r="VMQ14" s="350"/>
      <c r="VMR14" s="350"/>
      <c r="VMS14" s="350"/>
      <c r="VMT14" s="351"/>
      <c r="VMU14" s="352"/>
      <c r="VMV14" s="353"/>
      <c r="VMW14" s="352"/>
      <c r="VMX14" s="353"/>
      <c r="VMY14" s="352"/>
      <c r="VMZ14" s="353"/>
      <c r="VNA14" s="352"/>
      <c r="VNB14" s="353"/>
      <c r="VNC14" s="350"/>
      <c r="VND14" s="350"/>
      <c r="VNE14" s="350"/>
      <c r="VNF14" s="350"/>
      <c r="VNG14" s="350"/>
      <c r="VNH14" s="350"/>
      <c r="VNI14" s="351"/>
      <c r="VNJ14" s="352"/>
      <c r="VNK14" s="353"/>
      <c r="VNL14" s="352"/>
      <c r="VNM14" s="353"/>
      <c r="VNN14" s="352"/>
      <c r="VNO14" s="353"/>
      <c r="VNP14" s="352"/>
      <c r="VNQ14" s="353"/>
      <c r="VNR14" s="350"/>
      <c r="VNS14" s="350"/>
      <c r="VNT14" s="350"/>
      <c r="VNU14" s="350"/>
      <c r="VNV14" s="350"/>
      <c r="VNW14" s="350"/>
      <c r="VNX14" s="351"/>
      <c r="VNY14" s="352"/>
      <c r="VNZ14" s="353"/>
      <c r="VOA14" s="352"/>
      <c r="VOB14" s="353"/>
      <c r="VOC14" s="352"/>
      <c r="VOD14" s="353"/>
      <c r="VOE14" s="352"/>
      <c r="VOF14" s="353"/>
      <c r="VOG14" s="350"/>
      <c r="VOH14" s="350"/>
      <c r="VOI14" s="350"/>
      <c r="VOJ14" s="350"/>
      <c r="VOK14" s="350"/>
      <c r="VOL14" s="350"/>
      <c r="VOM14" s="351"/>
      <c r="VON14" s="352"/>
      <c r="VOO14" s="353"/>
      <c r="VOP14" s="352"/>
      <c r="VOQ14" s="353"/>
      <c r="VOR14" s="352"/>
      <c r="VOS14" s="353"/>
      <c r="VOT14" s="352"/>
      <c r="VOU14" s="353"/>
      <c r="VOV14" s="350"/>
      <c r="VOW14" s="350"/>
      <c r="VOX14" s="350"/>
      <c r="VOY14" s="350"/>
      <c r="VOZ14" s="350"/>
      <c r="VPA14" s="350"/>
      <c r="VPB14" s="351"/>
      <c r="VPC14" s="352"/>
      <c r="VPD14" s="353"/>
      <c r="VPE14" s="352"/>
      <c r="VPF14" s="353"/>
      <c r="VPG14" s="352"/>
      <c r="VPH14" s="353"/>
      <c r="VPI14" s="352"/>
      <c r="VPJ14" s="353"/>
      <c r="VPK14" s="350"/>
      <c r="VPL14" s="350"/>
      <c r="VPM14" s="350"/>
      <c r="VPN14" s="350"/>
      <c r="VPO14" s="350"/>
      <c r="VPP14" s="350"/>
      <c r="VPQ14" s="351"/>
      <c r="VPR14" s="352"/>
      <c r="VPS14" s="353"/>
      <c r="VPT14" s="352"/>
      <c r="VPU14" s="353"/>
      <c r="VPV14" s="352"/>
      <c r="VPW14" s="353"/>
      <c r="VPX14" s="352"/>
      <c r="VPY14" s="353"/>
      <c r="VPZ14" s="350"/>
      <c r="VQA14" s="350"/>
      <c r="VQB14" s="350"/>
      <c r="VQC14" s="350"/>
      <c r="VQD14" s="350"/>
      <c r="VQE14" s="350"/>
      <c r="VQF14" s="351"/>
      <c r="VQG14" s="352"/>
      <c r="VQH14" s="353"/>
      <c r="VQI14" s="352"/>
      <c r="VQJ14" s="353"/>
      <c r="VQK14" s="352"/>
      <c r="VQL14" s="353"/>
      <c r="VQM14" s="352"/>
      <c r="VQN14" s="353"/>
      <c r="VQO14" s="350"/>
      <c r="VQP14" s="350"/>
      <c r="VQQ14" s="350"/>
      <c r="VQR14" s="350"/>
      <c r="VQS14" s="350"/>
      <c r="VQT14" s="350"/>
      <c r="VQU14" s="351"/>
      <c r="VQV14" s="352"/>
      <c r="VQW14" s="353"/>
      <c r="VQX14" s="352"/>
      <c r="VQY14" s="353"/>
      <c r="VQZ14" s="352"/>
      <c r="VRA14" s="353"/>
      <c r="VRB14" s="352"/>
      <c r="VRC14" s="353"/>
      <c r="VRD14" s="350"/>
      <c r="VRE14" s="350"/>
      <c r="VRF14" s="350"/>
      <c r="VRG14" s="350"/>
      <c r="VRH14" s="350"/>
      <c r="VRI14" s="350"/>
      <c r="VRJ14" s="351"/>
      <c r="VRK14" s="352"/>
      <c r="VRL14" s="353"/>
      <c r="VRM14" s="352"/>
      <c r="VRN14" s="353"/>
      <c r="VRO14" s="352"/>
      <c r="VRP14" s="353"/>
      <c r="VRQ14" s="352"/>
      <c r="VRR14" s="353"/>
      <c r="VRS14" s="350"/>
      <c r="VRT14" s="350"/>
      <c r="VRU14" s="350"/>
      <c r="VRV14" s="350"/>
      <c r="VRW14" s="350"/>
      <c r="VRX14" s="350"/>
      <c r="VRY14" s="351"/>
      <c r="VRZ14" s="352"/>
      <c r="VSA14" s="353"/>
      <c r="VSB14" s="352"/>
      <c r="VSC14" s="353"/>
      <c r="VSD14" s="352"/>
      <c r="VSE14" s="353"/>
      <c r="VSF14" s="352"/>
      <c r="VSG14" s="353"/>
      <c r="VSH14" s="350"/>
      <c r="VSI14" s="350"/>
      <c r="VSJ14" s="350"/>
      <c r="VSK14" s="350"/>
      <c r="VSL14" s="350"/>
      <c r="VSM14" s="350"/>
      <c r="VSN14" s="351"/>
      <c r="VSO14" s="352"/>
      <c r="VSP14" s="353"/>
      <c r="VSQ14" s="352"/>
      <c r="VSR14" s="353"/>
      <c r="VSS14" s="352"/>
      <c r="VST14" s="353"/>
      <c r="VSU14" s="352"/>
      <c r="VSV14" s="353"/>
      <c r="VSW14" s="350"/>
      <c r="VSX14" s="350"/>
      <c r="VSY14" s="350"/>
      <c r="VSZ14" s="350"/>
      <c r="VTA14" s="350"/>
      <c r="VTB14" s="350"/>
      <c r="VTC14" s="351"/>
      <c r="VTD14" s="352"/>
      <c r="VTE14" s="353"/>
      <c r="VTF14" s="352"/>
      <c r="VTG14" s="353"/>
      <c r="VTH14" s="352"/>
      <c r="VTI14" s="353"/>
      <c r="VTJ14" s="352"/>
      <c r="VTK14" s="353"/>
      <c r="VTL14" s="350"/>
      <c r="VTM14" s="350"/>
      <c r="VTN14" s="350"/>
      <c r="VTO14" s="350"/>
      <c r="VTP14" s="350"/>
      <c r="VTQ14" s="350"/>
      <c r="VTR14" s="351"/>
      <c r="VTS14" s="352"/>
      <c r="VTT14" s="353"/>
      <c r="VTU14" s="352"/>
      <c r="VTV14" s="353"/>
      <c r="VTW14" s="352"/>
      <c r="VTX14" s="353"/>
      <c r="VTY14" s="352"/>
      <c r="VTZ14" s="353"/>
      <c r="VUA14" s="350"/>
      <c r="VUB14" s="350"/>
      <c r="VUC14" s="350"/>
      <c r="VUD14" s="350"/>
      <c r="VUE14" s="350"/>
      <c r="VUF14" s="350"/>
      <c r="VUG14" s="351"/>
      <c r="VUH14" s="352"/>
      <c r="VUI14" s="353"/>
      <c r="VUJ14" s="352"/>
      <c r="VUK14" s="353"/>
      <c r="VUL14" s="352"/>
      <c r="VUM14" s="353"/>
      <c r="VUN14" s="352"/>
      <c r="VUO14" s="353"/>
      <c r="VUP14" s="350"/>
      <c r="VUQ14" s="350"/>
      <c r="VUR14" s="350"/>
      <c r="VUS14" s="350"/>
      <c r="VUT14" s="350"/>
      <c r="VUU14" s="350"/>
      <c r="VUV14" s="351"/>
      <c r="VUW14" s="352"/>
      <c r="VUX14" s="353"/>
      <c r="VUY14" s="352"/>
      <c r="VUZ14" s="353"/>
      <c r="VVA14" s="352"/>
      <c r="VVB14" s="353"/>
      <c r="VVC14" s="352"/>
      <c r="VVD14" s="353"/>
      <c r="VVE14" s="350"/>
      <c r="VVF14" s="350"/>
      <c r="VVG14" s="350"/>
      <c r="VVH14" s="350"/>
      <c r="VVI14" s="350"/>
      <c r="VVJ14" s="350"/>
      <c r="VVK14" s="351"/>
      <c r="VVL14" s="352"/>
      <c r="VVM14" s="353"/>
      <c r="VVN14" s="352"/>
      <c r="VVO14" s="353"/>
      <c r="VVP14" s="352"/>
      <c r="VVQ14" s="353"/>
      <c r="VVR14" s="352"/>
      <c r="VVS14" s="353"/>
      <c r="VVT14" s="350"/>
      <c r="VVU14" s="350"/>
      <c r="VVV14" s="350"/>
      <c r="VVW14" s="350"/>
      <c r="VVX14" s="350"/>
      <c r="VVY14" s="350"/>
      <c r="VVZ14" s="351"/>
      <c r="VWA14" s="352"/>
      <c r="VWB14" s="353"/>
      <c r="VWC14" s="352"/>
      <c r="VWD14" s="353"/>
      <c r="VWE14" s="352"/>
      <c r="VWF14" s="353"/>
      <c r="VWG14" s="352"/>
      <c r="VWH14" s="353"/>
      <c r="VWI14" s="350"/>
      <c r="VWJ14" s="350"/>
      <c r="VWK14" s="350"/>
      <c r="VWL14" s="350"/>
      <c r="VWM14" s="350"/>
      <c r="VWN14" s="350"/>
      <c r="VWO14" s="351"/>
      <c r="VWP14" s="352"/>
      <c r="VWQ14" s="353"/>
      <c r="VWR14" s="352"/>
      <c r="VWS14" s="353"/>
      <c r="VWT14" s="352"/>
      <c r="VWU14" s="353"/>
      <c r="VWV14" s="352"/>
      <c r="VWW14" s="353"/>
      <c r="VWX14" s="350"/>
      <c r="VWY14" s="350"/>
      <c r="VWZ14" s="350"/>
      <c r="VXA14" s="350"/>
      <c r="VXB14" s="350"/>
      <c r="VXC14" s="350"/>
      <c r="VXD14" s="351"/>
      <c r="VXE14" s="352"/>
      <c r="VXF14" s="353"/>
      <c r="VXG14" s="352"/>
      <c r="VXH14" s="353"/>
      <c r="VXI14" s="352"/>
      <c r="VXJ14" s="353"/>
      <c r="VXK14" s="352"/>
      <c r="VXL14" s="353"/>
      <c r="VXM14" s="350"/>
      <c r="VXN14" s="350"/>
      <c r="VXO14" s="350"/>
      <c r="VXP14" s="350"/>
      <c r="VXQ14" s="350"/>
      <c r="VXR14" s="350"/>
      <c r="VXS14" s="351"/>
      <c r="VXT14" s="352"/>
      <c r="VXU14" s="353"/>
      <c r="VXV14" s="352"/>
      <c r="VXW14" s="353"/>
      <c r="VXX14" s="352"/>
      <c r="VXY14" s="353"/>
      <c r="VXZ14" s="352"/>
      <c r="VYA14" s="353"/>
      <c r="VYB14" s="350"/>
      <c r="VYC14" s="350"/>
      <c r="VYD14" s="350"/>
      <c r="VYE14" s="350"/>
      <c r="VYF14" s="350"/>
      <c r="VYG14" s="350"/>
      <c r="VYH14" s="351"/>
      <c r="VYI14" s="352"/>
      <c r="VYJ14" s="353"/>
      <c r="VYK14" s="352"/>
      <c r="VYL14" s="353"/>
      <c r="VYM14" s="352"/>
      <c r="VYN14" s="353"/>
      <c r="VYO14" s="352"/>
      <c r="VYP14" s="353"/>
      <c r="VYQ14" s="350"/>
      <c r="VYR14" s="350"/>
      <c r="VYS14" s="350"/>
      <c r="VYT14" s="350"/>
      <c r="VYU14" s="350"/>
      <c r="VYV14" s="350"/>
      <c r="VYW14" s="351"/>
      <c r="VYX14" s="352"/>
      <c r="VYY14" s="353"/>
      <c r="VYZ14" s="352"/>
      <c r="VZA14" s="353"/>
      <c r="VZB14" s="352"/>
      <c r="VZC14" s="353"/>
      <c r="VZD14" s="352"/>
      <c r="VZE14" s="353"/>
      <c r="VZF14" s="350"/>
      <c r="VZG14" s="350"/>
      <c r="VZH14" s="350"/>
      <c r="VZI14" s="350"/>
      <c r="VZJ14" s="350"/>
      <c r="VZK14" s="350"/>
      <c r="VZL14" s="351"/>
      <c r="VZM14" s="352"/>
      <c r="VZN14" s="353"/>
      <c r="VZO14" s="352"/>
      <c r="VZP14" s="353"/>
      <c r="VZQ14" s="352"/>
      <c r="VZR14" s="353"/>
      <c r="VZS14" s="352"/>
      <c r="VZT14" s="353"/>
      <c r="VZU14" s="350"/>
      <c r="VZV14" s="350"/>
      <c r="VZW14" s="350"/>
      <c r="VZX14" s="350"/>
      <c r="VZY14" s="350"/>
      <c r="VZZ14" s="350"/>
      <c r="WAA14" s="351"/>
      <c r="WAB14" s="352"/>
      <c r="WAC14" s="353"/>
      <c r="WAD14" s="352"/>
      <c r="WAE14" s="353"/>
      <c r="WAF14" s="352"/>
      <c r="WAG14" s="353"/>
      <c r="WAH14" s="352"/>
      <c r="WAI14" s="353"/>
      <c r="WAJ14" s="350"/>
      <c r="WAK14" s="350"/>
      <c r="WAL14" s="350"/>
      <c r="WAM14" s="350"/>
      <c r="WAN14" s="350"/>
      <c r="WAO14" s="350"/>
      <c r="WAP14" s="351"/>
      <c r="WAQ14" s="352"/>
      <c r="WAR14" s="353"/>
      <c r="WAS14" s="352"/>
      <c r="WAT14" s="353"/>
      <c r="WAU14" s="352"/>
      <c r="WAV14" s="353"/>
      <c r="WAW14" s="352"/>
      <c r="WAX14" s="353"/>
      <c r="WAY14" s="350"/>
      <c r="WAZ14" s="350"/>
      <c r="WBA14" s="350"/>
      <c r="WBB14" s="350"/>
      <c r="WBC14" s="350"/>
      <c r="WBD14" s="350"/>
      <c r="WBE14" s="351"/>
      <c r="WBF14" s="352"/>
      <c r="WBG14" s="353"/>
      <c r="WBH14" s="352"/>
      <c r="WBI14" s="353"/>
      <c r="WBJ14" s="352"/>
      <c r="WBK14" s="353"/>
      <c r="WBL14" s="352"/>
      <c r="WBM14" s="353"/>
      <c r="WBN14" s="350"/>
      <c r="WBO14" s="350"/>
      <c r="WBP14" s="350"/>
      <c r="WBQ14" s="350"/>
      <c r="WBR14" s="350"/>
      <c r="WBS14" s="350"/>
      <c r="WBT14" s="351"/>
      <c r="WBU14" s="352"/>
      <c r="WBV14" s="353"/>
      <c r="WBW14" s="352"/>
      <c r="WBX14" s="353"/>
      <c r="WBY14" s="352"/>
      <c r="WBZ14" s="353"/>
      <c r="WCA14" s="352"/>
      <c r="WCB14" s="353"/>
      <c r="WCC14" s="350"/>
      <c r="WCD14" s="350"/>
      <c r="WCE14" s="350"/>
      <c r="WCF14" s="350"/>
      <c r="WCG14" s="350"/>
      <c r="WCH14" s="350"/>
      <c r="WCI14" s="351"/>
      <c r="WCJ14" s="352"/>
      <c r="WCK14" s="353"/>
      <c r="WCL14" s="352"/>
      <c r="WCM14" s="353"/>
      <c r="WCN14" s="352"/>
      <c r="WCO14" s="353"/>
      <c r="WCP14" s="352"/>
      <c r="WCQ14" s="353"/>
      <c r="WCR14" s="350"/>
      <c r="WCS14" s="350"/>
      <c r="WCT14" s="350"/>
      <c r="WCU14" s="350"/>
      <c r="WCV14" s="350"/>
      <c r="WCW14" s="350"/>
      <c r="WCX14" s="351"/>
      <c r="WCY14" s="352"/>
      <c r="WCZ14" s="353"/>
      <c r="WDA14" s="352"/>
      <c r="WDB14" s="353"/>
      <c r="WDC14" s="352"/>
      <c r="WDD14" s="353"/>
      <c r="WDE14" s="352"/>
      <c r="WDF14" s="353"/>
      <c r="WDG14" s="350"/>
      <c r="WDH14" s="350"/>
      <c r="WDI14" s="350"/>
      <c r="WDJ14" s="350"/>
      <c r="WDK14" s="350"/>
      <c r="WDL14" s="350"/>
      <c r="WDM14" s="351"/>
      <c r="WDN14" s="352"/>
      <c r="WDO14" s="353"/>
      <c r="WDP14" s="352"/>
      <c r="WDQ14" s="353"/>
      <c r="WDR14" s="352"/>
      <c r="WDS14" s="353"/>
      <c r="WDT14" s="352"/>
      <c r="WDU14" s="353"/>
      <c r="WDV14" s="350"/>
      <c r="WDW14" s="350"/>
      <c r="WDX14" s="350"/>
      <c r="WDY14" s="350"/>
      <c r="WDZ14" s="350"/>
      <c r="WEA14" s="350"/>
      <c r="WEB14" s="351"/>
      <c r="WEC14" s="352"/>
      <c r="WED14" s="353"/>
      <c r="WEE14" s="352"/>
      <c r="WEF14" s="353"/>
      <c r="WEG14" s="352"/>
      <c r="WEH14" s="353"/>
      <c r="WEI14" s="352"/>
      <c r="WEJ14" s="353"/>
      <c r="WEK14" s="350"/>
      <c r="WEL14" s="350"/>
      <c r="WEM14" s="350"/>
      <c r="WEN14" s="350"/>
      <c r="WEO14" s="350"/>
      <c r="WEP14" s="350"/>
      <c r="WEQ14" s="351"/>
      <c r="WER14" s="352"/>
      <c r="WES14" s="353"/>
      <c r="WET14" s="352"/>
      <c r="WEU14" s="353"/>
      <c r="WEV14" s="352"/>
      <c r="WEW14" s="353"/>
      <c r="WEX14" s="352"/>
      <c r="WEY14" s="353"/>
      <c r="WEZ14" s="350"/>
      <c r="WFA14" s="350"/>
      <c r="WFB14" s="350"/>
      <c r="WFC14" s="350"/>
      <c r="WFD14" s="350"/>
      <c r="WFE14" s="350"/>
      <c r="WFF14" s="351"/>
      <c r="WFG14" s="352"/>
      <c r="WFH14" s="353"/>
      <c r="WFI14" s="352"/>
      <c r="WFJ14" s="353"/>
      <c r="WFK14" s="352"/>
      <c r="WFL14" s="353"/>
      <c r="WFM14" s="352"/>
      <c r="WFN14" s="353"/>
      <c r="WFO14" s="350"/>
      <c r="WFP14" s="350"/>
      <c r="WFQ14" s="350"/>
      <c r="WFR14" s="350"/>
      <c r="WFS14" s="350"/>
      <c r="WFT14" s="350"/>
      <c r="WFU14" s="351"/>
      <c r="WFV14" s="352"/>
      <c r="WFW14" s="353"/>
      <c r="WFX14" s="352"/>
      <c r="WFY14" s="353"/>
      <c r="WFZ14" s="352"/>
      <c r="WGA14" s="353"/>
      <c r="WGB14" s="352"/>
      <c r="WGC14" s="353"/>
      <c r="WGD14" s="350"/>
      <c r="WGE14" s="350"/>
      <c r="WGF14" s="350"/>
      <c r="WGG14" s="350"/>
      <c r="WGH14" s="350"/>
      <c r="WGI14" s="350"/>
      <c r="WGJ14" s="351"/>
      <c r="WGK14" s="352"/>
      <c r="WGL14" s="353"/>
      <c r="WGM14" s="352"/>
      <c r="WGN14" s="353"/>
      <c r="WGO14" s="352"/>
      <c r="WGP14" s="353"/>
      <c r="WGQ14" s="352"/>
      <c r="WGR14" s="353"/>
      <c r="WGS14" s="350"/>
      <c r="WGT14" s="350"/>
      <c r="WGU14" s="350"/>
      <c r="WGV14" s="350"/>
      <c r="WGW14" s="350"/>
      <c r="WGX14" s="350"/>
      <c r="WGY14" s="351"/>
      <c r="WGZ14" s="352"/>
      <c r="WHA14" s="353"/>
      <c r="WHB14" s="352"/>
      <c r="WHC14" s="353"/>
      <c r="WHD14" s="352"/>
      <c r="WHE14" s="353"/>
      <c r="WHF14" s="352"/>
      <c r="WHG14" s="353"/>
      <c r="WHH14" s="350"/>
      <c r="WHI14" s="350"/>
      <c r="WHJ14" s="350"/>
      <c r="WHK14" s="350"/>
      <c r="WHL14" s="350"/>
      <c r="WHM14" s="350"/>
      <c r="WHN14" s="351"/>
      <c r="WHO14" s="352"/>
      <c r="WHP14" s="353"/>
      <c r="WHQ14" s="352"/>
      <c r="WHR14" s="353"/>
      <c r="WHS14" s="352"/>
      <c r="WHT14" s="353"/>
      <c r="WHU14" s="352"/>
      <c r="WHV14" s="353"/>
      <c r="WHW14" s="350"/>
      <c r="WHX14" s="350"/>
      <c r="WHY14" s="350"/>
      <c r="WHZ14" s="350"/>
      <c r="WIA14" s="350"/>
      <c r="WIB14" s="350"/>
      <c r="WIC14" s="351"/>
      <c r="WID14" s="352"/>
      <c r="WIE14" s="353"/>
      <c r="WIF14" s="352"/>
      <c r="WIG14" s="353"/>
      <c r="WIH14" s="352"/>
      <c r="WII14" s="353"/>
      <c r="WIJ14" s="352"/>
      <c r="WIK14" s="353"/>
      <c r="WIL14" s="350"/>
      <c r="WIM14" s="350"/>
      <c r="WIN14" s="350"/>
      <c r="WIO14" s="350"/>
      <c r="WIP14" s="350"/>
      <c r="WIQ14" s="350"/>
      <c r="WIR14" s="351"/>
      <c r="WIS14" s="352"/>
      <c r="WIT14" s="353"/>
      <c r="WIU14" s="352"/>
      <c r="WIV14" s="353"/>
      <c r="WIW14" s="352"/>
      <c r="WIX14" s="353"/>
      <c r="WIY14" s="352"/>
      <c r="WIZ14" s="353"/>
      <c r="WJA14" s="350"/>
      <c r="WJB14" s="350"/>
      <c r="WJC14" s="350"/>
      <c r="WJD14" s="350"/>
      <c r="WJE14" s="350"/>
      <c r="WJF14" s="350"/>
      <c r="WJG14" s="351"/>
      <c r="WJH14" s="352"/>
      <c r="WJI14" s="353"/>
      <c r="WJJ14" s="352"/>
      <c r="WJK14" s="353"/>
      <c r="WJL14" s="352"/>
      <c r="WJM14" s="353"/>
      <c r="WJN14" s="352"/>
      <c r="WJO14" s="353"/>
      <c r="WJP14" s="350"/>
      <c r="WJQ14" s="350"/>
      <c r="WJR14" s="350"/>
      <c r="WJS14" s="350"/>
      <c r="WJT14" s="350"/>
      <c r="WJU14" s="350"/>
      <c r="WJV14" s="351"/>
      <c r="WJW14" s="352"/>
      <c r="WJX14" s="353"/>
      <c r="WJY14" s="352"/>
      <c r="WJZ14" s="353"/>
      <c r="WKA14" s="352"/>
      <c r="WKB14" s="353"/>
      <c r="WKC14" s="352"/>
      <c r="WKD14" s="353"/>
      <c r="WKE14" s="350"/>
      <c r="WKF14" s="350"/>
      <c r="WKG14" s="350"/>
      <c r="WKH14" s="350"/>
      <c r="WKI14" s="350"/>
      <c r="WKJ14" s="350"/>
      <c r="WKK14" s="351"/>
      <c r="WKL14" s="352"/>
      <c r="WKM14" s="353"/>
      <c r="WKN14" s="352"/>
      <c r="WKO14" s="353"/>
      <c r="WKP14" s="352"/>
      <c r="WKQ14" s="353"/>
      <c r="WKR14" s="352"/>
      <c r="WKS14" s="353"/>
      <c r="WKT14" s="350"/>
      <c r="WKU14" s="350"/>
      <c r="WKV14" s="350"/>
      <c r="WKW14" s="350"/>
      <c r="WKX14" s="350"/>
      <c r="WKY14" s="350"/>
      <c r="WKZ14" s="351"/>
      <c r="WLA14" s="352"/>
      <c r="WLB14" s="353"/>
      <c r="WLC14" s="352"/>
      <c r="WLD14" s="353"/>
      <c r="WLE14" s="352"/>
      <c r="WLF14" s="353"/>
      <c r="WLG14" s="352"/>
      <c r="WLH14" s="353"/>
      <c r="WLI14" s="350"/>
      <c r="WLJ14" s="350"/>
      <c r="WLK14" s="350"/>
      <c r="WLL14" s="350"/>
      <c r="WLM14" s="350"/>
      <c r="WLN14" s="350"/>
      <c r="WLO14" s="351"/>
      <c r="WLP14" s="352"/>
      <c r="WLQ14" s="353"/>
      <c r="WLR14" s="352"/>
      <c r="WLS14" s="353"/>
      <c r="WLT14" s="352"/>
      <c r="WLU14" s="353"/>
      <c r="WLV14" s="352"/>
      <c r="WLW14" s="353"/>
      <c r="WLX14" s="350"/>
      <c r="WLY14" s="350"/>
      <c r="WLZ14" s="350"/>
      <c r="WMA14" s="350"/>
      <c r="WMB14" s="350"/>
      <c r="WMC14" s="350"/>
      <c r="WMD14" s="351"/>
      <c r="WME14" s="352"/>
      <c r="WMF14" s="353"/>
      <c r="WMG14" s="352"/>
      <c r="WMH14" s="353"/>
      <c r="WMI14" s="352"/>
      <c r="WMJ14" s="353"/>
      <c r="WMK14" s="352"/>
      <c r="WML14" s="353"/>
      <c r="WMM14" s="350"/>
      <c r="WMN14" s="350"/>
      <c r="WMO14" s="350"/>
      <c r="WMP14" s="350"/>
      <c r="WMQ14" s="350"/>
      <c r="WMR14" s="350"/>
      <c r="WMS14" s="351"/>
      <c r="WMT14" s="352"/>
      <c r="WMU14" s="353"/>
      <c r="WMV14" s="352"/>
      <c r="WMW14" s="353"/>
      <c r="WMX14" s="352"/>
      <c r="WMY14" s="353"/>
      <c r="WMZ14" s="352"/>
      <c r="WNA14" s="353"/>
      <c r="WNB14" s="350"/>
      <c r="WNC14" s="350"/>
      <c r="WND14" s="350"/>
      <c r="WNE14" s="350"/>
      <c r="WNF14" s="350"/>
      <c r="WNG14" s="350"/>
      <c r="WNH14" s="351"/>
      <c r="WNI14" s="352"/>
      <c r="WNJ14" s="353"/>
      <c r="WNK14" s="352"/>
      <c r="WNL14" s="353"/>
      <c r="WNM14" s="352"/>
      <c r="WNN14" s="353"/>
      <c r="WNO14" s="352"/>
      <c r="WNP14" s="353"/>
      <c r="WNQ14" s="350"/>
      <c r="WNR14" s="350"/>
      <c r="WNS14" s="350"/>
      <c r="WNT14" s="350"/>
      <c r="WNU14" s="350"/>
      <c r="WNV14" s="350"/>
      <c r="WNW14" s="351"/>
      <c r="WNX14" s="352"/>
      <c r="WNY14" s="353"/>
      <c r="WNZ14" s="352"/>
      <c r="WOA14" s="353"/>
      <c r="WOB14" s="352"/>
      <c r="WOC14" s="353"/>
      <c r="WOD14" s="352"/>
      <c r="WOE14" s="353"/>
      <c r="WOF14" s="350"/>
      <c r="WOG14" s="350"/>
      <c r="WOH14" s="350"/>
      <c r="WOI14" s="350"/>
      <c r="WOJ14" s="350"/>
      <c r="WOK14" s="350"/>
      <c r="WOL14" s="351"/>
      <c r="WOM14" s="352"/>
      <c r="WON14" s="353"/>
      <c r="WOO14" s="352"/>
      <c r="WOP14" s="353"/>
      <c r="WOQ14" s="352"/>
      <c r="WOR14" s="353"/>
      <c r="WOS14" s="352"/>
      <c r="WOT14" s="353"/>
      <c r="WOU14" s="350"/>
      <c r="WOV14" s="350"/>
      <c r="WOW14" s="350"/>
      <c r="WOX14" s="350"/>
      <c r="WOY14" s="350"/>
      <c r="WOZ14" s="350"/>
      <c r="WPA14" s="351"/>
      <c r="WPB14" s="352"/>
      <c r="WPC14" s="353"/>
      <c r="WPD14" s="352"/>
      <c r="WPE14" s="353"/>
      <c r="WPF14" s="352"/>
      <c r="WPG14" s="353"/>
      <c r="WPH14" s="352"/>
      <c r="WPI14" s="353"/>
      <c r="WPJ14" s="350"/>
      <c r="WPK14" s="350"/>
      <c r="WPL14" s="350"/>
      <c r="WPM14" s="350"/>
      <c r="WPN14" s="350"/>
      <c r="WPO14" s="350"/>
      <c r="WPP14" s="351"/>
      <c r="WPQ14" s="352"/>
      <c r="WPR14" s="353"/>
      <c r="WPS14" s="352"/>
      <c r="WPT14" s="353"/>
      <c r="WPU14" s="352"/>
      <c r="WPV14" s="353"/>
      <c r="WPW14" s="352"/>
      <c r="WPX14" s="353"/>
      <c r="WPY14" s="350"/>
      <c r="WPZ14" s="350"/>
      <c r="WQA14" s="350"/>
      <c r="WQB14" s="350"/>
      <c r="WQC14" s="350"/>
      <c r="WQD14" s="350"/>
      <c r="WQE14" s="351"/>
      <c r="WQF14" s="352"/>
      <c r="WQG14" s="353"/>
      <c r="WQH14" s="352"/>
      <c r="WQI14" s="353"/>
      <c r="WQJ14" s="352"/>
      <c r="WQK14" s="353"/>
      <c r="WQL14" s="352"/>
      <c r="WQM14" s="353"/>
      <c r="WQN14" s="350"/>
      <c r="WQO14" s="350"/>
      <c r="WQP14" s="350"/>
      <c r="WQQ14" s="350"/>
      <c r="WQR14" s="350"/>
      <c r="WQS14" s="350"/>
      <c r="WQT14" s="351"/>
      <c r="WQU14" s="352"/>
      <c r="WQV14" s="353"/>
      <c r="WQW14" s="352"/>
      <c r="WQX14" s="353"/>
      <c r="WQY14" s="352"/>
      <c r="WQZ14" s="353"/>
      <c r="WRA14" s="352"/>
      <c r="WRB14" s="353"/>
      <c r="WRC14" s="350"/>
      <c r="WRD14" s="350"/>
      <c r="WRE14" s="350"/>
      <c r="WRF14" s="350"/>
      <c r="WRG14" s="350"/>
      <c r="WRH14" s="350"/>
      <c r="WRI14" s="351"/>
      <c r="WRJ14" s="352"/>
      <c r="WRK14" s="353"/>
      <c r="WRL14" s="352"/>
      <c r="WRM14" s="353"/>
      <c r="WRN14" s="352"/>
      <c r="WRO14" s="353"/>
      <c r="WRP14" s="352"/>
      <c r="WRQ14" s="353"/>
      <c r="WRR14" s="350"/>
      <c r="WRS14" s="350"/>
      <c r="WRT14" s="350"/>
      <c r="WRU14" s="350"/>
      <c r="WRV14" s="350"/>
      <c r="WRW14" s="350"/>
      <c r="WRX14" s="351"/>
      <c r="WRY14" s="352"/>
      <c r="WRZ14" s="353"/>
      <c r="WSA14" s="352"/>
      <c r="WSB14" s="353"/>
      <c r="WSC14" s="352"/>
      <c r="WSD14" s="353"/>
      <c r="WSE14" s="352"/>
      <c r="WSF14" s="353"/>
      <c r="WSG14" s="350"/>
      <c r="WSH14" s="350"/>
      <c r="WSI14" s="350"/>
      <c r="WSJ14" s="350"/>
      <c r="WSK14" s="350"/>
      <c r="WSL14" s="350"/>
      <c r="WSM14" s="351"/>
      <c r="WSN14" s="352"/>
      <c r="WSO14" s="353"/>
      <c r="WSP14" s="352"/>
      <c r="WSQ14" s="353"/>
      <c r="WSR14" s="352"/>
      <c r="WSS14" s="353"/>
      <c r="WST14" s="352"/>
      <c r="WSU14" s="353"/>
      <c r="WSV14" s="350"/>
      <c r="WSW14" s="350"/>
      <c r="WSX14" s="350"/>
      <c r="WSY14" s="350"/>
      <c r="WSZ14" s="350"/>
      <c r="WTA14" s="350"/>
      <c r="WTB14" s="351"/>
      <c r="WTC14" s="352"/>
      <c r="WTD14" s="353"/>
      <c r="WTE14" s="352"/>
      <c r="WTF14" s="353"/>
      <c r="WTG14" s="352"/>
      <c r="WTH14" s="353"/>
      <c r="WTI14" s="352"/>
      <c r="WTJ14" s="353"/>
      <c r="WTK14" s="350"/>
      <c r="WTL14" s="350"/>
      <c r="WTM14" s="350"/>
      <c r="WTN14" s="350"/>
      <c r="WTO14" s="350"/>
      <c r="WTP14" s="350"/>
      <c r="WTQ14" s="351"/>
      <c r="WTR14" s="352"/>
      <c r="WTS14" s="353"/>
      <c r="WTT14" s="352"/>
      <c r="WTU14" s="353"/>
      <c r="WTV14" s="352"/>
      <c r="WTW14" s="353"/>
      <c r="WTX14" s="352"/>
      <c r="WTY14" s="353"/>
      <c r="WTZ14" s="350"/>
      <c r="WUA14" s="350"/>
      <c r="WUB14" s="350"/>
      <c r="WUC14" s="350"/>
      <c r="WUD14" s="350"/>
      <c r="WUE14" s="350"/>
      <c r="WUF14" s="351"/>
      <c r="WUG14" s="352"/>
      <c r="WUH14" s="353"/>
      <c r="WUI14" s="352"/>
      <c r="WUJ14" s="353"/>
      <c r="WUK14" s="352"/>
      <c r="WUL14" s="353"/>
      <c r="WUM14" s="352"/>
      <c r="WUN14" s="353"/>
      <c r="WUO14" s="350"/>
      <c r="WUP14" s="350"/>
      <c r="WUQ14" s="350"/>
      <c r="WUR14" s="350"/>
      <c r="WUS14" s="350"/>
      <c r="WUT14" s="350"/>
      <c r="WUU14" s="351"/>
      <c r="WUV14" s="352"/>
      <c r="WUW14" s="353"/>
      <c r="WUX14" s="352"/>
      <c r="WUY14" s="353"/>
      <c r="WUZ14" s="352"/>
      <c r="WVA14" s="353"/>
      <c r="WVB14" s="352"/>
      <c r="WVC14" s="353"/>
      <c r="WVD14" s="350"/>
      <c r="WVE14" s="350"/>
      <c r="WVF14" s="350"/>
      <c r="WVG14" s="350"/>
      <c r="WVH14" s="350"/>
      <c r="WVI14" s="350"/>
      <c r="WVJ14" s="351"/>
      <c r="WVK14" s="352"/>
      <c r="WVL14" s="353"/>
      <c r="WVM14" s="352"/>
      <c r="WVN14" s="353"/>
      <c r="WVO14" s="352"/>
      <c r="WVP14" s="353"/>
      <c r="WVQ14" s="352"/>
      <c r="WVR14" s="353"/>
      <c r="WVS14" s="350"/>
      <c r="WVT14" s="350"/>
      <c r="WVU14" s="350"/>
      <c r="WVV14" s="350"/>
      <c r="WVW14" s="350"/>
      <c r="WVX14" s="350"/>
      <c r="WVY14" s="351"/>
      <c r="WVZ14" s="352"/>
      <c r="WWA14" s="353"/>
      <c r="WWB14" s="352"/>
      <c r="WWC14" s="353"/>
      <c r="WWD14" s="352"/>
      <c r="WWE14" s="353"/>
      <c r="WWF14" s="352"/>
      <c r="WWG14" s="353"/>
      <c r="WWH14" s="350"/>
      <c r="WWI14" s="350"/>
      <c r="WWJ14" s="350"/>
      <c r="WWK14" s="350"/>
      <c r="WWL14" s="350"/>
      <c r="WWM14" s="350"/>
      <c r="WWN14" s="351"/>
      <c r="WWO14" s="352"/>
      <c r="WWP14" s="353"/>
      <c r="WWQ14" s="352"/>
      <c r="WWR14" s="353"/>
      <c r="WWS14" s="352"/>
      <c r="WWT14" s="353"/>
      <c r="WWU14" s="352"/>
      <c r="WWV14" s="353"/>
      <c r="WWW14" s="350"/>
      <c r="WWX14" s="350"/>
      <c r="WWY14" s="350"/>
      <c r="WWZ14" s="350"/>
      <c r="WXA14" s="350"/>
      <c r="WXB14" s="350"/>
      <c r="WXC14" s="351"/>
      <c r="WXD14" s="352"/>
      <c r="WXE14" s="353"/>
      <c r="WXF14" s="352"/>
      <c r="WXG14" s="353"/>
      <c r="WXH14" s="352"/>
      <c r="WXI14" s="353"/>
      <c r="WXJ14" s="352"/>
      <c r="WXK14" s="353"/>
      <c r="WXL14" s="350"/>
      <c r="WXM14" s="350"/>
      <c r="WXN14" s="350"/>
      <c r="WXO14" s="350"/>
      <c r="WXP14" s="350"/>
      <c r="WXQ14" s="350"/>
      <c r="WXR14" s="351"/>
      <c r="WXS14" s="352"/>
      <c r="WXT14" s="353"/>
      <c r="WXU14" s="352"/>
      <c r="WXV14" s="353"/>
      <c r="WXW14" s="352"/>
      <c r="WXX14" s="353"/>
      <c r="WXY14" s="352"/>
      <c r="WXZ14" s="353"/>
      <c r="WYA14" s="350"/>
      <c r="WYB14" s="350"/>
      <c r="WYC14" s="350"/>
      <c r="WYD14" s="350"/>
      <c r="WYE14" s="350"/>
      <c r="WYF14" s="350"/>
      <c r="WYG14" s="351"/>
      <c r="WYH14" s="352"/>
      <c r="WYI14" s="353"/>
      <c r="WYJ14" s="352"/>
      <c r="WYK14" s="353"/>
      <c r="WYL14" s="352"/>
      <c r="WYM14" s="353"/>
      <c r="WYN14" s="352"/>
      <c r="WYO14" s="353"/>
      <c r="WYP14" s="350"/>
      <c r="WYQ14" s="350"/>
      <c r="WYR14" s="350"/>
      <c r="WYS14" s="350"/>
      <c r="WYT14" s="350"/>
      <c r="WYU14" s="350"/>
      <c r="WYV14" s="351"/>
      <c r="WYW14" s="352"/>
      <c r="WYX14" s="353"/>
      <c r="WYY14" s="352"/>
      <c r="WYZ14" s="353"/>
      <c r="WZA14" s="352"/>
      <c r="WZB14" s="353"/>
      <c r="WZC14" s="352"/>
      <c r="WZD14" s="353"/>
      <c r="WZE14" s="350"/>
      <c r="WZF14" s="350"/>
      <c r="WZG14" s="350"/>
      <c r="WZH14" s="350"/>
      <c r="WZI14" s="350"/>
      <c r="WZJ14" s="350"/>
      <c r="WZK14" s="351"/>
      <c r="WZL14" s="352"/>
      <c r="WZM14" s="353"/>
      <c r="WZN14" s="352"/>
      <c r="WZO14" s="353"/>
      <c r="WZP14" s="352"/>
      <c r="WZQ14" s="353"/>
      <c r="WZR14" s="352"/>
      <c r="WZS14" s="353"/>
      <c r="WZT14" s="350"/>
      <c r="WZU14" s="350"/>
      <c r="WZV14" s="350"/>
      <c r="WZW14" s="350"/>
      <c r="WZX14" s="350"/>
      <c r="WZY14" s="350"/>
      <c r="WZZ14" s="351"/>
      <c r="XAA14" s="352"/>
      <c r="XAB14" s="353"/>
      <c r="XAC14" s="352"/>
      <c r="XAD14" s="353"/>
      <c r="XAE14" s="352"/>
      <c r="XAF14" s="353"/>
      <c r="XAG14" s="352"/>
      <c r="XAH14" s="353"/>
      <c r="XAI14" s="350"/>
      <c r="XAJ14" s="350"/>
      <c r="XAK14" s="350"/>
      <c r="XAL14" s="350"/>
      <c r="XAM14" s="350"/>
      <c r="XAN14" s="350"/>
      <c r="XAO14" s="351"/>
      <c r="XAP14" s="352"/>
      <c r="XAQ14" s="353"/>
      <c r="XAR14" s="352"/>
      <c r="XAS14" s="353"/>
      <c r="XAT14" s="352"/>
      <c r="XAU14" s="353"/>
      <c r="XAV14" s="352"/>
      <c r="XAW14" s="353"/>
      <c r="XAX14" s="350"/>
      <c r="XAY14" s="350"/>
      <c r="XAZ14" s="350"/>
      <c r="XBA14" s="350"/>
      <c r="XBB14" s="350"/>
      <c r="XBC14" s="350"/>
      <c r="XBD14" s="351"/>
      <c r="XBE14" s="352"/>
      <c r="XBF14" s="353"/>
      <c r="XBG14" s="352"/>
      <c r="XBH14" s="353"/>
      <c r="XBI14" s="352"/>
      <c r="XBJ14" s="353"/>
      <c r="XBK14" s="352"/>
      <c r="XBL14" s="353"/>
      <c r="XBM14" s="350"/>
      <c r="XBN14" s="350"/>
      <c r="XBO14" s="350"/>
      <c r="XBP14" s="350"/>
      <c r="XBQ14" s="350"/>
      <c r="XBR14" s="350"/>
      <c r="XBS14" s="351"/>
      <c r="XBT14" s="352"/>
      <c r="XBU14" s="353"/>
      <c r="XBV14" s="352"/>
      <c r="XBW14" s="353"/>
      <c r="XBX14" s="352"/>
      <c r="XBY14" s="353"/>
      <c r="XBZ14" s="352"/>
      <c r="XCA14" s="353"/>
      <c r="XCB14" s="350"/>
      <c r="XCC14" s="350"/>
      <c r="XCD14" s="350"/>
      <c r="XCE14" s="350"/>
      <c r="XCF14" s="350"/>
      <c r="XCG14" s="350"/>
      <c r="XCH14" s="351"/>
      <c r="XCI14" s="352"/>
      <c r="XCJ14" s="353"/>
      <c r="XCK14" s="352"/>
      <c r="XCL14" s="353"/>
      <c r="XCM14" s="352"/>
      <c r="XCN14" s="353"/>
      <c r="XCO14" s="352"/>
      <c r="XCP14" s="353"/>
      <c r="XCQ14" s="350"/>
      <c r="XCR14" s="350"/>
      <c r="XCS14" s="350"/>
      <c r="XCT14" s="350"/>
      <c r="XCU14" s="350"/>
      <c r="XCV14" s="350"/>
      <c r="XCW14" s="351"/>
      <c r="XCX14" s="352"/>
      <c r="XCY14" s="353"/>
      <c r="XCZ14" s="352"/>
      <c r="XDA14" s="353"/>
      <c r="XDB14" s="352"/>
      <c r="XDC14" s="353"/>
      <c r="XDD14" s="352"/>
      <c r="XDE14" s="353"/>
      <c r="XDF14" s="350"/>
      <c r="XDG14" s="350"/>
      <c r="XDH14" s="350"/>
      <c r="XDI14" s="350"/>
      <c r="XDJ14" s="350"/>
      <c r="XDK14" s="350"/>
      <c r="XDL14" s="351"/>
      <c r="XDM14" s="352"/>
      <c r="XDN14" s="353"/>
      <c r="XDO14" s="352"/>
      <c r="XDP14" s="353"/>
      <c r="XDQ14" s="352"/>
      <c r="XDR14" s="353"/>
      <c r="XDS14" s="352"/>
      <c r="XDT14" s="353"/>
      <c r="XDU14" s="350"/>
      <c r="XDV14" s="350"/>
      <c r="XDW14" s="350"/>
      <c r="XDX14" s="350"/>
      <c r="XDY14" s="350"/>
      <c r="XDZ14" s="350"/>
      <c r="XEA14" s="351"/>
      <c r="XEB14" s="352"/>
      <c r="XEC14" s="353"/>
      <c r="XED14" s="352"/>
      <c r="XEE14" s="353"/>
      <c r="XEF14" s="352"/>
      <c r="XEG14" s="353"/>
      <c r="XEH14" s="352"/>
      <c r="XEI14" s="353"/>
      <c r="XEJ14" s="350"/>
      <c r="XEK14" s="350"/>
      <c r="XEL14" s="350"/>
      <c r="XEM14" s="350"/>
      <c r="XEN14" s="350"/>
      <c r="XEO14" s="350"/>
      <c r="XEP14" s="351"/>
      <c r="XEQ14" s="352"/>
      <c r="XER14" s="353"/>
      <c r="XES14" s="352"/>
      <c r="XET14" s="353"/>
      <c r="XEU14" s="352"/>
      <c r="XEV14" s="353"/>
      <c r="XEW14" s="352"/>
      <c r="XEX14" s="353"/>
      <c r="XEY14" s="350"/>
      <c r="XEZ14" s="350"/>
      <c r="XFA14" s="350"/>
      <c r="XFB14" s="350"/>
    </row>
    <row r="15" spans="1:16382" ht="44.25" customHeight="1">
      <c r="A15" s="350" t="s">
        <v>794</v>
      </c>
      <c r="B15" s="350"/>
      <c r="C15" s="350"/>
      <c r="D15" s="350"/>
      <c r="E15" s="351">
        <f>ORC_PROPOSTA!F118</f>
        <v>366135</v>
      </c>
      <c r="F15" s="352"/>
      <c r="G15" s="353">
        <f t="shared" si="0"/>
        <v>0</v>
      </c>
      <c r="H15" s="352"/>
      <c r="I15" s="353">
        <f t="shared" si="1"/>
        <v>0</v>
      </c>
      <c r="J15" s="352"/>
      <c r="K15" s="353">
        <f t="shared" si="2"/>
        <v>0</v>
      </c>
      <c r="L15" s="352"/>
      <c r="M15" s="353">
        <f t="shared" si="3"/>
        <v>0</v>
      </c>
      <c r="N15" s="355"/>
      <c r="O15" s="353">
        <f t="shared" si="4"/>
        <v>0</v>
      </c>
      <c r="P15" s="355"/>
      <c r="Q15" s="353">
        <f t="shared" si="5"/>
        <v>0</v>
      </c>
      <c r="R15" s="355"/>
      <c r="S15" s="353">
        <f t="shared" si="6"/>
        <v>0</v>
      </c>
      <c r="T15" s="352">
        <v>0.5</v>
      </c>
      <c r="U15" s="353">
        <f t="shared" si="7"/>
        <v>183067.5</v>
      </c>
      <c r="V15" s="352">
        <v>0.25</v>
      </c>
      <c r="W15" s="353">
        <f t="shared" si="8"/>
        <v>91533.75</v>
      </c>
      <c r="X15" s="352">
        <v>0.25</v>
      </c>
      <c r="Y15" s="353">
        <f t="shared" si="9"/>
        <v>91533.75</v>
      </c>
      <c r="Z15" s="354">
        <f t="shared" si="10"/>
        <v>366135</v>
      </c>
      <c r="AA15" s="354">
        <f t="shared" si="11"/>
        <v>0</v>
      </c>
      <c r="AB15" s="353"/>
      <c r="AC15" s="350"/>
      <c r="AD15" s="350"/>
      <c r="AE15" s="350"/>
      <c r="AF15" s="350"/>
      <c r="AG15" s="350"/>
      <c r="AH15" s="350"/>
      <c r="AI15" s="351"/>
      <c r="AJ15" s="352"/>
      <c r="AK15" s="353"/>
      <c r="AL15" s="352"/>
      <c r="AM15" s="353"/>
      <c r="AN15" s="352"/>
      <c r="AO15" s="353"/>
      <c r="AP15" s="352"/>
      <c r="AQ15" s="353"/>
      <c r="AR15" s="350"/>
      <c r="AS15" s="350"/>
      <c r="AT15" s="350"/>
      <c r="AU15" s="350"/>
      <c r="AV15" s="350"/>
      <c r="AW15" s="350"/>
      <c r="AX15" s="351"/>
      <c r="AY15" s="352"/>
      <c r="AZ15" s="353"/>
      <c r="BA15" s="352"/>
      <c r="BB15" s="353"/>
      <c r="BC15" s="352"/>
      <c r="BD15" s="353"/>
      <c r="BE15" s="352"/>
      <c r="BF15" s="353"/>
      <c r="BG15" s="350"/>
      <c r="BH15" s="350"/>
      <c r="BI15" s="350"/>
      <c r="BJ15" s="350"/>
      <c r="BK15" s="350"/>
      <c r="BL15" s="350"/>
      <c r="BM15" s="351"/>
      <c r="BN15" s="352"/>
      <c r="BO15" s="353"/>
      <c r="BP15" s="352"/>
      <c r="BQ15" s="353"/>
      <c r="BR15" s="352"/>
      <c r="BS15" s="353"/>
      <c r="BT15" s="352"/>
      <c r="BU15" s="353"/>
      <c r="BV15" s="350"/>
      <c r="BW15" s="350"/>
      <c r="BX15" s="350"/>
      <c r="BY15" s="350"/>
      <c r="BZ15" s="350"/>
      <c r="CA15" s="350"/>
      <c r="CB15" s="351"/>
      <c r="CC15" s="352"/>
      <c r="CD15" s="353"/>
      <c r="CE15" s="352"/>
      <c r="CF15" s="353"/>
      <c r="CG15" s="352"/>
      <c r="CH15" s="353"/>
      <c r="CI15" s="352"/>
      <c r="CJ15" s="353"/>
      <c r="CK15" s="350"/>
      <c r="CL15" s="350"/>
      <c r="CM15" s="350"/>
      <c r="CN15" s="350"/>
      <c r="CO15" s="350"/>
      <c r="CP15" s="350"/>
      <c r="CQ15" s="351"/>
      <c r="CR15" s="352"/>
      <c r="CS15" s="353"/>
      <c r="CT15" s="352"/>
      <c r="CU15" s="353"/>
      <c r="CV15" s="352"/>
      <c r="CW15" s="353"/>
      <c r="CX15" s="352"/>
      <c r="CY15" s="353"/>
      <c r="CZ15" s="350"/>
      <c r="DA15" s="350"/>
      <c r="DB15" s="350"/>
      <c r="DC15" s="350"/>
      <c r="DD15" s="350"/>
      <c r="DE15" s="350"/>
      <c r="DF15" s="351"/>
      <c r="DG15" s="352"/>
      <c r="DH15" s="353"/>
      <c r="DI15" s="352"/>
      <c r="DJ15" s="353"/>
      <c r="DK15" s="352"/>
      <c r="DL15" s="353"/>
      <c r="DM15" s="352"/>
      <c r="DN15" s="353"/>
      <c r="DO15" s="350"/>
      <c r="DP15" s="350"/>
      <c r="DQ15" s="350"/>
      <c r="DR15" s="350"/>
      <c r="DS15" s="350"/>
      <c r="DT15" s="350"/>
      <c r="DU15" s="351"/>
      <c r="DV15" s="352"/>
      <c r="DW15" s="353"/>
      <c r="DX15" s="352"/>
      <c r="DY15" s="353"/>
      <c r="DZ15" s="352"/>
      <c r="EA15" s="353"/>
      <c r="EB15" s="352"/>
      <c r="EC15" s="353"/>
      <c r="ED15" s="350"/>
      <c r="EE15" s="350"/>
      <c r="EF15" s="350"/>
      <c r="EG15" s="350"/>
      <c r="EH15" s="350"/>
      <c r="EI15" s="350"/>
      <c r="EJ15" s="351"/>
      <c r="EK15" s="352"/>
      <c r="EL15" s="353"/>
      <c r="EM15" s="352"/>
      <c r="EN15" s="353"/>
      <c r="EO15" s="352"/>
      <c r="EP15" s="353"/>
      <c r="EQ15" s="352"/>
      <c r="ER15" s="353"/>
      <c r="ES15" s="350"/>
      <c r="ET15" s="350"/>
      <c r="EU15" s="350"/>
      <c r="EV15" s="350"/>
      <c r="EW15" s="350"/>
      <c r="EX15" s="350"/>
      <c r="EY15" s="351"/>
      <c r="EZ15" s="352"/>
      <c r="FA15" s="353"/>
      <c r="FB15" s="352"/>
      <c r="FC15" s="353"/>
      <c r="FD15" s="352"/>
      <c r="FE15" s="353"/>
      <c r="FF15" s="352"/>
      <c r="FG15" s="353"/>
      <c r="FH15" s="350"/>
      <c r="FI15" s="350"/>
      <c r="FJ15" s="350"/>
      <c r="FK15" s="350"/>
      <c r="FL15" s="350"/>
      <c r="FM15" s="350"/>
      <c r="FN15" s="351"/>
      <c r="FO15" s="352"/>
      <c r="FP15" s="353"/>
      <c r="FQ15" s="352"/>
      <c r="FR15" s="353"/>
      <c r="FS15" s="352"/>
      <c r="FT15" s="353"/>
      <c r="FU15" s="352"/>
      <c r="FV15" s="353"/>
      <c r="FW15" s="350"/>
      <c r="FX15" s="350"/>
      <c r="FY15" s="350"/>
      <c r="FZ15" s="350"/>
      <c r="GA15" s="350"/>
      <c r="GB15" s="350"/>
      <c r="GC15" s="351"/>
      <c r="GD15" s="352"/>
      <c r="GE15" s="353"/>
      <c r="GF15" s="352"/>
      <c r="GG15" s="353"/>
      <c r="GH15" s="352"/>
      <c r="GI15" s="353"/>
      <c r="GJ15" s="352"/>
      <c r="GK15" s="353"/>
      <c r="GL15" s="350"/>
      <c r="GM15" s="350"/>
      <c r="GN15" s="350"/>
      <c r="GO15" s="350"/>
      <c r="GP15" s="350"/>
      <c r="GQ15" s="350"/>
      <c r="GR15" s="351"/>
      <c r="GS15" s="352"/>
      <c r="GT15" s="353"/>
      <c r="GU15" s="352"/>
      <c r="GV15" s="353"/>
      <c r="GW15" s="352"/>
      <c r="GX15" s="353"/>
      <c r="GY15" s="352"/>
      <c r="GZ15" s="353"/>
      <c r="HA15" s="350"/>
      <c r="HB15" s="350"/>
      <c r="HC15" s="350"/>
      <c r="HD15" s="350"/>
      <c r="HE15" s="350"/>
      <c r="HF15" s="350"/>
      <c r="HG15" s="351"/>
      <c r="HH15" s="352"/>
      <c r="HI15" s="353"/>
      <c r="HJ15" s="352"/>
      <c r="HK15" s="353"/>
      <c r="HL15" s="352"/>
      <c r="HM15" s="353"/>
      <c r="HN15" s="352"/>
      <c r="HO15" s="353"/>
      <c r="HP15" s="350"/>
      <c r="HQ15" s="350"/>
      <c r="HR15" s="350"/>
      <c r="HS15" s="350"/>
      <c r="HT15" s="350"/>
      <c r="HU15" s="350"/>
      <c r="HV15" s="351"/>
      <c r="HW15" s="352"/>
      <c r="HX15" s="353"/>
      <c r="HY15" s="352"/>
      <c r="HZ15" s="353"/>
      <c r="IA15" s="352"/>
      <c r="IB15" s="353"/>
      <c r="IC15" s="352"/>
      <c r="ID15" s="353"/>
      <c r="IE15" s="350"/>
      <c r="IF15" s="350"/>
      <c r="IG15" s="350"/>
      <c r="IH15" s="350"/>
      <c r="II15" s="350"/>
      <c r="IJ15" s="350"/>
      <c r="IK15" s="351"/>
      <c r="IL15" s="352"/>
      <c r="IM15" s="353"/>
      <c r="IN15" s="352"/>
      <c r="IO15" s="353"/>
      <c r="IP15" s="352"/>
      <c r="IQ15" s="353"/>
      <c r="IR15" s="352"/>
      <c r="IS15" s="353"/>
      <c r="IT15" s="350"/>
      <c r="IU15" s="350"/>
      <c r="IV15" s="350"/>
      <c r="IW15" s="350"/>
      <c r="IX15" s="350"/>
      <c r="IY15" s="350"/>
      <c r="IZ15" s="351"/>
      <c r="JA15" s="352"/>
      <c r="JB15" s="353"/>
      <c r="JC15" s="352"/>
      <c r="JD15" s="353"/>
      <c r="JE15" s="352"/>
      <c r="JF15" s="353"/>
      <c r="JG15" s="352"/>
      <c r="JH15" s="353"/>
      <c r="JI15" s="350"/>
      <c r="JJ15" s="350"/>
      <c r="JK15" s="350"/>
      <c r="JL15" s="350"/>
      <c r="JM15" s="350"/>
      <c r="JN15" s="350"/>
      <c r="JO15" s="351"/>
      <c r="JP15" s="352"/>
      <c r="JQ15" s="353"/>
      <c r="JR15" s="352"/>
      <c r="JS15" s="353"/>
      <c r="JT15" s="352"/>
      <c r="JU15" s="353"/>
      <c r="JV15" s="352"/>
      <c r="JW15" s="353"/>
      <c r="JX15" s="350"/>
      <c r="JY15" s="350"/>
      <c r="JZ15" s="350"/>
      <c r="KA15" s="350"/>
      <c r="KB15" s="350"/>
      <c r="KC15" s="350"/>
      <c r="KD15" s="351"/>
      <c r="KE15" s="352"/>
      <c r="KF15" s="353"/>
      <c r="KG15" s="352"/>
      <c r="KH15" s="353"/>
      <c r="KI15" s="352"/>
      <c r="KJ15" s="353"/>
      <c r="KK15" s="352"/>
      <c r="KL15" s="353"/>
      <c r="KM15" s="350"/>
      <c r="KN15" s="350"/>
      <c r="KO15" s="350"/>
      <c r="KP15" s="350"/>
      <c r="KQ15" s="350"/>
      <c r="KR15" s="350"/>
      <c r="KS15" s="351"/>
      <c r="KT15" s="352"/>
      <c r="KU15" s="353"/>
      <c r="KV15" s="352"/>
      <c r="KW15" s="353"/>
      <c r="KX15" s="352"/>
      <c r="KY15" s="353"/>
      <c r="KZ15" s="352"/>
      <c r="LA15" s="353"/>
      <c r="LB15" s="350"/>
      <c r="LC15" s="350"/>
      <c r="LD15" s="350"/>
      <c r="LE15" s="350"/>
      <c r="LF15" s="350"/>
      <c r="LG15" s="350"/>
      <c r="LH15" s="351"/>
      <c r="LI15" s="352"/>
      <c r="LJ15" s="353"/>
      <c r="LK15" s="352"/>
      <c r="LL15" s="353"/>
      <c r="LM15" s="352"/>
      <c r="LN15" s="353"/>
      <c r="LO15" s="352"/>
      <c r="LP15" s="353"/>
      <c r="LQ15" s="350"/>
      <c r="LR15" s="350"/>
      <c r="LS15" s="350"/>
      <c r="LT15" s="350"/>
      <c r="LU15" s="350"/>
      <c r="LV15" s="350"/>
      <c r="LW15" s="351"/>
      <c r="LX15" s="352"/>
      <c r="LY15" s="353"/>
      <c r="LZ15" s="352"/>
      <c r="MA15" s="353"/>
      <c r="MB15" s="352"/>
      <c r="MC15" s="353"/>
      <c r="MD15" s="352"/>
      <c r="ME15" s="353"/>
      <c r="MF15" s="350"/>
      <c r="MG15" s="350"/>
      <c r="MH15" s="350"/>
      <c r="MI15" s="350"/>
      <c r="MJ15" s="350"/>
      <c r="MK15" s="350"/>
      <c r="ML15" s="351"/>
      <c r="MM15" s="352"/>
      <c r="MN15" s="353"/>
      <c r="MO15" s="352"/>
      <c r="MP15" s="353"/>
      <c r="MQ15" s="352"/>
      <c r="MR15" s="353"/>
      <c r="MS15" s="352"/>
      <c r="MT15" s="353"/>
      <c r="MU15" s="350"/>
      <c r="MV15" s="350"/>
      <c r="MW15" s="350"/>
      <c r="MX15" s="350"/>
      <c r="MY15" s="350"/>
      <c r="MZ15" s="350"/>
      <c r="NA15" s="351"/>
      <c r="NB15" s="352"/>
      <c r="NC15" s="353"/>
      <c r="ND15" s="352"/>
      <c r="NE15" s="353"/>
      <c r="NF15" s="352"/>
      <c r="NG15" s="353"/>
      <c r="NH15" s="352"/>
      <c r="NI15" s="353"/>
      <c r="NJ15" s="350"/>
      <c r="NK15" s="350"/>
      <c r="NL15" s="350"/>
      <c r="NM15" s="350"/>
      <c r="NN15" s="350"/>
      <c r="NO15" s="350"/>
      <c r="NP15" s="351"/>
      <c r="NQ15" s="352"/>
      <c r="NR15" s="353"/>
      <c r="NS15" s="352"/>
      <c r="NT15" s="353"/>
      <c r="NU15" s="352"/>
      <c r="NV15" s="353"/>
      <c r="NW15" s="352"/>
      <c r="NX15" s="353"/>
      <c r="NY15" s="350"/>
      <c r="NZ15" s="350"/>
      <c r="OA15" s="350"/>
      <c r="OB15" s="350"/>
      <c r="OC15" s="350"/>
      <c r="OD15" s="350"/>
      <c r="OE15" s="351"/>
      <c r="OF15" s="352"/>
      <c r="OG15" s="353"/>
      <c r="OH15" s="352"/>
      <c r="OI15" s="353"/>
      <c r="OJ15" s="352"/>
      <c r="OK15" s="353"/>
      <c r="OL15" s="352"/>
      <c r="OM15" s="353"/>
      <c r="ON15" s="350"/>
      <c r="OO15" s="350"/>
      <c r="OP15" s="350"/>
      <c r="OQ15" s="350"/>
      <c r="OR15" s="350"/>
      <c r="OS15" s="350"/>
      <c r="OT15" s="351"/>
      <c r="OU15" s="352"/>
      <c r="OV15" s="353"/>
      <c r="OW15" s="352"/>
      <c r="OX15" s="353"/>
      <c r="OY15" s="352"/>
      <c r="OZ15" s="353"/>
      <c r="PA15" s="352"/>
      <c r="PB15" s="353"/>
      <c r="PC15" s="350"/>
      <c r="PD15" s="350"/>
      <c r="PE15" s="350"/>
      <c r="PF15" s="350"/>
      <c r="PG15" s="350"/>
      <c r="PH15" s="350"/>
      <c r="PI15" s="351"/>
      <c r="PJ15" s="352"/>
      <c r="PK15" s="353"/>
      <c r="PL15" s="352"/>
      <c r="PM15" s="353"/>
      <c r="PN15" s="352"/>
      <c r="PO15" s="353"/>
      <c r="PP15" s="352"/>
      <c r="PQ15" s="353"/>
      <c r="PR15" s="350"/>
      <c r="PS15" s="350"/>
      <c r="PT15" s="350"/>
      <c r="PU15" s="350"/>
      <c r="PV15" s="350"/>
      <c r="PW15" s="350"/>
      <c r="PX15" s="351"/>
      <c r="PY15" s="352"/>
      <c r="PZ15" s="353"/>
      <c r="QA15" s="352"/>
      <c r="QB15" s="353"/>
      <c r="QC15" s="352"/>
      <c r="QD15" s="353"/>
      <c r="QE15" s="352"/>
      <c r="QF15" s="353"/>
      <c r="QG15" s="350"/>
      <c r="QH15" s="350"/>
      <c r="QI15" s="350"/>
      <c r="QJ15" s="350"/>
      <c r="QK15" s="350"/>
      <c r="QL15" s="350"/>
      <c r="QM15" s="351"/>
      <c r="QN15" s="352"/>
      <c r="QO15" s="353"/>
      <c r="QP15" s="352"/>
      <c r="QQ15" s="353"/>
      <c r="QR15" s="352"/>
      <c r="QS15" s="353"/>
      <c r="QT15" s="352"/>
      <c r="QU15" s="353"/>
      <c r="QV15" s="350"/>
      <c r="QW15" s="350"/>
      <c r="QX15" s="350"/>
      <c r="QY15" s="350"/>
      <c r="QZ15" s="350"/>
      <c r="RA15" s="350"/>
      <c r="RB15" s="351"/>
      <c r="RC15" s="352"/>
      <c r="RD15" s="353"/>
      <c r="RE15" s="352"/>
      <c r="RF15" s="353"/>
      <c r="RG15" s="352"/>
      <c r="RH15" s="353"/>
      <c r="RI15" s="352"/>
      <c r="RJ15" s="353"/>
      <c r="RK15" s="350"/>
      <c r="RL15" s="350"/>
      <c r="RM15" s="350"/>
      <c r="RN15" s="350"/>
      <c r="RO15" s="350"/>
      <c r="RP15" s="350"/>
      <c r="RQ15" s="351"/>
      <c r="RR15" s="352"/>
      <c r="RS15" s="353"/>
      <c r="RT15" s="352"/>
      <c r="RU15" s="353"/>
      <c r="RV15" s="352"/>
      <c r="RW15" s="353"/>
      <c r="RX15" s="352"/>
      <c r="RY15" s="353"/>
      <c r="RZ15" s="350"/>
      <c r="SA15" s="350"/>
      <c r="SB15" s="350"/>
      <c r="SC15" s="350"/>
      <c r="SD15" s="350"/>
      <c r="SE15" s="350"/>
      <c r="SF15" s="351"/>
      <c r="SG15" s="352"/>
      <c r="SH15" s="353"/>
      <c r="SI15" s="352"/>
      <c r="SJ15" s="353"/>
      <c r="SK15" s="352"/>
      <c r="SL15" s="353"/>
      <c r="SM15" s="352"/>
      <c r="SN15" s="353"/>
      <c r="SO15" s="350"/>
      <c r="SP15" s="350"/>
      <c r="SQ15" s="350"/>
      <c r="SR15" s="350"/>
      <c r="SS15" s="350"/>
      <c r="ST15" s="350"/>
      <c r="SU15" s="351"/>
      <c r="SV15" s="352"/>
      <c r="SW15" s="353"/>
      <c r="SX15" s="352"/>
      <c r="SY15" s="353"/>
      <c r="SZ15" s="352"/>
      <c r="TA15" s="353"/>
      <c r="TB15" s="352"/>
      <c r="TC15" s="353"/>
      <c r="TD15" s="350"/>
      <c r="TE15" s="350"/>
      <c r="TF15" s="350"/>
      <c r="TG15" s="350"/>
      <c r="TH15" s="350"/>
      <c r="TI15" s="350"/>
      <c r="TJ15" s="351"/>
      <c r="TK15" s="352"/>
      <c r="TL15" s="353"/>
      <c r="TM15" s="352"/>
      <c r="TN15" s="353"/>
      <c r="TO15" s="352"/>
      <c r="TP15" s="353"/>
      <c r="TQ15" s="352"/>
      <c r="TR15" s="353"/>
      <c r="TS15" s="350"/>
      <c r="TT15" s="350"/>
      <c r="TU15" s="350"/>
      <c r="TV15" s="350"/>
      <c r="TW15" s="350"/>
      <c r="TX15" s="350"/>
      <c r="TY15" s="351"/>
      <c r="TZ15" s="352"/>
      <c r="UA15" s="353"/>
      <c r="UB15" s="352"/>
      <c r="UC15" s="353"/>
      <c r="UD15" s="352"/>
      <c r="UE15" s="353"/>
      <c r="UF15" s="352"/>
      <c r="UG15" s="353"/>
      <c r="UH15" s="350"/>
      <c r="UI15" s="350"/>
      <c r="UJ15" s="350"/>
      <c r="UK15" s="350"/>
      <c r="UL15" s="350"/>
      <c r="UM15" s="350"/>
      <c r="UN15" s="351"/>
      <c r="UO15" s="352"/>
      <c r="UP15" s="353"/>
      <c r="UQ15" s="352"/>
      <c r="UR15" s="353"/>
      <c r="US15" s="352"/>
      <c r="UT15" s="353"/>
      <c r="UU15" s="352"/>
      <c r="UV15" s="353"/>
      <c r="UW15" s="350"/>
      <c r="UX15" s="350"/>
      <c r="UY15" s="350"/>
      <c r="UZ15" s="350"/>
      <c r="VA15" s="350"/>
      <c r="VB15" s="350"/>
      <c r="VC15" s="351"/>
      <c r="VD15" s="352"/>
      <c r="VE15" s="353"/>
      <c r="VF15" s="352"/>
      <c r="VG15" s="353"/>
      <c r="VH15" s="352"/>
      <c r="VI15" s="353"/>
      <c r="VJ15" s="352"/>
      <c r="VK15" s="353"/>
      <c r="VL15" s="350"/>
      <c r="VM15" s="350"/>
      <c r="VN15" s="350"/>
      <c r="VO15" s="350"/>
      <c r="VP15" s="350"/>
      <c r="VQ15" s="350"/>
      <c r="VR15" s="351"/>
      <c r="VS15" s="352"/>
      <c r="VT15" s="353"/>
      <c r="VU15" s="352"/>
      <c r="VV15" s="353"/>
      <c r="VW15" s="352"/>
      <c r="VX15" s="353"/>
      <c r="VY15" s="352"/>
      <c r="VZ15" s="353"/>
      <c r="WA15" s="350"/>
      <c r="WB15" s="350"/>
      <c r="WC15" s="350"/>
      <c r="WD15" s="350"/>
      <c r="WE15" s="350"/>
      <c r="WF15" s="350"/>
      <c r="WG15" s="351"/>
      <c r="WH15" s="352"/>
      <c r="WI15" s="353"/>
      <c r="WJ15" s="352"/>
      <c r="WK15" s="353"/>
      <c r="WL15" s="352"/>
      <c r="WM15" s="353"/>
      <c r="WN15" s="352"/>
      <c r="WO15" s="353"/>
      <c r="WP15" s="350"/>
      <c r="WQ15" s="350"/>
      <c r="WR15" s="350"/>
      <c r="WS15" s="350"/>
      <c r="WT15" s="350"/>
      <c r="WU15" s="350"/>
      <c r="WV15" s="351"/>
      <c r="WW15" s="352"/>
      <c r="WX15" s="353"/>
      <c r="WY15" s="352"/>
      <c r="WZ15" s="353"/>
      <c r="XA15" s="352"/>
      <c r="XB15" s="353"/>
      <c r="XC15" s="352"/>
      <c r="XD15" s="353"/>
      <c r="XE15" s="350"/>
      <c r="XF15" s="350"/>
      <c r="XG15" s="350"/>
      <c r="XH15" s="350"/>
      <c r="XI15" s="350"/>
      <c r="XJ15" s="350"/>
      <c r="XK15" s="351"/>
      <c r="XL15" s="352"/>
      <c r="XM15" s="353"/>
      <c r="XN15" s="352"/>
      <c r="XO15" s="353"/>
      <c r="XP15" s="352"/>
      <c r="XQ15" s="353"/>
      <c r="XR15" s="352"/>
      <c r="XS15" s="353"/>
      <c r="XT15" s="350"/>
      <c r="XU15" s="350"/>
      <c r="XV15" s="350"/>
      <c r="XW15" s="350"/>
      <c r="XX15" s="350"/>
      <c r="XY15" s="350"/>
      <c r="XZ15" s="351"/>
      <c r="YA15" s="352"/>
      <c r="YB15" s="353"/>
      <c r="YC15" s="352"/>
      <c r="YD15" s="353"/>
      <c r="YE15" s="352"/>
      <c r="YF15" s="353"/>
      <c r="YG15" s="352"/>
      <c r="YH15" s="353"/>
      <c r="YI15" s="350"/>
      <c r="YJ15" s="350"/>
      <c r="YK15" s="350"/>
      <c r="YL15" s="350"/>
      <c r="YM15" s="350"/>
      <c r="YN15" s="350"/>
      <c r="YO15" s="351"/>
      <c r="YP15" s="352"/>
      <c r="YQ15" s="353"/>
      <c r="YR15" s="352"/>
      <c r="YS15" s="353"/>
      <c r="YT15" s="352"/>
      <c r="YU15" s="353"/>
      <c r="YV15" s="352"/>
      <c r="YW15" s="353"/>
      <c r="YX15" s="350"/>
      <c r="YY15" s="350"/>
      <c r="YZ15" s="350"/>
      <c r="ZA15" s="350"/>
      <c r="ZB15" s="350"/>
      <c r="ZC15" s="350"/>
      <c r="ZD15" s="351"/>
      <c r="ZE15" s="352"/>
      <c r="ZF15" s="353"/>
      <c r="ZG15" s="352"/>
      <c r="ZH15" s="353"/>
      <c r="ZI15" s="352"/>
      <c r="ZJ15" s="353"/>
      <c r="ZK15" s="352"/>
      <c r="ZL15" s="353"/>
      <c r="ZM15" s="350"/>
      <c r="ZN15" s="350"/>
      <c r="ZO15" s="350"/>
      <c r="ZP15" s="350"/>
      <c r="ZQ15" s="350"/>
      <c r="ZR15" s="350"/>
      <c r="ZS15" s="351"/>
      <c r="ZT15" s="352"/>
      <c r="ZU15" s="353"/>
      <c r="ZV15" s="352"/>
      <c r="ZW15" s="353"/>
      <c r="ZX15" s="352"/>
      <c r="ZY15" s="353"/>
      <c r="ZZ15" s="352"/>
      <c r="AAA15" s="353"/>
      <c r="AAB15" s="350"/>
      <c r="AAC15" s="350"/>
      <c r="AAD15" s="350"/>
      <c r="AAE15" s="350"/>
      <c r="AAF15" s="350"/>
      <c r="AAG15" s="350"/>
      <c r="AAH15" s="351"/>
      <c r="AAI15" s="352"/>
      <c r="AAJ15" s="353"/>
      <c r="AAK15" s="352"/>
      <c r="AAL15" s="353"/>
      <c r="AAM15" s="352"/>
      <c r="AAN15" s="353"/>
      <c r="AAO15" s="352"/>
      <c r="AAP15" s="353"/>
      <c r="AAQ15" s="350"/>
      <c r="AAR15" s="350"/>
      <c r="AAS15" s="350"/>
      <c r="AAT15" s="350"/>
      <c r="AAU15" s="350"/>
      <c r="AAV15" s="350"/>
      <c r="AAW15" s="351"/>
      <c r="AAX15" s="352"/>
      <c r="AAY15" s="353"/>
      <c r="AAZ15" s="352"/>
      <c r="ABA15" s="353"/>
      <c r="ABB15" s="352"/>
      <c r="ABC15" s="353"/>
      <c r="ABD15" s="352"/>
      <c r="ABE15" s="353"/>
      <c r="ABF15" s="350"/>
      <c r="ABG15" s="350"/>
      <c r="ABH15" s="350"/>
      <c r="ABI15" s="350"/>
      <c r="ABJ15" s="350"/>
      <c r="ABK15" s="350"/>
      <c r="ABL15" s="351"/>
      <c r="ABM15" s="352"/>
      <c r="ABN15" s="353"/>
      <c r="ABO15" s="352"/>
      <c r="ABP15" s="353"/>
      <c r="ABQ15" s="352"/>
      <c r="ABR15" s="353"/>
      <c r="ABS15" s="352"/>
      <c r="ABT15" s="353"/>
      <c r="ABU15" s="350"/>
      <c r="ABV15" s="350"/>
      <c r="ABW15" s="350"/>
      <c r="ABX15" s="350"/>
      <c r="ABY15" s="350"/>
      <c r="ABZ15" s="350"/>
      <c r="ACA15" s="351"/>
      <c r="ACB15" s="352"/>
      <c r="ACC15" s="353"/>
      <c r="ACD15" s="352"/>
      <c r="ACE15" s="353"/>
      <c r="ACF15" s="352"/>
      <c r="ACG15" s="353"/>
      <c r="ACH15" s="352"/>
      <c r="ACI15" s="353"/>
      <c r="ACJ15" s="350"/>
      <c r="ACK15" s="350"/>
      <c r="ACL15" s="350"/>
      <c r="ACM15" s="350"/>
      <c r="ACN15" s="350"/>
      <c r="ACO15" s="350"/>
      <c r="ACP15" s="351"/>
      <c r="ACQ15" s="352"/>
      <c r="ACR15" s="353"/>
      <c r="ACS15" s="352"/>
      <c r="ACT15" s="353"/>
      <c r="ACU15" s="352"/>
      <c r="ACV15" s="353"/>
      <c r="ACW15" s="352"/>
      <c r="ACX15" s="353"/>
      <c r="ACY15" s="350"/>
      <c r="ACZ15" s="350"/>
      <c r="ADA15" s="350"/>
      <c r="ADB15" s="350"/>
      <c r="ADC15" s="350"/>
      <c r="ADD15" s="350"/>
      <c r="ADE15" s="351"/>
      <c r="ADF15" s="352"/>
      <c r="ADG15" s="353"/>
      <c r="ADH15" s="352"/>
      <c r="ADI15" s="353"/>
      <c r="ADJ15" s="352"/>
      <c r="ADK15" s="353"/>
      <c r="ADL15" s="352"/>
      <c r="ADM15" s="353"/>
      <c r="ADN15" s="350"/>
      <c r="ADO15" s="350"/>
      <c r="ADP15" s="350"/>
      <c r="ADQ15" s="350"/>
      <c r="ADR15" s="350"/>
      <c r="ADS15" s="350"/>
      <c r="ADT15" s="351"/>
      <c r="ADU15" s="352"/>
      <c r="ADV15" s="353"/>
      <c r="ADW15" s="352"/>
      <c r="ADX15" s="353"/>
      <c r="ADY15" s="352"/>
      <c r="ADZ15" s="353"/>
      <c r="AEA15" s="352"/>
      <c r="AEB15" s="353"/>
      <c r="AEC15" s="350"/>
      <c r="AED15" s="350"/>
      <c r="AEE15" s="350"/>
      <c r="AEF15" s="350"/>
      <c r="AEG15" s="350"/>
      <c r="AEH15" s="350"/>
      <c r="AEI15" s="351"/>
      <c r="AEJ15" s="352"/>
      <c r="AEK15" s="353"/>
      <c r="AEL15" s="352"/>
      <c r="AEM15" s="353"/>
      <c r="AEN15" s="352"/>
      <c r="AEO15" s="353"/>
      <c r="AEP15" s="352"/>
      <c r="AEQ15" s="353"/>
      <c r="AER15" s="350"/>
      <c r="AES15" s="350"/>
      <c r="AET15" s="350"/>
      <c r="AEU15" s="350"/>
      <c r="AEV15" s="350"/>
      <c r="AEW15" s="350"/>
      <c r="AEX15" s="351"/>
      <c r="AEY15" s="352"/>
      <c r="AEZ15" s="353"/>
      <c r="AFA15" s="352"/>
      <c r="AFB15" s="353"/>
      <c r="AFC15" s="352"/>
      <c r="AFD15" s="353"/>
      <c r="AFE15" s="352"/>
      <c r="AFF15" s="353"/>
      <c r="AFG15" s="350"/>
      <c r="AFH15" s="350"/>
      <c r="AFI15" s="350"/>
      <c r="AFJ15" s="350"/>
      <c r="AFK15" s="350"/>
      <c r="AFL15" s="350"/>
      <c r="AFM15" s="351"/>
      <c r="AFN15" s="352"/>
      <c r="AFO15" s="353"/>
      <c r="AFP15" s="352"/>
      <c r="AFQ15" s="353"/>
      <c r="AFR15" s="352"/>
      <c r="AFS15" s="353"/>
      <c r="AFT15" s="352"/>
      <c r="AFU15" s="353"/>
      <c r="AFV15" s="350"/>
      <c r="AFW15" s="350"/>
      <c r="AFX15" s="350"/>
      <c r="AFY15" s="350"/>
      <c r="AFZ15" s="350"/>
      <c r="AGA15" s="350"/>
      <c r="AGB15" s="351"/>
      <c r="AGC15" s="352"/>
      <c r="AGD15" s="353"/>
      <c r="AGE15" s="352"/>
      <c r="AGF15" s="353"/>
      <c r="AGG15" s="352"/>
      <c r="AGH15" s="353"/>
      <c r="AGI15" s="352"/>
      <c r="AGJ15" s="353"/>
      <c r="AGK15" s="350"/>
      <c r="AGL15" s="350"/>
      <c r="AGM15" s="350"/>
      <c r="AGN15" s="350"/>
      <c r="AGO15" s="350"/>
      <c r="AGP15" s="350"/>
      <c r="AGQ15" s="351"/>
      <c r="AGR15" s="352"/>
      <c r="AGS15" s="353"/>
      <c r="AGT15" s="352"/>
      <c r="AGU15" s="353"/>
      <c r="AGV15" s="352"/>
      <c r="AGW15" s="353"/>
      <c r="AGX15" s="352"/>
      <c r="AGY15" s="353"/>
      <c r="AGZ15" s="350"/>
      <c r="AHA15" s="350"/>
      <c r="AHB15" s="350"/>
      <c r="AHC15" s="350"/>
      <c r="AHD15" s="350"/>
      <c r="AHE15" s="350"/>
      <c r="AHF15" s="351"/>
      <c r="AHG15" s="352"/>
      <c r="AHH15" s="353"/>
      <c r="AHI15" s="352"/>
      <c r="AHJ15" s="353"/>
      <c r="AHK15" s="352"/>
      <c r="AHL15" s="353"/>
      <c r="AHM15" s="352"/>
      <c r="AHN15" s="353"/>
      <c r="AHO15" s="350"/>
      <c r="AHP15" s="350"/>
      <c r="AHQ15" s="350"/>
      <c r="AHR15" s="350"/>
      <c r="AHS15" s="350"/>
      <c r="AHT15" s="350"/>
      <c r="AHU15" s="351"/>
      <c r="AHV15" s="352"/>
      <c r="AHW15" s="353"/>
      <c r="AHX15" s="352"/>
      <c r="AHY15" s="353"/>
      <c r="AHZ15" s="352"/>
      <c r="AIA15" s="353"/>
      <c r="AIB15" s="352"/>
      <c r="AIC15" s="353"/>
      <c r="AID15" s="350"/>
      <c r="AIE15" s="350"/>
      <c r="AIF15" s="350"/>
      <c r="AIG15" s="350"/>
      <c r="AIH15" s="350"/>
      <c r="AII15" s="350"/>
      <c r="AIJ15" s="351"/>
      <c r="AIK15" s="352"/>
      <c r="AIL15" s="353"/>
      <c r="AIM15" s="352"/>
      <c r="AIN15" s="353"/>
      <c r="AIO15" s="352"/>
      <c r="AIP15" s="353"/>
      <c r="AIQ15" s="352"/>
      <c r="AIR15" s="353"/>
      <c r="AIS15" s="350"/>
      <c r="AIT15" s="350"/>
      <c r="AIU15" s="350"/>
      <c r="AIV15" s="350"/>
      <c r="AIW15" s="350"/>
      <c r="AIX15" s="350"/>
      <c r="AIY15" s="351"/>
      <c r="AIZ15" s="352"/>
      <c r="AJA15" s="353"/>
      <c r="AJB15" s="352"/>
      <c r="AJC15" s="353"/>
      <c r="AJD15" s="352"/>
      <c r="AJE15" s="353"/>
      <c r="AJF15" s="352"/>
      <c r="AJG15" s="353"/>
      <c r="AJH15" s="350"/>
      <c r="AJI15" s="350"/>
      <c r="AJJ15" s="350"/>
      <c r="AJK15" s="350"/>
      <c r="AJL15" s="350"/>
      <c r="AJM15" s="350"/>
      <c r="AJN15" s="351"/>
      <c r="AJO15" s="352"/>
      <c r="AJP15" s="353"/>
      <c r="AJQ15" s="352"/>
      <c r="AJR15" s="353"/>
      <c r="AJS15" s="352"/>
      <c r="AJT15" s="353"/>
      <c r="AJU15" s="352"/>
      <c r="AJV15" s="353"/>
      <c r="AJW15" s="350"/>
      <c r="AJX15" s="350"/>
      <c r="AJY15" s="350"/>
      <c r="AJZ15" s="350"/>
      <c r="AKA15" s="350"/>
      <c r="AKB15" s="350"/>
      <c r="AKC15" s="351"/>
      <c r="AKD15" s="352"/>
      <c r="AKE15" s="353"/>
      <c r="AKF15" s="352"/>
      <c r="AKG15" s="353"/>
      <c r="AKH15" s="352"/>
      <c r="AKI15" s="353"/>
      <c r="AKJ15" s="352"/>
      <c r="AKK15" s="353"/>
      <c r="AKL15" s="350"/>
      <c r="AKM15" s="350"/>
      <c r="AKN15" s="350"/>
      <c r="AKO15" s="350"/>
      <c r="AKP15" s="350"/>
      <c r="AKQ15" s="350"/>
      <c r="AKR15" s="351"/>
      <c r="AKS15" s="352"/>
      <c r="AKT15" s="353"/>
      <c r="AKU15" s="352"/>
      <c r="AKV15" s="353"/>
      <c r="AKW15" s="352"/>
      <c r="AKX15" s="353"/>
      <c r="AKY15" s="352"/>
      <c r="AKZ15" s="353"/>
      <c r="ALA15" s="350"/>
      <c r="ALB15" s="350"/>
      <c r="ALC15" s="350"/>
      <c r="ALD15" s="350"/>
      <c r="ALE15" s="350"/>
      <c r="ALF15" s="350"/>
      <c r="ALG15" s="351"/>
      <c r="ALH15" s="352"/>
      <c r="ALI15" s="353"/>
      <c r="ALJ15" s="352"/>
      <c r="ALK15" s="353"/>
      <c r="ALL15" s="352"/>
      <c r="ALM15" s="353"/>
      <c r="ALN15" s="352"/>
      <c r="ALO15" s="353"/>
      <c r="ALP15" s="350"/>
      <c r="ALQ15" s="350"/>
      <c r="ALR15" s="350"/>
      <c r="ALS15" s="350"/>
      <c r="ALT15" s="350"/>
      <c r="ALU15" s="350"/>
      <c r="ALV15" s="351"/>
      <c r="ALW15" s="352"/>
      <c r="ALX15" s="353"/>
      <c r="ALY15" s="352"/>
      <c r="ALZ15" s="353"/>
      <c r="AMA15" s="352"/>
      <c r="AMB15" s="353"/>
      <c r="AMC15" s="352"/>
      <c r="AMD15" s="353"/>
      <c r="AME15" s="350"/>
      <c r="AMF15" s="350"/>
      <c r="AMG15" s="350"/>
      <c r="AMH15" s="350"/>
      <c r="AMI15" s="350"/>
      <c r="AMJ15" s="350"/>
      <c r="AMK15" s="351"/>
      <c r="AML15" s="352"/>
      <c r="AMM15" s="353"/>
      <c r="AMN15" s="352"/>
      <c r="AMO15" s="353"/>
      <c r="AMP15" s="352"/>
      <c r="AMQ15" s="353"/>
      <c r="AMR15" s="352"/>
      <c r="AMS15" s="353"/>
      <c r="AMT15" s="350"/>
      <c r="AMU15" s="350"/>
      <c r="AMV15" s="350"/>
      <c r="AMW15" s="350"/>
      <c r="AMX15" s="350"/>
      <c r="AMY15" s="350"/>
      <c r="AMZ15" s="351"/>
      <c r="ANA15" s="352"/>
      <c r="ANB15" s="353"/>
      <c r="ANC15" s="352"/>
      <c r="AND15" s="353"/>
      <c r="ANE15" s="352"/>
      <c r="ANF15" s="353"/>
      <c r="ANG15" s="352"/>
      <c r="ANH15" s="353"/>
      <c r="ANI15" s="350"/>
      <c r="ANJ15" s="350"/>
      <c r="ANK15" s="350"/>
      <c r="ANL15" s="350"/>
      <c r="ANM15" s="350"/>
      <c r="ANN15" s="350"/>
      <c r="ANO15" s="351"/>
      <c r="ANP15" s="352"/>
      <c r="ANQ15" s="353"/>
      <c r="ANR15" s="352"/>
      <c r="ANS15" s="353"/>
      <c r="ANT15" s="352"/>
      <c r="ANU15" s="353"/>
      <c r="ANV15" s="352"/>
      <c r="ANW15" s="353"/>
      <c r="ANX15" s="350"/>
      <c r="ANY15" s="350"/>
      <c r="ANZ15" s="350"/>
      <c r="AOA15" s="350"/>
      <c r="AOB15" s="350"/>
      <c r="AOC15" s="350"/>
      <c r="AOD15" s="351"/>
      <c r="AOE15" s="352"/>
      <c r="AOF15" s="353"/>
      <c r="AOG15" s="352"/>
      <c r="AOH15" s="353"/>
      <c r="AOI15" s="352"/>
      <c r="AOJ15" s="353"/>
      <c r="AOK15" s="352"/>
      <c r="AOL15" s="353"/>
      <c r="AOM15" s="350"/>
      <c r="AON15" s="350"/>
      <c r="AOO15" s="350"/>
      <c r="AOP15" s="350"/>
      <c r="AOQ15" s="350"/>
      <c r="AOR15" s="350"/>
      <c r="AOS15" s="351"/>
      <c r="AOT15" s="352"/>
      <c r="AOU15" s="353"/>
      <c r="AOV15" s="352"/>
      <c r="AOW15" s="353"/>
      <c r="AOX15" s="352"/>
      <c r="AOY15" s="353"/>
      <c r="AOZ15" s="352"/>
      <c r="APA15" s="353"/>
      <c r="APB15" s="350"/>
      <c r="APC15" s="350"/>
      <c r="APD15" s="350"/>
      <c r="APE15" s="350"/>
      <c r="APF15" s="350"/>
      <c r="APG15" s="350"/>
      <c r="APH15" s="351"/>
      <c r="API15" s="352"/>
      <c r="APJ15" s="353"/>
      <c r="APK15" s="352"/>
      <c r="APL15" s="353"/>
      <c r="APM15" s="352"/>
      <c r="APN15" s="353"/>
      <c r="APO15" s="352"/>
      <c r="APP15" s="353"/>
      <c r="APQ15" s="350"/>
      <c r="APR15" s="350"/>
      <c r="APS15" s="350"/>
      <c r="APT15" s="350"/>
      <c r="APU15" s="350"/>
      <c r="APV15" s="350"/>
      <c r="APW15" s="351"/>
      <c r="APX15" s="352"/>
      <c r="APY15" s="353"/>
      <c r="APZ15" s="352"/>
      <c r="AQA15" s="353"/>
      <c r="AQB15" s="352"/>
      <c r="AQC15" s="353"/>
      <c r="AQD15" s="352"/>
      <c r="AQE15" s="353"/>
      <c r="AQF15" s="350"/>
      <c r="AQG15" s="350"/>
      <c r="AQH15" s="350"/>
      <c r="AQI15" s="350"/>
      <c r="AQJ15" s="350"/>
      <c r="AQK15" s="350"/>
      <c r="AQL15" s="351"/>
      <c r="AQM15" s="352"/>
      <c r="AQN15" s="353"/>
      <c r="AQO15" s="352"/>
      <c r="AQP15" s="353"/>
      <c r="AQQ15" s="352"/>
      <c r="AQR15" s="353"/>
      <c r="AQS15" s="352"/>
      <c r="AQT15" s="353"/>
      <c r="AQU15" s="350"/>
      <c r="AQV15" s="350"/>
      <c r="AQW15" s="350"/>
      <c r="AQX15" s="350"/>
      <c r="AQY15" s="350"/>
      <c r="AQZ15" s="350"/>
      <c r="ARA15" s="351"/>
      <c r="ARB15" s="352"/>
      <c r="ARC15" s="353"/>
      <c r="ARD15" s="352"/>
      <c r="ARE15" s="353"/>
      <c r="ARF15" s="352"/>
      <c r="ARG15" s="353"/>
      <c r="ARH15" s="352"/>
      <c r="ARI15" s="353"/>
      <c r="ARJ15" s="350"/>
      <c r="ARK15" s="350"/>
      <c r="ARL15" s="350"/>
      <c r="ARM15" s="350"/>
      <c r="ARN15" s="350"/>
      <c r="ARO15" s="350"/>
      <c r="ARP15" s="351"/>
      <c r="ARQ15" s="352"/>
      <c r="ARR15" s="353"/>
      <c r="ARS15" s="352"/>
      <c r="ART15" s="353"/>
      <c r="ARU15" s="352"/>
      <c r="ARV15" s="353"/>
      <c r="ARW15" s="352"/>
      <c r="ARX15" s="353"/>
      <c r="ARY15" s="350"/>
      <c r="ARZ15" s="350"/>
      <c r="ASA15" s="350"/>
      <c r="ASB15" s="350"/>
      <c r="ASC15" s="350"/>
      <c r="ASD15" s="350"/>
      <c r="ASE15" s="351"/>
      <c r="ASF15" s="352"/>
      <c r="ASG15" s="353"/>
      <c r="ASH15" s="352"/>
      <c r="ASI15" s="353"/>
      <c r="ASJ15" s="352"/>
      <c r="ASK15" s="353"/>
      <c r="ASL15" s="352"/>
      <c r="ASM15" s="353"/>
      <c r="ASN15" s="350"/>
      <c r="ASO15" s="350"/>
      <c r="ASP15" s="350"/>
      <c r="ASQ15" s="350"/>
      <c r="ASR15" s="350"/>
      <c r="ASS15" s="350"/>
      <c r="AST15" s="351"/>
      <c r="ASU15" s="352"/>
      <c r="ASV15" s="353"/>
      <c r="ASW15" s="352"/>
      <c r="ASX15" s="353"/>
      <c r="ASY15" s="352"/>
      <c r="ASZ15" s="353"/>
      <c r="ATA15" s="352"/>
      <c r="ATB15" s="353"/>
      <c r="ATC15" s="350"/>
      <c r="ATD15" s="350"/>
      <c r="ATE15" s="350"/>
      <c r="ATF15" s="350"/>
      <c r="ATG15" s="350"/>
      <c r="ATH15" s="350"/>
      <c r="ATI15" s="351"/>
      <c r="ATJ15" s="352"/>
      <c r="ATK15" s="353"/>
      <c r="ATL15" s="352"/>
      <c r="ATM15" s="353"/>
      <c r="ATN15" s="352"/>
      <c r="ATO15" s="353"/>
      <c r="ATP15" s="352"/>
      <c r="ATQ15" s="353"/>
      <c r="ATR15" s="350"/>
      <c r="ATS15" s="350"/>
      <c r="ATT15" s="350"/>
      <c r="ATU15" s="350"/>
      <c r="ATV15" s="350"/>
      <c r="ATW15" s="350"/>
      <c r="ATX15" s="351"/>
      <c r="ATY15" s="352"/>
      <c r="ATZ15" s="353"/>
      <c r="AUA15" s="352"/>
      <c r="AUB15" s="353"/>
      <c r="AUC15" s="352"/>
      <c r="AUD15" s="353"/>
      <c r="AUE15" s="352"/>
      <c r="AUF15" s="353"/>
      <c r="AUG15" s="350"/>
      <c r="AUH15" s="350"/>
      <c r="AUI15" s="350"/>
      <c r="AUJ15" s="350"/>
      <c r="AUK15" s="350"/>
      <c r="AUL15" s="350"/>
      <c r="AUM15" s="351"/>
      <c r="AUN15" s="352"/>
      <c r="AUO15" s="353"/>
      <c r="AUP15" s="352"/>
      <c r="AUQ15" s="353"/>
      <c r="AUR15" s="352"/>
      <c r="AUS15" s="353"/>
      <c r="AUT15" s="352"/>
      <c r="AUU15" s="353"/>
      <c r="AUV15" s="350"/>
      <c r="AUW15" s="350"/>
      <c r="AUX15" s="350"/>
      <c r="AUY15" s="350"/>
      <c r="AUZ15" s="350"/>
      <c r="AVA15" s="350"/>
      <c r="AVB15" s="351"/>
      <c r="AVC15" s="352"/>
      <c r="AVD15" s="353"/>
      <c r="AVE15" s="352"/>
      <c r="AVF15" s="353"/>
      <c r="AVG15" s="352"/>
      <c r="AVH15" s="353"/>
      <c r="AVI15" s="352"/>
      <c r="AVJ15" s="353"/>
      <c r="AVK15" s="350"/>
      <c r="AVL15" s="350"/>
      <c r="AVM15" s="350"/>
      <c r="AVN15" s="350"/>
      <c r="AVO15" s="350"/>
      <c r="AVP15" s="350"/>
      <c r="AVQ15" s="351"/>
      <c r="AVR15" s="352"/>
      <c r="AVS15" s="353"/>
      <c r="AVT15" s="352"/>
      <c r="AVU15" s="353"/>
      <c r="AVV15" s="352"/>
      <c r="AVW15" s="353"/>
      <c r="AVX15" s="352"/>
      <c r="AVY15" s="353"/>
      <c r="AVZ15" s="350"/>
      <c r="AWA15" s="350"/>
      <c r="AWB15" s="350"/>
      <c r="AWC15" s="350"/>
      <c r="AWD15" s="350"/>
      <c r="AWE15" s="350"/>
      <c r="AWF15" s="351"/>
      <c r="AWG15" s="352"/>
      <c r="AWH15" s="353"/>
      <c r="AWI15" s="352"/>
      <c r="AWJ15" s="353"/>
      <c r="AWK15" s="352"/>
      <c r="AWL15" s="353"/>
      <c r="AWM15" s="352"/>
      <c r="AWN15" s="353"/>
      <c r="AWO15" s="350"/>
      <c r="AWP15" s="350"/>
      <c r="AWQ15" s="350"/>
      <c r="AWR15" s="350"/>
      <c r="AWS15" s="350"/>
      <c r="AWT15" s="350"/>
      <c r="AWU15" s="351"/>
      <c r="AWV15" s="352"/>
      <c r="AWW15" s="353"/>
      <c r="AWX15" s="352"/>
      <c r="AWY15" s="353"/>
      <c r="AWZ15" s="352"/>
      <c r="AXA15" s="353"/>
      <c r="AXB15" s="352"/>
      <c r="AXC15" s="353"/>
      <c r="AXD15" s="350"/>
      <c r="AXE15" s="350"/>
      <c r="AXF15" s="350"/>
      <c r="AXG15" s="350"/>
      <c r="AXH15" s="350"/>
      <c r="AXI15" s="350"/>
      <c r="AXJ15" s="351"/>
      <c r="AXK15" s="352"/>
      <c r="AXL15" s="353"/>
      <c r="AXM15" s="352"/>
      <c r="AXN15" s="353"/>
      <c r="AXO15" s="352"/>
      <c r="AXP15" s="353"/>
      <c r="AXQ15" s="352"/>
      <c r="AXR15" s="353"/>
      <c r="AXS15" s="350"/>
      <c r="AXT15" s="350"/>
      <c r="AXU15" s="350"/>
      <c r="AXV15" s="350"/>
      <c r="AXW15" s="350"/>
      <c r="AXX15" s="350"/>
      <c r="AXY15" s="351"/>
      <c r="AXZ15" s="352"/>
      <c r="AYA15" s="353"/>
      <c r="AYB15" s="352"/>
      <c r="AYC15" s="353"/>
      <c r="AYD15" s="352"/>
      <c r="AYE15" s="353"/>
      <c r="AYF15" s="352"/>
      <c r="AYG15" s="353"/>
      <c r="AYH15" s="350"/>
      <c r="AYI15" s="350"/>
      <c r="AYJ15" s="350"/>
      <c r="AYK15" s="350"/>
      <c r="AYL15" s="350"/>
      <c r="AYM15" s="350"/>
      <c r="AYN15" s="351"/>
      <c r="AYO15" s="352"/>
      <c r="AYP15" s="353"/>
      <c r="AYQ15" s="352"/>
      <c r="AYR15" s="353"/>
      <c r="AYS15" s="352"/>
      <c r="AYT15" s="353"/>
      <c r="AYU15" s="352"/>
      <c r="AYV15" s="353"/>
      <c r="AYW15" s="350"/>
      <c r="AYX15" s="350"/>
      <c r="AYY15" s="350"/>
      <c r="AYZ15" s="350"/>
      <c r="AZA15" s="350"/>
      <c r="AZB15" s="350"/>
      <c r="AZC15" s="351"/>
      <c r="AZD15" s="352"/>
      <c r="AZE15" s="353"/>
      <c r="AZF15" s="352"/>
      <c r="AZG15" s="353"/>
      <c r="AZH15" s="352"/>
      <c r="AZI15" s="353"/>
      <c r="AZJ15" s="352"/>
      <c r="AZK15" s="353"/>
      <c r="AZL15" s="350"/>
      <c r="AZM15" s="350"/>
      <c r="AZN15" s="350"/>
      <c r="AZO15" s="350"/>
      <c r="AZP15" s="350"/>
      <c r="AZQ15" s="350"/>
      <c r="AZR15" s="351"/>
      <c r="AZS15" s="352"/>
      <c r="AZT15" s="353"/>
      <c r="AZU15" s="352"/>
      <c r="AZV15" s="353"/>
      <c r="AZW15" s="352"/>
      <c r="AZX15" s="353"/>
      <c r="AZY15" s="352"/>
      <c r="AZZ15" s="353"/>
      <c r="BAA15" s="350"/>
      <c r="BAB15" s="350"/>
      <c r="BAC15" s="350"/>
      <c r="BAD15" s="350"/>
      <c r="BAE15" s="350"/>
      <c r="BAF15" s="350"/>
      <c r="BAG15" s="351"/>
      <c r="BAH15" s="352"/>
      <c r="BAI15" s="353"/>
      <c r="BAJ15" s="352"/>
      <c r="BAK15" s="353"/>
      <c r="BAL15" s="352"/>
      <c r="BAM15" s="353"/>
      <c r="BAN15" s="352"/>
      <c r="BAO15" s="353"/>
      <c r="BAP15" s="350"/>
      <c r="BAQ15" s="350"/>
      <c r="BAR15" s="350"/>
      <c r="BAS15" s="350"/>
      <c r="BAT15" s="350"/>
      <c r="BAU15" s="350"/>
      <c r="BAV15" s="351"/>
      <c r="BAW15" s="352"/>
      <c r="BAX15" s="353"/>
      <c r="BAY15" s="352"/>
      <c r="BAZ15" s="353"/>
      <c r="BBA15" s="352"/>
      <c r="BBB15" s="353"/>
      <c r="BBC15" s="352"/>
      <c r="BBD15" s="353"/>
      <c r="BBE15" s="350"/>
      <c r="BBF15" s="350"/>
      <c r="BBG15" s="350"/>
      <c r="BBH15" s="350"/>
      <c r="BBI15" s="350"/>
      <c r="BBJ15" s="350"/>
      <c r="BBK15" s="351"/>
      <c r="BBL15" s="352"/>
      <c r="BBM15" s="353"/>
      <c r="BBN15" s="352"/>
      <c r="BBO15" s="353"/>
      <c r="BBP15" s="352"/>
      <c r="BBQ15" s="353"/>
      <c r="BBR15" s="352"/>
      <c r="BBS15" s="353"/>
      <c r="BBT15" s="350"/>
      <c r="BBU15" s="350"/>
      <c r="BBV15" s="350"/>
      <c r="BBW15" s="350"/>
      <c r="BBX15" s="350"/>
      <c r="BBY15" s="350"/>
      <c r="BBZ15" s="351"/>
      <c r="BCA15" s="352"/>
      <c r="BCB15" s="353"/>
      <c r="BCC15" s="352"/>
      <c r="BCD15" s="353"/>
      <c r="BCE15" s="352"/>
      <c r="BCF15" s="353"/>
      <c r="BCG15" s="352"/>
      <c r="BCH15" s="353"/>
      <c r="BCI15" s="350"/>
      <c r="BCJ15" s="350"/>
      <c r="BCK15" s="350"/>
      <c r="BCL15" s="350"/>
      <c r="BCM15" s="350"/>
      <c r="BCN15" s="350"/>
      <c r="BCO15" s="351"/>
      <c r="BCP15" s="352"/>
      <c r="BCQ15" s="353"/>
      <c r="BCR15" s="352"/>
      <c r="BCS15" s="353"/>
      <c r="BCT15" s="352"/>
      <c r="BCU15" s="353"/>
      <c r="BCV15" s="352"/>
      <c r="BCW15" s="353"/>
      <c r="BCX15" s="350"/>
      <c r="BCY15" s="350"/>
      <c r="BCZ15" s="350"/>
      <c r="BDA15" s="350"/>
      <c r="BDB15" s="350"/>
      <c r="BDC15" s="350"/>
      <c r="BDD15" s="351"/>
      <c r="BDE15" s="352"/>
      <c r="BDF15" s="353"/>
      <c r="BDG15" s="352"/>
      <c r="BDH15" s="353"/>
      <c r="BDI15" s="352"/>
      <c r="BDJ15" s="353"/>
      <c r="BDK15" s="352"/>
      <c r="BDL15" s="353"/>
      <c r="BDM15" s="350"/>
      <c r="BDN15" s="350"/>
      <c r="BDO15" s="350"/>
      <c r="BDP15" s="350"/>
      <c r="BDQ15" s="350"/>
      <c r="BDR15" s="350"/>
      <c r="BDS15" s="351"/>
      <c r="BDT15" s="352"/>
      <c r="BDU15" s="353"/>
      <c r="BDV15" s="352"/>
      <c r="BDW15" s="353"/>
      <c r="BDX15" s="352"/>
      <c r="BDY15" s="353"/>
      <c r="BDZ15" s="352"/>
      <c r="BEA15" s="353"/>
      <c r="BEB15" s="350"/>
      <c r="BEC15" s="350"/>
      <c r="BED15" s="350"/>
      <c r="BEE15" s="350"/>
      <c r="BEF15" s="350"/>
      <c r="BEG15" s="350"/>
      <c r="BEH15" s="351"/>
      <c r="BEI15" s="352"/>
      <c r="BEJ15" s="353"/>
      <c r="BEK15" s="352"/>
      <c r="BEL15" s="353"/>
      <c r="BEM15" s="352"/>
      <c r="BEN15" s="353"/>
      <c r="BEO15" s="352"/>
      <c r="BEP15" s="353"/>
      <c r="BEQ15" s="350"/>
      <c r="BER15" s="350"/>
      <c r="BES15" s="350"/>
      <c r="BET15" s="350"/>
      <c r="BEU15" s="350"/>
      <c r="BEV15" s="350"/>
      <c r="BEW15" s="351"/>
      <c r="BEX15" s="352"/>
      <c r="BEY15" s="353"/>
      <c r="BEZ15" s="352"/>
      <c r="BFA15" s="353"/>
      <c r="BFB15" s="352"/>
      <c r="BFC15" s="353"/>
      <c r="BFD15" s="352"/>
      <c r="BFE15" s="353"/>
      <c r="BFF15" s="350"/>
      <c r="BFG15" s="350"/>
      <c r="BFH15" s="350"/>
      <c r="BFI15" s="350"/>
      <c r="BFJ15" s="350"/>
      <c r="BFK15" s="350"/>
      <c r="BFL15" s="351"/>
      <c r="BFM15" s="352"/>
      <c r="BFN15" s="353"/>
      <c r="BFO15" s="352"/>
      <c r="BFP15" s="353"/>
      <c r="BFQ15" s="352"/>
      <c r="BFR15" s="353"/>
      <c r="BFS15" s="352"/>
      <c r="BFT15" s="353"/>
      <c r="BFU15" s="350"/>
      <c r="BFV15" s="350"/>
      <c r="BFW15" s="350"/>
      <c r="BFX15" s="350"/>
      <c r="BFY15" s="350"/>
      <c r="BFZ15" s="350"/>
      <c r="BGA15" s="351"/>
      <c r="BGB15" s="352"/>
      <c r="BGC15" s="353"/>
      <c r="BGD15" s="352"/>
      <c r="BGE15" s="353"/>
      <c r="BGF15" s="352"/>
      <c r="BGG15" s="353"/>
      <c r="BGH15" s="352"/>
      <c r="BGI15" s="353"/>
      <c r="BGJ15" s="350"/>
      <c r="BGK15" s="350"/>
      <c r="BGL15" s="350"/>
      <c r="BGM15" s="350"/>
      <c r="BGN15" s="350"/>
      <c r="BGO15" s="350"/>
      <c r="BGP15" s="351"/>
      <c r="BGQ15" s="352"/>
      <c r="BGR15" s="353"/>
      <c r="BGS15" s="352"/>
      <c r="BGT15" s="353"/>
      <c r="BGU15" s="352"/>
      <c r="BGV15" s="353"/>
      <c r="BGW15" s="352"/>
      <c r="BGX15" s="353"/>
      <c r="BGY15" s="350"/>
      <c r="BGZ15" s="350"/>
      <c r="BHA15" s="350"/>
      <c r="BHB15" s="350"/>
      <c r="BHC15" s="350"/>
      <c r="BHD15" s="350"/>
      <c r="BHE15" s="351"/>
      <c r="BHF15" s="352"/>
      <c r="BHG15" s="353"/>
      <c r="BHH15" s="352"/>
      <c r="BHI15" s="353"/>
      <c r="BHJ15" s="352"/>
      <c r="BHK15" s="353"/>
      <c r="BHL15" s="352"/>
      <c r="BHM15" s="353"/>
      <c r="BHN15" s="350"/>
      <c r="BHO15" s="350"/>
      <c r="BHP15" s="350"/>
      <c r="BHQ15" s="350"/>
      <c r="BHR15" s="350"/>
      <c r="BHS15" s="350"/>
      <c r="BHT15" s="351"/>
      <c r="BHU15" s="352"/>
      <c r="BHV15" s="353"/>
      <c r="BHW15" s="352"/>
      <c r="BHX15" s="353"/>
      <c r="BHY15" s="352"/>
      <c r="BHZ15" s="353"/>
      <c r="BIA15" s="352"/>
      <c r="BIB15" s="353"/>
      <c r="BIC15" s="350"/>
      <c r="BID15" s="350"/>
      <c r="BIE15" s="350"/>
      <c r="BIF15" s="350"/>
      <c r="BIG15" s="350"/>
      <c r="BIH15" s="350"/>
      <c r="BII15" s="351"/>
      <c r="BIJ15" s="352"/>
      <c r="BIK15" s="353"/>
      <c r="BIL15" s="352"/>
      <c r="BIM15" s="353"/>
      <c r="BIN15" s="352"/>
      <c r="BIO15" s="353"/>
      <c r="BIP15" s="352"/>
      <c r="BIQ15" s="353"/>
      <c r="BIR15" s="350"/>
      <c r="BIS15" s="350"/>
      <c r="BIT15" s="350"/>
      <c r="BIU15" s="350"/>
      <c r="BIV15" s="350"/>
      <c r="BIW15" s="350"/>
      <c r="BIX15" s="351"/>
      <c r="BIY15" s="352"/>
      <c r="BIZ15" s="353"/>
      <c r="BJA15" s="352"/>
      <c r="BJB15" s="353"/>
      <c r="BJC15" s="352"/>
      <c r="BJD15" s="353"/>
      <c r="BJE15" s="352"/>
      <c r="BJF15" s="353"/>
      <c r="BJG15" s="350"/>
      <c r="BJH15" s="350"/>
      <c r="BJI15" s="350"/>
      <c r="BJJ15" s="350"/>
      <c r="BJK15" s="350"/>
      <c r="BJL15" s="350"/>
      <c r="BJM15" s="351"/>
      <c r="BJN15" s="352"/>
      <c r="BJO15" s="353"/>
      <c r="BJP15" s="352"/>
      <c r="BJQ15" s="353"/>
      <c r="BJR15" s="352"/>
      <c r="BJS15" s="353"/>
      <c r="BJT15" s="352"/>
      <c r="BJU15" s="353"/>
      <c r="BJV15" s="350"/>
      <c r="BJW15" s="350"/>
      <c r="BJX15" s="350"/>
      <c r="BJY15" s="350"/>
      <c r="BJZ15" s="350"/>
      <c r="BKA15" s="350"/>
      <c r="BKB15" s="351"/>
      <c r="BKC15" s="352"/>
      <c r="BKD15" s="353"/>
      <c r="BKE15" s="352"/>
      <c r="BKF15" s="353"/>
      <c r="BKG15" s="352"/>
      <c r="BKH15" s="353"/>
      <c r="BKI15" s="352"/>
      <c r="BKJ15" s="353"/>
      <c r="BKK15" s="350"/>
      <c r="BKL15" s="350"/>
      <c r="BKM15" s="350"/>
      <c r="BKN15" s="350"/>
      <c r="BKO15" s="350"/>
      <c r="BKP15" s="350"/>
      <c r="BKQ15" s="351"/>
      <c r="BKR15" s="352"/>
      <c r="BKS15" s="353"/>
      <c r="BKT15" s="352"/>
      <c r="BKU15" s="353"/>
      <c r="BKV15" s="352"/>
      <c r="BKW15" s="353"/>
      <c r="BKX15" s="352"/>
      <c r="BKY15" s="353"/>
      <c r="BKZ15" s="350"/>
      <c r="BLA15" s="350"/>
      <c r="BLB15" s="350"/>
      <c r="BLC15" s="350"/>
      <c r="BLD15" s="350"/>
      <c r="BLE15" s="350"/>
      <c r="BLF15" s="351"/>
      <c r="BLG15" s="352"/>
      <c r="BLH15" s="353"/>
      <c r="BLI15" s="352"/>
      <c r="BLJ15" s="353"/>
      <c r="BLK15" s="352"/>
      <c r="BLL15" s="353"/>
      <c r="BLM15" s="352"/>
      <c r="BLN15" s="353"/>
      <c r="BLO15" s="350"/>
      <c r="BLP15" s="350"/>
      <c r="BLQ15" s="350"/>
      <c r="BLR15" s="350"/>
      <c r="BLS15" s="350"/>
      <c r="BLT15" s="350"/>
      <c r="BLU15" s="351"/>
      <c r="BLV15" s="352"/>
      <c r="BLW15" s="353"/>
      <c r="BLX15" s="352"/>
      <c r="BLY15" s="353"/>
      <c r="BLZ15" s="352"/>
      <c r="BMA15" s="353"/>
      <c r="BMB15" s="352"/>
      <c r="BMC15" s="353"/>
      <c r="BMD15" s="350"/>
      <c r="BME15" s="350"/>
      <c r="BMF15" s="350"/>
      <c r="BMG15" s="350"/>
      <c r="BMH15" s="350"/>
      <c r="BMI15" s="350"/>
      <c r="BMJ15" s="351"/>
      <c r="BMK15" s="352"/>
      <c r="BML15" s="353"/>
      <c r="BMM15" s="352"/>
      <c r="BMN15" s="353"/>
      <c r="BMO15" s="352"/>
      <c r="BMP15" s="353"/>
      <c r="BMQ15" s="352"/>
      <c r="BMR15" s="353"/>
      <c r="BMS15" s="350"/>
      <c r="BMT15" s="350"/>
      <c r="BMU15" s="350"/>
      <c r="BMV15" s="350"/>
      <c r="BMW15" s="350"/>
      <c r="BMX15" s="350"/>
      <c r="BMY15" s="351"/>
      <c r="BMZ15" s="352"/>
      <c r="BNA15" s="353"/>
      <c r="BNB15" s="352"/>
      <c r="BNC15" s="353"/>
      <c r="BND15" s="352"/>
      <c r="BNE15" s="353"/>
      <c r="BNF15" s="352"/>
      <c r="BNG15" s="353"/>
      <c r="BNH15" s="350"/>
      <c r="BNI15" s="350"/>
      <c r="BNJ15" s="350"/>
      <c r="BNK15" s="350"/>
      <c r="BNL15" s="350"/>
      <c r="BNM15" s="350"/>
      <c r="BNN15" s="351"/>
      <c r="BNO15" s="352"/>
      <c r="BNP15" s="353"/>
      <c r="BNQ15" s="352"/>
      <c r="BNR15" s="353"/>
      <c r="BNS15" s="352"/>
      <c r="BNT15" s="353"/>
      <c r="BNU15" s="352"/>
      <c r="BNV15" s="353"/>
      <c r="BNW15" s="350"/>
      <c r="BNX15" s="350"/>
      <c r="BNY15" s="350"/>
      <c r="BNZ15" s="350"/>
      <c r="BOA15" s="350"/>
      <c r="BOB15" s="350"/>
      <c r="BOC15" s="351"/>
      <c r="BOD15" s="352"/>
      <c r="BOE15" s="353"/>
      <c r="BOF15" s="352"/>
      <c r="BOG15" s="353"/>
      <c r="BOH15" s="352"/>
      <c r="BOI15" s="353"/>
      <c r="BOJ15" s="352"/>
      <c r="BOK15" s="353"/>
      <c r="BOL15" s="350"/>
      <c r="BOM15" s="350"/>
      <c r="BON15" s="350"/>
      <c r="BOO15" s="350"/>
      <c r="BOP15" s="350"/>
      <c r="BOQ15" s="350"/>
      <c r="BOR15" s="351"/>
      <c r="BOS15" s="352"/>
      <c r="BOT15" s="353"/>
      <c r="BOU15" s="352"/>
      <c r="BOV15" s="353"/>
      <c r="BOW15" s="352"/>
      <c r="BOX15" s="353"/>
      <c r="BOY15" s="352"/>
      <c r="BOZ15" s="353"/>
      <c r="BPA15" s="350"/>
      <c r="BPB15" s="350"/>
      <c r="BPC15" s="350"/>
      <c r="BPD15" s="350"/>
      <c r="BPE15" s="350"/>
      <c r="BPF15" s="350"/>
      <c r="BPG15" s="351"/>
      <c r="BPH15" s="352"/>
      <c r="BPI15" s="353"/>
      <c r="BPJ15" s="352"/>
      <c r="BPK15" s="353"/>
      <c r="BPL15" s="352"/>
      <c r="BPM15" s="353"/>
      <c r="BPN15" s="352"/>
      <c r="BPO15" s="353"/>
      <c r="BPP15" s="350"/>
      <c r="BPQ15" s="350"/>
      <c r="BPR15" s="350"/>
      <c r="BPS15" s="350"/>
      <c r="BPT15" s="350"/>
      <c r="BPU15" s="350"/>
      <c r="BPV15" s="351"/>
      <c r="BPW15" s="352"/>
      <c r="BPX15" s="353"/>
      <c r="BPY15" s="352"/>
      <c r="BPZ15" s="353"/>
      <c r="BQA15" s="352"/>
      <c r="BQB15" s="353"/>
      <c r="BQC15" s="352"/>
      <c r="BQD15" s="353"/>
      <c r="BQE15" s="350"/>
      <c r="BQF15" s="350"/>
      <c r="BQG15" s="350"/>
      <c r="BQH15" s="350"/>
      <c r="BQI15" s="350"/>
      <c r="BQJ15" s="350"/>
      <c r="BQK15" s="351"/>
      <c r="BQL15" s="352"/>
      <c r="BQM15" s="353"/>
      <c r="BQN15" s="352"/>
      <c r="BQO15" s="353"/>
      <c r="BQP15" s="352"/>
      <c r="BQQ15" s="353"/>
      <c r="BQR15" s="352"/>
      <c r="BQS15" s="353"/>
      <c r="BQT15" s="350"/>
      <c r="BQU15" s="350"/>
      <c r="BQV15" s="350"/>
      <c r="BQW15" s="350"/>
      <c r="BQX15" s="350"/>
      <c r="BQY15" s="350"/>
      <c r="BQZ15" s="351"/>
      <c r="BRA15" s="352"/>
      <c r="BRB15" s="353"/>
      <c r="BRC15" s="352"/>
      <c r="BRD15" s="353"/>
      <c r="BRE15" s="352"/>
      <c r="BRF15" s="353"/>
      <c r="BRG15" s="352"/>
      <c r="BRH15" s="353"/>
      <c r="BRI15" s="350"/>
      <c r="BRJ15" s="350"/>
      <c r="BRK15" s="350"/>
      <c r="BRL15" s="350"/>
      <c r="BRM15" s="350"/>
      <c r="BRN15" s="350"/>
      <c r="BRO15" s="351"/>
      <c r="BRP15" s="352"/>
      <c r="BRQ15" s="353"/>
      <c r="BRR15" s="352"/>
      <c r="BRS15" s="353"/>
      <c r="BRT15" s="352"/>
      <c r="BRU15" s="353"/>
      <c r="BRV15" s="352"/>
      <c r="BRW15" s="353"/>
      <c r="BRX15" s="350"/>
      <c r="BRY15" s="350"/>
      <c r="BRZ15" s="350"/>
      <c r="BSA15" s="350"/>
      <c r="BSB15" s="350"/>
      <c r="BSC15" s="350"/>
      <c r="BSD15" s="351"/>
      <c r="BSE15" s="352"/>
      <c r="BSF15" s="353"/>
      <c r="BSG15" s="352"/>
      <c r="BSH15" s="353"/>
      <c r="BSI15" s="352"/>
      <c r="BSJ15" s="353"/>
      <c r="BSK15" s="352"/>
      <c r="BSL15" s="353"/>
      <c r="BSM15" s="350"/>
      <c r="BSN15" s="350"/>
      <c r="BSO15" s="350"/>
      <c r="BSP15" s="350"/>
      <c r="BSQ15" s="350"/>
      <c r="BSR15" s="350"/>
      <c r="BSS15" s="351"/>
      <c r="BST15" s="352"/>
      <c r="BSU15" s="353"/>
      <c r="BSV15" s="352"/>
      <c r="BSW15" s="353"/>
      <c r="BSX15" s="352"/>
      <c r="BSY15" s="353"/>
      <c r="BSZ15" s="352"/>
      <c r="BTA15" s="353"/>
      <c r="BTB15" s="350"/>
      <c r="BTC15" s="350"/>
      <c r="BTD15" s="350"/>
      <c r="BTE15" s="350"/>
      <c r="BTF15" s="350"/>
      <c r="BTG15" s="350"/>
      <c r="BTH15" s="351"/>
      <c r="BTI15" s="352"/>
      <c r="BTJ15" s="353"/>
      <c r="BTK15" s="352"/>
      <c r="BTL15" s="353"/>
      <c r="BTM15" s="352"/>
      <c r="BTN15" s="353"/>
      <c r="BTO15" s="352"/>
      <c r="BTP15" s="353"/>
      <c r="BTQ15" s="350"/>
      <c r="BTR15" s="350"/>
      <c r="BTS15" s="350"/>
      <c r="BTT15" s="350"/>
      <c r="BTU15" s="350"/>
      <c r="BTV15" s="350"/>
      <c r="BTW15" s="351"/>
      <c r="BTX15" s="352"/>
      <c r="BTY15" s="353"/>
      <c r="BTZ15" s="352"/>
      <c r="BUA15" s="353"/>
      <c r="BUB15" s="352"/>
      <c r="BUC15" s="353"/>
      <c r="BUD15" s="352"/>
      <c r="BUE15" s="353"/>
      <c r="BUF15" s="350"/>
      <c r="BUG15" s="350"/>
      <c r="BUH15" s="350"/>
      <c r="BUI15" s="350"/>
      <c r="BUJ15" s="350"/>
      <c r="BUK15" s="350"/>
      <c r="BUL15" s="351"/>
      <c r="BUM15" s="352"/>
      <c r="BUN15" s="353"/>
      <c r="BUO15" s="352"/>
      <c r="BUP15" s="353"/>
      <c r="BUQ15" s="352"/>
      <c r="BUR15" s="353"/>
      <c r="BUS15" s="352"/>
      <c r="BUT15" s="353"/>
      <c r="BUU15" s="350"/>
      <c r="BUV15" s="350"/>
      <c r="BUW15" s="350"/>
      <c r="BUX15" s="350"/>
      <c r="BUY15" s="350"/>
      <c r="BUZ15" s="350"/>
      <c r="BVA15" s="351"/>
      <c r="BVB15" s="352"/>
      <c r="BVC15" s="353"/>
      <c r="BVD15" s="352"/>
      <c r="BVE15" s="353"/>
      <c r="BVF15" s="352"/>
      <c r="BVG15" s="353"/>
      <c r="BVH15" s="352"/>
      <c r="BVI15" s="353"/>
      <c r="BVJ15" s="350"/>
      <c r="BVK15" s="350"/>
      <c r="BVL15" s="350"/>
      <c r="BVM15" s="350"/>
      <c r="BVN15" s="350"/>
      <c r="BVO15" s="350"/>
      <c r="BVP15" s="351"/>
      <c r="BVQ15" s="352"/>
      <c r="BVR15" s="353"/>
      <c r="BVS15" s="352"/>
      <c r="BVT15" s="353"/>
      <c r="BVU15" s="352"/>
      <c r="BVV15" s="353"/>
      <c r="BVW15" s="352"/>
      <c r="BVX15" s="353"/>
      <c r="BVY15" s="350"/>
      <c r="BVZ15" s="350"/>
      <c r="BWA15" s="350"/>
      <c r="BWB15" s="350"/>
      <c r="BWC15" s="350"/>
      <c r="BWD15" s="350"/>
      <c r="BWE15" s="351"/>
      <c r="BWF15" s="352"/>
      <c r="BWG15" s="353"/>
      <c r="BWH15" s="352"/>
      <c r="BWI15" s="353"/>
      <c r="BWJ15" s="352"/>
      <c r="BWK15" s="353"/>
      <c r="BWL15" s="352"/>
      <c r="BWM15" s="353"/>
      <c r="BWN15" s="350"/>
      <c r="BWO15" s="350"/>
      <c r="BWP15" s="350"/>
      <c r="BWQ15" s="350"/>
      <c r="BWR15" s="350"/>
      <c r="BWS15" s="350"/>
      <c r="BWT15" s="351"/>
      <c r="BWU15" s="352"/>
      <c r="BWV15" s="353"/>
      <c r="BWW15" s="352"/>
      <c r="BWX15" s="353"/>
      <c r="BWY15" s="352"/>
      <c r="BWZ15" s="353"/>
      <c r="BXA15" s="352"/>
      <c r="BXB15" s="353"/>
      <c r="BXC15" s="350"/>
      <c r="BXD15" s="350"/>
      <c r="BXE15" s="350"/>
      <c r="BXF15" s="350"/>
      <c r="BXG15" s="350"/>
      <c r="BXH15" s="350"/>
      <c r="BXI15" s="351"/>
      <c r="BXJ15" s="352"/>
      <c r="BXK15" s="353"/>
      <c r="BXL15" s="352"/>
      <c r="BXM15" s="353"/>
      <c r="BXN15" s="352"/>
      <c r="BXO15" s="353"/>
      <c r="BXP15" s="352"/>
      <c r="BXQ15" s="353"/>
      <c r="BXR15" s="350"/>
      <c r="BXS15" s="350"/>
      <c r="BXT15" s="350"/>
      <c r="BXU15" s="350"/>
      <c r="BXV15" s="350"/>
      <c r="BXW15" s="350"/>
      <c r="BXX15" s="351"/>
      <c r="BXY15" s="352"/>
      <c r="BXZ15" s="353"/>
      <c r="BYA15" s="352"/>
      <c r="BYB15" s="353"/>
      <c r="BYC15" s="352"/>
      <c r="BYD15" s="353"/>
      <c r="BYE15" s="352"/>
      <c r="BYF15" s="353"/>
      <c r="BYG15" s="350"/>
      <c r="BYH15" s="350"/>
      <c r="BYI15" s="350"/>
      <c r="BYJ15" s="350"/>
      <c r="BYK15" s="350"/>
      <c r="BYL15" s="350"/>
      <c r="BYM15" s="351"/>
      <c r="BYN15" s="352"/>
      <c r="BYO15" s="353"/>
      <c r="BYP15" s="352"/>
      <c r="BYQ15" s="353"/>
      <c r="BYR15" s="352"/>
      <c r="BYS15" s="353"/>
      <c r="BYT15" s="352"/>
      <c r="BYU15" s="353"/>
      <c r="BYV15" s="350"/>
      <c r="BYW15" s="350"/>
      <c r="BYX15" s="350"/>
      <c r="BYY15" s="350"/>
      <c r="BYZ15" s="350"/>
      <c r="BZA15" s="350"/>
      <c r="BZB15" s="351"/>
      <c r="BZC15" s="352"/>
      <c r="BZD15" s="353"/>
      <c r="BZE15" s="352"/>
      <c r="BZF15" s="353"/>
      <c r="BZG15" s="352"/>
      <c r="BZH15" s="353"/>
      <c r="BZI15" s="352"/>
      <c r="BZJ15" s="353"/>
      <c r="BZK15" s="350"/>
      <c r="BZL15" s="350"/>
      <c r="BZM15" s="350"/>
      <c r="BZN15" s="350"/>
      <c r="BZO15" s="350"/>
      <c r="BZP15" s="350"/>
      <c r="BZQ15" s="351"/>
      <c r="BZR15" s="352"/>
      <c r="BZS15" s="353"/>
      <c r="BZT15" s="352"/>
      <c r="BZU15" s="353"/>
      <c r="BZV15" s="352"/>
      <c r="BZW15" s="353"/>
      <c r="BZX15" s="352"/>
      <c r="BZY15" s="353"/>
      <c r="BZZ15" s="350"/>
      <c r="CAA15" s="350"/>
      <c r="CAB15" s="350"/>
      <c r="CAC15" s="350"/>
      <c r="CAD15" s="350"/>
      <c r="CAE15" s="350"/>
      <c r="CAF15" s="351"/>
      <c r="CAG15" s="352"/>
      <c r="CAH15" s="353"/>
      <c r="CAI15" s="352"/>
      <c r="CAJ15" s="353"/>
      <c r="CAK15" s="352"/>
      <c r="CAL15" s="353"/>
      <c r="CAM15" s="352"/>
      <c r="CAN15" s="353"/>
      <c r="CAO15" s="350"/>
      <c r="CAP15" s="350"/>
      <c r="CAQ15" s="350"/>
      <c r="CAR15" s="350"/>
      <c r="CAS15" s="350"/>
      <c r="CAT15" s="350"/>
      <c r="CAU15" s="351"/>
      <c r="CAV15" s="352"/>
      <c r="CAW15" s="353"/>
      <c r="CAX15" s="352"/>
      <c r="CAY15" s="353"/>
      <c r="CAZ15" s="352"/>
      <c r="CBA15" s="353"/>
      <c r="CBB15" s="352"/>
      <c r="CBC15" s="353"/>
      <c r="CBD15" s="350"/>
      <c r="CBE15" s="350"/>
      <c r="CBF15" s="350"/>
      <c r="CBG15" s="350"/>
      <c r="CBH15" s="350"/>
      <c r="CBI15" s="350"/>
      <c r="CBJ15" s="351"/>
      <c r="CBK15" s="352"/>
      <c r="CBL15" s="353"/>
      <c r="CBM15" s="352"/>
      <c r="CBN15" s="353"/>
      <c r="CBO15" s="352"/>
      <c r="CBP15" s="353"/>
      <c r="CBQ15" s="352"/>
      <c r="CBR15" s="353"/>
      <c r="CBS15" s="350"/>
      <c r="CBT15" s="350"/>
      <c r="CBU15" s="350"/>
      <c r="CBV15" s="350"/>
      <c r="CBW15" s="350"/>
      <c r="CBX15" s="350"/>
      <c r="CBY15" s="351"/>
      <c r="CBZ15" s="352"/>
      <c r="CCA15" s="353"/>
      <c r="CCB15" s="352"/>
      <c r="CCC15" s="353"/>
      <c r="CCD15" s="352"/>
      <c r="CCE15" s="353"/>
      <c r="CCF15" s="352"/>
      <c r="CCG15" s="353"/>
      <c r="CCH15" s="350"/>
      <c r="CCI15" s="350"/>
      <c r="CCJ15" s="350"/>
      <c r="CCK15" s="350"/>
      <c r="CCL15" s="350"/>
      <c r="CCM15" s="350"/>
      <c r="CCN15" s="351"/>
      <c r="CCO15" s="352"/>
      <c r="CCP15" s="353"/>
      <c r="CCQ15" s="352"/>
      <c r="CCR15" s="353"/>
      <c r="CCS15" s="352"/>
      <c r="CCT15" s="353"/>
      <c r="CCU15" s="352"/>
      <c r="CCV15" s="353"/>
      <c r="CCW15" s="350"/>
      <c r="CCX15" s="350"/>
      <c r="CCY15" s="350"/>
      <c r="CCZ15" s="350"/>
      <c r="CDA15" s="350"/>
      <c r="CDB15" s="350"/>
      <c r="CDC15" s="351"/>
      <c r="CDD15" s="352"/>
      <c r="CDE15" s="353"/>
      <c r="CDF15" s="352"/>
      <c r="CDG15" s="353"/>
      <c r="CDH15" s="352"/>
      <c r="CDI15" s="353"/>
      <c r="CDJ15" s="352"/>
      <c r="CDK15" s="353"/>
      <c r="CDL15" s="350"/>
      <c r="CDM15" s="350"/>
      <c r="CDN15" s="350"/>
      <c r="CDO15" s="350"/>
      <c r="CDP15" s="350"/>
      <c r="CDQ15" s="350"/>
      <c r="CDR15" s="351"/>
      <c r="CDS15" s="352"/>
      <c r="CDT15" s="353"/>
      <c r="CDU15" s="352"/>
      <c r="CDV15" s="353"/>
      <c r="CDW15" s="352"/>
      <c r="CDX15" s="353"/>
      <c r="CDY15" s="352"/>
      <c r="CDZ15" s="353"/>
      <c r="CEA15" s="350"/>
      <c r="CEB15" s="350"/>
      <c r="CEC15" s="350"/>
      <c r="CED15" s="350"/>
      <c r="CEE15" s="350"/>
      <c r="CEF15" s="350"/>
      <c r="CEG15" s="351"/>
      <c r="CEH15" s="352"/>
      <c r="CEI15" s="353"/>
      <c r="CEJ15" s="352"/>
      <c r="CEK15" s="353"/>
      <c r="CEL15" s="352"/>
      <c r="CEM15" s="353"/>
      <c r="CEN15" s="352"/>
      <c r="CEO15" s="353"/>
      <c r="CEP15" s="350"/>
      <c r="CEQ15" s="350"/>
      <c r="CER15" s="350"/>
      <c r="CES15" s="350"/>
      <c r="CET15" s="350"/>
      <c r="CEU15" s="350"/>
      <c r="CEV15" s="351"/>
      <c r="CEW15" s="352"/>
      <c r="CEX15" s="353"/>
      <c r="CEY15" s="352"/>
      <c r="CEZ15" s="353"/>
      <c r="CFA15" s="352"/>
      <c r="CFB15" s="353"/>
      <c r="CFC15" s="352"/>
      <c r="CFD15" s="353"/>
      <c r="CFE15" s="350"/>
      <c r="CFF15" s="350"/>
      <c r="CFG15" s="350"/>
      <c r="CFH15" s="350"/>
      <c r="CFI15" s="350"/>
      <c r="CFJ15" s="350"/>
      <c r="CFK15" s="351"/>
      <c r="CFL15" s="352"/>
      <c r="CFM15" s="353"/>
      <c r="CFN15" s="352"/>
      <c r="CFO15" s="353"/>
      <c r="CFP15" s="352"/>
      <c r="CFQ15" s="353"/>
      <c r="CFR15" s="352"/>
      <c r="CFS15" s="353"/>
      <c r="CFT15" s="350"/>
      <c r="CFU15" s="350"/>
      <c r="CFV15" s="350"/>
      <c r="CFW15" s="350"/>
      <c r="CFX15" s="350"/>
      <c r="CFY15" s="350"/>
      <c r="CFZ15" s="351"/>
      <c r="CGA15" s="352"/>
      <c r="CGB15" s="353"/>
      <c r="CGC15" s="352"/>
      <c r="CGD15" s="353"/>
      <c r="CGE15" s="352"/>
      <c r="CGF15" s="353"/>
      <c r="CGG15" s="352"/>
      <c r="CGH15" s="353"/>
      <c r="CGI15" s="350"/>
      <c r="CGJ15" s="350"/>
      <c r="CGK15" s="350"/>
      <c r="CGL15" s="350"/>
      <c r="CGM15" s="350"/>
      <c r="CGN15" s="350"/>
      <c r="CGO15" s="351"/>
      <c r="CGP15" s="352"/>
      <c r="CGQ15" s="353"/>
      <c r="CGR15" s="352"/>
      <c r="CGS15" s="353"/>
      <c r="CGT15" s="352"/>
      <c r="CGU15" s="353"/>
      <c r="CGV15" s="352"/>
      <c r="CGW15" s="353"/>
      <c r="CGX15" s="350"/>
      <c r="CGY15" s="350"/>
      <c r="CGZ15" s="350"/>
      <c r="CHA15" s="350"/>
      <c r="CHB15" s="350"/>
      <c r="CHC15" s="350"/>
      <c r="CHD15" s="351"/>
      <c r="CHE15" s="352"/>
      <c r="CHF15" s="353"/>
      <c r="CHG15" s="352"/>
      <c r="CHH15" s="353"/>
      <c r="CHI15" s="352"/>
      <c r="CHJ15" s="353"/>
      <c r="CHK15" s="352"/>
      <c r="CHL15" s="353"/>
      <c r="CHM15" s="350"/>
      <c r="CHN15" s="350"/>
      <c r="CHO15" s="350"/>
      <c r="CHP15" s="350"/>
      <c r="CHQ15" s="350"/>
      <c r="CHR15" s="350"/>
      <c r="CHS15" s="351"/>
      <c r="CHT15" s="352"/>
      <c r="CHU15" s="353"/>
      <c r="CHV15" s="352"/>
      <c r="CHW15" s="353"/>
      <c r="CHX15" s="352"/>
      <c r="CHY15" s="353"/>
      <c r="CHZ15" s="352"/>
      <c r="CIA15" s="353"/>
      <c r="CIB15" s="350"/>
      <c r="CIC15" s="350"/>
      <c r="CID15" s="350"/>
      <c r="CIE15" s="350"/>
      <c r="CIF15" s="350"/>
      <c r="CIG15" s="350"/>
      <c r="CIH15" s="351"/>
      <c r="CII15" s="352"/>
      <c r="CIJ15" s="353"/>
      <c r="CIK15" s="352"/>
      <c r="CIL15" s="353"/>
      <c r="CIM15" s="352"/>
      <c r="CIN15" s="353"/>
      <c r="CIO15" s="352"/>
      <c r="CIP15" s="353"/>
      <c r="CIQ15" s="350"/>
      <c r="CIR15" s="350"/>
      <c r="CIS15" s="350"/>
      <c r="CIT15" s="350"/>
      <c r="CIU15" s="350"/>
      <c r="CIV15" s="350"/>
      <c r="CIW15" s="351"/>
      <c r="CIX15" s="352"/>
      <c r="CIY15" s="353"/>
      <c r="CIZ15" s="352"/>
      <c r="CJA15" s="353"/>
      <c r="CJB15" s="352"/>
      <c r="CJC15" s="353"/>
      <c r="CJD15" s="352"/>
      <c r="CJE15" s="353"/>
      <c r="CJF15" s="350"/>
      <c r="CJG15" s="350"/>
      <c r="CJH15" s="350"/>
      <c r="CJI15" s="350"/>
      <c r="CJJ15" s="350"/>
      <c r="CJK15" s="350"/>
      <c r="CJL15" s="351"/>
      <c r="CJM15" s="352"/>
      <c r="CJN15" s="353"/>
      <c r="CJO15" s="352"/>
      <c r="CJP15" s="353"/>
      <c r="CJQ15" s="352"/>
      <c r="CJR15" s="353"/>
      <c r="CJS15" s="352"/>
      <c r="CJT15" s="353"/>
      <c r="CJU15" s="350"/>
      <c r="CJV15" s="350"/>
      <c r="CJW15" s="350"/>
      <c r="CJX15" s="350"/>
      <c r="CJY15" s="350"/>
      <c r="CJZ15" s="350"/>
      <c r="CKA15" s="351"/>
      <c r="CKB15" s="352"/>
      <c r="CKC15" s="353"/>
      <c r="CKD15" s="352"/>
      <c r="CKE15" s="353"/>
      <c r="CKF15" s="352"/>
      <c r="CKG15" s="353"/>
      <c r="CKH15" s="352"/>
      <c r="CKI15" s="353"/>
      <c r="CKJ15" s="350"/>
      <c r="CKK15" s="350"/>
      <c r="CKL15" s="350"/>
      <c r="CKM15" s="350"/>
      <c r="CKN15" s="350"/>
      <c r="CKO15" s="350"/>
      <c r="CKP15" s="351"/>
      <c r="CKQ15" s="352"/>
      <c r="CKR15" s="353"/>
      <c r="CKS15" s="352"/>
      <c r="CKT15" s="353"/>
      <c r="CKU15" s="352"/>
      <c r="CKV15" s="353"/>
      <c r="CKW15" s="352"/>
      <c r="CKX15" s="353"/>
      <c r="CKY15" s="350"/>
      <c r="CKZ15" s="350"/>
      <c r="CLA15" s="350"/>
      <c r="CLB15" s="350"/>
      <c r="CLC15" s="350"/>
      <c r="CLD15" s="350"/>
      <c r="CLE15" s="351"/>
      <c r="CLF15" s="352"/>
      <c r="CLG15" s="353"/>
      <c r="CLH15" s="352"/>
      <c r="CLI15" s="353"/>
      <c r="CLJ15" s="352"/>
      <c r="CLK15" s="353"/>
      <c r="CLL15" s="352"/>
      <c r="CLM15" s="353"/>
      <c r="CLN15" s="350"/>
      <c r="CLO15" s="350"/>
      <c r="CLP15" s="350"/>
      <c r="CLQ15" s="350"/>
      <c r="CLR15" s="350"/>
      <c r="CLS15" s="350"/>
      <c r="CLT15" s="351"/>
      <c r="CLU15" s="352"/>
      <c r="CLV15" s="353"/>
      <c r="CLW15" s="352"/>
      <c r="CLX15" s="353"/>
      <c r="CLY15" s="352"/>
      <c r="CLZ15" s="353"/>
      <c r="CMA15" s="352"/>
      <c r="CMB15" s="353"/>
      <c r="CMC15" s="350"/>
      <c r="CMD15" s="350"/>
      <c r="CME15" s="350"/>
      <c r="CMF15" s="350"/>
      <c r="CMG15" s="350"/>
      <c r="CMH15" s="350"/>
      <c r="CMI15" s="351"/>
      <c r="CMJ15" s="352"/>
      <c r="CMK15" s="353"/>
      <c r="CML15" s="352"/>
      <c r="CMM15" s="353"/>
      <c r="CMN15" s="352"/>
      <c r="CMO15" s="353"/>
      <c r="CMP15" s="352"/>
      <c r="CMQ15" s="353"/>
      <c r="CMR15" s="350"/>
      <c r="CMS15" s="350"/>
      <c r="CMT15" s="350"/>
      <c r="CMU15" s="350"/>
      <c r="CMV15" s="350"/>
      <c r="CMW15" s="350"/>
      <c r="CMX15" s="351"/>
      <c r="CMY15" s="352"/>
      <c r="CMZ15" s="353"/>
      <c r="CNA15" s="352"/>
      <c r="CNB15" s="353"/>
      <c r="CNC15" s="352"/>
      <c r="CND15" s="353"/>
      <c r="CNE15" s="352"/>
      <c r="CNF15" s="353"/>
      <c r="CNG15" s="350"/>
      <c r="CNH15" s="350"/>
      <c r="CNI15" s="350"/>
      <c r="CNJ15" s="350"/>
      <c r="CNK15" s="350"/>
      <c r="CNL15" s="350"/>
      <c r="CNM15" s="351"/>
      <c r="CNN15" s="352"/>
      <c r="CNO15" s="353"/>
      <c r="CNP15" s="352"/>
      <c r="CNQ15" s="353"/>
      <c r="CNR15" s="352"/>
      <c r="CNS15" s="353"/>
      <c r="CNT15" s="352"/>
      <c r="CNU15" s="353"/>
      <c r="CNV15" s="350"/>
      <c r="CNW15" s="350"/>
      <c r="CNX15" s="350"/>
      <c r="CNY15" s="350"/>
      <c r="CNZ15" s="350"/>
      <c r="COA15" s="350"/>
      <c r="COB15" s="351"/>
      <c r="COC15" s="352"/>
      <c r="COD15" s="353"/>
      <c r="COE15" s="352"/>
      <c r="COF15" s="353"/>
      <c r="COG15" s="352"/>
      <c r="COH15" s="353"/>
      <c r="COI15" s="352"/>
      <c r="COJ15" s="353"/>
      <c r="COK15" s="350"/>
      <c r="COL15" s="350"/>
      <c r="COM15" s="350"/>
      <c r="CON15" s="350"/>
      <c r="COO15" s="350"/>
      <c r="COP15" s="350"/>
      <c r="COQ15" s="351"/>
      <c r="COR15" s="352"/>
      <c r="COS15" s="353"/>
      <c r="COT15" s="352"/>
      <c r="COU15" s="353"/>
      <c r="COV15" s="352"/>
      <c r="COW15" s="353"/>
      <c r="COX15" s="352"/>
      <c r="COY15" s="353"/>
      <c r="COZ15" s="350"/>
      <c r="CPA15" s="350"/>
      <c r="CPB15" s="350"/>
      <c r="CPC15" s="350"/>
      <c r="CPD15" s="350"/>
      <c r="CPE15" s="350"/>
      <c r="CPF15" s="351"/>
      <c r="CPG15" s="352"/>
      <c r="CPH15" s="353"/>
      <c r="CPI15" s="352"/>
      <c r="CPJ15" s="353"/>
      <c r="CPK15" s="352"/>
      <c r="CPL15" s="353"/>
      <c r="CPM15" s="352"/>
      <c r="CPN15" s="353"/>
      <c r="CPO15" s="350"/>
      <c r="CPP15" s="350"/>
      <c r="CPQ15" s="350"/>
      <c r="CPR15" s="350"/>
      <c r="CPS15" s="350"/>
      <c r="CPT15" s="350"/>
      <c r="CPU15" s="351"/>
      <c r="CPV15" s="352"/>
      <c r="CPW15" s="353"/>
      <c r="CPX15" s="352"/>
      <c r="CPY15" s="353"/>
      <c r="CPZ15" s="352"/>
      <c r="CQA15" s="353"/>
      <c r="CQB15" s="352"/>
      <c r="CQC15" s="353"/>
      <c r="CQD15" s="350"/>
      <c r="CQE15" s="350"/>
      <c r="CQF15" s="350"/>
      <c r="CQG15" s="350"/>
      <c r="CQH15" s="350"/>
      <c r="CQI15" s="350"/>
      <c r="CQJ15" s="351"/>
      <c r="CQK15" s="352"/>
      <c r="CQL15" s="353"/>
      <c r="CQM15" s="352"/>
      <c r="CQN15" s="353"/>
      <c r="CQO15" s="352"/>
      <c r="CQP15" s="353"/>
      <c r="CQQ15" s="352"/>
      <c r="CQR15" s="353"/>
      <c r="CQS15" s="350"/>
      <c r="CQT15" s="350"/>
      <c r="CQU15" s="350"/>
      <c r="CQV15" s="350"/>
      <c r="CQW15" s="350"/>
      <c r="CQX15" s="350"/>
      <c r="CQY15" s="351"/>
      <c r="CQZ15" s="352"/>
      <c r="CRA15" s="353"/>
      <c r="CRB15" s="352"/>
      <c r="CRC15" s="353"/>
      <c r="CRD15" s="352"/>
      <c r="CRE15" s="353"/>
      <c r="CRF15" s="352"/>
      <c r="CRG15" s="353"/>
      <c r="CRH15" s="350"/>
      <c r="CRI15" s="350"/>
      <c r="CRJ15" s="350"/>
      <c r="CRK15" s="350"/>
      <c r="CRL15" s="350"/>
      <c r="CRM15" s="350"/>
      <c r="CRN15" s="351"/>
      <c r="CRO15" s="352"/>
      <c r="CRP15" s="353"/>
      <c r="CRQ15" s="352"/>
      <c r="CRR15" s="353"/>
      <c r="CRS15" s="352"/>
      <c r="CRT15" s="353"/>
      <c r="CRU15" s="352"/>
      <c r="CRV15" s="353"/>
      <c r="CRW15" s="350"/>
      <c r="CRX15" s="350"/>
      <c r="CRY15" s="350"/>
      <c r="CRZ15" s="350"/>
      <c r="CSA15" s="350"/>
      <c r="CSB15" s="350"/>
      <c r="CSC15" s="351"/>
      <c r="CSD15" s="352"/>
      <c r="CSE15" s="353"/>
      <c r="CSF15" s="352"/>
      <c r="CSG15" s="353"/>
      <c r="CSH15" s="352"/>
      <c r="CSI15" s="353"/>
      <c r="CSJ15" s="352"/>
      <c r="CSK15" s="353"/>
      <c r="CSL15" s="350"/>
      <c r="CSM15" s="350"/>
      <c r="CSN15" s="350"/>
      <c r="CSO15" s="350"/>
      <c r="CSP15" s="350"/>
      <c r="CSQ15" s="350"/>
      <c r="CSR15" s="351"/>
      <c r="CSS15" s="352"/>
      <c r="CST15" s="353"/>
      <c r="CSU15" s="352"/>
      <c r="CSV15" s="353"/>
      <c r="CSW15" s="352"/>
      <c r="CSX15" s="353"/>
      <c r="CSY15" s="352"/>
      <c r="CSZ15" s="353"/>
      <c r="CTA15" s="350"/>
      <c r="CTB15" s="350"/>
      <c r="CTC15" s="350"/>
      <c r="CTD15" s="350"/>
      <c r="CTE15" s="350"/>
      <c r="CTF15" s="350"/>
      <c r="CTG15" s="351"/>
      <c r="CTH15" s="352"/>
      <c r="CTI15" s="353"/>
      <c r="CTJ15" s="352"/>
      <c r="CTK15" s="353"/>
      <c r="CTL15" s="352"/>
      <c r="CTM15" s="353"/>
      <c r="CTN15" s="352"/>
      <c r="CTO15" s="353"/>
      <c r="CTP15" s="350"/>
      <c r="CTQ15" s="350"/>
      <c r="CTR15" s="350"/>
      <c r="CTS15" s="350"/>
      <c r="CTT15" s="350"/>
      <c r="CTU15" s="350"/>
      <c r="CTV15" s="351"/>
      <c r="CTW15" s="352"/>
      <c r="CTX15" s="353"/>
      <c r="CTY15" s="352"/>
      <c r="CTZ15" s="353"/>
      <c r="CUA15" s="352"/>
      <c r="CUB15" s="353"/>
      <c r="CUC15" s="352"/>
      <c r="CUD15" s="353"/>
      <c r="CUE15" s="350"/>
      <c r="CUF15" s="350"/>
      <c r="CUG15" s="350"/>
      <c r="CUH15" s="350"/>
      <c r="CUI15" s="350"/>
      <c r="CUJ15" s="350"/>
      <c r="CUK15" s="351"/>
      <c r="CUL15" s="352"/>
      <c r="CUM15" s="353"/>
      <c r="CUN15" s="352"/>
      <c r="CUO15" s="353"/>
      <c r="CUP15" s="352"/>
      <c r="CUQ15" s="353"/>
      <c r="CUR15" s="352"/>
      <c r="CUS15" s="353"/>
      <c r="CUT15" s="350"/>
      <c r="CUU15" s="350"/>
      <c r="CUV15" s="350"/>
      <c r="CUW15" s="350"/>
      <c r="CUX15" s="350"/>
      <c r="CUY15" s="350"/>
      <c r="CUZ15" s="351"/>
      <c r="CVA15" s="352"/>
      <c r="CVB15" s="353"/>
      <c r="CVC15" s="352"/>
      <c r="CVD15" s="353"/>
      <c r="CVE15" s="352"/>
      <c r="CVF15" s="353"/>
      <c r="CVG15" s="352"/>
      <c r="CVH15" s="353"/>
      <c r="CVI15" s="350"/>
      <c r="CVJ15" s="350"/>
      <c r="CVK15" s="350"/>
      <c r="CVL15" s="350"/>
      <c r="CVM15" s="350"/>
      <c r="CVN15" s="350"/>
      <c r="CVO15" s="351"/>
      <c r="CVP15" s="352"/>
      <c r="CVQ15" s="353"/>
      <c r="CVR15" s="352"/>
      <c r="CVS15" s="353"/>
      <c r="CVT15" s="352"/>
      <c r="CVU15" s="353"/>
      <c r="CVV15" s="352"/>
      <c r="CVW15" s="353"/>
      <c r="CVX15" s="350"/>
      <c r="CVY15" s="350"/>
      <c r="CVZ15" s="350"/>
      <c r="CWA15" s="350"/>
      <c r="CWB15" s="350"/>
      <c r="CWC15" s="350"/>
      <c r="CWD15" s="351"/>
      <c r="CWE15" s="352"/>
      <c r="CWF15" s="353"/>
      <c r="CWG15" s="352"/>
      <c r="CWH15" s="353"/>
      <c r="CWI15" s="352"/>
      <c r="CWJ15" s="353"/>
      <c r="CWK15" s="352"/>
      <c r="CWL15" s="353"/>
      <c r="CWM15" s="350"/>
      <c r="CWN15" s="350"/>
      <c r="CWO15" s="350"/>
      <c r="CWP15" s="350"/>
      <c r="CWQ15" s="350"/>
      <c r="CWR15" s="350"/>
      <c r="CWS15" s="351"/>
      <c r="CWT15" s="352"/>
      <c r="CWU15" s="353"/>
      <c r="CWV15" s="352"/>
      <c r="CWW15" s="353"/>
      <c r="CWX15" s="352"/>
      <c r="CWY15" s="353"/>
      <c r="CWZ15" s="352"/>
      <c r="CXA15" s="353"/>
      <c r="CXB15" s="350"/>
      <c r="CXC15" s="350"/>
      <c r="CXD15" s="350"/>
      <c r="CXE15" s="350"/>
      <c r="CXF15" s="350"/>
      <c r="CXG15" s="350"/>
      <c r="CXH15" s="351"/>
      <c r="CXI15" s="352"/>
      <c r="CXJ15" s="353"/>
      <c r="CXK15" s="352"/>
      <c r="CXL15" s="353"/>
      <c r="CXM15" s="352"/>
      <c r="CXN15" s="353"/>
      <c r="CXO15" s="352"/>
      <c r="CXP15" s="353"/>
      <c r="CXQ15" s="350"/>
      <c r="CXR15" s="350"/>
      <c r="CXS15" s="350"/>
      <c r="CXT15" s="350"/>
      <c r="CXU15" s="350"/>
      <c r="CXV15" s="350"/>
      <c r="CXW15" s="351"/>
      <c r="CXX15" s="352"/>
      <c r="CXY15" s="353"/>
      <c r="CXZ15" s="352"/>
      <c r="CYA15" s="353"/>
      <c r="CYB15" s="352"/>
      <c r="CYC15" s="353"/>
      <c r="CYD15" s="352"/>
      <c r="CYE15" s="353"/>
      <c r="CYF15" s="350"/>
      <c r="CYG15" s="350"/>
      <c r="CYH15" s="350"/>
      <c r="CYI15" s="350"/>
      <c r="CYJ15" s="350"/>
      <c r="CYK15" s="350"/>
      <c r="CYL15" s="351"/>
      <c r="CYM15" s="352"/>
      <c r="CYN15" s="353"/>
      <c r="CYO15" s="352"/>
      <c r="CYP15" s="353"/>
      <c r="CYQ15" s="352"/>
      <c r="CYR15" s="353"/>
      <c r="CYS15" s="352"/>
      <c r="CYT15" s="353"/>
      <c r="CYU15" s="350"/>
      <c r="CYV15" s="350"/>
      <c r="CYW15" s="350"/>
      <c r="CYX15" s="350"/>
      <c r="CYY15" s="350"/>
      <c r="CYZ15" s="350"/>
      <c r="CZA15" s="351"/>
      <c r="CZB15" s="352"/>
      <c r="CZC15" s="353"/>
      <c r="CZD15" s="352"/>
      <c r="CZE15" s="353"/>
      <c r="CZF15" s="352"/>
      <c r="CZG15" s="353"/>
      <c r="CZH15" s="352"/>
      <c r="CZI15" s="353"/>
      <c r="CZJ15" s="350"/>
      <c r="CZK15" s="350"/>
      <c r="CZL15" s="350"/>
      <c r="CZM15" s="350"/>
      <c r="CZN15" s="350"/>
      <c r="CZO15" s="350"/>
      <c r="CZP15" s="351"/>
      <c r="CZQ15" s="352"/>
      <c r="CZR15" s="353"/>
      <c r="CZS15" s="352"/>
      <c r="CZT15" s="353"/>
      <c r="CZU15" s="352"/>
      <c r="CZV15" s="353"/>
      <c r="CZW15" s="352"/>
      <c r="CZX15" s="353"/>
      <c r="CZY15" s="350"/>
      <c r="CZZ15" s="350"/>
      <c r="DAA15" s="350"/>
      <c r="DAB15" s="350"/>
      <c r="DAC15" s="350"/>
      <c r="DAD15" s="350"/>
      <c r="DAE15" s="351"/>
      <c r="DAF15" s="352"/>
      <c r="DAG15" s="353"/>
      <c r="DAH15" s="352"/>
      <c r="DAI15" s="353"/>
      <c r="DAJ15" s="352"/>
      <c r="DAK15" s="353"/>
      <c r="DAL15" s="352"/>
      <c r="DAM15" s="353"/>
      <c r="DAN15" s="350"/>
      <c r="DAO15" s="350"/>
      <c r="DAP15" s="350"/>
      <c r="DAQ15" s="350"/>
      <c r="DAR15" s="350"/>
      <c r="DAS15" s="350"/>
      <c r="DAT15" s="351"/>
      <c r="DAU15" s="352"/>
      <c r="DAV15" s="353"/>
      <c r="DAW15" s="352"/>
      <c r="DAX15" s="353"/>
      <c r="DAY15" s="352"/>
      <c r="DAZ15" s="353"/>
      <c r="DBA15" s="352"/>
      <c r="DBB15" s="353"/>
      <c r="DBC15" s="350"/>
      <c r="DBD15" s="350"/>
      <c r="DBE15" s="350"/>
      <c r="DBF15" s="350"/>
      <c r="DBG15" s="350"/>
      <c r="DBH15" s="350"/>
      <c r="DBI15" s="351"/>
      <c r="DBJ15" s="352"/>
      <c r="DBK15" s="353"/>
      <c r="DBL15" s="352"/>
      <c r="DBM15" s="353"/>
      <c r="DBN15" s="352"/>
      <c r="DBO15" s="353"/>
      <c r="DBP15" s="352"/>
      <c r="DBQ15" s="353"/>
      <c r="DBR15" s="350"/>
      <c r="DBS15" s="350"/>
      <c r="DBT15" s="350"/>
      <c r="DBU15" s="350"/>
      <c r="DBV15" s="350"/>
      <c r="DBW15" s="350"/>
      <c r="DBX15" s="351"/>
      <c r="DBY15" s="352"/>
      <c r="DBZ15" s="353"/>
      <c r="DCA15" s="352"/>
      <c r="DCB15" s="353"/>
      <c r="DCC15" s="352"/>
      <c r="DCD15" s="353"/>
      <c r="DCE15" s="352"/>
      <c r="DCF15" s="353"/>
      <c r="DCG15" s="350"/>
      <c r="DCH15" s="350"/>
      <c r="DCI15" s="350"/>
      <c r="DCJ15" s="350"/>
      <c r="DCK15" s="350"/>
      <c r="DCL15" s="350"/>
      <c r="DCM15" s="351"/>
      <c r="DCN15" s="352"/>
      <c r="DCO15" s="353"/>
      <c r="DCP15" s="352"/>
      <c r="DCQ15" s="353"/>
      <c r="DCR15" s="352"/>
      <c r="DCS15" s="353"/>
      <c r="DCT15" s="352"/>
      <c r="DCU15" s="353"/>
      <c r="DCV15" s="350"/>
      <c r="DCW15" s="350"/>
      <c r="DCX15" s="350"/>
      <c r="DCY15" s="350"/>
      <c r="DCZ15" s="350"/>
      <c r="DDA15" s="350"/>
      <c r="DDB15" s="351"/>
      <c r="DDC15" s="352"/>
      <c r="DDD15" s="353"/>
      <c r="DDE15" s="352"/>
      <c r="DDF15" s="353"/>
      <c r="DDG15" s="352"/>
      <c r="DDH15" s="353"/>
      <c r="DDI15" s="352"/>
      <c r="DDJ15" s="353"/>
      <c r="DDK15" s="350"/>
      <c r="DDL15" s="350"/>
      <c r="DDM15" s="350"/>
      <c r="DDN15" s="350"/>
      <c r="DDO15" s="350"/>
      <c r="DDP15" s="350"/>
      <c r="DDQ15" s="351"/>
      <c r="DDR15" s="352"/>
      <c r="DDS15" s="353"/>
      <c r="DDT15" s="352"/>
      <c r="DDU15" s="353"/>
      <c r="DDV15" s="352"/>
      <c r="DDW15" s="353"/>
      <c r="DDX15" s="352"/>
      <c r="DDY15" s="353"/>
      <c r="DDZ15" s="350"/>
      <c r="DEA15" s="350"/>
      <c r="DEB15" s="350"/>
      <c r="DEC15" s="350"/>
      <c r="DED15" s="350"/>
      <c r="DEE15" s="350"/>
      <c r="DEF15" s="351"/>
      <c r="DEG15" s="352"/>
      <c r="DEH15" s="353"/>
      <c r="DEI15" s="352"/>
      <c r="DEJ15" s="353"/>
      <c r="DEK15" s="352"/>
      <c r="DEL15" s="353"/>
      <c r="DEM15" s="352"/>
      <c r="DEN15" s="353"/>
      <c r="DEO15" s="350"/>
      <c r="DEP15" s="350"/>
      <c r="DEQ15" s="350"/>
      <c r="DER15" s="350"/>
      <c r="DES15" s="350"/>
      <c r="DET15" s="350"/>
      <c r="DEU15" s="351"/>
      <c r="DEV15" s="352"/>
      <c r="DEW15" s="353"/>
      <c r="DEX15" s="352"/>
      <c r="DEY15" s="353"/>
      <c r="DEZ15" s="352"/>
      <c r="DFA15" s="353"/>
      <c r="DFB15" s="352"/>
      <c r="DFC15" s="353"/>
      <c r="DFD15" s="350"/>
      <c r="DFE15" s="350"/>
      <c r="DFF15" s="350"/>
      <c r="DFG15" s="350"/>
      <c r="DFH15" s="350"/>
      <c r="DFI15" s="350"/>
      <c r="DFJ15" s="351"/>
      <c r="DFK15" s="352"/>
      <c r="DFL15" s="353"/>
      <c r="DFM15" s="352"/>
      <c r="DFN15" s="353"/>
      <c r="DFO15" s="352"/>
      <c r="DFP15" s="353"/>
      <c r="DFQ15" s="352"/>
      <c r="DFR15" s="353"/>
      <c r="DFS15" s="350"/>
      <c r="DFT15" s="350"/>
      <c r="DFU15" s="350"/>
      <c r="DFV15" s="350"/>
      <c r="DFW15" s="350"/>
      <c r="DFX15" s="350"/>
      <c r="DFY15" s="351"/>
      <c r="DFZ15" s="352"/>
      <c r="DGA15" s="353"/>
      <c r="DGB15" s="352"/>
      <c r="DGC15" s="353"/>
      <c r="DGD15" s="352"/>
      <c r="DGE15" s="353"/>
      <c r="DGF15" s="352"/>
      <c r="DGG15" s="353"/>
      <c r="DGH15" s="350"/>
      <c r="DGI15" s="350"/>
      <c r="DGJ15" s="350"/>
      <c r="DGK15" s="350"/>
      <c r="DGL15" s="350"/>
      <c r="DGM15" s="350"/>
      <c r="DGN15" s="351"/>
      <c r="DGO15" s="352"/>
      <c r="DGP15" s="353"/>
      <c r="DGQ15" s="352"/>
      <c r="DGR15" s="353"/>
      <c r="DGS15" s="352"/>
      <c r="DGT15" s="353"/>
      <c r="DGU15" s="352"/>
      <c r="DGV15" s="353"/>
      <c r="DGW15" s="350"/>
      <c r="DGX15" s="350"/>
      <c r="DGY15" s="350"/>
      <c r="DGZ15" s="350"/>
      <c r="DHA15" s="350"/>
      <c r="DHB15" s="350"/>
      <c r="DHC15" s="351"/>
      <c r="DHD15" s="352"/>
      <c r="DHE15" s="353"/>
      <c r="DHF15" s="352"/>
      <c r="DHG15" s="353"/>
      <c r="DHH15" s="352"/>
      <c r="DHI15" s="353"/>
      <c r="DHJ15" s="352"/>
      <c r="DHK15" s="353"/>
      <c r="DHL15" s="350"/>
      <c r="DHM15" s="350"/>
      <c r="DHN15" s="350"/>
      <c r="DHO15" s="350"/>
      <c r="DHP15" s="350"/>
      <c r="DHQ15" s="350"/>
      <c r="DHR15" s="351"/>
      <c r="DHS15" s="352"/>
      <c r="DHT15" s="353"/>
      <c r="DHU15" s="352"/>
      <c r="DHV15" s="353"/>
      <c r="DHW15" s="352"/>
      <c r="DHX15" s="353"/>
      <c r="DHY15" s="352"/>
      <c r="DHZ15" s="353"/>
      <c r="DIA15" s="350"/>
      <c r="DIB15" s="350"/>
      <c r="DIC15" s="350"/>
      <c r="DID15" s="350"/>
      <c r="DIE15" s="350"/>
      <c r="DIF15" s="350"/>
      <c r="DIG15" s="351"/>
      <c r="DIH15" s="352"/>
      <c r="DII15" s="353"/>
      <c r="DIJ15" s="352"/>
      <c r="DIK15" s="353"/>
      <c r="DIL15" s="352"/>
      <c r="DIM15" s="353"/>
      <c r="DIN15" s="352"/>
      <c r="DIO15" s="353"/>
      <c r="DIP15" s="350"/>
      <c r="DIQ15" s="350"/>
      <c r="DIR15" s="350"/>
      <c r="DIS15" s="350"/>
      <c r="DIT15" s="350"/>
      <c r="DIU15" s="350"/>
      <c r="DIV15" s="351"/>
      <c r="DIW15" s="352"/>
      <c r="DIX15" s="353"/>
      <c r="DIY15" s="352"/>
      <c r="DIZ15" s="353"/>
      <c r="DJA15" s="352"/>
      <c r="DJB15" s="353"/>
      <c r="DJC15" s="352"/>
      <c r="DJD15" s="353"/>
      <c r="DJE15" s="350"/>
      <c r="DJF15" s="350"/>
      <c r="DJG15" s="350"/>
      <c r="DJH15" s="350"/>
      <c r="DJI15" s="350"/>
      <c r="DJJ15" s="350"/>
      <c r="DJK15" s="351"/>
      <c r="DJL15" s="352"/>
      <c r="DJM15" s="353"/>
      <c r="DJN15" s="352"/>
      <c r="DJO15" s="353"/>
      <c r="DJP15" s="352"/>
      <c r="DJQ15" s="353"/>
      <c r="DJR15" s="352"/>
      <c r="DJS15" s="353"/>
      <c r="DJT15" s="350"/>
      <c r="DJU15" s="350"/>
      <c r="DJV15" s="350"/>
      <c r="DJW15" s="350"/>
      <c r="DJX15" s="350"/>
      <c r="DJY15" s="350"/>
      <c r="DJZ15" s="351"/>
      <c r="DKA15" s="352"/>
      <c r="DKB15" s="353"/>
      <c r="DKC15" s="352"/>
      <c r="DKD15" s="353"/>
      <c r="DKE15" s="352"/>
      <c r="DKF15" s="353"/>
      <c r="DKG15" s="352"/>
      <c r="DKH15" s="353"/>
      <c r="DKI15" s="350"/>
      <c r="DKJ15" s="350"/>
      <c r="DKK15" s="350"/>
      <c r="DKL15" s="350"/>
      <c r="DKM15" s="350"/>
      <c r="DKN15" s="350"/>
      <c r="DKO15" s="351"/>
      <c r="DKP15" s="352"/>
      <c r="DKQ15" s="353"/>
      <c r="DKR15" s="352"/>
      <c r="DKS15" s="353"/>
      <c r="DKT15" s="352"/>
      <c r="DKU15" s="353"/>
      <c r="DKV15" s="352"/>
      <c r="DKW15" s="353"/>
      <c r="DKX15" s="350"/>
      <c r="DKY15" s="350"/>
      <c r="DKZ15" s="350"/>
      <c r="DLA15" s="350"/>
      <c r="DLB15" s="350"/>
      <c r="DLC15" s="350"/>
      <c r="DLD15" s="351"/>
      <c r="DLE15" s="352"/>
      <c r="DLF15" s="353"/>
      <c r="DLG15" s="352"/>
      <c r="DLH15" s="353"/>
      <c r="DLI15" s="352"/>
      <c r="DLJ15" s="353"/>
      <c r="DLK15" s="352"/>
      <c r="DLL15" s="353"/>
      <c r="DLM15" s="350"/>
      <c r="DLN15" s="350"/>
      <c r="DLO15" s="350"/>
      <c r="DLP15" s="350"/>
      <c r="DLQ15" s="350"/>
      <c r="DLR15" s="350"/>
      <c r="DLS15" s="351"/>
      <c r="DLT15" s="352"/>
      <c r="DLU15" s="353"/>
      <c r="DLV15" s="352"/>
      <c r="DLW15" s="353"/>
      <c r="DLX15" s="352"/>
      <c r="DLY15" s="353"/>
      <c r="DLZ15" s="352"/>
      <c r="DMA15" s="353"/>
      <c r="DMB15" s="350"/>
      <c r="DMC15" s="350"/>
      <c r="DMD15" s="350"/>
      <c r="DME15" s="350"/>
      <c r="DMF15" s="350"/>
      <c r="DMG15" s="350"/>
      <c r="DMH15" s="351"/>
      <c r="DMI15" s="352"/>
      <c r="DMJ15" s="353"/>
      <c r="DMK15" s="352"/>
      <c r="DML15" s="353"/>
      <c r="DMM15" s="352"/>
      <c r="DMN15" s="353"/>
      <c r="DMO15" s="352"/>
      <c r="DMP15" s="353"/>
      <c r="DMQ15" s="350"/>
      <c r="DMR15" s="350"/>
      <c r="DMS15" s="350"/>
      <c r="DMT15" s="350"/>
      <c r="DMU15" s="350"/>
      <c r="DMV15" s="350"/>
      <c r="DMW15" s="351"/>
      <c r="DMX15" s="352"/>
      <c r="DMY15" s="353"/>
      <c r="DMZ15" s="352"/>
      <c r="DNA15" s="353"/>
      <c r="DNB15" s="352"/>
      <c r="DNC15" s="353"/>
      <c r="DND15" s="352"/>
      <c r="DNE15" s="353"/>
      <c r="DNF15" s="350"/>
      <c r="DNG15" s="350"/>
      <c r="DNH15" s="350"/>
      <c r="DNI15" s="350"/>
      <c r="DNJ15" s="350"/>
      <c r="DNK15" s="350"/>
      <c r="DNL15" s="351"/>
      <c r="DNM15" s="352"/>
      <c r="DNN15" s="353"/>
      <c r="DNO15" s="352"/>
      <c r="DNP15" s="353"/>
      <c r="DNQ15" s="352"/>
      <c r="DNR15" s="353"/>
      <c r="DNS15" s="352"/>
      <c r="DNT15" s="353"/>
      <c r="DNU15" s="350"/>
      <c r="DNV15" s="350"/>
      <c r="DNW15" s="350"/>
      <c r="DNX15" s="350"/>
      <c r="DNY15" s="350"/>
      <c r="DNZ15" s="350"/>
      <c r="DOA15" s="351"/>
      <c r="DOB15" s="352"/>
      <c r="DOC15" s="353"/>
      <c r="DOD15" s="352"/>
      <c r="DOE15" s="353"/>
      <c r="DOF15" s="352"/>
      <c r="DOG15" s="353"/>
      <c r="DOH15" s="352"/>
      <c r="DOI15" s="353"/>
      <c r="DOJ15" s="350"/>
      <c r="DOK15" s="350"/>
      <c r="DOL15" s="350"/>
      <c r="DOM15" s="350"/>
      <c r="DON15" s="350"/>
      <c r="DOO15" s="350"/>
      <c r="DOP15" s="351"/>
      <c r="DOQ15" s="352"/>
      <c r="DOR15" s="353"/>
      <c r="DOS15" s="352"/>
      <c r="DOT15" s="353"/>
      <c r="DOU15" s="352"/>
      <c r="DOV15" s="353"/>
      <c r="DOW15" s="352"/>
      <c r="DOX15" s="353"/>
      <c r="DOY15" s="350"/>
      <c r="DOZ15" s="350"/>
      <c r="DPA15" s="350"/>
      <c r="DPB15" s="350"/>
      <c r="DPC15" s="350"/>
      <c r="DPD15" s="350"/>
      <c r="DPE15" s="351"/>
      <c r="DPF15" s="352"/>
      <c r="DPG15" s="353"/>
      <c r="DPH15" s="352"/>
      <c r="DPI15" s="353"/>
      <c r="DPJ15" s="352"/>
      <c r="DPK15" s="353"/>
      <c r="DPL15" s="352"/>
      <c r="DPM15" s="353"/>
      <c r="DPN15" s="350"/>
      <c r="DPO15" s="350"/>
      <c r="DPP15" s="350"/>
      <c r="DPQ15" s="350"/>
      <c r="DPR15" s="350"/>
      <c r="DPS15" s="350"/>
      <c r="DPT15" s="351"/>
      <c r="DPU15" s="352"/>
      <c r="DPV15" s="353"/>
      <c r="DPW15" s="352"/>
      <c r="DPX15" s="353"/>
      <c r="DPY15" s="352"/>
      <c r="DPZ15" s="353"/>
      <c r="DQA15" s="352"/>
      <c r="DQB15" s="353"/>
      <c r="DQC15" s="350"/>
      <c r="DQD15" s="350"/>
      <c r="DQE15" s="350"/>
      <c r="DQF15" s="350"/>
      <c r="DQG15" s="350"/>
      <c r="DQH15" s="350"/>
      <c r="DQI15" s="351"/>
      <c r="DQJ15" s="352"/>
      <c r="DQK15" s="353"/>
      <c r="DQL15" s="352"/>
      <c r="DQM15" s="353"/>
      <c r="DQN15" s="352"/>
      <c r="DQO15" s="353"/>
      <c r="DQP15" s="352"/>
      <c r="DQQ15" s="353"/>
      <c r="DQR15" s="350"/>
      <c r="DQS15" s="350"/>
      <c r="DQT15" s="350"/>
      <c r="DQU15" s="350"/>
      <c r="DQV15" s="350"/>
      <c r="DQW15" s="350"/>
      <c r="DQX15" s="351"/>
      <c r="DQY15" s="352"/>
      <c r="DQZ15" s="353"/>
      <c r="DRA15" s="352"/>
      <c r="DRB15" s="353"/>
      <c r="DRC15" s="352"/>
      <c r="DRD15" s="353"/>
      <c r="DRE15" s="352"/>
      <c r="DRF15" s="353"/>
      <c r="DRG15" s="350"/>
      <c r="DRH15" s="350"/>
      <c r="DRI15" s="350"/>
      <c r="DRJ15" s="350"/>
      <c r="DRK15" s="350"/>
      <c r="DRL15" s="350"/>
      <c r="DRM15" s="351"/>
      <c r="DRN15" s="352"/>
      <c r="DRO15" s="353"/>
      <c r="DRP15" s="352"/>
      <c r="DRQ15" s="353"/>
      <c r="DRR15" s="352"/>
      <c r="DRS15" s="353"/>
      <c r="DRT15" s="352"/>
      <c r="DRU15" s="353"/>
      <c r="DRV15" s="350"/>
      <c r="DRW15" s="350"/>
      <c r="DRX15" s="350"/>
      <c r="DRY15" s="350"/>
      <c r="DRZ15" s="350"/>
      <c r="DSA15" s="350"/>
      <c r="DSB15" s="351"/>
      <c r="DSC15" s="352"/>
      <c r="DSD15" s="353"/>
      <c r="DSE15" s="352"/>
      <c r="DSF15" s="353"/>
      <c r="DSG15" s="352"/>
      <c r="DSH15" s="353"/>
      <c r="DSI15" s="352"/>
      <c r="DSJ15" s="353"/>
      <c r="DSK15" s="350"/>
      <c r="DSL15" s="350"/>
      <c r="DSM15" s="350"/>
      <c r="DSN15" s="350"/>
      <c r="DSO15" s="350"/>
      <c r="DSP15" s="350"/>
      <c r="DSQ15" s="351"/>
      <c r="DSR15" s="352"/>
      <c r="DSS15" s="353"/>
      <c r="DST15" s="352"/>
      <c r="DSU15" s="353"/>
      <c r="DSV15" s="352"/>
      <c r="DSW15" s="353"/>
      <c r="DSX15" s="352"/>
      <c r="DSY15" s="353"/>
      <c r="DSZ15" s="350"/>
      <c r="DTA15" s="350"/>
      <c r="DTB15" s="350"/>
      <c r="DTC15" s="350"/>
      <c r="DTD15" s="350"/>
      <c r="DTE15" s="350"/>
      <c r="DTF15" s="351"/>
      <c r="DTG15" s="352"/>
      <c r="DTH15" s="353"/>
      <c r="DTI15" s="352"/>
      <c r="DTJ15" s="353"/>
      <c r="DTK15" s="352"/>
      <c r="DTL15" s="353"/>
      <c r="DTM15" s="352"/>
      <c r="DTN15" s="353"/>
      <c r="DTO15" s="350"/>
      <c r="DTP15" s="350"/>
      <c r="DTQ15" s="350"/>
      <c r="DTR15" s="350"/>
      <c r="DTS15" s="350"/>
      <c r="DTT15" s="350"/>
      <c r="DTU15" s="351"/>
      <c r="DTV15" s="352"/>
      <c r="DTW15" s="353"/>
      <c r="DTX15" s="352"/>
      <c r="DTY15" s="353"/>
      <c r="DTZ15" s="352"/>
      <c r="DUA15" s="353"/>
      <c r="DUB15" s="352"/>
      <c r="DUC15" s="353"/>
      <c r="DUD15" s="350"/>
      <c r="DUE15" s="350"/>
      <c r="DUF15" s="350"/>
      <c r="DUG15" s="350"/>
      <c r="DUH15" s="350"/>
      <c r="DUI15" s="350"/>
      <c r="DUJ15" s="351"/>
      <c r="DUK15" s="352"/>
      <c r="DUL15" s="353"/>
      <c r="DUM15" s="352"/>
      <c r="DUN15" s="353"/>
      <c r="DUO15" s="352"/>
      <c r="DUP15" s="353"/>
      <c r="DUQ15" s="352"/>
      <c r="DUR15" s="353"/>
      <c r="DUS15" s="350"/>
      <c r="DUT15" s="350"/>
      <c r="DUU15" s="350"/>
      <c r="DUV15" s="350"/>
      <c r="DUW15" s="350"/>
      <c r="DUX15" s="350"/>
      <c r="DUY15" s="351"/>
      <c r="DUZ15" s="352"/>
      <c r="DVA15" s="353"/>
      <c r="DVB15" s="352"/>
      <c r="DVC15" s="353"/>
      <c r="DVD15" s="352"/>
      <c r="DVE15" s="353"/>
      <c r="DVF15" s="352"/>
      <c r="DVG15" s="353"/>
      <c r="DVH15" s="350"/>
      <c r="DVI15" s="350"/>
      <c r="DVJ15" s="350"/>
      <c r="DVK15" s="350"/>
      <c r="DVL15" s="350"/>
      <c r="DVM15" s="350"/>
      <c r="DVN15" s="351"/>
      <c r="DVO15" s="352"/>
      <c r="DVP15" s="353"/>
      <c r="DVQ15" s="352"/>
      <c r="DVR15" s="353"/>
      <c r="DVS15" s="352"/>
      <c r="DVT15" s="353"/>
      <c r="DVU15" s="352"/>
      <c r="DVV15" s="353"/>
      <c r="DVW15" s="350"/>
      <c r="DVX15" s="350"/>
      <c r="DVY15" s="350"/>
      <c r="DVZ15" s="350"/>
      <c r="DWA15" s="350"/>
      <c r="DWB15" s="350"/>
      <c r="DWC15" s="351"/>
      <c r="DWD15" s="352"/>
      <c r="DWE15" s="353"/>
      <c r="DWF15" s="352"/>
      <c r="DWG15" s="353"/>
      <c r="DWH15" s="352"/>
      <c r="DWI15" s="353"/>
      <c r="DWJ15" s="352"/>
      <c r="DWK15" s="353"/>
      <c r="DWL15" s="350"/>
      <c r="DWM15" s="350"/>
      <c r="DWN15" s="350"/>
      <c r="DWO15" s="350"/>
      <c r="DWP15" s="350"/>
      <c r="DWQ15" s="350"/>
      <c r="DWR15" s="351"/>
      <c r="DWS15" s="352"/>
      <c r="DWT15" s="353"/>
      <c r="DWU15" s="352"/>
      <c r="DWV15" s="353"/>
      <c r="DWW15" s="352"/>
      <c r="DWX15" s="353"/>
      <c r="DWY15" s="352"/>
      <c r="DWZ15" s="353"/>
      <c r="DXA15" s="350"/>
      <c r="DXB15" s="350"/>
      <c r="DXC15" s="350"/>
      <c r="DXD15" s="350"/>
      <c r="DXE15" s="350"/>
      <c r="DXF15" s="350"/>
      <c r="DXG15" s="351"/>
      <c r="DXH15" s="352"/>
      <c r="DXI15" s="353"/>
      <c r="DXJ15" s="352"/>
      <c r="DXK15" s="353"/>
      <c r="DXL15" s="352"/>
      <c r="DXM15" s="353"/>
      <c r="DXN15" s="352"/>
      <c r="DXO15" s="353"/>
      <c r="DXP15" s="350"/>
      <c r="DXQ15" s="350"/>
      <c r="DXR15" s="350"/>
      <c r="DXS15" s="350"/>
      <c r="DXT15" s="350"/>
      <c r="DXU15" s="350"/>
      <c r="DXV15" s="351"/>
      <c r="DXW15" s="352"/>
      <c r="DXX15" s="353"/>
      <c r="DXY15" s="352"/>
      <c r="DXZ15" s="353"/>
      <c r="DYA15" s="352"/>
      <c r="DYB15" s="353"/>
      <c r="DYC15" s="352"/>
      <c r="DYD15" s="353"/>
      <c r="DYE15" s="350"/>
      <c r="DYF15" s="350"/>
      <c r="DYG15" s="350"/>
      <c r="DYH15" s="350"/>
      <c r="DYI15" s="350"/>
      <c r="DYJ15" s="350"/>
      <c r="DYK15" s="351"/>
      <c r="DYL15" s="352"/>
      <c r="DYM15" s="353"/>
      <c r="DYN15" s="352"/>
      <c r="DYO15" s="353"/>
      <c r="DYP15" s="352"/>
      <c r="DYQ15" s="353"/>
      <c r="DYR15" s="352"/>
      <c r="DYS15" s="353"/>
      <c r="DYT15" s="350"/>
      <c r="DYU15" s="350"/>
      <c r="DYV15" s="350"/>
      <c r="DYW15" s="350"/>
      <c r="DYX15" s="350"/>
      <c r="DYY15" s="350"/>
      <c r="DYZ15" s="351"/>
      <c r="DZA15" s="352"/>
      <c r="DZB15" s="353"/>
      <c r="DZC15" s="352"/>
      <c r="DZD15" s="353"/>
      <c r="DZE15" s="352"/>
      <c r="DZF15" s="353"/>
      <c r="DZG15" s="352"/>
      <c r="DZH15" s="353"/>
      <c r="DZI15" s="350"/>
      <c r="DZJ15" s="350"/>
      <c r="DZK15" s="350"/>
      <c r="DZL15" s="350"/>
      <c r="DZM15" s="350"/>
      <c r="DZN15" s="350"/>
      <c r="DZO15" s="351"/>
      <c r="DZP15" s="352"/>
      <c r="DZQ15" s="353"/>
      <c r="DZR15" s="352"/>
      <c r="DZS15" s="353"/>
      <c r="DZT15" s="352"/>
      <c r="DZU15" s="353"/>
      <c r="DZV15" s="352"/>
      <c r="DZW15" s="353"/>
      <c r="DZX15" s="350"/>
      <c r="DZY15" s="350"/>
      <c r="DZZ15" s="350"/>
      <c r="EAA15" s="350"/>
      <c r="EAB15" s="350"/>
      <c r="EAC15" s="350"/>
      <c r="EAD15" s="351"/>
      <c r="EAE15" s="352"/>
      <c r="EAF15" s="353"/>
      <c r="EAG15" s="352"/>
      <c r="EAH15" s="353"/>
      <c r="EAI15" s="352"/>
      <c r="EAJ15" s="353"/>
      <c r="EAK15" s="352"/>
      <c r="EAL15" s="353"/>
      <c r="EAM15" s="350"/>
      <c r="EAN15" s="350"/>
      <c r="EAO15" s="350"/>
      <c r="EAP15" s="350"/>
      <c r="EAQ15" s="350"/>
      <c r="EAR15" s="350"/>
      <c r="EAS15" s="351"/>
      <c r="EAT15" s="352"/>
      <c r="EAU15" s="353"/>
      <c r="EAV15" s="352"/>
      <c r="EAW15" s="353"/>
      <c r="EAX15" s="352"/>
      <c r="EAY15" s="353"/>
      <c r="EAZ15" s="352"/>
      <c r="EBA15" s="353"/>
      <c r="EBB15" s="350"/>
      <c r="EBC15" s="350"/>
      <c r="EBD15" s="350"/>
      <c r="EBE15" s="350"/>
      <c r="EBF15" s="350"/>
      <c r="EBG15" s="350"/>
      <c r="EBH15" s="351"/>
      <c r="EBI15" s="352"/>
      <c r="EBJ15" s="353"/>
      <c r="EBK15" s="352"/>
      <c r="EBL15" s="353"/>
      <c r="EBM15" s="352"/>
      <c r="EBN15" s="353"/>
      <c r="EBO15" s="352"/>
      <c r="EBP15" s="353"/>
      <c r="EBQ15" s="350"/>
      <c r="EBR15" s="350"/>
      <c r="EBS15" s="350"/>
      <c r="EBT15" s="350"/>
      <c r="EBU15" s="350"/>
      <c r="EBV15" s="350"/>
      <c r="EBW15" s="351"/>
      <c r="EBX15" s="352"/>
      <c r="EBY15" s="353"/>
      <c r="EBZ15" s="352"/>
      <c r="ECA15" s="353"/>
      <c r="ECB15" s="352"/>
      <c r="ECC15" s="353"/>
      <c r="ECD15" s="352"/>
      <c r="ECE15" s="353"/>
      <c r="ECF15" s="350"/>
      <c r="ECG15" s="350"/>
      <c r="ECH15" s="350"/>
      <c r="ECI15" s="350"/>
      <c r="ECJ15" s="350"/>
      <c r="ECK15" s="350"/>
      <c r="ECL15" s="351"/>
      <c r="ECM15" s="352"/>
      <c r="ECN15" s="353"/>
      <c r="ECO15" s="352"/>
      <c r="ECP15" s="353"/>
      <c r="ECQ15" s="352"/>
      <c r="ECR15" s="353"/>
      <c r="ECS15" s="352"/>
      <c r="ECT15" s="353"/>
      <c r="ECU15" s="350"/>
      <c r="ECV15" s="350"/>
      <c r="ECW15" s="350"/>
      <c r="ECX15" s="350"/>
      <c r="ECY15" s="350"/>
      <c r="ECZ15" s="350"/>
      <c r="EDA15" s="351"/>
      <c r="EDB15" s="352"/>
      <c r="EDC15" s="353"/>
      <c r="EDD15" s="352"/>
      <c r="EDE15" s="353"/>
      <c r="EDF15" s="352"/>
      <c r="EDG15" s="353"/>
      <c r="EDH15" s="352"/>
      <c r="EDI15" s="353"/>
      <c r="EDJ15" s="350"/>
      <c r="EDK15" s="350"/>
      <c r="EDL15" s="350"/>
      <c r="EDM15" s="350"/>
      <c r="EDN15" s="350"/>
      <c r="EDO15" s="350"/>
      <c r="EDP15" s="351"/>
      <c r="EDQ15" s="352"/>
      <c r="EDR15" s="353"/>
      <c r="EDS15" s="352"/>
      <c r="EDT15" s="353"/>
      <c r="EDU15" s="352"/>
      <c r="EDV15" s="353"/>
      <c r="EDW15" s="352"/>
      <c r="EDX15" s="353"/>
      <c r="EDY15" s="350"/>
      <c r="EDZ15" s="350"/>
      <c r="EEA15" s="350"/>
      <c r="EEB15" s="350"/>
      <c r="EEC15" s="350"/>
      <c r="EED15" s="350"/>
      <c r="EEE15" s="351"/>
      <c r="EEF15" s="352"/>
      <c r="EEG15" s="353"/>
      <c r="EEH15" s="352"/>
      <c r="EEI15" s="353"/>
      <c r="EEJ15" s="352"/>
      <c r="EEK15" s="353"/>
      <c r="EEL15" s="352"/>
      <c r="EEM15" s="353"/>
      <c r="EEN15" s="350"/>
      <c r="EEO15" s="350"/>
      <c r="EEP15" s="350"/>
      <c r="EEQ15" s="350"/>
      <c r="EER15" s="350"/>
      <c r="EES15" s="350"/>
      <c r="EET15" s="351"/>
      <c r="EEU15" s="352"/>
      <c r="EEV15" s="353"/>
      <c r="EEW15" s="352"/>
      <c r="EEX15" s="353"/>
      <c r="EEY15" s="352"/>
      <c r="EEZ15" s="353"/>
      <c r="EFA15" s="352"/>
      <c r="EFB15" s="353"/>
      <c r="EFC15" s="350"/>
      <c r="EFD15" s="350"/>
      <c r="EFE15" s="350"/>
      <c r="EFF15" s="350"/>
      <c r="EFG15" s="350"/>
      <c r="EFH15" s="350"/>
      <c r="EFI15" s="351"/>
      <c r="EFJ15" s="352"/>
      <c r="EFK15" s="353"/>
      <c r="EFL15" s="352"/>
      <c r="EFM15" s="353"/>
      <c r="EFN15" s="352"/>
      <c r="EFO15" s="353"/>
      <c r="EFP15" s="352"/>
      <c r="EFQ15" s="353"/>
      <c r="EFR15" s="350"/>
      <c r="EFS15" s="350"/>
      <c r="EFT15" s="350"/>
      <c r="EFU15" s="350"/>
      <c r="EFV15" s="350"/>
      <c r="EFW15" s="350"/>
      <c r="EFX15" s="351"/>
      <c r="EFY15" s="352"/>
      <c r="EFZ15" s="353"/>
      <c r="EGA15" s="352"/>
      <c r="EGB15" s="353"/>
      <c r="EGC15" s="352"/>
      <c r="EGD15" s="353"/>
      <c r="EGE15" s="352"/>
      <c r="EGF15" s="353"/>
      <c r="EGG15" s="350"/>
      <c r="EGH15" s="350"/>
      <c r="EGI15" s="350"/>
      <c r="EGJ15" s="350"/>
      <c r="EGK15" s="350"/>
      <c r="EGL15" s="350"/>
      <c r="EGM15" s="351"/>
      <c r="EGN15" s="352"/>
      <c r="EGO15" s="353"/>
      <c r="EGP15" s="352"/>
      <c r="EGQ15" s="353"/>
      <c r="EGR15" s="352"/>
      <c r="EGS15" s="353"/>
      <c r="EGT15" s="352"/>
      <c r="EGU15" s="353"/>
      <c r="EGV15" s="350"/>
      <c r="EGW15" s="350"/>
      <c r="EGX15" s="350"/>
      <c r="EGY15" s="350"/>
      <c r="EGZ15" s="350"/>
      <c r="EHA15" s="350"/>
      <c r="EHB15" s="351"/>
      <c r="EHC15" s="352"/>
      <c r="EHD15" s="353"/>
      <c r="EHE15" s="352"/>
      <c r="EHF15" s="353"/>
      <c r="EHG15" s="352"/>
      <c r="EHH15" s="353"/>
      <c r="EHI15" s="352"/>
      <c r="EHJ15" s="353"/>
      <c r="EHK15" s="350"/>
      <c r="EHL15" s="350"/>
      <c r="EHM15" s="350"/>
      <c r="EHN15" s="350"/>
      <c r="EHO15" s="350"/>
      <c r="EHP15" s="350"/>
      <c r="EHQ15" s="351"/>
      <c r="EHR15" s="352"/>
      <c r="EHS15" s="353"/>
      <c r="EHT15" s="352"/>
      <c r="EHU15" s="353"/>
      <c r="EHV15" s="352"/>
      <c r="EHW15" s="353"/>
      <c r="EHX15" s="352"/>
      <c r="EHY15" s="353"/>
      <c r="EHZ15" s="350"/>
      <c r="EIA15" s="350"/>
      <c r="EIB15" s="350"/>
      <c r="EIC15" s="350"/>
      <c r="EID15" s="350"/>
      <c r="EIE15" s="350"/>
      <c r="EIF15" s="351"/>
      <c r="EIG15" s="352"/>
      <c r="EIH15" s="353"/>
      <c r="EII15" s="352"/>
      <c r="EIJ15" s="353"/>
      <c r="EIK15" s="352"/>
      <c r="EIL15" s="353"/>
      <c r="EIM15" s="352"/>
      <c r="EIN15" s="353"/>
      <c r="EIO15" s="350"/>
      <c r="EIP15" s="350"/>
      <c r="EIQ15" s="350"/>
      <c r="EIR15" s="350"/>
      <c r="EIS15" s="350"/>
      <c r="EIT15" s="350"/>
      <c r="EIU15" s="351"/>
      <c r="EIV15" s="352"/>
      <c r="EIW15" s="353"/>
      <c r="EIX15" s="352"/>
      <c r="EIY15" s="353"/>
      <c r="EIZ15" s="352"/>
      <c r="EJA15" s="353"/>
      <c r="EJB15" s="352"/>
      <c r="EJC15" s="353"/>
      <c r="EJD15" s="350"/>
      <c r="EJE15" s="350"/>
      <c r="EJF15" s="350"/>
      <c r="EJG15" s="350"/>
      <c r="EJH15" s="350"/>
      <c r="EJI15" s="350"/>
      <c r="EJJ15" s="351"/>
      <c r="EJK15" s="352"/>
      <c r="EJL15" s="353"/>
      <c r="EJM15" s="352"/>
      <c r="EJN15" s="353"/>
      <c r="EJO15" s="352"/>
      <c r="EJP15" s="353"/>
      <c r="EJQ15" s="352"/>
      <c r="EJR15" s="353"/>
      <c r="EJS15" s="350"/>
      <c r="EJT15" s="350"/>
      <c r="EJU15" s="350"/>
      <c r="EJV15" s="350"/>
      <c r="EJW15" s="350"/>
      <c r="EJX15" s="350"/>
      <c r="EJY15" s="351"/>
      <c r="EJZ15" s="352"/>
      <c r="EKA15" s="353"/>
      <c r="EKB15" s="352"/>
      <c r="EKC15" s="353"/>
      <c r="EKD15" s="352"/>
      <c r="EKE15" s="353"/>
      <c r="EKF15" s="352"/>
      <c r="EKG15" s="353"/>
      <c r="EKH15" s="350"/>
      <c r="EKI15" s="350"/>
      <c r="EKJ15" s="350"/>
      <c r="EKK15" s="350"/>
      <c r="EKL15" s="350"/>
      <c r="EKM15" s="350"/>
      <c r="EKN15" s="351"/>
      <c r="EKO15" s="352"/>
      <c r="EKP15" s="353"/>
      <c r="EKQ15" s="352"/>
      <c r="EKR15" s="353"/>
      <c r="EKS15" s="352"/>
      <c r="EKT15" s="353"/>
      <c r="EKU15" s="352"/>
      <c r="EKV15" s="353"/>
      <c r="EKW15" s="350"/>
      <c r="EKX15" s="350"/>
      <c r="EKY15" s="350"/>
      <c r="EKZ15" s="350"/>
      <c r="ELA15" s="350"/>
      <c r="ELB15" s="350"/>
      <c r="ELC15" s="351"/>
      <c r="ELD15" s="352"/>
      <c r="ELE15" s="353"/>
      <c r="ELF15" s="352"/>
      <c r="ELG15" s="353"/>
      <c r="ELH15" s="352"/>
      <c r="ELI15" s="353"/>
      <c r="ELJ15" s="352"/>
      <c r="ELK15" s="353"/>
      <c r="ELL15" s="350"/>
      <c r="ELM15" s="350"/>
      <c r="ELN15" s="350"/>
      <c r="ELO15" s="350"/>
      <c r="ELP15" s="350"/>
      <c r="ELQ15" s="350"/>
      <c r="ELR15" s="351"/>
      <c r="ELS15" s="352"/>
      <c r="ELT15" s="353"/>
      <c r="ELU15" s="352"/>
      <c r="ELV15" s="353"/>
      <c r="ELW15" s="352"/>
      <c r="ELX15" s="353"/>
      <c r="ELY15" s="352"/>
      <c r="ELZ15" s="353"/>
      <c r="EMA15" s="350"/>
      <c r="EMB15" s="350"/>
      <c r="EMC15" s="350"/>
      <c r="EMD15" s="350"/>
      <c r="EME15" s="350"/>
      <c r="EMF15" s="350"/>
      <c r="EMG15" s="351"/>
      <c r="EMH15" s="352"/>
      <c r="EMI15" s="353"/>
      <c r="EMJ15" s="352"/>
      <c r="EMK15" s="353"/>
      <c r="EML15" s="352"/>
      <c r="EMM15" s="353"/>
      <c r="EMN15" s="352"/>
      <c r="EMO15" s="353"/>
      <c r="EMP15" s="350"/>
      <c r="EMQ15" s="350"/>
      <c r="EMR15" s="350"/>
      <c r="EMS15" s="350"/>
      <c r="EMT15" s="350"/>
      <c r="EMU15" s="350"/>
      <c r="EMV15" s="351"/>
      <c r="EMW15" s="352"/>
      <c r="EMX15" s="353"/>
      <c r="EMY15" s="352"/>
      <c r="EMZ15" s="353"/>
      <c r="ENA15" s="352"/>
      <c r="ENB15" s="353"/>
      <c r="ENC15" s="352"/>
      <c r="END15" s="353"/>
      <c r="ENE15" s="350"/>
      <c r="ENF15" s="350"/>
      <c r="ENG15" s="350"/>
      <c r="ENH15" s="350"/>
      <c r="ENI15" s="350"/>
      <c r="ENJ15" s="350"/>
      <c r="ENK15" s="351"/>
      <c r="ENL15" s="352"/>
      <c r="ENM15" s="353"/>
      <c r="ENN15" s="352"/>
      <c r="ENO15" s="353"/>
      <c r="ENP15" s="352"/>
      <c r="ENQ15" s="353"/>
      <c r="ENR15" s="352"/>
      <c r="ENS15" s="353"/>
      <c r="ENT15" s="350"/>
      <c r="ENU15" s="350"/>
      <c r="ENV15" s="350"/>
      <c r="ENW15" s="350"/>
      <c r="ENX15" s="350"/>
      <c r="ENY15" s="350"/>
      <c r="ENZ15" s="351"/>
      <c r="EOA15" s="352"/>
      <c r="EOB15" s="353"/>
      <c r="EOC15" s="352"/>
      <c r="EOD15" s="353"/>
      <c r="EOE15" s="352"/>
      <c r="EOF15" s="353"/>
      <c r="EOG15" s="352"/>
      <c r="EOH15" s="353"/>
      <c r="EOI15" s="350"/>
      <c r="EOJ15" s="350"/>
      <c r="EOK15" s="350"/>
      <c r="EOL15" s="350"/>
      <c r="EOM15" s="350"/>
      <c r="EON15" s="350"/>
      <c r="EOO15" s="351"/>
      <c r="EOP15" s="352"/>
      <c r="EOQ15" s="353"/>
      <c r="EOR15" s="352"/>
      <c r="EOS15" s="353"/>
      <c r="EOT15" s="352"/>
      <c r="EOU15" s="353"/>
      <c r="EOV15" s="352"/>
      <c r="EOW15" s="353"/>
      <c r="EOX15" s="350"/>
      <c r="EOY15" s="350"/>
      <c r="EOZ15" s="350"/>
      <c r="EPA15" s="350"/>
      <c r="EPB15" s="350"/>
      <c r="EPC15" s="350"/>
      <c r="EPD15" s="351"/>
      <c r="EPE15" s="352"/>
      <c r="EPF15" s="353"/>
      <c r="EPG15" s="352"/>
      <c r="EPH15" s="353"/>
      <c r="EPI15" s="352"/>
      <c r="EPJ15" s="353"/>
      <c r="EPK15" s="352"/>
      <c r="EPL15" s="353"/>
      <c r="EPM15" s="350"/>
      <c r="EPN15" s="350"/>
      <c r="EPO15" s="350"/>
      <c r="EPP15" s="350"/>
      <c r="EPQ15" s="350"/>
      <c r="EPR15" s="350"/>
      <c r="EPS15" s="351"/>
      <c r="EPT15" s="352"/>
      <c r="EPU15" s="353"/>
      <c r="EPV15" s="352"/>
      <c r="EPW15" s="353"/>
      <c r="EPX15" s="352"/>
      <c r="EPY15" s="353"/>
      <c r="EPZ15" s="352"/>
      <c r="EQA15" s="353"/>
      <c r="EQB15" s="350"/>
      <c r="EQC15" s="350"/>
      <c r="EQD15" s="350"/>
      <c r="EQE15" s="350"/>
      <c r="EQF15" s="350"/>
      <c r="EQG15" s="350"/>
      <c r="EQH15" s="351"/>
      <c r="EQI15" s="352"/>
      <c r="EQJ15" s="353"/>
      <c r="EQK15" s="352"/>
      <c r="EQL15" s="353"/>
      <c r="EQM15" s="352"/>
      <c r="EQN15" s="353"/>
      <c r="EQO15" s="352"/>
      <c r="EQP15" s="353"/>
      <c r="EQQ15" s="350"/>
      <c r="EQR15" s="350"/>
      <c r="EQS15" s="350"/>
      <c r="EQT15" s="350"/>
      <c r="EQU15" s="350"/>
      <c r="EQV15" s="350"/>
      <c r="EQW15" s="351"/>
      <c r="EQX15" s="352"/>
      <c r="EQY15" s="353"/>
      <c r="EQZ15" s="352"/>
      <c r="ERA15" s="353"/>
      <c r="ERB15" s="352"/>
      <c r="ERC15" s="353"/>
      <c r="ERD15" s="352"/>
      <c r="ERE15" s="353"/>
      <c r="ERF15" s="350"/>
      <c r="ERG15" s="350"/>
      <c r="ERH15" s="350"/>
      <c r="ERI15" s="350"/>
      <c r="ERJ15" s="350"/>
      <c r="ERK15" s="350"/>
      <c r="ERL15" s="351"/>
      <c r="ERM15" s="352"/>
      <c r="ERN15" s="353"/>
      <c r="ERO15" s="352"/>
      <c r="ERP15" s="353"/>
      <c r="ERQ15" s="352"/>
      <c r="ERR15" s="353"/>
      <c r="ERS15" s="352"/>
      <c r="ERT15" s="353"/>
      <c r="ERU15" s="350"/>
      <c r="ERV15" s="350"/>
      <c r="ERW15" s="350"/>
      <c r="ERX15" s="350"/>
      <c r="ERY15" s="350"/>
      <c r="ERZ15" s="350"/>
      <c r="ESA15" s="351"/>
      <c r="ESB15" s="352"/>
      <c r="ESC15" s="353"/>
      <c r="ESD15" s="352"/>
      <c r="ESE15" s="353"/>
      <c r="ESF15" s="352"/>
      <c r="ESG15" s="353"/>
      <c r="ESH15" s="352"/>
      <c r="ESI15" s="353"/>
      <c r="ESJ15" s="350"/>
      <c r="ESK15" s="350"/>
      <c r="ESL15" s="350"/>
      <c r="ESM15" s="350"/>
      <c r="ESN15" s="350"/>
      <c r="ESO15" s="350"/>
      <c r="ESP15" s="351"/>
      <c r="ESQ15" s="352"/>
      <c r="ESR15" s="353"/>
      <c r="ESS15" s="352"/>
      <c r="EST15" s="353"/>
      <c r="ESU15" s="352"/>
      <c r="ESV15" s="353"/>
      <c r="ESW15" s="352"/>
      <c r="ESX15" s="353"/>
      <c r="ESY15" s="350"/>
      <c r="ESZ15" s="350"/>
      <c r="ETA15" s="350"/>
      <c r="ETB15" s="350"/>
      <c r="ETC15" s="350"/>
      <c r="ETD15" s="350"/>
      <c r="ETE15" s="351"/>
      <c r="ETF15" s="352"/>
      <c r="ETG15" s="353"/>
      <c r="ETH15" s="352"/>
      <c r="ETI15" s="353"/>
      <c r="ETJ15" s="352"/>
      <c r="ETK15" s="353"/>
      <c r="ETL15" s="352"/>
      <c r="ETM15" s="353"/>
      <c r="ETN15" s="350"/>
      <c r="ETO15" s="350"/>
      <c r="ETP15" s="350"/>
      <c r="ETQ15" s="350"/>
      <c r="ETR15" s="350"/>
      <c r="ETS15" s="350"/>
      <c r="ETT15" s="351"/>
      <c r="ETU15" s="352"/>
      <c r="ETV15" s="353"/>
      <c r="ETW15" s="352"/>
      <c r="ETX15" s="353"/>
      <c r="ETY15" s="352"/>
      <c r="ETZ15" s="353"/>
      <c r="EUA15" s="352"/>
      <c r="EUB15" s="353"/>
      <c r="EUC15" s="350"/>
      <c r="EUD15" s="350"/>
      <c r="EUE15" s="350"/>
      <c r="EUF15" s="350"/>
      <c r="EUG15" s="350"/>
      <c r="EUH15" s="350"/>
      <c r="EUI15" s="351"/>
      <c r="EUJ15" s="352"/>
      <c r="EUK15" s="353"/>
      <c r="EUL15" s="352"/>
      <c r="EUM15" s="353"/>
      <c r="EUN15" s="352"/>
      <c r="EUO15" s="353"/>
      <c r="EUP15" s="352"/>
      <c r="EUQ15" s="353"/>
      <c r="EUR15" s="350"/>
      <c r="EUS15" s="350"/>
      <c r="EUT15" s="350"/>
      <c r="EUU15" s="350"/>
      <c r="EUV15" s="350"/>
      <c r="EUW15" s="350"/>
      <c r="EUX15" s="351"/>
      <c r="EUY15" s="352"/>
      <c r="EUZ15" s="353"/>
      <c r="EVA15" s="352"/>
      <c r="EVB15" s="353"/>
      <c r="EVC15" s="352"/>
      <c r="EVD15" s="353"/>
      <c r="EVE15" s="352"/>
      <c r="EVF15" s="353"/>
      <c r="EVG15" s="350"/>
      <c r="EVH15" s="350"/>
      <c r="EVI15" s="350"/>
      <c r="EVJ15" s="350"/>
      <c r="EVK15" s="350"/>
      <c r="EVL15" s="350"/>
      <c r="EVM15" s="351"/>
      <c r="EVN15" s="352"/>
      <c r="EVO15" s="353"/>
      <c r="EVP15" s="352"/>
      <c r="EVQ15" s="353"/>
      <c r="EVR15" s="352"/>
      <c r="EVS15" s="353"/>
      <c r="EVT15" s="352"/>
      <c r="EVU15" s="353"/>
      <c r="EVV15" s="350"/>
      <c r="EVW15" s="350"/>
      <c r="EVX15" s="350"/>
      <c r="EVY15" s="350"/>
      <c r="EVZ15" s="350"/>
      <c r="EWA15" s="350"/>
      <c r="EWB15" s="351"/>
      <c r="EWC15" s="352"/>
      <c r="EWD15" s="353"/>
      <c r="EWE15" s="352"/>
      <c r="EWF15" s="353"/>
      <c r="EWG15" s="352"/>
      <c r="EWH15" s="353"/>
      <c r="EWI15" s="352"/>
      <c r="EWJ15" s="353"/>
      <c r="EWK15" s="350"/>
      <c r="EWL15" s="350"/>
      <c r="EWM15" s="350"/>
      <c r="EWN15" s="350"/>
      <c r="EWO15" s="350"/>
      <c r="EWP15" s="350"/>
      <c r="EWQ15" s="351"/>
      <c r="EWR15" s="352"/>
      <c r="EWS15" s="353"/>
      <c r="EWT15" s="352"/>
      <c r="EWU15" s="353"/>
      <c r="EWV15" s="352"/>
      <c r="EWW15" s="353"/>
      <c r="EWX15" s="352"/>
      <c r="EWY15" s="353"/>
      <c r="EWZ15" s="350"/>
      <c r="EXA15" s="350"/>
      <c r="EXB15" s="350"/>
      <c r="EXC15" s="350"/>
      <c r="EXD15" s="350"/>
      <c r="EXE15" s="350"/>
      <c r="EXF15" s="351"/>
      <c r="EXG15" s="352"/>
      <c r="EXH15" s="353"/>
      <c r="EXI15" s="352"/>
      <c r="EXJ15" s="353"/>
      <c r="EXK15" s="352"/>
      <c r="EXL15" s="353"/>
      <c r="EXM15" s="352"/>
      <c r="EXN15" s="353"/>
      <c r="EXO15" s="350"/>
      <c r="EXP15" s="350"/>
      <c r="EXQ15" s="350"/>
      <c r="EXR15" s="350"/>
      <c r="EXS15" s="350"/>
      <c r="EXT15" s="350"/>
      <c r="EXU15" s="351"/>
      <c r="EXV15" s="352"/>
      <c r="EXW15" s="353"/>
      <c r="EXX15" s="352"/>
      <c r="EXY15" s="353"/>
      <c r="EXZ15" s="352"/>
      <c r="EYA15" s="353"/>
      <c r="EYB15" s="352"/>
      <c r="EYC15" s="353"/>
      <c r="EYD15" s="350"/>
      <c r="EYE15" s="350"/>
      <c r="EYF15" s="350"/>
      <c r="EYG15" s="350"/>
      <c r="EYH15" s="350"/>
      <c r="EYI15" s="350"/>
      <c r="EYJ15" s="351"/>
      <c r="EYK15" s="352"/>
      <c r="EYL15" s="353"/>
      <c r="EYM15" s="352"/>
      <c r="EYN15" s="353"/>
      <c r="EYO15" s="352"/>
      <c r="EYP15" s="353"/>
      <c r="EYQ15" s="352"/>
      <c r="EYR15" s="353"/>
      <c r="EYS15" s="350"/>
      <c r="EYT15" s="350"/>
      <c r="EYU15" s="350"/>
      <c r="EYV15" s="350"/>
      <c r="EYW15" s="350"/>
      <c r="EYX15" s="350"/>
      <c r="EYY15" s="351"/>
      <c r="EYZ15" s="352"/>
      <c r="EZA15" s="353"/>
      <c r="EZB15" s="352"/>
      <c r="EZC15" s="353"/>
      <c r="EZD15" s="352"/>
      <c r="EZE15" s="353"/>
      <c r="EZF15" s="352"/>
      <c r="EZG15" s="353"/>
      <c r="EZH15" s="350"/>
      <c r="EZI15" s="350"/>
      <c r="EZJ15" s="350"/>
      <c r="EZK15" s="350"/>
      <c r="EZL15" s="350"/>
      <c r="EZM15" s="350"/>
      <c r="EZN15" s="351"/>
      <c r="EZO15" s="352"/>
      <c r="EZP15" s="353"/>
      <c r="EZQ15" s="352"/>
      <c r="EZR15" s="353"/>
      <c r="EZS15" s="352"/>
      <c r="EZT15" s="353"/>
      <c r="EZU15" s="352"/>
      <c r="EZV15" s="353"/>
      <c r="EZW15" s="350"/>
      <c r="EZX15" s="350"/>
      <c r="EZY15" s="350"/>
      <c r="EZZ15" s="350"/>
      <c r="FAA15" s="350"/>
      <c r="FAB15" s="350"/>
      <c r="FAC15" s="351"/>
      <c r="FAD15" s="352"/>
      <c r="FAE15" s="353"/>
      <c r="FAF15" s="352"/>
      <c r="FAG15" s="353"/>
      <c r="FAH15" s="352"/>
      <c r="FAI15" s="353"/>
      <c r="FAJ15" s="352"/>
      <c r="FAK15" s="353"/>
      <c r="FAL15" s="350"/>
      <c r="FAM15" s="350"/>
      <c r="FAN15" s="350"/>
      <c r="FAO15" s="350"/>
      <c r="FAP15" s="350"/>
      <c r="FAQ15" s="350"/>
      <c r="FAR15" s="351"/>
      <c r="FAS15" s="352"/>
      <c r="FAT15" s="353"/>
      <c r="FAU15" s="352"/>
      <c r="FAV15" s="353"/>
      <c r="FAW15" s="352"/>
      <c r="FAX15" s="353"/>
      <c r="FAY15" s="352"/>
      <c r="FAZ15" s="353"/>
      <c r="FBA15" s="350"/>
      <c r="FBB15" s="350"/>
      <c r="FBC15" s="350"/>
      <c r="FBD15" s="350"/>
      <c r="FBE15" s="350"/>
      <c r="FBF15" s="350"/>
      <c r="FBG15" s="351"/>
      <c r="FBH15" s="352"/>
      <c r="FBI15" s="353"/>
      <c r="FBJ15" s="352"/>
      <c r="FBK15" s="353"/>
      <c r="FBL15" s="352"/>
      <c r="FBM15" s="353"/>
      <c r="FBN15" s="352"/>
      <c r="FBO15" s="353"/>
      <c r="FBP15" s="350"/>
      <c r="FBQ15" s="350"/>
      <c r="FBR15" s="350"/>
      <c r="FBS15" s="350"/>
      <c r="FBT15" s="350"/>
      <c r="FBU15" s="350"/>
      <c r="FBV15" s="351"/>
      <c r="FBW15" s="352"/>
      <c r="FBX15" s="353"/>
      <c r="FBY15" s="352"/>
      <c r="FBZ15" s="353"/>
      <c r="FCA15" s="352"/>
      <c r="FCB15" s="353"/>
      <c r="FCC15" s="352"/>
      <c r="FCD15" s="353"/>
      <c r="FCE15" s="350"/>
      <c r="FCF15" s="350"/>
      <c r="FCG15" s="350"/>
      <c r="FCH15" s="350"/>
      <c r="FCI15" s="350"/>
      <c r="FCJ15" s="350"/>
      <c r="FCK15" s="351"/>
      <c r="FCL15" s="352"/>
      <c r="FCM15" s="353"/>
      <c r="FCN15" s="352"/>
      <c r="FCO15" s="353"/>
      <c r="FCP15" s="352"/>
      <c r="FCQ15" s="353"/>
      <c r="FCR15" s="352"/>
      <c r="FCS15" s="353"/>
      <c r="FCT15" s="350"/>
      <c r="FCU15" s="350"/>
      <c r="FCV15" s="350"/>
      <c r="FCW15" s="350"/>
      <c r="FCX15" s="350"/>
      <c r="FCY15" s="350"/>
      <c r="FCZ15" s="351"/>
      <c r="FDA15" s="352"/>
      <c r="FDB15" s="353"/>
      <c r="FDC15" s="352"/>
      <c r="FDD15" s="353"/>
      <c r="FDE15" s="352"/>
      <c r="FDF15" s="353"/>
      <c r="FDG15" s="352"/>
      <c r="FDH15" s="353"/>
      <c r="FDI15" s="350"/>
      <c r="FDJ15" s="350"/>
      <c r="FDK15" s="350"/>
      <c r="FDL15" s="350"/>
      <c r="FDM15" s="350"/>
      <c r="FDN15" s="350"/>
      <c r="FDO15" s="351"/>
      <c r="FDP15" s="352"/>
      <c r="FDQ15" s="353"/>
      <c r="FDR15" s="352"/>
      <c r="FDS15" s="353"/>
      <c r="FDT15" s="352"/>
      <c r="FDU15" s="353"/>
      <c r="FDV15" s="352"/>
      <c r="FDW15" s="353"/>
      <c r="FDX15" s="350"/>
      <c r="FDY15" s="350"/>
      <c r="FDZ15" s="350"/>
      <c r="FEA15" s="350"/>
      <c r="FEB15" s="350"/>
      <c r="FEC15" s="350"/>
      <c r="FED15" s="351"/>
      <c r="FEE15" s="352"/>
      <c r="FEF15" s="353"/>
      <c r="FEG15" s="352"/>
      <c r="FEH15" s="353"/>
      <c r="FEI15" s="352"/>
      <c r="FEJ15" s="353"/>
      <c r="FEK15" s="352"/>
      <c r="FEL15" s="353"/>
      <c r="FEM15" s="350"/>
      <c r="FEN15" s="350"/>
      <c r="FEO15" s="350"/>
      <c r="FEP15" s="350"/>
      <c r="FEQ15" s="350"/>
      <c r="FER15" s="350"/>
      <c r="FES15" s="351"/>
      <c r="FET15" s="352"/>
      <c r="FEU15" s="353"/>
      <c r="FEV15" s="352"/>
      <c r="FEW15" s="353"/>
      <c r="FEX15" s="352"/>
      <c r="FEY15" s="353"/>
      <c r="FEZ15" s="352"/>
      <c r="FFA15" s="353"/>
      <c r="FFB15" s="350"/>
      <c r="FFC15" s="350"/>
      <c r="FFD15" s="350"/>
      <c r="FFE15" s="350"/>
      <c r="FFF15" s="350"/>
      <c r="FFG15" s="350"/>
      <c r="FFH15" s="351"/>
      <c r="FFI15" s="352"/>
      <c r="FFJ15" s="353"/>
      <c r="FFK15" s="352"/>
      <c r="FFL15" s="353"/>
      <c r="FFM15" s="352"/>
      <c r="FFN15" s="353"/>
      <c r="FFO15" s="352"/>
      <c r="FFP15" s="353"/>
      <c r="FFQ15" s="350"/>
      <c r="FFR15" s="350"/>
      <c r="FFS15" s="350"/>
      <c r="FFT15" s="350"/>
      <c r="FFU15" s="350"/>
      <c r="FFV15" s="350"/>
      <c r="FFW15" s="351"/>
      <c r="FFX15" s="352"/>
      <c r="FFY15" s="353"/>
      <c r="FFZ15" s="352"/>
      <c r="FGA15" s="353"/>
      <c r="FGB15" s="352"/>
      <c r="FGC15" s="353"/>
      <c r="FGD15" s="352"/>
      <c r="FGE15" s="353"/>
      <c r="FGF15" s="350"/>
      <c r="FGG15" s="350"/>
      <c r="FGH15" s="350"/>
      <c r="FGI15" s="350"/>
      <c r="FGJ15" s="350"/>
      <c r="FGK15" s="350"/>
      <c r="FGL15" s="351"/>
      <c r="FGM15" s="352"/>
      <c r="FGN15" s="353"/>
      <c r="FGO15" s="352"/>
      <c r="FGP15" s="353"/>
      <c r="FGQ15" s="352"/>
      <c r="FGR15" s="353"/>
      <c r="FGS15" s="352"/>
      <c r="FGT15" s="353"/>
      <c r="FGU15" s="350"/>
      <c r="FGV15" s="350"/>
      <c r="FGW15" s="350"/>
      <c r="FGX15" s="350"/>
      <c r="FGY15" s="350"/>
      <c r="FGZ15" s="350"/>
      <c r="FHA15" s="351"/>
      <c r="FHB15" s="352"/>
      <c r="FHC15" s="353"/>
      <c r="FHD15" s="352"/>
      <c r="FHE15" s="353"/>
      <c r="FHF15" s="352"/>
      <c r="FHG15" s="353"/>
      <c r="FHH15" s="352"/>
      <c r="FHI15" s="353"/>
      <c r="FHJ15" s="350"/>
      <c r="FHK15" s="350"/>
      <c r="FHL15" s="350"/>
      <c r="FHM15" s="350"/>
      <c r="FHN15" s="350"/>
      <c r="FHO15" s="350"/>
      <c r="FHP15" s="351"/>
      <c r="FHQ15" s="352"/>
      <c r="FHR15" s="353"/>
      <c r="FHS15" s="352"/>
      <c r="FHT15" s="353"/>
      <c r="FHU15" s="352"/>
      <c r="FHV15" s="353"/>
      <c r="FHW15" s="352"/>
      <c r="FHX15" s="353"/>
      <c r="FHY15" s="350"/>
      <c r="FHZ15" s="350"/>
      <c r="FIA15" s="350"/>
      <c r="FIB15" s="350"/>
      <c r="FIC15" s="350"/>
      <c r="FID15" s="350"/>
      <c r="FIE15" s="351"/>
      <c r="FIF15" s="352"/>
      <c r="FIG15" s="353"/>
      <c r="FIH15" s="352"/>
      <c r="FII15" s="353"/>
      <c r="FIJ15" s="352"/>
      <c r="FIK15" s="353"/>
      <c r="FIL15" s="352"/>
      <c r="FIM15" s="353"/>
      <c r="FIN15" s="350"/>
      <c r="FIO15" s="350"/>
      <c r="FIP15" s="350"/>
      <c r="FIQ15" s="350"/>
      <c r="FIR15" s="350"/>
      <c r="FIS15" s="350"/>
      <c r="FIT15" s="351"/>
      <c r="FIU15" s="352"/>
      <c r="FIV15" s="353"/>
      <c r="FIW15" s="352"/>
      <c r="FIX15" s="353"/>
      <c r="FIY15" s="352"/>
      <c r="FIZ15" s="353"/>
      <c r="FJA15" s="352"/>
      <c r="FJB15" s="353"/>
      <c r="FJC15" s="350"/>
      <c r="FJD15" s="350"/>
      <c r="FJE15" s="350"/>
      <c r="FJF15" s="350"/>
      <c r="FJG15" s="350"/>
      <c r="FJH15" s="350"/>
      <c r="FJI15" s="351"/>
      <c r="FJJ15" s="352"/>
      <c r="FJK15" s="353"/>
      <c r="FJL15" s="352"/>
      <c r="FJM15" s="353"/>
      <c r="FJN15" s="352"/>
      <c r="FJO15" s="353"/>
      <c r="FJP15" s="352"/>
      <c r="FJQ15" s="353"/>
      <c r="FJR15" s="350"/>
      <c r="FJS15" s="350"/>
      <c r="FJT15" s="350"/>
      <c r="FJU15" s="350"/>
      <c r="FJV15" s="350"/>
      <c r="FJW15" s="350"/>
      <c r="FJX15" s="351"/>
      <c r="FJY15" s="352"/>
      <c r="FJZ15" s="353"/>
      <c r="FKA15" s="352"/>
      <c r="FKB15" s="353"/>
      <c r="FKC15" s="352"/>
      <c r="FKD15" s="353"/>
      <c r="FKE15" s="352"/>
      <c r="FKF15" s="353"/>
      <c r="FKG15" s="350"/>
      <c r="FKH15" s="350"/>
      <c r="FKI15" s="350"/>
      <c r="FKJ15" s="350"/>
      <c r="FKK15" s="350"/>
      <c r="FKL15" s="350"/>
      <c r="FKM15" s="351"/>
      <c r="FKN15" s="352"/>
      <c r="FKO15" s="353"/>
      <c r="FKP15" s="352"/>
      <c r="FKQ15" s="353"/>
      <c r="FKR15" s="352"/>
      <c r="FKS15" s="353"/>
      <c r="FKT15" s="352"/>
      <c r="FKU15" s="353"/>
      <c r="FKV15" s="350"/>
      <c r="FKW15" s="350"/>
      <c r="FKX15" s="350"/>
      <c r="FKY15" s="350"/>
      <c r="FKZ15" s="350"/>
      <c r="FLA15" s="350"/>
      <c r="FLB15" s="351"/>
      <c r="FLC15" s="352"/>
      <c r="FLD15" s="353"/>
      <c r="FLE15" s="352"/>
      <c r="FLF15" s="353"/>
      <c r="FLG15" s="352"/>
      <c r="FLH15" s="353"/>
      <c r="FLI15" s="352"/>
      <c r="FLJ15" s="353"/>
      <c r="FLK15" s="350"/>
      <c r="FLL15" s="350"/>
      <c r="FLM15" s="350"/>
      <c r="FLN15" s="350"/>
      <c r="FLO15" s="350"/>
      <c r="FLP15" s="350"/>
      <c r="FLQ15" s="351"/>
      <c r="FLR15" s="352"/>
      <c r="FLS15" s="353"/>
      <c r="FLT15" s="352"/>
      <c r="FLU15" s="353"/>
      <c r="FLV15" s="352"/>
      <c r="FLW15" s="353"/>
      <c r="FLX15" s="352"/>
      <c r="FLY15" s="353"/>
      <c r="FLZ15" s="350"/>
      <c r="FMA15" s="350"/>
      <c r="FMB15" s="350"/>
      <c r="FMC15" s="350"/>
      <c r="FMD15" s="350"/>
      <c r="FME15" s="350"/>
      <c r="FMF15" s="351"/>
      <c r="FMG15" s="352"/>
      <c r="FMH15" s="353"/>
      <c r="FMI15" s="352"/>
      <c r="FMJ15" s="353"/>
      <c r="FMK15" s="352"/>
      <c r="FML15" s="353"/>
      <c r="FMM15" s="352"/>
      <c r="FMN15" s="353"/>
      <c r="FMO15" s="350"/>
      <c r="FMP15" s="350"/>
      <c r="FMQ15" s="350"/>
      <c r="FMR15" s="350"/>
      <c r="FMS15" s="350"/>
      <c r="FMT15" s="350"/>
      <c r="FMU15" s="351"/>
      <c r="FMV15" s="352"/>
      <c r="FMW15" s="353"/>
      <c r="FMX15" s="352"/>
      <c r="FMY15" s="353"/>
      <c r="FMZ15" s="352"/>
      <c r="FNA15" s="353"/>
      <c r="FNB15" s="352"/>
      <c r="FNC15" s="353"/>
      <c r="FND15" s="350"/>
      <c r="FNE15" s="350"/>
      <c r="FNF15" s="350"/>
      <c r="FNG15" s="350"/>
      <c r="FNH15" s="350"/>
      <c r="FNI15" s="350"/>
      <c r="FNJ15" s="351"/>
      <c r="FNK15" s="352"/>
      <c r="FNL15" s="353"/>
      <c r="FNM15" s="352"/>
      <c r="FNN15" s="353"/>
      <c r="FNO15" s="352"/>
      <c r="FNP15" s="353"/>
      <c r="FNQ15" s="352"/>
      <c r="FNR15" s="353"/>
      <c r="FNS15" s="350"/>
      <c r="FNT15" s="350"/>
      <c r="FNU15" s="350"/>
      <c r="FNV15" s="350"/>
      <c r="FNW15" s="350"/>
      <c r="FNX15" s="350"/>
      <c r="FNY15" s="351"/>
      <c r="FNZ15" s="352"/>
      <c r="FOA15" s="353"/>
      <c r="FOB15" s="352"/>
      <c r="FOC15" s="353"/>
      <c r="FOD15" s="352"/>
      <c r="FOE15" s="353"/>
      <c r="FOF15" s="352"/>
      <c r="FOG15" s="353"/>
      <c r="FOH15" s="350"/>
      <c r="FOI15" s="350"/>
      <c r="FOJ15" s="350"/>
      <c r="FOK15" s="350"/>
      <c r="FOL15" s="350"/>
      <c r="FOM15" s="350"/>
      <c r="FON15" s="351"/>
      <c r="FOO15" s="352"/>
      <c r="FOP15" s="353"/>
      <c r="FOQ15" s="352"/>
      <c r="FOR15" s="353"/>
      <c r="FOS15" s="352"/>
      <c r="FOT15" s="353"/>
      <c r="FOU15" s="352"/>
      <c r="FOV15" s="353"/>
      <c r="FOW15" s="350"/>
      <c r="FOX15" s="350"/>
      <c r="FOY15" s="350"/>
      <c r="FOZ15" s="350"/>
      <c r="FPA15" s="350"/>
      <c r="FPB15" s="350"/>
      <c r="FPC15" s="351"/>
      <c r="FPD15" s="352"/>
      <c r="FPE15" s="353"/>
      <c r="FPF15" s="352"/>
      <c r="FPG15" s="353"/>
      <c r="FPH15" s="352"/>
      <c r="FPI15" s="353"/>
      <c r="FPJ15" s="352"/>
      <c r="FPK15" s="353"/>
      <c r="FPL15" s="350"/>
      <c r="FPM15" s="350"/>
      <c r="FPN15" s="350"/>
      <c r="FPO15" s="350"/>
      <c r="FPP15" s="350"/>
      <c r="FPQ15" s="350"/>
      <c r="FPR15" s="351"/>
      <c r="FPS15" s="352"/>
      <c r="FPT15" s="353"/>
      <c r="FPU15" s="352"/>
      <c r="FPV15" s="353"/>
      <c r="FPW15" s="352"/>
      <c r="FPX15" s="353"/>
      <c r="FPY15" s="352"/>
      <c r="FPZ15" s="353"/>
      <c r="FQA15" s="350"/>
      <c r="FQB15" s="350"/>
      <c r="FQC15" s="350"/>
      <c r="FQD15" s="350"/>
      <c r="FQE15" s="350"/>
      <c r="FQF15" s="350"/>
      <c r="FQG15" s="351"/>
      <c r="FQH15" s="352"/>
      <c r="FQI15" s="353"/>
      <c r="FQJ15" s="352"/>
      <c r="FQK15" s="353"/>
      <c r="FQL15" s="352"/>
      <c r="FQM15" s="353"/>
      <c r="FQN15" s="352"/>
      <c r="FQO15" s="353"/>
      <c r="FQP15" s="350"/>
      <c r="FQQ15" s="350"/>
      <c r="FQR15" s="350"/>
      <c r="FQS15" s="350"/>
      <c r="FQT15" s="350"/>
      <c r="FQU15" s="350"/>
      <c r="FQV15" s="351"/>
      <c r="FQW15" s="352"/>
      <c r="FQX15" s="353"/>
      <c r="FQY15" s="352"/>
      <c r="FQZ15" s="353"/>
      <c r="FRA15" s="352"/>
      <c r="FRB15" s="353"/>
      <c r="FRC15" s="352"/>
      <c r="FRD15" s="353"/>
      <c r="FRE15" s="350"/>
      <c r="FRF15" s="350"/>
      <c r="FRG15" s="350"/>
      <c r="FRH15" s="350"/>
      <c r="FRI15" s="350"/>
      <c r="FRJ15" s="350"/>
      <c r="FRK15" s="351"/>
      <c r="FRL15" s="352"/>
      <c r="FRM15" s="353"/>
      <c r="FRN15" s="352"/>
      <c r="FRO15" s="353"/>
      <c r="FRP15" s="352"/>
      <c r="FRQ15" s="353"/>
      <c r="FRR15" s="352"/>
      <c r="FRS15" s="353"/>
      <c r="FRT15" s="350"/>
      <c r="FRU15" s="350"/>
      <c r="FRV15" s="350"/>
      <c r="FRW15" s="350"/>
      <c r="FRX15" s="350"/>
      <c r="FRY15" s="350"/>
      <c r="FRZ15" s="351"/>
      <c r="FSA15" s="352"/>
      <c r="FSB15" s="353"/>
      <c r="FSC15" s="352"/>
      <c r="FSD15" s="353"/>
      <c r="FSE15" s="352"/>
      <c r="FSF15" s="353"/>
      <c r="FSG15" s="352"/>
      <c r="FSH15" s="353"/>
      <c r="FSI15" s="350"/>
      <c r="FSJ15" s="350"/>
      <c r="FSK15" s="350"/>
      <c r="FSL15" s="350"/>
      <c r="FSM15" s="350"/>
      <c r="FSN15" s="350"/>
      <c r="FSO15" s="351"/>
      <c r="FSP15" s="352"/>
      <c r="FSQ15" s="353"/>
      <c r="FSR15" s="352"/>
      <c r="FSS15" s="353"/>
      <c r="FST15" s="352"/>
      <c r="FSU15" s="353"/>
      <c r="FSV15" s="352"/>
      <c r="FSW15" s="353"/>
      <c r="FSX15" s="350"/>
      <c r="FSY15" s="350"/>
      <c r="FSZ15" s="350"/>
      <c r="FTA15" s="350"/>
      <c r="FTB15" s="350"/>
      <c r="FTC15" s="350"/>
      <c r="FTD15" s="351"/>
      <c r="FTE15" s="352"/>
      <c r="FTF15" s="353"/>
      <c r="FTG15" s="352"/>
      <c r="FTH15" s="353"/>
      <c r="FTI15" s="352"/>
      <c r="FTJ15" s="353"/>
      <c r="FTK15" s="352"/>
      <c r="FTL15" s="353"/>
      <c r="FTM15" s="350"/>
      <c r="FTN15" s="350"/>
      <c r="FTO15" s="350"/>
      <c r="FTP15" s="350"/>
      <c r="FTQ15" s="350"/>
      <c r="FTR15" s="350"/>
      <c r="FTS15" s="351"/>
      <c r="FTT15" s="352"/>
      <c r="FTU15" s="353"/>
      <c r="FTV15" s="352"/>
      <c r="FTW15" s="353"/>
      <c r="FTX15" s="352"/>
      <c r="FTY15" s="353"/>
      <c r="FTZ15" s="352"/>
      <c r="FUA15" s="353"/>
      <c r="FUB15" s="350"/>
      <c r="FUC15" s="350"/>
      <c r="FUD15" s="350"/>
      <c r="FUE15" s="350"/>
      <c r="FUF15" s="350"/>
      <c r="FUG15" s="350"/>
      <c r="FUH15" s="351"/>
      <c r="FUI15" s="352"/>
      <c r="FUJ15" s="353"/>
      <c r="FUK15" s="352"/>
      <c r="FUL15" s="353"/>
      <c r="FUM15" s="352"/>
      <c r="FUN15" s="353"/>
      <c r="FUO15" s="352"/>
      <c r="FUP15" s="353"/>
      <c r="FUQ15" s="350"/>
      <c r="FUR15" s="350"/>
      <c r="FUS15" s="350"/>
      <c r="FUT15" s="350"/>
      <c r="FUU15" s="350"/>
      <c r="FUV15" s="350"/>
      <c r="FUW15" s="351"/>
      <c r="FUX15" s="352"/>
      <c r="FUY15" s="353"/>
      <c r="FUZ15" s="352"/>
      <c r="FVA15" s="353"/>
      <c r="FVB15" s="352"/>
      <c r="FVC15" s="353"/>
      <c r="FVD15" s="352"/>
      <c r="FVE15" s="353"/>
      <c r="FVF15" s="350"/>
      <c r="FVG15" s="350"/>
      <c r="FVH15" s="350"/>
      <c r="FVI15" s="350"/>
      <c r="FVJ15" s="350"/>
      <c r="FVK15" s="350"/>
      <c r="FVL15" s="351"/>
      <c r="FVM15" s="352"/>
      <c r="FVN15" s="353"/>
      <c r="FVO15" s="352"/>
      <c r="FVP15" s="353"/>
      <c r="FVQ15" s="352"/>
      <c r="FVR15" s="353"/>
      <c r="FVS15" s="352"/>
      <c r="FVT15" s="353"/>
      <c r="FVU15" s="350"/>
      <c r="FVV15" s="350"/>
      <c r="FVW15" s="350"/>
      <c r="FVX15" s="350"/>
      <c r="FVY15" s="350"/>
      <c r="FVZ15" s="350"/>
      <c r="FWA15" s="351"/>
      <c r="FWB15" s="352"/>
      <c r="FWC15" s="353"/>
      <c r="FWD15" s="352"/>
      <c r="FWE15" s="353"/>
      <c r="FWF15" s="352"/>
      <c r="FWG15" s="353"/>
      <c r="FWH15" s="352"/>
      <c r="FWI15" s="353"/>
      <c r="FWJ15" s="350"/>
      <c r="FWK15" s="350"/>
      <c r="FWL15" s="350"/>
      <c r="FWM15" s="350"/>
      <c r="FWN15" s="350"/>
      <c r="FWO15" s="350"/>
      <c r="FWP15" s="351"/>
      <c r="FWQ15" s="352"/>
      <c r="FWR15" s="353"/>
      <c r="FWS15" s="352"/>
      <c r="FWT15" s="353"/>
      <c r="FWU15" s="352"/>
      <c r="FWV15" s="353"/>
      <c r="FWW15" s="352"/>
      <c r="FWX15" s="353"/>
      <c r="FWY15" s="350"/>
      <c r="FWZ15" s="350"/>
      <c r="FXA15" s="350"/>
      <c r="FXB15" s="350"/>
      <c r="FXC15" s="350"/>
      <c r="FXD15" s="350"/>
      <c r="FXE15" s="351"/>
      <c r="FXF15" s="352"/>
      <c r="FXG15" s="353"/>
      <c r="FXH15" s="352"/>
      <c r="FXI15" s="353"/>
      <c r="FXJ15" s="352"/>
      <c r="FXK15" s="353"/>
      <c r="FXL15" s="352"/>
      <c r="FXM15" s="353"/>
      <c r="FXN15" s="350"/>
      <c r="FXO15" s="350"/>
      <c r="FXP15" s="350"/>
      <c r="FXQ15" s="350"/>
      <c r="FXR15" s="350"/>
      <c r="FXS15" s="350"/>
      <c r="FXT15" s="351"/>
      <c r="FXU15" s="352"/>
      <c r="FXV15" s="353"/>
      <c r="FXW15" s="352"/>
      <c r="FXX15" s="353"/>
      <c r="FXY15" s="352"/>
      <c r="FXZ15" s="353"/>
      <c r="FYA15" s="352"/>
      <c r="FYB15" s="353"/>
      <c r="FYC15" s="350"/>
      <c r="FYD15" s="350"/>
      <c r="FYE15" s="350"/>
      <c r="FYF15" s="350"/>
      <c r="FYG15" s="350"/>
      <c r="FYH15" s="350"/>
      <c r="FYI15" s="351"/>
      <c r="FYJ15" s="352"/>
      <c r="FYK15" s="353"/>
      <c r="FYL15" s="352"/>
      <c r="FYM15" s="353"/>
      <c r="FYN15" s="352"/>
      <c r="FYO15" s="353"/>
      <c r="FYP15" s="352"/>
      <c r="FYQ15" s="353"/>
      <c r="FYR15" s="350"/>
      <c r="FYS15" s="350"/>
      <c r="FYT15" s="350"/>
      <c r="FYU15" s="350"/>
      <c r="FYV15" s="350"/>
      <c r="FYW15" s="350"/>
      <c r="FYX15" s="351"/>
      <c r="FYY15" s="352"/>
      <c r="FYZ15" s="353"/>
      <c r="FZA15" s="352"/>
      <c r="FZB15" s="353"/>
      <c r="FZC15" s="352"/>
      <c r="FZD15" s="353"/>
      <c r="FZE15" s="352"/>
      <c r="FZF15" s="353"/>
      <c r="FZG15" s="350"/>
      <c r="FZH15" s="350"/>
      <c r="FZI15" s="350"/>
      <c r="FZJ15" s="350"/>
      <c r="FZK15" s="350"/>
      <c r="FZL15" s="350"/>
      <c r="FZM15" s="351"/>
      <c r="FZN15" s="352"/>
      <c r="FZO15" s="353"/>
      <c r="FZP15" s="352"/>
      <c r="FZQ15" s="353"/>
      <c r="FZR15" s="352"/>
      <c r="FZS15" s="353"/>
      <c r="FZT15" s="352"/>
      <c r="FZU15" s="353"/>
      <c r="FZV15" s="350"/>
      <c r="FZW15" s="350"/>
      <c r="FZX15" s="350"/>
      <c r="FZY15" s="350"/>
      <c r="FZZ15" s="350"/>
      <c r="GAA15" s="350"/>
      <c r="GAB15" s="351"/>
      <c r="GAC15" s="352"/>
      <c r="GAD15" s="353"/>
      <c r="GAE15" s="352"/>
      <c r="GAF15" s="353"/>
      <c r="GAG15" s="352"/>
      <c r="GAH15" s="353"/>
      <c r="GAI15" s="352"/>
      <c r="GAJ15" s="353"/>
      <c r="GAK15" s="350"/>
      <c r="GAL15" s="350"/>
      <c r="GAM15" s="350"/>
      <c r="GAN15" s="350"/>
      <c r="GAO15" s="350"/>
      <c r="GAP15" s="350"/>
      <c r="GAQ15" s="351"/>
      <c r="GAR15" s="352"/>
      <c r="GAS15" s="353"/>
      <c r="GAT15" s="352"/>
      <c r="GAU15" s="353"/>
      <c r="GAV15" s="352"/>
      <c r="GAW15" s="353"/>
      <c r="GAX15" s="352"/>
      <c r="GAY15" s="353"/>
      <c r="GAZ15" s="350"/>
      <c r="GBA15" s="350"/>
      <c r="GBB15" s="350"/>
      <c r="GBC15" s="350"/>
      <c r="GBD15" s="350"/>
      <c r="GBE15" s="350"/>
      <c r="GBF15" s="351"/>
      <c r="GBG15" s="352"/>
      <c r="GBH15" s="353"/>
      <c r="GBI15" s="352"/>
      <c r="GBJ15" s="353"/>
      <c r="GBK15" s="352"/>
      <c r="GBL15" s="353"/>
      <c r="GBM15" s="352"/>
      <c r="GBN15" s="353"/>
      <c r="GBO15" s="350"/>
      <c r="GBP15" s="350"/>
      <c r="GBQ15" s="350"/>
      <c r="GBR15" s="350"/>
      <c r="GBS15" s="350"/>
      <c r="GBT15" s="350"/>
      <c r="GBU15" s="351"/>
      <c r="GBV15" s="352"/>
      <c r="GBW15" s="353"/>
      <c r="GBX15" s="352"/>
      <c r="GBY15" s="353"/>
      <c r="GBZ15" s="352"/>
      <c r="GCA15" s="353"/>
      <c r="GCB15" s="352"/>
      <c r="GCC15" s="353"/>
      <c r="GCD15" s="350"/>
      <c r="GCE15" s="350"/>
      <c r="GCF15" s="350"/>
      <c r="GCG15" s="350"/>
      <c r="GCH15" s="350"/>
      <c r="GCI15" s="350"/>
      <c r="GCJ15" s="351"/>
      <c r="GCK15" s="352"/>
      <c r="GCL15" s="353"/>
      <c r="GCM15" s="352"/>
      <c r="GCN15" s="353"/>
      <c r="GCO15" s="352"/>
      <c r="GCP15" s="353"/>
      <c r="GCQ15" s="352"/>
      <c r="GCR15" s="353"/>
      <c r="GCS15" s="350"/>
      <c r="GCT15" s="350"/>
      <c r="GCU15" s="350"/>
      <c r="GCV15" s="350"/>
      <c r="GCW15" s="350"/>
      <c r="GCX15" s="350"/>
      <c r="GCY15" s="351"/>
      <c r="GCZ15" s="352"/>
      <c r="GDA15" s="353"/>
      <c r="GDB15" s="352"/>
      <c r="GDC15" s="353"/>
      <c r="GDD15" s="352"/>
      <c r="GDE15" s="353"/>
      <c r="GDF15" s="352"/>
      <c r="GDG15" s="353"/>
      <c r="GDH15" s="350"/>
      <c r="GDI15" s="350"/>
      <c r="GDJ15" s="350"/>
      <c r="GDK15" s="350"/>
      <c r="GDL15" s="350"/>
      <c r="GDM15" s="350"/>
      <c r="GDN15" s="351"/>
      <c r="GDO15" s="352"/>
      <c r="GDP15" s="353"/>
      <c r="GDQ15" s="352"/>
      <c r="GDR15" s="353"/>
      <c r="GDS15" s="352"/>
      <c r="GDT15" s="353"/>
      <c r="GDU15" s="352"/>
      <c r="GDV15" s="353"/>
      <c r="GDW15" s="350"/>
      <c r="GDX15" s="350"/>
      <c r="GDY15" s="350"/>
      <c r="GDZ15" s="350"/>
      <c r="GEA15" s="350"/>
      <c r="GEB15" s="350"/>
      <c r="GEC15" s="351"/>
      <c r="GED15" s="352"/>
      <c r="GEE15" s="353"/>
      <c r="GEF15" s="352"/>
      <c r="GEG15" s="353"/>
      <c r="GEH15" s="352"/>
      <c r="GEI15" s="353"/>
      <c r="GEJ15" s="352"/>
      <c r="GEK15" s="353"/>
      <c r="GEL15" s="350"/>
      <c r="GEM15" s="350"/>
      <c r="GEN15" s="350"/>
      <c r="GEO15" s="350"/>
      <c r="GEP15" s="350"/>
      <c r="GEQ15" s="350"/>
      <c r="GER15" s="351"/>
      <c r="GES15" s="352"/>
      <c r="GET15" s="353"/>
      <c r="GEU15" s="352"/>
      <c r="GEV15" s="353"/>
      <c r="GEW15" s="352"/>
      <c r="GEX15" s="353"/>
      <c r="GEY15" s="352"/>
      <c r="GEZ15" s="353"/>
      <c r="GFA15" s="350"/>
      <c r="GFB15" s="350"/>
      <c r="GFC15" s="350"/>
      <c r="GFD15" s="350"/>
      <c r="GFE15" s="350"/>
      <c r="GFF15" s="350"/>
      <c r="GFG15" s="351"/>
      <c r="GFH15" s="352"/>
      <c r="GFI15" s="353"/>
      <c r="GFJ15" s="352"/>
      <c r="GFK15" s="353"/>
      <c r="GFL15" s="352"/>
      <c r="GFM15" s="353"/>
      <c r="GFN15" s="352"/>
      <c r="GFO15" s="353"/>
      <c r="GFP15" s="350"/>
      <c r="GFQ15" s="350"/>
      <c r="GFR15" s="350"/>
      <c r="GFS15" s="350"/>
      <c r="GFT15" s="350"/>
      <c r="GFU15" s="350"/>
      <c r="GFV15" s="351"/>
      <c r="GFW15" s="352"/>
      <c r="GFX15" s="353"/>
      <c r="GFY15" s="352"/>
      <c r="GFZ15" s="353"/>
      <c r="GGA15" s="352"/>
      <c r="GGB15" s="353"/>
      <c r="GGC15" s="352"/>
      <c r="GGD15" s="353"/>
      <c r="GGE15" s="350"/>
      <c r="GGF15" s="350"/>
      <c r="GGG15" s="350"/>
      <c r="GGH15" s="350"/>
      <c r="GGI15" s="350"/>
      <c r="GGJ15" s="350"/>
      <c r="GGK15" s="351"/>
      <c r="GGL15" s="352"/>
      <c r="GGM15" s="353"/>
      <c r="GGN15" s="352"/>
      <c r="GGO15" s="353"/>
      <c r="GGP15" s="352"/>
      <c r="GGQ15" s="353"/>
      <c r="GGR15" s="352"/>
      <c r="GGS15" s="353"/>
      <c r="GGT15" s="350"/>
      <c r="GGU15" s="350"/>
      <c r="GGV15" s="350"/>
      <c r="GGW15" s="350"/>
      <c r="GGX15" s="350"/>
      <c r="GGY15" s="350"/>
      <c r="GGZ15" s="351"/>
      <c r="GHA15" s="352"/>
      <c r="GHB15" s="353"/>
      <c r="GHC15" s="352"/>
      <c r="GHD15" s="353"/>
      <c r="GHE15" s="352"/>
      <c r="GHF15" s="353"/>
      <c r="GHG15" s="352"/>
      <c r="GHH15" s="353"/>
      <c r="GHI15" s="350"/>
      <c r="GHJ15" s="350"/>
      <c r="GHK15" s="350"/>
      <c r="GHL15" s="350"/>
      <c r="GHM15" s="350"/>
      <c r="GHN15" s="350"/>
      <c r="GHO15" s="351"/>
      <c r="GHP15" s="352"/>
      <c r="GHQ15" s="353"/>
      <c r="GHR15" s="352"/>
      <c r="GHS15" s="353"/>
      <c r="GHT15" s="352"/>
      <c r="GHU15" s="353"/>
      <c r="GHV15" s="352"/>
      <c r="GHW15" s="353"/>
      <c r="GHX15" s="350"/>
      <c r="GHY15" s="350"/>
      <c r="GHZ15" s="350"/>
      <c r="GIA15" s="350"/>
      <c r="GIB15" s="350"/>
      <c r="GIC15" s="350"/>
      <c r="GID15" s="351"/>
      <c r="GIE15" s="352"/>
      <c r="GIF15" s="353"/>
      <c r="GIG15" s="352"/>
      <c r="GIH15" s="353"/>
      <c r="GII15" s="352"/>
      <c r="GIJ15" s="353"/>
      <c r="GIK15" s="352"/>
      <c r="GIL15" s="353"/>
      <c r="GIM15" s="350"/>
      <c r="GIN15" s="350"/>
      <c r="GIO15" s="350"/>
      <c r="GIP15" s="350"/>
      <c r="GIQ15" s="350"/>
      <c r="GIR15" s="350"/>
      <c r="GIS15" s="351"/>
      <c r="GIT15" s="352"/>
      <c r="GIU15" s="353"/>
      <c r="GIV15" s="352"/>
      <c r="GIW15" s="353"/>
      <c r="GIX15" s="352"/>
      <c r="GIY15" s="353"/>
      <c r="GIZ15" s="352"/>
      <c r="GJA15" s="353"/>
      <c r="GJB15" s="350"/>
      <c r="GJC15" s="350"/>
      <c r="GJD15" s="350"/>
      <c r="GJE15" s="350"/>
      <c r="GJF15" s="350"/>
      <c r="GJG15" s="350"/>
      <c r="GJH15" s="351"/>
      <c r="GJI15" s="352"/>
      <c r="GJJ15" s="353"/>
      <c r="GJK15" s="352"/>
      <c r="GJL15" s="353"/>
      <c r="GJM15" s="352"/>
      <c r="GJN15" s="353"/>
      <c r="GJO15" s="352"/>
      <c r="GJP15" s="353"/>
      <c r="GJQ15" s="350"/>
      <c r="GJR15" s="350"/>
      <c r="GJS15" s="350"/>
      <c r="GJT15" s="350"/>
      <c r="GJU15" s="350"/>
      <c r="GJV15" s="350"/>
      <c r="GJW15" s="351"/>
      <c r="GJX15" s="352"/>
      <c r="GJY15" s="353"/>
      <c r="GJZ15" s="352"/>
      <c r="GKA15" s="353"/>
      <c r="GKB15" s="352"/>
      <c r="GKC15" s="353"/>
      <c r="GKD15" s="352"/>
      <c r="GKE15" s="353"/>
      <c r="GKF15" s="350"/>
      <c r="GKG15" s="350"/>
      <c r="GKH15" s="350"/>
      <c r="GKI15" s="350"/>
      <c r="GKJ15" s="350"/>
      <c r="GKK15" s="350"/>
      <c r="GKL15" s="351"/>
      <c r="GKM15" s="352"/>
      <c r="GKN15" s="353"/>
      <c r="GKO15" s="352"/>
      <c r="GKP15" s="353"/>
      <c r="GKQ15" s="352"/>
      <c r="GKR15" s="353"/>
      <c r="GKS15" s="352"/>
      <c r="GKT15" s="353"/>
      <c r="GKU15" s="350"/>
      <c r="GKV15" s="350"/>
      <c r="GKW15" s="350"/>
      <c r="GKX15" s="350"/>
      <c r="GKY15" s="350"/>
      <c r="GKZ15" s="350"/>
      <c r="GLA15" s="351"/>
      <c r="GLB15" s="352"/>
      <c r="GLC15" s="353"/>
      <c r="GLD15" s="352"/>
      <c r="GLE15" s="353"/>
      <c r="GLF15" s="352"/>
      <c r="GLG15" s="353"/>
      <c r="GLH15" s="352"/>
      <c r="GLI15" s="353"/>
      <c r="GLJ15" s="350"/>
      <c r="GLK15" s="350"/>
      <c r="GLL15" s="350"/>
      <c r="GLM15" s="350"/>
      <c r="GLN15" s="350"/>
      <c r="GLO15" s="350"/>
      <c r="GLP15" s="351"/>
      <c r="GLQ15" s="352"/>
      <c r="GLR15" s="353"/>
      <c r="GLS15" s="352"/>
      <c r="GLT15" s="353"/>
      <c r="GLU15" s="352"/>
      <c r="GLV15" s="353"/>
      <c r="GLW15" s="352"/>
      <c r="GLX15" s="353"/>
      <c r="GLY15" s="350"/>
      <c r="GLZ15" s="350"/>
      <c r="GMA15" s="350"/>
      <c r="GMB15" s="350"/>
      <c r="GMC15" s="350"/>
      <c r="GMD15" s="350"/>
      <c r="GME15" s="351"/>
      <c r="GMF15" s="352"/>
      <c r="GMG15" s="353"/>
      <c r="GMH15" s="352"/>
      <c r="GMI15" s="353"/>
      <c r="GMJ15" s="352"/>
      <c r="GMK15" s="353"/>
      <c r="GML15" s="352"/>
      <c r="GMM15" s="353"/>
      <c r="GMN15" s="350"/>
      <c r="GMO15" s="350"/>
      <c r="GMP15" s="350"/>
      <c r="GMQ15" s="350"/>
      <c r="GMR15" s="350"/>
      <c r="GMS15" s="350"/>
      <c r="GMT15" s="351"/>
      <c r="GMU15" s="352"/>
      <c r="GMV15" s="353"/>
      <c r="GMW15" s="352"/>
      <c r="GMX15" s="353"/>
      <c r="GMY15" s="352"/>
      <c r="GMZ15" s="353"/>
      <c r="GNA15" s="352"/>
      <c r="GNB15" s="353"/>
      <c r="GNC15" s="350"/>
      <c r="GND15" s="350"/>
      <c r="GNE15" s="350"/>
      <c r="GNF15" s="350"/>
      <c r="GNG15" s="350"/>
      <c r="GNH15" s="350"/>
      <c r="GNI15" s="351"/>
      <c r="GNJ15" s="352"/>
      <c r="GNK15" s="353"/>
      <c r="GNL15" s="352"/>
      <c r="GNM15" s="353"/>
      <c r="GNN15" s="352"/>
      <c r="GNO15" s="353"/>
      <c r="GNP15" s="352"/>
      <c r="GNQ15" s="353"/>
      <c r="GNR15" s="350"/>
      <c r="GNS15" s="350"/>
      <c r="GNT15" s="350"/>
      <c r="GNU15" s="350"/>
      <c r="GNV15" s="350"/>
      <c r="GNW15" s="350"/>
      <c r="GNX15" s="351"/>
      <c r="GNY15" s="352"/>
      <c r="GNZ15" s="353"/>
      <c r="GOA15" s="352"/>
      <c r="GOB15" s="353"/>
      <c r="GOC15" s="352"/>
      <c r="GOD15" s="353"/>
      <c r="GOE15" s="352"/>
      <c r="GOF15" s="353"/>
      <c r="GOG15" s="350"/>
      <c r="GOH15" s="350"/>
      <c r="GOI15" s="350"/>
      <c r="GOJ15" s="350"/>
      <c r="GOK15" s="350"/>
      <c r="GOL15" s="350"/>
      <c r="GOM15" s="351"/>
      <c r="GON15" s="352"/>
      <c r="GOO15" s="353"/>
      <c r="GOP15" s="352"/>
      <c r="GOQ15" s="353"/>
      <c r="GOR15" s="352"/>
      <c r="GOS15" s="353"/>
      <c r="GOT15" s="352"/>
      <c r="GOU15" s="353"/>
      <c r="GOV15" s="350"/>
      <c r="GOW15" s="350"/>
      <c r="GOX15" s="350"/>
      <c r="GOY15" s="350"/>
      <c r="GOZ15" s="350"/>
      <c r="GPA15" s="350"/>
      <c r="GPB15" s="351"/>
      <c r="GPC15" s="352"/>
      <c r="GPD15" s="353"/>
      <c r="GPE15" s="352"/>
      <c r="GPF15" s="353"/>
      <c r="GPG15" s="352"/>
      <c r="GPH15" s="353"/>
      <c r="GPI15" s="352"/>
      <c r="GPJ15" s="353"/>
      <c r="GPK15" s="350"/>
      <c r="GPL15" s="350"/>
      <c r="GPM15" s="350"/>
      <c r="GPN15" s="350"/>
      <c r="GPO15" s="350"/>
      <c r="GPP15" s="350"/>
      <c r="GPQ15" s="351"/>
      <c r="GPR15" s="352"/>
      <c r="GPS15" s="353"/>
      <c r="GPT15" s="352"/>
      <c r="GPU15" s="353"/>
      <c r="GPV15" s="352"/>
      <c r="GPW15" s="353"/>
      <c r="GPX15" s="352"/>
      <c r="GPY15" s="353"/>
      <c r="GPZ15" s="350"/>
      <c r="GQA15" s="350"/>
      <c r="GQB15" s="350"/>
      <c r="GQC15" s="350"/>
      <c r="GQD15" s="350"/>
      <c r="GQE15" s="350"/>
      <c r="GQF15" s="351"/>
      <c r="GQG15" s="352"/>
      <c r="GQH15" s="353"/>
      <c r="GQI15" s="352"/>
      <c r="GQJ15" s="353"/>
      <c r="GQK15" s="352"/>
      <c r="GQL15" s="353"/>
      <c r="GQM15" s="352"/>
      <c r="GQN15" s="353"/>
      <c r="GQO15" s="350"/>
      <c r="GQP15" s="350"/>
      <c r="GQQ15" s="350"/>
      <c r="GQR15" s="350"/>
      <c r="GQS15" s="350"/>
      <c r="GQT15" s="350"/>
      <c r="GQU15" s="351"/>
      <c r="GQV15" s="352"/>
      <c r="GQW15" s="353"/>
      <c r="GQX15" s="352"/>
      <c r="GQY15" s="353"/>
      <c r="GQZ15" s="352"/>
      <c r="GRA15" s="353"/>
      <c r="GRB15" s="352"/>
      <c r="GRC15" s="353"/>
      <c r="GRD15" s="350"/>
      <c r="GRE15" s="350"/>
      <c r="GRF15" s="350"/>
      <c r="GRG15" s="350"/>
      <c r="GRH15" s="350"/>
      <c r="GRI15" s="350"/>
      <c r="GRJ15" s="351"/>
      <c r="GRK15" s="352"/>
      <c r="GRL15" s="353"/>
      <c r="GRM15" s="352"/>
      <c r="GRN15" s="353"/>
      <c r="GRO15" s="352"/>
      <c r="GRP15" s="353"/>
      <c r="GRQ15" s="352"/>
      <c r="GRR15" s="353"/>
      <c r="GRS15" s="350"/>
      <c r="GRT15" s="350"/>
      <c r="GRU15" s="350"/>
      <c r="GRV15" s="350"/>
      <c r="GRW15" s="350"/>
      <c r="GRX15" s="350"/>
      <c r="GRY15" s="351"/>
      <c r="GRZ15" s="352"/>
      <c r="GSA15" s="353"/>
      <c r="GSB15" s="352"/>
      <c r="GSC15" s="353"/>
      <c r="GSD15" s="352"/>
      <c r="GSE15" s="353"/>
      <c r="GSF15" s="352"/>
      <c r="GSG15" s="353"/>
      <c r="GSH15" s="350"/>
      <c r="GSI15" s="350"/>
      <c r="GSJ15" s="350"/>
      <c r="GSK15" s="350"/>
      <c r="GSL15" s="350"/>
      <c r="GSM15" s="350"/>
      <c r="GSN15" s="351"/>
      <c r="GSO15" s="352"/>
      <c r="GSP15" s="353"/>
      <c r="GSQ15" s="352"/>
      <c r="GSR15" s="353"/>
      <c r="GSS15" s="352"/>
      <c r="GST15" s="353"/>
      <c r="GSU15" s="352"/>
      <c r="GSV15" s="353"/>
      <c r="GSW15" s="350"/>
      <c r="GSX15" s="350"/>
      <c r="GSY15" s="350"/>
      <c r="GSZ15" s="350"/>
      <c r="GTA15" s="350"/>
      <c r="GTB15" s="350"/>
      <c r="GTC15" s="351"/>
      <c r="GTD15" s="352"/>
      <c r="GTE15" s="353"/>
      <c r="GTF15" s="352"/>
      <c r="GTG15" s="353"/>
      <c r="GTH15" s="352"/>
      <c r="GTI15" s="353"/>
      <c r="GTJ15" s="352"/>
      <c r="GTK15" s="353"/>
      <c r="GTL15" s="350"/>
      <c r="GTM15" s="350"/>
      <c r="GTN15" s="350"/>
      <c r="GTO15" s="350"/>
      <c r="GTP15" s="350"/>
      <c r="GTQ15" s="350"/>
      <c r="GTR15" s="351"/>
      <c r="GTS15" s="352"/>
      <c r="GTT15" s="353"/>
      <c r="GTU15" s="352"/>
      <c r="GTV15" s="353"/>
      <c r="GTW15" s="352"/>
      <c r="GTX15" s="353"/>
      <c r="GTY15" s="352"/>
      <c r="GTZ15" s="353"/>
      <c r="GUA15" s="350"/>
      <c r="GUB15" s="350"/>
      <c r="GUC15" s="350"/>
      <c r="GUD15" s="350"/>
      <c r="GUE15" s="350"/>
      <c r="GUF15" s="350"/>
      <c r="GUG15" s="351"/>
      <c r="GUH15" s="352"/>
      <c r="GUI15" s="353"/>
      <c r="GUJ15" s="352"/>
      <c r="GUK15" s="353"/>
      <c r="GUL15" s="352"/>
      <c r="GUM15" s="353"/>
      <c r="GUN15" s="352"/>
      <c r="GUO15" s="353"/>
      <c r="GUP15" s="350"/>
      <c r="GUQ15" s="350"/>
      <c r="GUR15" s="350"/>
      <c r="GUS15" s="350"/>
      <c r="GUT15" s="350"/>
      <c r="GUU15" s="350"/>
      <c r="GUV15" s="351"/>
      <c r="GUW15" s="352"/>
      <c r="GUX15" s="353"/>
      <c r="GUY15" s="352"/>
      <c r="GUZ15" s="353"/>
      <c r="GVA15" s="352"/>
      <c r="GVB15" s="353"/>
      <c r="GVC15" s="352"/>
      <c r="GVD15" s="353"/>
      <c r="GVE15" s="350"/>
      <c r="GVF15" s="350"/>
      <c r="GVG15" s="350"/>
      <c r="GVH15" s="350"/>
      <c r="GVI15" s="350"/>
      <c r="GVJ15" s="350"/>
      <c r="GVK15" s="351"/>
      <c r="GVL15" s="352"/>
      <c r="GVM15" s="353"/>
      <c r="GVN15" s="352"/>
      <c r="GVO15" s="353"/>
      <c r="GVP15" s="352"/>
      <c r="GVQ15" s="353"/>
      <c r="GVR15" s="352"/>
      <c r="GVS15" s="353"/>
      <c r="GVT15" s="350"/>
      <c r="GVU15" s="350"/>
      <c r="GVV15" s="350"/>
      <c r="GVW15" s="350"/>
      <c r="GVX15" s="350"/>
      <c r="GVY15" s="350"/>
      <c r="GVZ15" s="351"/>
      <c r="GWA15" s="352"/>
      <c r="GWB15" s="353"/>
      <c r="GWC15" s="352"/>
      <c r="GWD15" s="353"/>
      <c r="GWE15" s="352"/>
      <c r="GWF15" s="353"/>
      <c r="GWG15" s="352"/>
      <c r="GWH15" s="353"/>
      <c r="GWI15" s="350"/>
      <c r="GWJ15" s="350"/>
      <c r="GWK15" s="350"/>
      <c r="GWL15" s="350"/>
      <c r="GWM15" s="350"/>
      <c r="GWN15" s="350"/>
      <c r="GWO15" s="351"/>
      <c r="GWP15" s="352"/>
      <c r="GWQ15" s="353"/>
      <c r="GWR15" s="352"/>
      <c r="GWS15" s="353"/>
      <c r="GWT15" s="352"/>
      <c r="GWU15" s="353"/>
      <c r="GWV15" s="352"/>
      <c r="GWW15" s="353"/>
      <c r="GWX15" s="350"/>
      <c r="GWY15" s="350"/>
      <c r="GWZ15" s="350"/>
      <c r="GXA15" s="350"/>
      <c r="GXB15" s="350"/>
      <c r="GXC15" s="350"/>
      <c r="GXD15" s="351"/>
      <c r="GXE15" s="352"/>
      <c r="GXF15" s="353"/>
      <c r="GXG15" s="352"/>
      <c r="GXH15" s="353"/>
      <c r="GXI15" s="352"/>
      <c r="GXJ15" s="353"/>
      <c r="GXK15" s="352"/>
      <c r="GXL15" s="353"/>
      <c r="GXM15" s="350"/>
      <c r="GXN15" s="350"/>
      <c r="GXO15" s="350"/>
      <c r="GXP15" s="350"/>
      <c r="GXQ15" s="350"/>
      <c r="GXR15" s="350"/>
      <c r="GXS15" s="351"/>
      <c r="GXT15" s="352"/>
      <c r="GXU15" s="353"/>
      <c r="GXV15" s="352"/>
      <c r="GXW15" s="353"/>
      <c r="GXX15" s="352"/>
      <c r="GXY15" s="353"/>
      <c r="GXZ15" s="352"/>
      <c r="GYA15" s="353"/>
      <c r="GYB15" s="350"/>
      <c r="GYC15" s="350"/>
      <c r="GYD15" s="350"/>
      <c r="GYE15" s="350"/>
      <c r="GYF15" s="350"/>
      <c r="GYG15" s="350"/>
      <c r="GYH15" s="351"/>
      <c r="GYI15" s="352"/>
      <c r="GYJ15" s="353"/>
      <c r="GYK15" s="352"/>
      <c r="GYL15" s="353"/>
      <c r="GYM15" s="352"/>
      <c r="GYN15" s="353"/>
      <c r="GYO15" s="352"/>
      <c r="GYP15" s="353"/>
      <c r="GYQ15" s="350"/>
      <c r="GYR15" s="350"/>
      <c r="GYS15" s="350"/>
      <c r="GYT15" s="350"/>
      <c r="GYU15" s="350"/>
      <c r="GYV15" s="350"/>
      <c r="GYW15" s="351"/>
      <c r="GYX15" s="352"/>
      <c r="GYY15" s="353"/>
      <c r="GYZ15" s="352"/>
      <c r="GZA15" s="353"/>
      <c r="GZB15" s="352"/>
      <c r="GZC15" s="353"/>
      <c r="GZD15" s="352"/>
      <c r="GZE15" s="353"/>
      <c r="GZF15" s="350"/>
      <c r="GZG15" s="350"/>
      <c r="GZH15" s="350"/>
      <c r="GZI15" s="350"/>
      <c r="GZJ15" s="350"/>
      <c r="GZK15" s="350"/>
      <c r="GZL15" s="351"/>
      <c r="GZM15" s="352"/>
      <c r="GZN15" s="353"/>
      <c r="GZO15" s="352"/>
      <c r="GZP15" s="353"/>
      <c r="GZQ15" s="352"/>
      <c r="GZR15" s="353"/>
      <c r="GZS15" s="352"/>
      <c r="GZT15" s="353"/>
      <c r="GZU15" s="350"/>
      <c r="GZV15" s="350"/>
      <c r="GZW15" s="350"/>
      <c r="GZX15" s="350"/>
      <c r="GZY15" s="350"/>
      <c r="GZZ15" s="350"/>
      <c r="HAA15" s="351"/>
      <c r="HAB15" s="352"/>
      <c r="HAC15" s="353"/>
      <c r="HAD15" s="352"/>
      <c r="HAE15" s="353"/>
      <c r="HAF15" s="352"/>
      <c r="HAG15" s="353"/>
      <c r="HAH15" s="352"/>
      <c r="HAI15" s="353"/>
      <c r="HAJ15" s="350"/>
      <c r="HAK15" s="350"/>
      <c r="HAL15" s="350"/>
      <c r="HAM15" s="350"/>
      <c r="HAN15" s="350"/>
      <c r="HAO15" s="350"/>
      <c r="HAP15" s="351"/>
      <c r="HAQ15" s="352"/>
      <c r="HAR15" s="353"/>
      <c r="HAS15" s="352"/>
      <c r="HAT15" s="353"/>
      <c r="HAU15" s="352"/>
      <c r="HAV15" s="353"/>
      <c r="HAW15" s="352"/>
      <c r="HAX15" s="353"/>
      <c r="HAY15" s="350"/>
      <c r="HAZ15" s="350"/>
      <c r="HBA15" s="350"/>
      <c r="HBB15" s="350"/>
      <c r="HBC15" s="350"/>
      <c r="HBD15" s="350"/>
      <c r="HBE15" s="351"/>
      <c r="HBF15" s="352"/>
      <c r="HBG15" s="353"/>
      <c r="HBH15" s="352"/>
      <c r="HBI15" s="353"/>
      <c r="HBJ15" s="352"/>
      <c r="HBK15" s="353"/>
      <c r="HBL15" s="352"/>
      <c r="HBM15" s="353"/>
      <c r="HBN15" s="350"/>
      <c r="HBO15" s="350"/>
      <c r="HBP15" s="350"/>
      <c r="HBQ15" s="350"/>
      <c r="HBR15" s="350"/>
      <c r="HBS15" s="350"/>
      <c r="HBT15" s="351"/>
      <c r="HBU15" s="352"/>
      <c r="HBV15" s="353"/>
      <c r="HBW15" s="352"/>
      <c r="HBX15" s="353"/>
      <c r="HBY15" s="352"/>
      <c r="HBZ15" s="353"/>
      <c r="HCA15" s="352"/>
      <c r="HCB15" s="353"/>
      <c r="HCC15" s="350"/>
      <c r="HCD15" s="350"/>
      <c r="HCE15" s="350"/>
      <c r="HCF15" s="350"/>
      <c r="HCG15" s="350"/>
      <c r="HCH15" s="350"/>
      <c r="HCI15" s="351"/>
      <c r="HCJ15" s="352"/>
      <c r="HCK15" s="353"/>
      <c r="HCL15" s="352"/>
      <c r="HCM15" s="353"/>
      <c r="HCN15" s="352"/>
      <c r="HCO15" s="353"/>
      <c r="HCP15" s="352"/>
      <c r="HCQ15" s="353"/>
      <c r="HCR15" s="350"/>
      <c r="HCS15" s="350"/>
      <c r="HCT15" s="350"/>
      <c r="HCU15" s="350"/>
      <c r="HCV15" s="350"/>
      <c r="HCW15" s="350"/>
      <c r="HCX15" s="351"/>
      <c r="HCY15" s="352"/>
      <c r="HCZ15" s="353"/>
      <c r="HDA15" s="352"/>
      <c r="HDB15" s="353"/>
      <c r="HDC15" s="352"/>
      <c r="HDD15" s="353"/>
      <c r="HDE15" s="352"/>
      <c r="HDF15" s="353"/>
      <c r="HDG15" s="350"/>
      <c r="HDH15" s="350"/>
      <c r="HDI15" s="350"/>
      <c r="HDJ15" s="350"/>
      <c r="HDK15" s="350"/>
      <c r="HDL15" s="350"/>
      <c r="HDM15" s="351"/>
      <c r="HDN15" s="352"/>
      <c r="HDO15" s="353"/>
      <c r="HDP15" s="352"/>
      <c r="HDQ15" s="353"/>
      <c r="HDR15" s="352"/>
      <c r="HDS15" s="353"/>
      <c r="HDT15" s="352"/>
      <c r="HDU15" s="353"/>
      <c r="HDV15" s="350"/>
      <c r="HDW15" s="350"/>
      <c r="HDX15" s="350"/>
      <c r="HDY15" s="350"/>
      <c r="HDZ15" s="350"/>
      <c r="HEA15" s="350"/>
      <c r="HEB15" s="351"/>
      <c r="HEC15" s="352"/>
      <c r="HED15" s="353"/>
      <c r="HEE15" s="352"/>
      <c r="HEF15" s="353"/>
      <c r="HEG15" s="352"/>
      <c r="HEH15" s="353"/>
      <c r="HEI15" s="352"/>
      <c r="HEJ15" s="353"/>
      <c r="HEK15" s="350"/>
      <c r="HEL15" s="350"/>
      <c r="HEM15" s="350"/>
      <c r="HEN15" s="350"/>
      <c r="HEO15" s="350"/>
      <c r="HEP15" s="350"/>
      <c r="HEQ15" s="351"/>
      <c r="HER15" s="352"/>
      <c r="HES15" s="353"/>
      <c r="HET15" s="352"/>
      <c r="HEU15" s="353"/>
      <c r="HEV15" s="352"/>
      <c r="HEW15" s="353"/>
      <c r="HEX15" s="352"/>
      <c r="HEY15" s="353"/>
      <c r="HEZ15" s="350"/>
      <c r="HFA15" s="350"/>
      <c r="HFB15" s="350"/>
      <c r="HFC15" s="350"/>
      <c r="HFD15" s="350"/>
      <c r="HFE15" s="350"/>
      <c r="HFF15" s="351"/>
      <c r="HFG15" s="352"/>
      <c r="HFH15" s="353"/>
      <c r="HFI15" s="352"/>
      <c r="HFJ15" s="353"/>
      <c r="HFK15" s="352"/>
      <c r="HFL15" s="353"/>
      <c r="HFM15" s="352"/>
      <c r="HFN15" s="353"/>
      <c r="HFO15" s="350"/>
      <c r="HFP15" s="350"/>
      <c r="HFQ15" s="350"/>
      <c r="HFR15" s="350"/>
      <c r="HFS15" s="350"/>
      <c r="HFT15" s="350"/>
      <c r="HFU15" s="351"/>
      <c r="HFV15" s="352"/>
      <c r="HFW15" s="353"/>
      <c r="HFX15" s="352"/>
      <c r="HFY15" s="353"/>
      <c r="HFZ15" s="352"/>
      <c r="HGA15" s="353"/>
      <c r="HGB15" s="352"/>
      <c r="HGC15" s="353"/>
      <c r="HGD15" s="350"/>
      <c r="HGE15" s="350"/>
      <c r="HGF15" s="350"/>
      <c r="HGG15" s="350"/>
      <c r="HGH15" s="350"/>
      <c r="HGI15" s="350"/>
      <c r="HGJ15" s="351"/>
      <c r="HGK15" s="352"/>
      <c r="HGL15" s="353"/>
      <c r="HGM15" s="352"/>
      <c r="HGN15" s="353"/>
      <c r="HGO15" s="352"/>
      <c r="HGP15" s="353"/>
      <c r="HGQ15" s="352"/>
      <c r="HGR15" s="353"/>
      <c r="HGS15" s="350"/>
      <c r="HGT15" s="350"/>
      <c r="HGU15" s="350"/>
      <c r="HGV15" s="350"/>
      <c r="HGW15" s="350"/>
      <c r="HGX15" s="350"/>
      <c r="HGY15" s="351"/>
      <c r="HGZ15" s="352"/>
      <c r="HHA15" s="353"/>
      <c r="HHB15" s="352"/>
      <c r="HHC15" s="353"/>
      <c r="HHD15" s="352"/>
      <c r="HHE15" s="353"/>
      <c r="HHF15" s="352"/>
      <c r="HHG15" s="353"/>
      <c r="HHH15" s="350"/>
      <c r="HHI15" s="350"/>
      <c r="HHJ15" s="350"/>
      <c r="HHK15" s="350"/>
      <c r="HHL15" s="350"/>
      <c r="HHM15" s="350"/>
      <c r="HHN15" s="351"/>
      <c r="HHO15" s="352"/>
      <c r="HHP15" s="353"/>
      <c r="HHQ15" s="352"/>
      <c r="HHR15" s="353"/>
      <c r="HHS15" s="352"/>
      <c r="HHT15" s="353"/>
      <c r="HHU15" s="352"/>
      <c r="HHV15" s="353"/>
      <c r="HHW15" s="350"/>
      <c r="HHX15" s="350"/>
      <c r="HHY15" s="350"/>
      <c r="HHZ15" s="350"/>
      <c r="HIA15" s="350"/>
      <c r="HIB15" s="350"/>
      <c r="HIC15" s="351"/>
      <c r="HID15" s="352"/>
      <c r="HIE15" s="353"/>
      <c r="HIF15" s="352"/>
      <c r="HIG15" s="353"/>
      <c r="HIH15" s="352"/>
      <c r="HII15" s="353"/>
      <c r="HIJ15" s="352"/>
      <c r="HIK15" s="353"/>
      <c r="HIL15" s="350"/>
      <c r="HIM15" s="350"/>
      <c r="HIN15" s="350"/>
      <c r="HIO15" s="350"/>
      <c r="HIP15" s="350"/>
      <c r="HIQ15" s="350"/>
      <c r="HIR15" s="351"/>
      <c r="HIS15" s="352"/>
      <c r="HIT15" s="353"/>
      <c r="HIU15" s="352"/>
      <c r="HIV15" s="353"/>
      <c r="HIW15" s="352"/>
      <c r="HIX15" s="353"/>
      <c r="HIY15" s="352"/>
      <c r="HIZ15" s="353"/>
      <c r="HJA15" s="350"/>
      <c r="HJB15" s="350"/>
      <c r="HJC15" s="350"/>
      <c r="HJD15" s="350"/>
      <c r="HJE15" s="350"/>
      <c r="HJF15" s="350"/>
      <c r="HJG15" s="351"/>
      <c r="HJH15" s="352"/>
      <c r="HJI15" s="353"/>
      <c r="HJJ15" s="352"/>
      <c r="HJK15" s="353"/>
      <c r="HJL15" s="352"/>
      <c r="HJM15" s="353"/>
      <c r="HJN15" s="352"/>
      <c r="HJO15" s="353"/>
      <c r="HJP15" s="350"/>
      <c r="HJQ15" s="350"/>
      <c r="HJR15" s="350"/>
      <c r="HJS15" s="350"/>
      <c r="HJT15" s="350"/>
      <c r="HJU15" s="350"/>
      <c r="HJV15" s="351"/>
      <c r="HJW15" s="352"/>
      <c r="HJX15" s="353"/>
      <c r="HJY15" s="352"/>
      <c r="HJZ15" s="353"/>
      <c r="HKA15" s="352"/>
      <c r="HKB15" s="353"/>
      <c r="HKC15" s="352"/>
      <c r="HKD15" s="353"/>
      <c r="HKE15" s="350"/>
      <c r="HKF15" s="350"/>
      <c r="HKG15" s="350"/>
      <c r="HKH15" s="350"/>
      <c r="HKI15" s="350"/>
      <c r="HKJ15" s="350"/>
      <c r="HKK15" s="351"/>
      <c r="HKL15" s="352"/>
      <c r="HKM15" s="353"/>
      <c r="HKN15" s="352"/>
      <c r="HKO15" s="353"/>
      <c r="HKP15" s="352"/>
      <c r="HKQ15" s="353"/>
      <c r="HKR15" s="352"/>
      <c r="HKS15" s="353"/>
      <c r="HKT15" s="350"/>
      <c r="HKU15" s="350"/>
      <c r="HKV15" s="350"/>
      <c r="HKW15" s="350"/>
      <c r="HKX15" s="350"/>
      <c r="HKY15" s="350"/>
      <c r="HKZ15" s="351"/>
      <c r="HLA15" s="352"/>
      <c r="HLB15" s="353"/>
      <c r="HLC15" s="352"/>
      <c r="HLD15" s="353"/>
      <c r="HLE15" s="352"/>
      <c r="HLF15" s="353"/>
      <c r="HLG15" s="352"/>
      <c r="HLH15" s="353"/>
      <c r="HLI15" s="350"/>
      <c r="HLJ15" s="350"/>
      <c r="HLK15" s="350"/>
      <c r="HLL15" s="350"/>
      <c r="HLM15" s="350"/>
      <c r="HLN15" s="350"/>
      <c r="HLO15" s="351"/>
      <c r="HLP15" s="352"/>
      <c r="HLQ15" s="353"/>
      <c r="HLR15" s="352"/>
      <c r="HLS15" s="353"/>
      <c r="HLT15" s="352"/>
      <c r="HLU15" s="353"/>
      <c r="HLV15" s="352"/>
      <c r="HLW15" s="353"/>
      <c r="HLX15" s="350"/>
      <c r="HLY15" s="350"/>
      <c r="HLZ15" s="350"/>
      <c r="HMA15" s="350"/>
      <c r="HMB15" s="350"/>
      <c r="HMC15" s="350"/>
      <c r="HMD15" s="351"/>
      <c r="HME15" s="352"/>
      <c r="HMF15" s="353"/>
      <c r="HMG15" s="352"/>
      <c r="HMH15" s="353"/>
      <c r="HMI15" s="352"/>
      <c r="HMJ15" s="353"/>
      <c r="HMK15" s="352"/>
      <c r="HML15" s="353"/>
      <c r="HMM15" s="350"/>
      <c r="HMN15" s="350"/>
      <c r="HMO15" s="350"/>
      <c r="HMP15" s="350"/>
      <c r="HMQ15" s="350"/>
      <c r="HMR15" s="350"/>
      <c r="HMS15" s="351"/>
      <c r="HMT15" s="352"/>
      <c r="HMU15" s="353"/>
      <c r="HMV15" s="352"/>
      <c r="HMW15" s="353"/>
      <c r="HMX15" s="352"/>
      <c r="HMY15" s="353"/>
      <c r="HMZ15" s="352"/>
      <c r="HNA15" s="353"/>
      <c r="HNB15" s="350"/>
      <c r="HNC15" s="350"/>
      <c r="HND15" s="350"/>
      <c r="HNE15" s="350"/>
      <c r="HNF15" s="350"/>
      <c r="HNG15" s="350"/>
      <c r="HNH15" s="351"/>
      <c r="HNI15" s="352"/>
      <c r="HNJ15" s="353"/>
      <c r="HNK15" s="352"/>
      <c r="HNL15" s="353"/>
      <c r="HNM15" s="352"/>
      <c r="HNN15" s="353"/>
      <c r="HNO15" s="352"/>
      <c r="HNP15" s="353"/>
      <c r="HNQ15" s="350"/>
      <c r="HNR15" s="350"/>
      <c r="HNS15" s="350"/>
      <c r="HNT15" s="350"/>
      <c r="HNU15" s="350"/>
      <c r="HNV15" s="350"/>
      <c r="HNW15" s="351"/>
      <c r="HNX15" s="352"/>
      <c r="HNY15" s="353"/>
      <c r="HNZ15" s="352"/>
      <c r="HOA15" s="353"/>
      <c r="HOB15" s="352"/>
      <c r="HOC15" s="353"/>
      <c r="HOD15" s="352"/>
      <c r="HOE15" s="353"/>
      <c r="HOF15" s="350"/>
      <c r="HOG15" s="350"/>
      <c r="HOH15" s="350"/>
      <c r="HOI15" s="350"/>
      <c r="HOJ15" s="350"/>
      <c r="HOK15" s="350"/>
      <c r="HOL15" s="351"/>
      <c r="HOM15" s="352"/>
      <c r="HON15" s="353"/>
      <c r="HOO15" s="352"/>
      <c r="HOP15" s="353"/>
      <c r="HOQ15" s="352"/>
      <c r="HOR15" s="353"/>
      <c r="HOS15" s="352"/>
      <c r="HOT15" s="353"/>
      <c r="HOU15" s="350"/>
      <c r="HOV15" s="350"/>
      <c r="HOW15" s="350"/>
      <c r="HOX15" s="350"/>
      <c r="HOY15" s="350"/>
      <c r="HOZ15" s="350"/>
      <c r="HPA15" s="351"/>
      <c r="HPB15" s="352"/>
      <c r="HPC15" s="353"/>
      <c r="HPD15" s="352"/>
      <c r="HPE15" s="353"/>
      <c r="HPF15" s="352"/>
      <c r="HPG15" s="353"/>
      <c r="HPH15" s="352"/>
      <c r="HPI15" s="353"/>
      <c r="HPJ15" s="350"/>
      <c r="HPK15" s="350"/>
      <c r="HPL15" s="350"/>
      <c r="HPM15" s="350"/>
      <c r="HPN15" s="350"/>
      <c r="HPO15" s="350"/>
      <c r="HPP15" s="351"/>
      <c r="HPQ15" s="352"/>
      <c r="HPR15" s="353"/>
      <c r="HPS15" s="352"/>
      <c r="HPT15" s="353"/>
      <c r="HPU15" s="352"/>
      <c r="HPV15" s="353"/>
      <c r="HPW15" s="352"/>
      <c r="HPX15" s="353"/>
      <c r="HPY15" s="350"/>
      <c r="HPZ15" s="350"/>
      <c r="HQA15" s="350"/>
      <c r="HQB15" s="350"/>
      <c r="HQC15" s="350"/>
      <c r="HQD15" s="350"/>
      <c r="HQE15" s="351"/>
      <c r="HQF15" s="352"/>
      <c r="HQG15" s="353"/>
      <c r="HQH15" s="352"/>
      <c r="HQI15" s="353"/>
      <c r="HQJ15" s="352"/>
      <c r="HQK15" s="353"/>
      <c r="HQL15" s="352"/>
      <c r="HQM15" s="353"/>
      <c r="HQN15" s="350"/>
      <c r="HQO15" s="350"/>
      <c r="HQP15" s="350"/>
      <c r="HQQ15" s="350"/>
      <c r="HQR15" s="350"/>
      <c r="HQS15" s="350"/>
      <c r="HQT15" s="351"/>
      <c r="HQU15" s="352"/>
      <c r="HQV15" s="353"/>
      <c r="HQW15" s="352"/>
      <c r="HQX15" s="353"/>
      <c r="HQY15" s="352"/>
      <c r="HQZ15" s="353"/>
      <c r="HRA15" s="352"/>
      <c r="HRB15" s="353"/>
      <c r="HRC15" s="350"/>
      <c r="HRD15" s="350"/>
      <c r="HRE15" s="350"/>
      <c r="HRF15" s="350"/>
      <c r="HRG15" s="350"/>
      <c r="HRH15" s="350"/>
      <c r="HRI15" s="351"/>
      <c r="HRJ15" s="352"/>
      <c r="HRK15" s="353"/>
      <c r="HRL15" s="352"/>
      <c r="HRM15" s="353"/>
      <c r="HRN15" s="352"/>
      <c r="HRO15" s="353"/>
      <c r="HRP15" s="352"/>
      <c r="HRQ15" s="353"/>
      <c r="HRR15" s="350"/>
      <c r="HRS15" s="350"/>
      <c r="HRT15" s="350"/>
      <c r="HRU15" s="350"/>
      <c r="HRV15" s="350"/>
      <c r="HRW15" s="350"/>
      <c r="HRX15" s="351"/>
      <c r="HRY15" s="352"/>
      <c r="HRZ15" s="353"/>
      <c r="HSA15" s="352"/>
      <c r="HSB15" s="353"/>
      <c r="HSC15" s="352"/>
      <c r="HSD15" s="353"/>
      <c r="HSE15" s="352"/>
      <c r="HSF15" s="353"/>
      <c r="HSG15" s="350"/>
      <c r="HSH15" s="350"/>
      <c r="HSI15" s="350"/>
      <c r="HSJ15" s="350"/>
      <c r="HSK15" s="350"/>
      <c r="HSL15" s="350"/>
      <c r="HSM15" s="351"/>
      <c r="HSN15" s="352"/>
      <c r="HSO15" s="353"/>
      <c r="HSP15" s="352"/>
      <c r="HSQ15" s="353"/>
      <c r="HSR15" s="352"/>
      <c r="HSS15" s="353"/>
      <c r="HST15" s="352"/>
      <c r="HSU15" s="353"/>
      <c r="HSV15" s="350"/>
      <c r="HSW15" s="350"/>
      <c r="HSX15" s="350"/>
      <c r="HSY15" s="350"/>
      <c r="HSZ15" s="350"/>
      <c r="HTA15" s="350"/>
      <c r="HTB15" s="351"/>
      <c r="HTC15" s="352"/>
      <c r="HTD15" s="353"/>
      <c r="HTE15" s="352"/>
      <c r="HTF15" s="353"/>
      <c r="HTG15" s="352"/>
      <c r="HTH15" s="353"/>
      <c r="HTI15" s="352"/>
      <c r="HTJ15" s="353"/>
      <c r="HTK15" s="350"/>
      <c r="HTL15" s="350"/>
      <c r="HTM15" s="350"/>
      <c r="HTN15" s="350"/>
      <c r="HTO15" s="350"/>
      <c r="HTP15" s="350"/>
      <c r="HTQ15" s="351"/>
      <c r="HTR15" s="352"/>
      <c r="HTS15" s="353"/>
      <c r="HTT15" s="352"/>
      <c r="HTU15" s="353"/>
      <c r="HTV15" s="352"/>
      <c r="HTW15" s="353"/>
      <c r="HTX15" s="352"/>
      <c r="HTY15" s="353"/>
      <c r="HTZ15" s="350"/>
      <c r="HUA15" s="350"/>
      <c r="HUB15" s="350"/>
      <c r="HUC15" s="350"/>
      <c r="HUD15" s="350"/>
      <c r="HUE15" s="350"/>
      <c r="HUF15" s="351"/>
      <c r="HUG15" s="352"/>
      <c r="HUH15" s="353"/>
      <c r="HUI15" s="352"/>
      <c r="HUJ15" s="353"/>
      <c r="HUK15" s="352"/>
      <c r="HUL15" s="353"/>
      <c r="HUM15" s="352"/>
      <c r="HUN15" s="353"/>
      <c r="HUO15" s="350"/>
      <c r="HUP15" s="350"/>
      <c r="HUQ15" s="350"/>
      <c r="HUR15" s="350"/>
      <c r="HUS15" s="350"/>
      <c r="HUT15" s="350"/>
      <c r="HUU15" s="351"/>
      <c r="HUV15" s="352"/>
      <c r="HUW15" s="353"/>
      <c r="HUX15" s="352"/>
      <c r="HUY15" s="353"/>
      <c r="HUZ15" s="352"/>
      <c r="HVA15" s="353"/>
      <c r="HVB15" s="352"/>
      <c r="HVC15" s="353"/>
      <c r="HVD15" s="350"/>
      <c r="HVE15" s="350"/>
      <c r="HVF15" s="350"/>
      <c r="HVG15" s="350"/>
      <c r="HVH15" s="350"/>
      <c r="HVI15" s="350"/>
      <c r="HVJ15" s="351"/>
      <c r="HVK15" s="352"/>
      <c r="HVL15" s="353"/>
      <c r="HVM15" s="352"/>
      <c r="HVN15" s="353"/>
      <c r="HVO15" s="352"/>
      <c r="HVP15" s="353"/>
      <c r="HVQ15" s="352"/>
      <c r="HVR15" s="353"/>
      <c r="HVS15" s="350"/>
      <c r="HVT15" s="350"/>
      <c r="HVU15" s="350"/>
      <c r="HVV15" s="350"/>
      <c r="HVW15" s="350"/>
      <c r="HVX15" s="350"/>
      <c r="HVY15" s="351"/>
      <c r="HVZ15" s="352"/>
      <c r="HWA15" s="353"/>
      <c r="HWB15" s="352"/>
      <c r="HWC15" s="353"/>
      <c r="HWD15" s="352"/>
      <c r="HWE15" s="353"/>
      <c r="HWF15" s="352"/>
      <c r="HWG15" s="353"/>
      <c r="HWH15" s="350"/>
      <c r="HWI15" s="350"/>
      <c r="HWJ15" s="350"/>
      <c r="HWK15" s="350"/>
      <c r="HWL15" s="350"/>
      <c r="HWM15" s="350"/>
      <c r="HWN15" s="351"/>
      <c r="HWO15" s="352"/>
      <c r="HWP15" s="353"/>
      <c r="HWQ15" s="352"/>
      <c r="HWR15" s="353"/>
      <c r="HWS15" s="352"/>
      <c r="HWT15" s="353"/>
      <c r="HWU15" s="352"/>
      <c r="HWV15" s="353"/>
      <c r="HWW15" s="350"/>
      <c r="HWX15" s="350"/>
      <c r="HWY15" s="350"/>
      <c r="HWZ15" s="350"/>
      <c r="HXA15" s="350"/>
      <c r="HXB15" s="350"/>
      <c r="HXC15" s="351"/>
      <c r="HXD15" s="352"/>
      <c r="HXE15" s="353"/>
      <c r="HXF15" s="352"/>
      <c r="HXG15" s="353"/>
      <c r="HXH15" s="352"/>
      <c r="HXI15" s="353"/>
      <c r="HXJ15" s="352"/>
      <c r="HXK15" s="353"/>
      <c r="HXL15" s="350"/>
      <c r="HXM15" s="350"/>
      <c r="HXN15" s="350"/>
      <c r="HXO15" s="350"/>
      <c r="HXP15" s="350"/>
      <c r="HXQ15" s="350"/>
      <c r="HXR15" s="351"/>
      <c r="HXS15" s="352"/>
      <c r="HXT15" s="353"/>
      <c r="HXU15" s="352"/>
      <c r="HXV15" s="353"/>
      <c r="HXW15" s="352"/>
      <c r="HXX15" s="353"/>
      <c r="HXY15" s="352"/>
      <c r="HXZ15" s="353"/>
      <c r="HYA15" s="350"/>
      <c r="HYB15" s="350"/>
      <c r="HYC15" s="350"/>
      <c r="HYD15" s="350"/>
      <c r="HYE15" s="350"/>
      <c r="HYF15" s="350"/>
      <c r="HYG15" s="351"/>
      <c r="HYH15" s="352"/>
      <c r="HYI15" s="353"/>
      <c r="HYJ15" s="352"/>
      <c r="HYK15" s="353"/>
      <c r="HYL15" s="352"/>
      <c r="HYM15" s="353"/>
      <c r="HYN15" s="352"/>
      <c r="HYO15" s="353"/>
      <c r="HYP15" s="350"/>
      <c r="HYQ15" s="350"/>
      <c r="HYR15" s="350"/>
      <c r="HYS15" s="350"/>
      <c r="HYT15" s="350"/>
      <c r="HYU15" s="350"/>
      <c r="HYV15" s="351"/>
      <c r="HYW15" s="352"/>
      <c r="HYX15" s="353"/>
      <c r="HYY15" s="352"/>
      <c r="HYZ15" s="353"/>
      <c r="HZA15" s="352"/>
      <c r="HZB15" s="353"/>
      <c r="HZC15" s="352"/>
      <c r="HZD15" s="353"/>
      <c r="HZE15" s="350"/>
      <c r="HZF15" s="350"/>
      <c r="HZG15" s="350"/>
      <c r="HZH15" s="350"/>
      <c r="HZI15" s="350"/>
      <c r="HZJ15" s="350"/>
      <c r="HZK15" s="351"/>
      <c r="HZL15" s="352"/>
      <c r="HZM15" s="353"/>
      <c r="HZN15" s="352"/>
      <c r="HZO15" s="353"/>
      <c r="HZP15" s="352"/>
      <c r="HZQ15" s="353"/>
      <c r="HZR15" s="352"/>
      <c r="HZS15" s="353"/>
      <c r="HZT15" s="350"/>
      <c r="HZU15" s="350"/>
      <c r="HZV15" s="350"/>
      <c r="HZW15" s="350"/>
      <c r="HZX15" s="350"/>
      <c r="HZY15" s="350"/>
      <c r="HZZ15" s="351"/>
      <c r="IAA15" s="352"/>
      <c r="IAB15" s="353"/>
      <c r="IAC15" s="352"/>
      <c r="IAD15" s="353"/>
      <c r="IAE15" s="352"/>
      <c r="IAF15" s="353"/>
      <c r="IAG15" s="352"/>
      <c r="IAH15" s="353"/>
      <c r="IAI15" s="350"/>
      <c r="IAJ15" s="350"/>
      <c r="IAK15" s="350"/>
      <c r="IAL15" s="350"/>
      <c r="IAM15" s="350"/>
      <c r="IAN15" s="350"/>
      <c r="IAO15" s="351"/>
      <c r="IAP15" s="352"/>
      <c r="IAQ15" s="353"/>
      <c r="IAR15" s="352"/>
      <c r="IAS15" s="353"/>
      <c r="IAT15" s="352"/>
      <c r="IAU15" s="353"/>
      <c r="IAV15" s="352"/>
      <c r="IAW15" s="353"/>
      <c r="IAX15" s="350"/>
      <c r="IAY15" s="350"/>
      <c r="IAZ15" s="350"/>
      <c r="IBA15" s="350"/>
      <c r="IBB15" s="350"/>
      <c r="IBC15" s="350"/>
      <c r="IBD15" s="351"/>
      <c r="IBE15" s="352"/>
      <c r="IBF15" s="353"/>
      <c r="IBG15" s="352"/>
      <c r="IBH15" s="353"/>
      <c r="IBI15" s="352"/>
      <c r="IBJ15" s="353"/>
      <c r="IBK15" s="352"/>
      <c r="IBL15" s="353"/>
      <c r="IBM15" s="350"/>
      <c r="IBN15" s="350"/>
      <c r="IBO15" s="350"/>
      <c r="IBP15" s="350"/>
      <c r="IBQ15" s="350"/>
      <c r="IBR15" s="350"/>
      <c r="IBS15" s="351"/>
      <c r="IBT15" s="352"/>
      <c r="IBU15" s="353"/>
      <c r="IBV15" s="352"/>
      <c r="IBW15" s="353"/>
      <c r="IBX15" s="352"/>
      <c r="IBY15" s="353"/>
      <c r="IBZ15" s="352"/>
      <c r="ICA15" s="353"/>
      <c r="ICB15" s="350"/>
      <c r="ICC15" s="350"/>
      <c r="ICD15" s="350"/>
      <c r="ICE15" s="350"/>
      <c r="ICF15" s="350"/>
      <c r="ICG15" s="350"/>
      <c r="ICH15" s="351"/>
      <c r="ICI15" s="352"/>
      <c r="ICJ15" s="353"/>
      <c r="ICK15" s="352"/>
      <c r="ICL15" s="353"/>
      <c r="ICM15" s="352"/>
      <c r="ICN15" s="353"/>
      <c r="ICO15" s="352"/>
      <c r="ICP15" s="353"/>
      <c r="ICQ15" s="350"/>
      <c r="ICR15" s="350"/>
      <c r="ICS15" s="350"/>
      <c r="ICT15" s="350"/>
      <c r="ICU15" s="350"/>
      <c r="ICV15" s="350"/>
      <c r="ICW15" s="351"/>
      <c r="ICX15" s="352"/>
      <c r="ICY15" s="353"/>
      <c r="ICZ15" s="352"/>
      <c r="IDA15" s="353"/>
      <c r="IDB15" s="352"/>
      <c r="IDC15" s="353"/>
      <c r="IDD15" s="352"/>
      <c r="IDE15" s="353"/>
      <c r="IDF15" s="350"/>
      <c r="IDG15" s="350"/>
      <c r="IDH15" s="350"/>
      <c r="IDI15" s="350"/>
      <c r="IDJ15" s="350"/>
      <c r="IDK15" s="350"/>
      <c r="IDL15" s="351"/>
      <c r="IDM15" s="352"/>
      <c r="IDN15" s="353"/>
      <c r="IDO15" s="352"/>
      <c r="IDP15" s="353"/>
      <c r="IDQ15" s="352"/>
      <c r="IDR15" s="353"/>
      <c r="IDS15" s="352"/>
      <c r="IDT15" s="353"/>
      <c r="IDU15" s="350"/>
      <c r="IDV15" s="350"/>
      <c r="IDW15" s="350"/>
      <c r="IDX15" s="350"/>
      <c r="IDY15" s="350"/>
      <c r="IDZ15" s="350"/>
      <c r="IEA15" s="351"/>
      <c r="IEB15" s="352"/>
      <c r="IEC15" s="353"/>
      <c r="IED15" s="352"/>
      <c r="IEE15" s="353"/>
      <c r="IEF15" s="352"/>
      <c r="IEG15" s="353"/>
      <c r="IEH15" s="352"/>
      <c r="IEI15" s="353"/>
      <c r="IEJ15" s="350"/>
      <c r="IEK15" s="350"/>
      <c r="IEL15" s="350"/>
      <c r="IEM15" s="350"/>
      <c r="IEN15" s="350"/>
      <c r="IEO15" s="350"/>
      <c r="IEP15" s="351"/>
      <c r="IEQ15" s="352"/>
      <c r="IER15" s="353"/>
      <c r="IES15" s="352"/>
      <c r="IET15" s="353"/>
      <c r="IEU15" s="352"/>
      <c r="IEV15" s="353"/>
      <c r="IEW15" s="352"/>
      <c r="IEX15" s="353"/>
      <c r="IEY15" s="350"/>
      <c r="IEZ15" s="350"/>
      <c r="IFA15" s="350"/>
      <c r="IFB15" s="350"/>
      <c r="IFC15" s="350"/>
      <c r="IFD15" s="350"/>
      <c r="IFE15" s="351"/>
      <c r="IFF15" s="352"/>
      <c r="IFG15" s="353"/>
      <c r="IFH15" s="352"/>
      <c r="IFI15" s="353"/>
      <c r="IFJ15" s="352"/>
      <c r="IFK15" s="353"/>
      <c r="IFL15" s="352"/>
      <c r="IFM15" s="353"/>
      <c r="IFN15" s="350"/>
      <c r="IFO15" s="350"/>
      <c r="IFP15" s="350"/>
      <c r="IFQ15" s="350"/>
      <c r="IFR15" s="350"/>
      <c r="IFS15" s="350"/>
      <c r="IFT15" s="351"/>
      <c r="IFU15" s="352"/>
      <c r="IFV15" s="353"/>
      <c r="IFW15" s="352"/>
      <c r="IFX15" s="353"/>
      <c r="IFY15" s="352"/>
      <c r="IFZ15" s="353"/>
      <c r="IGA15" s="352"/>
      <c r="IGB15" s="353"/>
      <c r="IGC15" s="350"/>
      <c r="IGD15" s="350"/>
      <c r="IGE15" s="350"/>
      <c r="IGF15" s="350"/>
      <c r="IGG15" s="350"/>
      <c r="IGH15" s="350"/>
      <c r="IGI15" s="351"/>
      <c r="IGJ15" s="352"/>
      <c r="IGK15" s="353"/>
      <c r="IGL15" s="352"/>
      <c r="IGM15" s="353"/>
      <c r="IGN15" s="352"/>
      <c r="IGO15" s="353"/>
      <c r="IGP15" s="352"/>
      <c r="IGQ15" s="353"/>
      <c r="IGR15" s="350"/>
      <c r="IGS15" s="350"/>
      <c r="IGT15" s="350"/>
      <c r="IGU15" s="350"/>
      <c r="IGV15" s="350"/>
      <c r="IGW15" s="350"/>
      <c r="IGX15" s="351"/>
      <c r="IGY15" s="352"/>
      <c r="IGZ15" s="353"/>
      <c r="IHA15" s="352"/>
      <c r="IHB15" s="353"/>
      <c r="IHC15" s="352"/>
      <c r="IHD15" s="353"/>
      <c r="IHE15" s="352"/>
      <c r="IHF15" s="353"/>
      <c r="IHG15" s="350"/>
      <c r="IHH15" s="350"/>
      <c r="IHI15" s="350"/>
      <c r="IHJ15" s="350"/>
      <c r="IHK15" s="350"/>
      <c r="IHL15" s="350"/>
      <c r="IHM15" s="351"/>
      <c r="IHN15" s="352"/>
      <c r="IHO15" s="353"/>
      <c r="IHP15" s="352"/>
      <c r="IHQ15" s="353"/>
      <c r="IHR15" s="352"/>
      <c r="IHS15" s="353"/>
      <c r="IHT15" s="352"/>
      <c r="IHU15" s="353"/>
      <c r="IHV15" s="350"/>
      <c r="IHW15" s="350"/>
      <c r="IHX15" s="350"/>
      <c r="IHY15" s="350"/>
      <c r="IHZ15" s="350"/>
      <c r="IIA15" s="350"/>
      <c r="IIB15" s="351"/>
      <c r="IIC15" s="352"/>
      <c r="IID15" s="353"/>
      <c r="IIE15" s="352"/>
      <c r="IIF15" s="353"/>
      <c r="IIG15" s="352"/>
      <c r="IIH15" s="353"/>
      <c r="III15" s="352"/>
      <c r="IIJ15" s="353"/>
      <c r="IIK15" s="350"/>
      <c r="IIL15" s="350"/>
      <c r="IIM15" s="350"/>
      <c r="IIN15" s="350"/>
      <c r="IIO15" s="350"/>
      <c r="IIP15" s="350"/>
      <c r="IIQ15" s="351"/>
      <c r="IIR15" s="352"/>
      <c r="IIS15" s="353"/>
      <c r="IIT15" s="352"/>
      <c r="IIU15" s="353"/>
      <c r="IIV15" s="352"/>
      <c r="IIW15" s="353"/>
      <c r="IIX15" s="352"/>
      <c r="IIY15" s="353"/>
      <c r="IIZ15" s="350"/>
      <c r="IJA15" s="350"/>
      <c r="IJB15" s="350"/>
      <c r="IJC15" s="350"/>
      <c r="IJD15" s="350"/>
      <c r="IJE15" s="350"/>
      <c r="IJF15" s="351"/>
      <c r="IJG15" s="352"/>
      <c r="IJH15" s="353"/>
      <c r="IJI15" s="352"/>
      <c r="IJJ15" s="353"/>
      <c r="IJK15" s="352"/>
      <c r="IJL15" s="353"/>
      <c r="IJM15" s="352"/>
      <c r="IJN15" s="353"/>
      <c r="IJO15" s="350"/>
      <c r="IJP15" s="350"/>
      <c r="IJQ15" s="350"/>
      <c r="IJR15" s="350"/>
      <c r="IJS15" s="350"/>
      <c r="IJT15" s="350"/>
      <c r="IJU15" s="351"/>
      <c r="IJV15" s="352"/>
      <c r="IJW15" s="353"/>
      <c r="IJX15" s="352"/>
      <c r="IJY15" s="353"/>
      <c r="IJZ15" s="352"/>
      <c r="IKA15" s="353"/>
      <c r="IKB15" s="352"/>
      <c r="IKC15" s="353"/>
      <c r="IKD15" s="350"/>
      <c r="IKE15" s="350"/>
      <c r="IKF15" s="350"/>
      <c r="IKG15" s="350"/>
      <c r="IKH15" s="350"/>
      <c r="IKI15" s="350"/>
      <c r="IKJ15" s="351"/>
      <c r="IKK15" s="352"/>
      <c r="IKL15" s="353"/>
      <c r="IKM15" s="352"/>
      <c r="IKN15" s="353"/>
      <c r="IKO15" s="352"/>
      <c r="IKP15" s="353"/>
      <c r="IKQ15" s="352"/>
      <c r="IKR15" s="353"/>
      <c r="IKS15" s="350"/>
      <c r="IKT15" s="350"/>
      <c r="IKU15" s="350"/>
      <c r="IKV15" s="350"/>
      <c r="IKW15" s="350"/>
      <c r="IKX15" s="350"/>
      <c r="IKY15" s="351"/>
      <c r="IKZ15" s="352"/>
      <c r="ILA15" s="353"/>
      <c r="ILB15" s="352"/>
      <c r="ILC15" s="353"/>
      <c r="ILD15" s="352"/>
      <c r="ILE15" s="353"/>
      <c r="ILF15" s="352"/>
      <c r="ILG15" s="353"/>
      <c r="ILH15" s="350"/>
      <c r="ILI15" s="350"/>
      <c r="ILJ15" s="350"/>
      <c r="ILK15" s="350"/>
      <c r="ILL15" s="350"/>
      <c r="ILM15" s="350"/>
      <c r="ILN15" s="351"/>
      <c r="ILO15" s="352"/>
      <c r="ILP15" s="353"/>
      <c r="ILQ15" s="352"/>
      <c r="ILR15" s="353"/>
      <c r="ILS15" s="352"/>
      <c r="ILT15" s="353"/>
      <c r="ILU15" s="352"/>
      <c r="ILV15" s="353"/>
      <c r="ILW15" s="350"/>
      <c r="ILX15" s="350"/>
      <c r="ILY15" s="350"/>
      <c r="ILZ15" s="350"/>
      <c r="IMA15" s="350"/>
      <c r="IMB15" s="350"/>
      <c r="IMC15" s="351"/>
      <c r="IMD15" s="352"/>
      <c r="IME15" s="353"/>
      <c r="IMF15" s="352"/>
      <c r="IMG15" s="353"/>
      <c r="IMH15" s="352"/>
      <c r="IMI15" s="353"/>
      <c r="IMJ15" s="352"/>
      <c r="IMK15" s="353"/>
      <c r="IML15" s="350"/>
      <c r="IMM15" s="350"/>
      <c r="IMN15" s="350"/>
      <c r="IMO15" s="350"/>
      <c r="IMP15" s="350"/>
      <c r="IMQ15" s="350"/>
      <c r="IMR15" s="351"/>
      <c r="IMS15" s="352"/>
      <c r="IMT15" s="353"/>
      <c r="IMU15" s="352"/>
      <c r="IMV15" s="353"/>
      <c r="IMW15" s="352"/>
      <c r="IMX15" s="353"/>
      <c r="IMY15" s="352"/>
      <c r="IMZ15" s="353"/>
      <c r="INA15" s="350"/>
      <c r="INB15" s="350"/>
      <c r="INC15" s="350"/>
      <c r="IND15" s="350"/>
      <c r="INE15" s="350"/>
      <c r="INF15" s="350"/>
      <c r="ING15" s="351"/>
      <c r="INH15" s="352"/>
      <c r="INI15" s="353"/>
      <c r="INJ15" s="352"/>
      <c r="INK15" s="353"/>
      <c r="INL15" s="352"/>
      <c r="INM15" s="353"/>
      <c r="INN15" s="352"/>
      <c r="INO15" s="353"/>
      <c r="INP15" s="350"/>
      <c r="INQ15" s="350"/>
      <c r="INR15" s="350"/>
      <c r="INS15" s="350"/>
      <c r="INT15" s="350"/>
      <c r="INU15" s="350"/>
      <c r="INV15" s="351"/>
      <c r="INW15" s="352"/>
      <c r="INX15" s="353"/>
      <c r="INY15" s="352"/>
      <c r="INZ15" s="353"/>
      <c r="IOA15" s="352"/>
      <c r="IOB15" s="353"/>
      <c r="IOC15" s="352"/>
      <c r="IOD15" s="353"/>
      <c r="IOE15" s="350"/>
      <c r="IOF15" s="350"/>
      <c r="IOG15" s="350"/>
      <c r="IOH15" s="350"/>
      <c r="IOI15" s="350"/>
      <c r="IOJ15" s="350"/>
      <c r="IOK15" s="351"/>
      <c r="IOL15" s="352"/>
      <c r="IOM15" s="353"/>
      <c r="ION15" s="352"/>
      <c r="IOO15" s="353"/>
      <c r="IOP15" s="352"/>
      <c r="IOQ15" s="353"/>
      <c r="IOR15" s="352"/>
      <c r="IOS15" s="353"/>
      <c r="IOT15" s="350"/>
      <c r="IOU15" s="350"/>
      <c r="IOV15" s="350"/>
      <c r="IOW15" s="350"/>
      <c r="IOX15" s="350"/>
      <c r="IOY15" s="350"/>
      <c r="IOZ15" s="351"/>
      <c r="IPA15" s="352"/>
      <c r="IPB15" s="353"/>
      <c r="IPC15" s="352"/>
      <c r="IPD15" s="353"/>
      <c r="IPE15" s="352"/>
      <c r="IPF15" s="353"/>
      <c r="IPG15" s="352"/>
      <c r="IPH15" s="353"/>
      <c r="IPI15" s="350"/>
      <c r="IPJ15" s="350"/>
      <c r="IPK15" s="350"/>
      <c r="IPL15" s="350"/>
      <c r="IPM15" s="350"/>
      <c r="IPN15" s="350"/>
      <c r="IPO15" s="351"/>
      <c r="IPP15" s="352"/>
      <c r="IPQ15" s="353"/>
      <c r="IPR15" s="352"/>
      <c r="IPS15" s="353"/>
      <c r="IPT15" s="352"/>
      <c r="IPU15" s="353"/>
      <c r="IPV15" s="352"/>
      <c r="IPW15" s="353"/>
      <c r="IPX15" s="350"/>
      <c r="IPY15" s="350"/>
      <c r="IPZ15" s="350"/>
      <c r="IQA15" s="350"/>
      <c r="IQB15" s="350"/>
      <c r="IQC15" s="350"/>
      <c r="IQD15" s="351"/>
      <c r="IQE15" s="352"/>
      <c r="IQF15" s="353"/>
      <c r="IQG15" s="352"/>
      <c r="IQH15" s="353"/>
      <c r="IQI15" s="352"/>
      <c r="IQJ15" s="353"/>
      <c r="IQK15" s="352"/>
      <c r="IQL15" s="353"/>
      <c r="IQM15" s="350"/>
      <c r="IQN15" s="350"/>
      <c r="IQO15" s="350"/>
      <c r="IQP15" s="350"/>
      <c r="IQQ15" s="350"/>
      <c r="IQR15" s="350"/>
      <c r="IQS15" s="351"/>
      <c r="IQT15" s="352"/>
      <c r="IQU15" s="353"/>
      <c r="IQV15" s="352"/>
      <c r="IQW15" s="353"/>
      <c r="IQX15" s="352"/>
      <c r="IQY15" s="353"/>
      <c r="IQZ15" s="352"/>
      <c r="IRA15" s="353"/>
      <c r="IRB15" s="350"/>
      <c r="IRC15" s="350"/>
      <c r="IRD15" s="350"/>
      <c r="IRE15" s="350"/>
      <c r="IRF15" s="350"/>
      <c r="IRG15" s="350"/>
      <c r="IRH15" s="351"/>
      <c r="IRI15" s="352"/>
      <c r="IRJ15" s="353"/>
      <c r="IRK15" s="352"/>
      <c r="IRL15" s="353"/>
      <c r="IRM15" s="352"/>
      <c r="IRN15" s="353"/>
      <c r="IRO15" s="352"/>
      <c r="IRP15" s="353"/>
      <c r="IRQ15" s="350"/>
      <c r="IRR15" s="350"/>
      <c r="IRS15" s="350"/>
      <c r="IRT15" s="350"/>
      <c r="IRU15" s="350"/>
      <c r="IRV15" s="350"/>
      <c r="IRW15" s="351"/>
      <c r="IRX15" s="352"/>
      <c r="IRY15" s="353"/>
      <c r="IRZ15" s="352"/>
      <c r="ISA15" s="353"/>
      <c r="ISB15" s="352"/>
      <c r="ISC15" s="353"/>
      <c r="ISD15" s="352"/>
      <c r="ISE15" s="353"/>
      <c r="ISF15" s="350"/>
      <c r="ISG15" s="350"/>
      <c r="ISH15" s="350"/>
      <c r="ISI15" s="350"/>
      <c r="ISJ15" s="350"/>
      <c r="ISK15" s="350"/>
      <c r="ISL15" s="351"/>
      <c r="ISM15" s="352"/>
      <c r="ISN15" s="353"/>
      <c r="ISO15" s="352"/>
      <c r="ISP15" s="353"/>
      <c r="ISQ15" s="352"/>
      <c r="ISR15" s="353"/>
      <c r="ISS15" s="352"/>
      <c r="IST15" s="353"/>
      <c r="ISU15" s="350"/>
      <c r="ISV15" s="350"/>
      <c r="ISW15" s="350"/>
      <c r="ISX15" s="350"/>
      <c r="ISY15" s="350"/>
      <c r="ISZ15" s="350"/>
      <c r="ITA15" s="351"/>
      <c r="ITB15" s="352"/>
      <c r="ITC15" s="353"/>
      <c r="ITD15" s="352"/>
      <c r="ITE15" s="353"/>
      <c r="ITF15" s="352"/>
      <c r="ITG15" s="353"/>
      <c r="ITH15" s="352"/>
      <c r="ITI15" s="353"/>
      <c r="ITJ15" s="350"/>
      <c r="ITK15" s="350"/>
      <c r="ITL15" s="350"/>
      <c r="ITM15" s="350"/>
      <c r="ITN15" s="350"/>
      <c r="ITO15" s="350"/>
      <c r="ITP15" s="351"/>
      <c r="ITQ15" s="352"/>
      <c r="ITR15" s="353"/>
      <c r="ITS15" s="352"/>
      <c r="ITT15" s="353"/>
      <c r="ITU15" s="352"/>
      <c r="ITV15" s="353"/>
      <c r="ITW15" s="352"/>
      <c r="ITX15" s="353"/>
      <c r="ITY15" s="350"/>
      <c r="ITZ15" s="350"/>
      <c r="IUA15" s="350"/>
      <c r="IUB15" s="350"/>
      <c r="IUC15" s="350"/>
      <c r="IUD15" s="350"/>
      <c r="IUE15" s="351"/>
      <c r="IUF15" s="352"/>
      <c r="IUG15" s="353"/>
      <c r="IUH15" s="352"/>
      <c r="IUI15" s="353"/>
      <c r="IUJ15" s="352"/>
      <c r="IUK15" s="353"/>
      <c r="IUL15" s="352"/>
      <c r="IUM15" s="353"/>
      <c r="IUN15" s="350"/>
      <c r="IUO15" s="350"/>
      <c r="IUP15" s="350"/>
      <c r="IUQ15" s="350"/>
      <c r="IUR15" s="350"/>
      <c r="IUS15" s="350"/>
      <c r="IUT15" s="351"/>
      <c r="IUU15" s="352"/>
      <c r="IUV15" s="353"/>
      <c r="IUW15" s="352"/>
      <c r="IUX15" s="353"/>
      <c r="IUY15" s="352"/>
      <c r="IUZ15" s="353"/>
      <c r="IVA15" s="352"/>
      <c r="IVB15" s="353"/>
      <c r="IVC15" s="350"/>
      <c r="IVD15" s="350"/>
      <c r="IVE15" s="350"/>
      <c r="IVF15" s="350"/>
      <c r="IVG15" s="350"/>
      <c r="IVH15" s="350"/>
      <c r="IVI15" s="351"/>
      <c r="IVJ15" s="352"/>
      <c r="IVK15" s="353"/>
      <c r="IVL15" s="352"/>
      <c r="IVM15" s="353"/>
      <c r="IVN15" s="352"/>
      <c r="IVO15" s="353"/>
      <c r="IVP15" s="352"/>
      <c r="IVQ15" s="353"/>
      <c r="IVR15" s="350"/>
      <c r="IVS15" s="350"/>
      <c r="IVT15" s="350"/>
      <c r="IVU15" s="350"/>
      <c r="IVV15" s="350"/>
      <c r="IVW15" s="350"/>
      <c r="IVX15" s="351"/>
      <c r="IVY15" s="352"/>
      <c r="IVZ15" s="353"/>
      <c r="IWA15" s="352"/>
      <c r="IWB15" s="353"/>
      <c r="IWC15" s="352"/>
      <c r="IWD15" s="353"/>
      <c r="IWE15" s="352"/>
      <c r="IWF15" s="353"/>
      <c r="IWG15" s="350"/>
      <c r="IWH15" s="350"/>
      <c r="IWI15" s="350"/>
      <c r="IWJ15" s="350"/>
      <c r="IWK15" s="350"/>
      <c r="IWL15" s="350"/>
      <c r="IWM15" s="351"/>
      <c r="IWN15" s="352"/>
      <c r="IWO15" s="353"/>
      <c r="IWP15" s="352"/>
      <c r="IWQ15" s="353"/>
      <c r="IWR15" s="352"/>
      <c r="IWS15" s="353"/>
      <c r="IWT15" s="352"/>
      <c r="IWU15" s="353"/>
      <c r="IWV15" s="350"/>
      <c r="IWW15" s="350"/>
      <c r="IWX15" s="350"/>
      <c r="IWY15" s="350"/>
      <c r="IWZ15" s="350"/>
      <c r="IXA15" s="350"/>
      <c r="IXB15" s="351"/>
      <c r="IXC15" s="352"/>
      <c r="IXD15" s="353"/>
      <c r="IXE15" s="352"/>
      <c r="IXF15" s="353"/>
      <c r="IXG15" s="352"/>
      <c r="IXH15" s="353"/>
      <c r="IXI15" s="352"/>
      <c r="IXJ15" s="353"/>
      <c r="IXK15" s="350"/>
      <c r="IXL15" s="350"/>
      <c r="IXM15" s="350"/>
      <c r="IXN15" s="350"/>
      <c r="IXO15" s="350"/>
      <c r="IXP15" s="350"/>
      <c r="IXQ15" s="351"/>
      <c r="IXR15" s="352"/>
      <c r="IXS15" s="353"/>
      <c r="IXT15" s="352"/>
      <c r="IXU15" s="353"/>
      <c r="IXV15" s="352"/>
      <c r="IXW15" s="353"/>
      <c r="IXX15" s="352"/>
      <c r="IXY15" s="353"/>
      <c r="IXZ15" s="350"/>
      <c r="IYA15" s="350"/>
      <c r="IYB15" s="350"/>
      <c r="IYC15" s="350"/>
      <c r="IYD15" s="350"/>
      <c r="IYE15" s="350"/>
      <c r="IYF15" s="351"/>
      <c r="IYG15" s="352"/>
      <c r="IYH15" s="353"/>
      <c r="IYI15" s="352"/>
      <c r="IYJ15" s="353"/>
      <c r="IYK15" s="352"/>
      <c r="IYL15" s="353"/>
      <c r="IYM15" s="352"/>
      <c r="IYN15" s="353"/>
      <c r="IYO15" s="350"/>
      <c r="IYP15" s="350"/>
      <c r="IYQ15" s="350"/>
      <c r="IYR15" s="350"/>
      <c r="IYS15" s="350"/>
      <c r="IYT15" s="350"/>
      <c r="IYU15" s="351"/>
      <c r="IYV15" s="352"/>
      <c r="IYW15" s="353"/>
      <c r="IYX15" s="352"/>
      <c r="IYY15" s="353"/>
      <c r="IYZ15" s="352"/>
      <c r="IZA15" s="353"/>
      <c r="IZB15" s="352"/>
      <c r="IZC15" s="353"/>
      <c r="IZD15" s="350"/>
      <c r="IZE15" s="350"/>
      <c r="IZF15" s="350"/>
      <c r="IZG15" s="350"/>
      <c r="IZH15" s="350"/>
      <c r="IZI15" s="350"/>
      <c r="IZJ15" s="351"/>
      <c r="IZK15" s="352"/>
      <c r="IZL15" s="353"/>
      <c r="IZM15" s="352"/>
      <c r="IZN15" s="353"/>
      <c r="IZO15" s="352"/>
      <c r="IZP15" s="353"/>
      <c r="IZQ15" s="352"/>
      <c r="IZR15" s="353"/>
      <c r="IZS15" s="350"/>
      <c r="IZT15" s="350"/>
      <c r="IZU15" s="350"/>
      <c r="IZV15" s="350"/>
      <c r="IZW15" s="350"/>
      <c r="IZX15" s="350"/>
      <c r="IZY15" s="351"/>
      <c r="IZZ15" s="352"/>
      <c r="JAA15" s="353"/>
      <c r="JAB15" s="352"/>
      <c r="JAC15" s="353"/>
      <c r="JAD15" s="352"/>
      <c r="JAE15" s="353"/>
      <c r="JAF15" s="352"/>
      <c r="JAG15" s="353"/>
      <c r="JAH15" s="350"/>
      <c r="JAI15" s="350"/>
      <c r="JAJ15" s="350"/>
      <c r="JAK15" s="350"/>
      <c r="JAL15" s="350"/>
      <c r="JAM15" s="350"/>
      <c r="JAN15" s="351"/>
      <c r="JAO15" s="352"/>
      <c r="JAP15" s="353"/>
      <c r="JAQ15" s="352"/>
      <c r="JAR15" s="353"/>
      <c r="JAS15" s="352"/>
      <c r="JAT15" s="353"/>
      <c r="JAU15" s="352"/>
      <c r="JAV15" s="353"/>
      <c r="JAW15" s="350"/>
      <c r="JAX15" s="350"/>
      <c r="JAY15" s="350"/>
      <c r="JAZ15" s="350"/>
      <c r="JBA15" s="350"/>
      <c r="JBB15" s="350"/>
      <c r="JBC15" s="351"/>
      <c r="JBD15" s="352"/>
      <c r="JBE15" s="353"/>
      <c r="JBF15" s="352"/>
      <c r="JBG15" s="353"/>
      <c r="JBH15" s="352"/>
      <c r="JBI15" s="353"/>
      <c r="JBJ15" s="352"/>
      <c r="JBK15" s="353"/>
      <c r="JBL15" s="350"/>
      <c r="JBM15" s="350"/>
      <c r="JBN15" s="350"/>
      <c r="JBO15" s="350"/>
      <c r="JBP15" s="350"/>
      <c r="JBQ15" s="350"/>
      <c r="JBR15" s="351"/>
      <c r="JBS15" s="352"/>
      <c r="JBT15" s="353"/>
      <c r="JBU15" s="352"/>
      <c r="JBV15" s="353"/>
      <c r="JBW15" s="352"/>
      <c r="JBX15" s="353"/>
      <c r="JBY15" s="352"/>
      <c r="JBZ15" s="353"/>
      <c r="JCA15" s="350"/>
      <c r="JCB15" s="350"/>
      <c r="JCC15" s="350"/>
      <c r="JCD15" s="350"/>
      <c r="JCE15" s="350"/>
      <c r="JCF15" s="350"/>
      <c r="JCG15" s="351"/>
      <c r="JCH15" s="352"/>
      <c r="JCI15" s="353"/>
      <c r="JCJ15" s="352"/>
      <c r="JCK15" s="353"/>
      <c r="JCL15" s="352"/>
      <c r="JCM15" s="353"/>
      <c r="JCN15" s="352"/>
      <c r="JCO15" s="353"/>
      <c r="JCP15" s="350"/>
      <c r="JCQ15" s="350"/>
      <c r="JCR15" s="350"/>
      <c r="JCS15" s="350"/>
      <c r="JCT15" s="350"/>
      <c r="JCU15" s="350"/>
      <c r="JCV15" s="351"/>
      <c r="JCW15" s="352"/>
      <c r="JCX15" s="353"/>
      <c r="JCY15" s="352"/>
      <c r="JCZ15" s="353"/>
      <c r="JDA15" s="352"/>
      <c r="JDB15" s="353"/>
      <c r="JDC15" s="352"/>
      <c r="JDD15" s="353"/>
      <c r="JDE15" s="350"/>
      <c r="JDF15" s="350"/>
      <c r="JDG15" s="350"/>
      <c r="JDH15" s="350"/>
      <c r="JDI15" s="350"/>
      <c r="JDJ15" s="350"/>
      <c r="JDK15" s="351"/>
      <c r="JDL15" s="352"/>
      <c r="JDM15" s="353"/>
      <c r="JDN15" s="352"/>
      <c r="JDO15" s="353"/>
      <c r="JDP15" s="352"/>
      <c r="JDQ15" s="353"/>
      <c r="JDR15" s="352"/>
      <c r="JDS15" s="353"/>
      <c r="JDT15" s="350"/>
      <c r="JDU15" s="350"/>
      <c r="JDV15" s="350"/>
      <c r="JDW15" s="350"/>
      <c r="JDX15" s="350"/>
      <c r="JDY15" s="350"/>
      <c r="JDZ15" s="351"/>
      <c r="JEA15" s="352"/>
      <c r="JEB15" s="353"/>
      <c r="JEC15" s="352"/>
      <c r="JED15" s="353"/>
      <c r="JEE15" s="352"/>
      <c r="JEF15" s="353"/>
      <c r="JEG15" s="352"/>
      <c r="JEH15" s="353"/>
      <c r="JEI15" s="350"/>
      <c r="JEJ15" s="350"/>
      <c r="JEK15" s="350"/>
      <c r="JEL15" s="350"/>
      <c r="JEM15" s="350"/>
      <c r="JEN15" s="350"/>
      <c r="JEO15" s="351"/>
      <c r="JEP15" s="352"/>
      <c r="JEQ15" s="353"/>
      <c r="JER15" s="352"/>
      <c r="JES15" s="353"/>
      <c r="JET15" s="352"/>
      <c r="JEU15" s="353"/>
      <c r="JEV15" s="352"/>
      <c r="JEW15" s="353"/>
      <c r="JEX15" s="350"/>
      <c r="JEY15" s="350"/>
      <c r="JEZ15" s="350"/>
      <c r="JFA15" s="350"/>
      <c r="JFB15" s="350"/>
      <c r="JFC15" s="350"/>
      <c r="JFD15" s="351"/>
      <c r="JFE15" s="352"/>
      <c r="JFF15" s="353"/>
      <c r="JFG15" s="352"/>
      <c r="JFH15" s="353"/>
      <c r="JFI15" s="352"/>
      <c r="JFJ15" s="353"/>
      <c r="JFK15" s="352"/>
      <c r="JFL15" s="353"/>
      <c r="JFM15" s="350"/>
      <c r="JFN15" s="350"/>
      <c r="JFO15" s="350"/>
      <c r="JFP15" s="350"/>
      <c r="JFQ15" s="350"/>
      <c r="JFR15" s="350"/>
      <c r="JFS15" s="351"/>
      <c r="JFT15" s="352"/>
      <c r="JFU15" s="353"/>
      <c r="JFV15" s="352"/>
      <c r="JFW15" s="353"/>
      <c r="JFX15" s="352"/>
      <c r="JFY15" s="353"/>
      <c r="JFZ15" s="352"/>
      <c r="JGA15" s="353"/>
      <c r="JGB15" s="350"/>
      <c r="JGC15" s="350"/>
      <c r="JGD15" s="350"/>
      <c r="JGE15" s="350"/>
      <c r="JGF15" s="350"/>
      <c r="JGG15" s="350"/>
      <c r="JGH15" s="351"/>
      <c r="JGI15" s="352"/>
      <c r="JGJ15" s="353"/>
      <c r="JGK15" s="352"/>
      <c r="JGL15" s="353"/>
      <c r="JGM15" s="352"/>
      <c r="JGN15" s="353"/>
      <c r="JGO15" s="352"/>
      <c r="JGP15" s="353"/>
      <c r="JGQ15" s="350"/>
      <c r="JGR15" s="350"/>
      <c r="JGS15" s="350"/>
      <c r="JGT15" s="350"/>
      <c r="JGU15" s="350"/>
      <c r="JGV15" s="350"/>
      <c r="JGW15" s="351"/>
      <c r="JGX15" s="352"/>
      <c r="JGY15" s="353"/>
      <c r="JGZ15" s="352"/>
      <c r="JHA15" s="353"/>
      <c r="JHB15" s="352"/>
      <c r="JHC15" s="353"/>
      <c r="JHD15" s="352"/>
      <c r="JHE15" s="353"/>
      <c r="JHF15" s="350"/>
      <c r="JHG15" s="350"/>
      <c r="JHH15" s="350"/>
      <c r="JHI15" s="350"/>
      <c r="JHJ15" s="350"/>
      <c r="JHK15" s="350"/>
      <c r="JHL15" s="351"/>
      <c r="JHM15" s="352"/>
      <c r="JHN15" s="353"/>
      <c r="JHO15" s="352"/>
      <c r="JHP15" s="353"/>
      <c r="JHQ15" s="352"/>
      <c r="JHR15" s="353"/>
      <c r="JHS15" s="352"/>
      <c r="JHT15" s="353"/>
      <c r="JHU15" s="350"/>
      <c r="JHV15" s="350"/>
      <c r="JHW15" s="350"/>
      <c r="JHX15" s="350"/>
      <c r="JHY15" s="350"/>
      <c r="JHZ15" s="350"/>
      <c r="JIA15" s="351"/>
      <c r="JIB15" s="352"/>
      <c r="JIC15" s="353"/>
      <c r="JID15" s="352"/>
      <c r="JIE15" s="353"/>
      <c r="JIF15" s="352"/>
      <c r="JIG15" s="353"/>
      <c r="JIH15" s="352"/>
      <c r="JII15" s="353"/>
      <c r="JIJ15" s="350"/>
      <c r="JIK15" s="350"/>
      <c r="JIL15" s="350"/>
      <c r="JIM15" s="350"/>
      <c r="JIN15" s="350"/>
      <c r="JIO15" s="350"/>
      <c r="JIP15" s="351"/>
      <c r="JIQ15" s="352"/>
      <c r="JIR15" s="353"/>
      <c r="JIS15" s="352"/>
      <c r="JIT15" s="353"/>
      <c r="JIU15" s="352"/>
      <c r="JIV15" s="353"/>
      <c r="JIW15" s="352"/>
      <c r="JIX15" s="353"/>
      <c r="JIY15" s="350"/>
      <c r="JIZ15" s="350"/>
      <c r="JJA15" s="350"/>
      <c r="JJB15" s="350"/>
      <c r="JJC15" s="350"/>
      <c r="JJD15" s="350"/>
      <c r="JJE15" s="351"/>
      <c r="JJF15" s="352"/>
      <c r="JJG15" s="353"/>
      <c r="JJH15" s="352"/>
      <c r="JJI15" s="353"/>
      <c r="JJJ15" s="352"/>
      <c r="JJK15" s="353"/>
      <c r="JJL15" s="352"/>
      <c r="JJM15" s="353"/>
      <c r="JJN15" s="350"/>
      <c r="JJO15" s="350"/>
      <c r="JJP15" s="350"/>
      <c r="JJQ15" s="350"/>
      <c r="JJR15" s="350"/>
      <c r="JJS15" s="350"/>
      <c r="JJT15" s="351"/>
      <c r="JJU15" s="352"/>
      <c r="JJV15" s="353"/>
      <c r="JJW15" s="352"/>
      <c r="JJX15" s="353"/>
      <c r="JJY15" s="352"/>
      <c r="JJZ15" s="353"/>
      <c r="JKA15" s="352"/>
      <c r="JKB15" s="353"/>
      <c r="JKC15" s="350"/>
      <c r="JKD15" s="350"/>
      <c r="JKE15" s="350"/>
      <c r="JKF15" s="350"/>
      <c r="JKG15" s="350"/>
      <c r="JKH15" s="350"/>
      <c r="JKI15" s="351"/>
      <c r="JKJ15" s="352"/>
      <c r="JKK15" s="353"/>
      <c r="JKL15" s="352"/>
      <c r="JKM15" s="353"/>
      <c r="JKN15" s="352"/>
      <c r="JKO15" s="353"/>
      <c r="JKP15" s="352"/>
      <c r="JKQ15" s="353"/>
      <c r="JKR15" s="350"/>
      <c r="JKS15" s="350"/>
      <c r="JKT15" s="350"/>
      <c r="JKU15" s="350"/>
      <c r="JKV15" s="350"/>
      <c r="JKW15" s="350"/>
      <c r="JKX15" s="351"/>
      <c r="JKY15" s="352"/>
      <c r="JKZ15" s="353"/>
      <c r="JLA15" s="352"/>
      <c r="JLB15" s="353"/>
      <c r="JLC15" s="352"/>
      <c r="JLD15" s="353"/>
      <c r="JLE15" s="352"/>
      <c r="JLF15" s="353"/>
      <c r="JLG15" s="350"/>
      <c r="JLH15" s="350"/>
      <c r="JLI15" s="350"/>
      <c r="JLJ15" s="350"/>
      <c r="JLK15" s="350"/>
      <c r="JLL15" s="350"/>
      <c r="JLM15" s="351"/>
      <c r="JLN15" s="352"/>
      <c r="JLO15" s="353"/>
      <c r="JLP15" s="352"/>
      <c r="JLQ15" s="353"/>
      <c r="JLR15" s="352"/>
      <c r="JLS15" s="353"/>
      <c r="JLT15" s="352"/>
      <c r="JLU15" s="353"/>
      <c r="JLV15" s="350"/>
      <c r="JLW15" s="350"/>
      <c r="JLX15" s="350"/>
      <c r="JLY15" s="350"/>
      <c r="JLZ15" s="350"/>
      <c r="JMA15" s="350"/>
      <c r="JMB15" s="351"/>
      <c r="JMC15" s="352"/>
      <c r="JMD15" s="353"/>
      <c r="JME15" s="352"/>
      <c r="JMF15" s="353"/>
      <c r="JMG15" s="352"/>
      <c r="JMH15" s="353"/>
      <c r="JMI15" s="352"/>
      <c r="JMJ15" s="353"/>
      <c r="JMK15" s="350"/>
      <c r="JML15" s="350"/>
      <c r="JMM15" s="350"/>
      <c r="JMN15" s="350"/>
      <c r="JMO15" s="350"/>
      <c r="JMP15" s="350"/>
      <c r="JMQ15" s="351"/>
      <c r="JMR15" s="352"/>
      <c r="JMS15" s="353"/>
      <c r="JMT15" s="352"/>
      <c r="JMU15" s="353"/>
      <c r="JMV15" s="352"/>
      <c r="JMW15" s="353"/>
      <c r="JMX15" s="352"/>
      <c r="JMY15" s="353"/>
      <c r="JMZ15" s="350"/>
      <c r="JNA15" s="350"/>
      <c r="JNB15" s="350"/>
      <c r="JNC15" s="350"/>
      <c r="JND15" s="350"/>
      <c r="JNE15" s="350"/>
      <c r="JNF15" s="351"/>
      <c r="JNG15" s="352"/>
      <c r="JNH15" s="353"/>
      <c r="JNI15" s="352"/>
      <c r="JNJ15" s="353"/>
      <c r="JNK15" s="352"/>
      <c r="JNL15" s="353"/>
      <c r="JNM15" s="352"/>
      <c r="JNN15" s="353"/>
      <c r="JNO15" s="350"/>
      <c r="JNP15" s="350"/>
      <c r="JNQ15" s="350"/>
      <c r="JNR15" s="350"/>
      <c r="JNS15" s="350"/>
      <c r="JNT15" s="350"/>
      <c r="JNU15" s="351"/>
      <c r="JNV15" s="352"/>
      <c r="JNW15" s="353"/>
      <c r="JNX15" s="352"/>
      <c r="JNY15" s="353"/>
      <c r="JNZ15" s="352"/>
      <c r="JOA15" s="353"/>
      <c r="JOB15" s="352"/>
      <c r="JOC15" s="353"/>
      <c r="JOD15" s="350"/>
      <c r="JOE15" s="350"/>
      <c r="JOF15" s="350"/>
      <c r="JOG15" s="350"/>
      <c r="JOH15" s="350"/>
      <c r="JOI15" s="350"/>
      <c r="JOJ15" s="351"/>
      <c r="JOK15" s="352"/>
      <c r="JOL15" s="353"/>
      <c r="JOM15" s="352"/>
      <c r="JON15" s="353"/>
      <c r="JOO15" s="352"/>
      <c r="JOP15" s="353"/>
      <c r="JOQ15" s="352"/>
      <c r="JOR15" s="353"/>
      <c r="JOS15" s="350"/>
      <c r="JOT15" s="350"/>
      <c r="JOU15" s="350"/>
      <c r="JOV15" s="350"/>
      <c r="JOW15" s="350"/>
      <c r="JOX15" s="350"/>
      <c r="JOY15" s="351"/>
      <c r="JOZ15" s="352"/>
      <c r="JPA15" s="353"/>
      <c r="JPB15" s="352"/>
      <c r="JPC15" s="353"/>
      <c r="JPD15" s="352"/>
      <c r="JPE15" s="353"/>
      <c r="JPF15" s="352"/>
      <c r="JPG15" s="353"/>
      <c r="JPH15" s="350"/>
      <c r="JPI15" s="350"/>
      <c r="JPJ15" s="350"/>
      <c r="JPK15" s="350"/>
      <c r="JPL15" s="350"/>
      <c r="JPM15" s="350"/>
      <c r="JPN15" s="351"/>
      <c r="JPO15" s="352"/>
      <c r="JPP15" s="353"/>
      <c r="JPQ15" s="352"/>
      <c r="JPR15" s="353"/>
      <c r="JPS15" s="352"/>
      <c r="JPT15" s="353"/>
      <c r="JPU15" s="352"/>
      <c r="JPV15" s="353"/>
      <c r="JPW15" s="350"/>
      <c r="JPX15" s="350"/>
      <c r="JPY15" s="350"/>
      <c r="JPZ15" s="350"/>
      <c r="JQA15" s="350"/>
      <c r="JQB15" s="350"/>
      <c r="JQC15" s="351"/>
      <c r="JQD15" s="352"/>
      <c r="JQE15" s="353"/>
      <c r="JQF15" s="352"/>
      <c r="JQG15" s="353"/>
      <c r="JQH15" s="352"/>
      <c r="JQI15" s="353"/>
      <c r="JQJ15" s="352"/>
      <c r="JQK15" s="353"/>
      <c r="JQL15" s="350"/>
      <c r="JQM15" s="350"/>
      <c r="JQN15" s="350"/>
      <c r="JQO15" s="350"/>
      <c r="JQP15" s="350"/>
      <c r="JQQ15" s="350"/>
      <c r="JQR15" s="351"/>
      <c r="JQS15" s="352"/>
      <c r="JQT15" s="353"/>
      <c r="JQU15" s="352"/>
      <c r="JQV15" s="353"/>
      <c r="JQW15" s="352"/>
      <c r="JQX15" s="353"/>
      <c r="JQY15" s="352"/>
      <c r="JQZ15" s="353"/>
      <c r="JRA15" s="350"/>
      <c r="JRB15" s="350"/>
      <c r="JRC15" s="350"/>
      <c r="JRD15" s="350"/>
      <c r="JRE15" s="350"/>
      <c r="JRF15" s="350"/>
      <c r="JRG15" s="351"/>
      <c r="JRH15" s="352"/>
      <c r="JRI15" s="353"/>
      <c r="JRJ15" s="352"/>
      <c r="JRK15" s="353"/>
      <c r="JRL15" s="352"/>
      <c r="JRM15" s="353"/>
      <c r="JRN15" s="352"/>
      <c r="JRO15" s="353"/>
      <c r="JRP15" s="350"/>
      <c r="JRQ15" s="350"/>
      <c r="JRR15" s="350"/>
      <c r="JRS15" s="350"/>
      <c r="JRT15" s="350"/>
      <c r="JRU15" s="350"/>
      <c r="JRV15" s="351"/>
      <c r="JRW15" s="352"/>
      <c r="JRX15" s="353"/>
      <c r="JRY15" s="352"/>
      <c r="JRZ15" s="353"/>
      <c r="JSA15" s="352"/>
      <c r="JSB15" s="353"/>
      <c r="JSC15" s="352"/>
      <c r="JSD15" s="353"/>
      <c r="JSE15" s="350"/>
      <c r="JSF15" s="350"/>
      <c r="JSG15" s="350"/>
      <c r="JSH15" s="350"/>
      <c r="JSI15" s="350"/>
      <c r="JSJ15" s="350"/>
      <c r="JSK15" s="351"/>
      <c r="JSL15" s="352"/>
      <c r="JSM15" s="353"/>
      <c r="JSN15" s="352"/>
      <c r="JSO15" s="353"/>
      <c r="JSP15" s="352"/>
      <c r="JSQ15" s="353"/>
      <c r="JSR15" s="352"/>
      <c r="JSS15" s="353"/>
      <c r="JST15" s="350"/>
      <c r="JSU15" s="350"/>
      <c r="JSV15" s="350"/>
      <c r="JSW15" s="350"/>
      <c r="JSX15" s="350"/>
      <c r="JSY15" s="350"/>
      <c r="JSZ15" s="351"/>
      <c r="JTA15" s="352"/>
      <c r="JTB15" s="353"/>
      <c r="JTC15" s="352"/>
      <c r="JTD15" s="353"/>
      <c r="JTE15" s="352"/>
      <c r="JTF15" s="353"/>
      <c r="JTG15" s="352"/>
      <c r="JTH15" s="353"/>
      <c r="JTI15" s="350"/>
      <c r="JTJ15" s="350"/>
      <c r="JTK15" s="350"/>
      <c r="JTL15" s="350"/>
      <c r="JTM15" s="350"/>
      <c r="JTN15" s="350"/>
      <c r="JTO15" s="351"/>
      <c r="JTP15" s="352"/>
      <c r="JTQ15" s="353"/>
      <c r="JTR15" s="352"/>
      <c r="JTS15" s="353"/>
      <c r="JTT15" s="352"/>
      <c r="JTU15" s="353"/>
      <c r="JTV15" s="352"/>
      <c r="JTW15" s="353"/>
      <c r="JTX15" s="350"/>
      <c r="JTY15" s="350"/>
      <c r="JTZ15" s="350"/>
      <c r="JUA15" s="350"/>
      <c r="JUB15" s="350"/>
      <c r="JUC15" s="350"/>
      <c r="JUD15" s="351"/>
      <c r="JUE15" s="352"/>
      <c r="JUF15" s="353"/>
      <c r="JUG15" s="352"/>
      <c r="JUH15" s="353"/>
      <c r="JUI15" s="352"/>
      <c r="JUJ15" s="353"/>
      <c r="JUK15" s="352"/>
      <c r="JUL15" s="353"/>
      <c r="JUM15" s="350"/>
      <c r="JUN15" s="350"/>
      <c r="JUO15" s="350"/>
      <c r="JUP15" s="350"/>
      <c r="JUQ15" s="350"/>
      <c r="JUR15" s="350"/>
      <c r="JUS15" s="351"/>
      <c r="JUT15" s="352"/>
      <c r="JUU15" s="353"/>
      <c r="JUV15" s="352"/>
      <c r="JUW15" s="353"/>
      <c r="JUX15" s="352"/>
      <c r="JUY15" s="353"/>
      <c r="JUZ15" s="352"/>
      <c r="JVA15" s="353"/>
      <c r="JVB15" s="350"/>
      <c r="JVC15" s="350"/>
      <c r="JVD15" s="350"/>
      <c r="JVE15" s="350"/>
      <c r="JVF15" s="350"/>
      <c r="JVG15" s="350"/>
      <c r="JVH15" s="351"/>
      <c r="JVI15" s="352"/>
      <c r="JVJ15" s="353"/>
      <c r="JVK15" s="352"/>
      <c r="JVL15" s="353"/>
      <c r="JVM15" s="352"/>
      <c r="JVN15" s="353"/>
      <c r="JVO15" s="352"/>
      <c r="JVP15" s="353"/>
      <c r="JVQ15" s="350"/>
      <c r="JVR15" s="350"/>
      <c r="JVS15" s="350"/>
      <c r="JVT15" s="350"/>
      <c r="JVU15" s="350"/>
      <c r="JVV15" s="350"/>
      <c r="JVW15" s="351"/>
      <c r="JVX15" s="352"/>
      <c r="JVY15" s="353"/>
      <c r="JVZ15" s="352"/>
      <c r="JWA15" s="353"/>
      <c r="JWB15" s="352"/>
      <c r="JWC15" s="353"/>
      <c r="JWD15" s="352"/>
      <c r="JWE15" s="353"/>
      <c r="JWF15" s="350"/>
      <c r="JWG15" s="350"/>
      <c r="JWH15" s="350"/>
      <c r="JWI15" s="350"/>
      <c r="JWJ15" s="350"/>
      <c r="JWK15" s="350"/>
      <c r="JWL15" s="351"/>
      <c r="JWM15" s="352"/>
      <c r="JWN15" s="353"/>
      <c r="JWO15" s="352"/>
      <c r="JWP15" s="353"/>
      <c r="JWQ15" s="352"/>
      <c r="JWR15" s="353"/>
      <c r="JWS15" s="352"/>
      <c r="JWT15" s="353"/>
      <c r="JWU15" s="350"/>
      <c r="JWV15" s="350"/>
      <c r="JWW15" s="350"/>
      <c r="JWX15" s="350"/>
      <c r="JWY15" s="350"/>
      <c r="JWZ15" s="350"/>
      <c r="JXA15" s="351"/>
      <c r="JXB15" s="352"/>
      <c r="JXC15" s="353"/>
      <c r="JXD15" s="352"/>
      <c r="JXE15" s="353"/>
      <c r="JXF15" s="352"/>
      <c r="JXG15" s="353"/>
      <c r="JXH15" s="352"/>
      <c r="JXI15" s="353"/>
      <c r="JXJ15" s="350"/>
      <c r="JXK15" s="350"/>
      <c r="JXL15" s="350"/>
      <c r="JXM15" s="350"/>
      <c r="JXN15" s="350"/>
      <c r="JXO15" s="350"/>
      <c r="JXP15" s="351"/>
      <c r="JXQ15" s="352"/>
      <c r="JXR15" s="353"/>
      <c r="JXS15" s="352"/>
      <c r="JXT15" s="353"/>
      <c r="JXU15" s="352"/>
      <c r="JXV15" s="353"/>
      <c r="JXW15" s="352"/>
      <c r="JXX15" s="353"/>
      <c r="JXY15" s="350"/>
      <c r="JXZ15" s="350"/>
      <c r="JYA15" s="350"/>
      <c r="JYB15" s="350"/>
      <c r="JYC15" s="350"/>
      <c r="JYD15" s="350"/>
      <c r="JYE15" s="351"/>
      <c r="JYF15" s="352"/>
      <c r="JYG15" s="353"/>
      <c r="JYH15" s="352"/>
      <c r="JYI15" s="353"/>
      <c r="JYJ15" s="352"/>
      <c r="JYK15" s="353"/>
      <c r="JYL15" s="352"/>
      <c r="JYM15" s="353"/>
      <c r="JYN15" s="350"/>
      <c r="JYO15" s="350"/>
      <c r="JYP15" s="350"/>
      <c r="JYQ15" s="350"/>
      <c r="JYR15" s="350"/>
      <c r="JYS15" s="350"/>
      <c r="JYT15" s="351"/>
      <c r="JYU15" s="352"/>
      <c r="JYV15" s="353"/>
      <c r="JYW15" s="352"/>
      <c r="JYX15" s="353"/>
      <c r="JYY15" s="352"/>
      <c r="JYZ15" s="353"/>
      <c r="JZA15" s="352"/>
      <c r="JZB15" s="353"/>
      <c r="JZC15" s="350"/>
      <c r="JZD15" s="350"/>
      <c r="JZE15" s="350"/>
      <c r="JZF15" s="350"/>
      <c r="JZG15" s="350"/>
      <c r="JZH15" s="350"/>
      <c r="JZI15" s="351"/>
      <c r="JZJ15" s="352"/>
      <c r="JZK15" s="353"/>
      <c r="JZL15" s="352"/>
      <c r="JZM15" s="353"/>
      <c r="JZN15" s="352"/>
      <c r="JZO15" s="353"/>
      <c r="JZP15" s="352"/>
      <c r="JZQ15" s="353"/>
      <c r="JZR15" s="350"/>
      <c r="JZS15" s="350"/>
      <c r="JZT15" s="350"/>
      <c r="JZU15" s="350"/>
      <c r="JZV15" s="350"/>
      <c r="JZW15" s="350"/>
      <c r="JZX15" s="351"/>
      <c r="JZY15" s="352"/>
      <c r="JZZ15" s="353"/>
      <c r="KAA15" s="352"/>
      <c r="KAB15" s="353"/>
      <c r="KAC15" s="352"/>
      <c r="KAD15" s="353"/>
      <c r="KAE15" s="352"/>
      <c r="KAF15" s="353"/>
      <c r="KAG15" s="350"/>
      <c r="KAH15" s="350"/>
      <c r="KAI15" s="350"/>
      <c r="KAJ15" s="350"/>
      <c r="KAK15" s="350"/>
      <c r="KAL15" s="350"/>
      <c r="KAM15" s="351"/>
      <c r="KAN15" s="352"/>
      <c r="KAO15" s="353"/>
      <c r="KAP15" s="352"/>
      <c r="KAQ15" s="353"/>
      <c r="KAR15" s="352"/>
      <c r="KAS15" s="353"/>
      <c r="KAT15" s="352"/>
      <c r="KAU15" s="353"/>
      <c r="KAV15" s="350"/>
      <c r="KAW15" s="350"/>
      <c r="KAX15" s="350"/>
      <c r="KAY15" s="350"/>
      <c r="KAZ15" s="350"/>
      <c r="KBA15" s="350"/>
      <c r="KBB15" s="351"/>
      <c r="KBC15" s="352"/>
      <c r="KBD15" s="353"/>
      <c r="KBE15" s="352"/>
      <c r="KBF15" s="353"/>
      <c r="KBG15" s="352"/>
      <c r="KBH15" s="353"/>
      <c r="KBI15" s="352"/>
      <c r="KBJ15" s="353"/>
      <c r="KBK15" s="350"/>
      <c r="KBL15" s="350"/>
      <c r="KBM15" s="350"/>
      <c r="KBN15" s="350"/>
      <c r="KBO15" s="350"/>
      <c r="KBP15" s="350"/>
      <c r="KBQ15" s="351"/>
      <c r="KBR15" s="352"/>
      <c r="KBS15" s="353"/>
      <c r="KBT15" s="352"/>
      <c r="KBU15" s="353"/>
      <c r="KBV15" s="352"/>
      <c r="KBW15" s="353"/>
      <c r="KBX15" s="352"/>
      <c r="KBY15" s="353"/>
      <c r="KBZ15" s="350"/>
      <c r="KCA15" s="350"/>
      <c r="KCB15" s="350"/>
      <c r="KCC15" s="350"/>
      <c r="KCD15" s="350"/>
      <c r="KCE15" s="350"/>
      <c r="KCF15" s="351"/>
      <c r="KCG15" s="352"/>
      <c r="KCH15" s="353"/>
      <c r="KCI15" s="352"/>
      <c r="KCJ15" s="353"/>
      <c r="KCK15" s="352"/>
      <c r="KCL15" s="353"/>
      <c r="KCM15" s="352"/>
      <c r="KCN15" s="353"/>
      <c r="KCO15" s="350"/>
      <c r="KCP15" s="350"/>
      <c r="KCQ15" s="350"/>
      <c r="KCR15" s="350"/>
      <c r="KCS15" s="350"/>
      <c r="KCT15" s="350"/>
      <c r="KCU15" s="351"/>
      <c r="KCV15" s="352"/>
      <c r="KCW15" s="353"/>
      <c r="KCX15" s="352"/>
      <c r="KCY15" s="353"/>
      <c r="KCZ15" s="352"/>
      <c r="KDA15" s="353"/>
      <c r="KDB15" s="352"/>
      <c r="KDC15" s="353"/>
      <c r="KDD15" s="350"/>
      <c r="KDE15" s="350"/>
      <c r="KDF15" s="350"/>
      <c r="KDG15" s="350"/>
      <c r="KDH15" s="350"/>
      <c r="KDI15" s="350"/>
      <c r="KDJ15" s="351"/>
      <c r="KDK15" s="352"/>
      <c r="KDL15" s="353"/>
      <c r="KDM15" s="352"/>
      <c r="KDN15" s="353"/>
      <c r="KDO15" s="352"/>
      <c r="KDP15" s="353"/>
      <c r="KDQ15" s="352"/>
      <c r="KDR15" s="353"/>
      <c r="KDS15" s="350"/>
      <c r="KDT15" s="350"/>
      <c r="KDU15" s="350"/>
      <c r="KDV15" s="350"/>
      <c r="KDW15" s="350"/>
      <c r="KDX15" s="350"/>
      <c r="KDY15" s="351"/>
      <c r="KDZ15" s="352"/>
      <c r="KEA15" s="353"/>
      <c r="KEB15" s="352"/>
      <c r="KEC15" s="353"/>
      <c r="KED15" s="352"/>
      <c r="KEE15" s="353"/>
      <c r="KEF15" s="352"/>
      <c r="KEG15" s="353"/>
      <c r="KEH15" s="350"/>
      <c r="KEI15" s="350"/>
      <c r="KEJ15" s="350"/>
      <c r="KEK15" s="350"/>
      <c r="KEL15" s="350"/>
      <c r="KEM15" s="350"/>
      <c r="KEN15" s="351"/>
      <c r="KEO15" s="352"/>
      <c r="KEP15" s="353"/>
      <c r="KEQ15" s="352"/>
      <c r="KER15" s="353"/>
      <c r="KES15" s="352"/>
      <c r="KET15" s="353"/>
      <c r="KEU15" s="352"/>
      <c r="KEV15" s="353"/>
      <c r="KEW15" s="350"/>
      <c r="KEX15" s="350"/>
      <c r="KEY15" s="350"/>
      <c r="KEZ15" s="350"/>
      <c r="KFA15" s="350"/>
      <c r="KFB15" s="350"/>
      <c r="KFC15" s="351"/>
      <c r="KFD15" s="352"/>
      <c r="KFE15" s="353"/>
      <c r="KFF15" s="352"/>
      <c r="KFG15" s="353"/>
      <c r="KFH15" s="352"/>
      <c r="KFI15" s="353"/>
      <c r="KFJ15" s="352"/>
      <c r="KFK15" s="353"/>
      <c r="KFL15" s="350"/>
      <c r="KFM15" s="350"/>
      <c r="KFN15" s="350"/>
      <c r="KFO15" s="350"/>
      <c r="KFP15" s="350"/>
      <c r="KFQ15" s="350"/>
      <c r="KFR15" s="351"/>
      <c r="KFS15" s="352"/>
      <c r="KFT15" s="353"/>
      <c r="KFU15" s="352"/>
      <c r="KFV15" s="353"/>
      <c r="KFW15" s="352"/>
      <c r="KFX15" s="353"/>
      <c r="KFY15" s="352"/>
      <c r="KFZ15" s="353"/>
      <c r="KGA15" s="350"/>
      <c r="KGB15" s="350"/>
      <c r="KGC15" s="350"/>
      <c r="KGD15" s="350"/>
      <c r="KGE15" s="350"/>
      <c r="KGF15" s="350"/>
      <c r="KGG15" s="351"/>
      <c r="KGH15" s="352"/>
      <c r="KGI15" s="353"/>
      <c r="KGJ15" s="352"/>
      <c r="KGK15" s="353"/>
      <c r="KGL15" s="352"/>
      <c r="KGM15" s="353"/>
      <c r="KGN15" s="352"/>
      <c r="KGO15" s="353"/>
      <c r="KGP15" s="350"/>
      <c r="KGQ15" s="350"/>
      <c r="KGR15" s="350"/>
      <c r="KGS15" s="350"/>
      <c r="KGT15" s="350"/>
      <c r="KGU15" s="350"/>
      <c r="KGV15" s="351"/>
      <c r="KGW15" s="352"/>
      <c r="KGX15" s="353"/>
      <c r="KGY15" s="352"/>
      <c r="KGZ15" s="353"/>
      <c r="KHA15" s="352"/>
      <c r="KHB15" s="353"/>
      <c r="KHC15" s="352"/>
      <c r="KHD15" s="353"/>
      <c r="KHE15" s="350"/>
      <c r="KHF15" s="350"/>
      <c r="KHG15" s="350"/>
      <c r="KHH15" s="350"/>
      <c r="KHI15" s="350"/>
      <c r="KHJ15" s="350"/>
      <c r="KHK15" s="351"/>
      <c r="KHL15" s="352"/>
      <c r="KHM15" s="353"/>
      <c r="KHN15" s="352"/>
      <c r="KHO15" s="353"/>
      <c r="KHP15" s="352"/>
      <c r="KHQ15" s="353"/>
      <c r="KHR15" s="352"/>
      <c r="KHS15" s="353"/>
      <c r="KHT15" s="350"/>
      <c r="KHU15" s="350"/>
      <c r="KHV15" s="350"/>
      <c r="KHW15" s="350"/>
      <c r="KHX15" s="350"/>
      <c r="KHY15" s="350"/>
      <c r="KHZ15" s="351"/>
      <c r="KIA15" s="352"/>
      <c r="KIB15" s="353"/>
      <c r="KIC15" s="352"/>
      <c r="KID15" s="353"/>
      <c r="KIE15" s="352"/>
      <c r="KIF15" s="353"/>
      <c r="KIG15" s="352"/>
      <c r="KIH15" s="353"/>
      <c r="KII15" s="350"/>
      <c r="KIJ15" s="350"/>
      <c r="KIK15" s="350"/>
      <c r="KIL15" s="350"/>
      <c r="KIM15" s="350"/>
      <c r="KIN15" s="350"/>
      <c r="KIO15" s="351"/>
      <c r="KIP15" s="352"/>
      <c r="KIQ15" s="353"/>
      <c r="KIR15" s="352"/>
      <c r="KIS15" s="353"/>
      <c r="KIT15" s="352"/>
      <c r="KIU15" s="353"/>
      <c r="KIV15" s="352"/>
      <c r="KIW15" s="353"/>
      <c r="KIX15" s="350"/>
      <c r="KIY15" s="350"/>
      <c r="KIZ15" s="350"/>
      <c r="KJA15" s="350"/>
      <c r="KJB15" s="350"/>
      <c r="KJC15" s="350"/>
      <c r="KJD15" s="351"/>
      <c r="KJE15" s="352"/>
      <c r="KJF15" s="353"/>
      <c r="KJG15" s="352"/>
      <c r="KJH15" s="353"/>
      <c r="KJI15" s="352"/>
      <c r="KJJ15" s="353"/>
      <c r="KJK15" s="352"/>
      <c r="KJL15" s="353"/>
      <c r="KJM15" s="350"/>
      <c r="KJN15" s="350"/>
      <c r="KJO15" s="350"/>
      <c r="KJP15" s="350"/>
      <c r="KJQ15" s="350"/>
      <c r="KJR15" s="350"/>
      <c r="KJS15" s="351"/>
      <c r="KJT15" s="352"/>
      <c r="KJU15" s="353"/>
      <c r="KJV15" s="352"/>
      <c r="KJW15" s="353"/>
      <c r="KJX15" s="352"/>
      <c r="KJY15" s="353"/>
      <c r="KJZ15" s="352"/>
      <c r="KKA15" s="353"/>
      <c r="KKB15" s="350"/>
      <c r="KKC15" s="350"/>
      <c r="KKD15" s="350"/>
      <c r="KKE15" s="350"/>
      <c r="KKF15" s="350"/>
      <c r="KKG15" s="350"/>
      <c r="KKH15" s="351"/>
      <c r="KKI15" s="352"/>
      <c r="KKJ15" s="353"/>
      <c r="KKK15" s="352"/>
      <c r="KKL15" s="353"/>
      <c r="KKM15" s="352"/>
      <c r="KKN15" s="353"/>
      <c r="KKO15" s="352"/>
      <c r="KKP15" s="353"/>
      <c r="KKQ15" s="350"/>
      <c r="KKR15" s="350"/>
      <c r="KKS15" s="350"/>
      <c r="KKT15" s="350"/>
      <c r="KKU15" s="350"/>
      <c r="KKV15" s="350"/>
      <c r="KKW15" s="351"/>
      <c r="KKX15" s="352"/>
      <c r="KKY15" s="353"/>
      <c r="KKZ15" s="352"/>
      <c r="KLA15" s="353"/>
      <c r="KLB15" s="352"/>
      <c r="KLC15" s="353"/>
      <c r="KLD15" s="352"/>
      <c r="KLE15" s="353"/>
      <c r="KLF15" s="350"/>
      <c r="KLG15" s="350"/>
      <c r="KLH15" s="350"/>
      <c r="KLI15" s="350"/>
      <c r="KLJ15" s="350"/>
      <c r="KLK15" s="350"/>
      <c r="KLL15" s="351"/>
      <c r="KLM15" s="352"/>
      <c r="KLN15" s="353"/>
      <c r="KLO15" s="352"/>
      <c r="KLP15" s="353"/>
      <c r="KLQ15" s="352"/>
      <c r="KLR15" s="353"/>
      <c r="KLS15" s="352"/>
      <c r="KLT15" s="353"/>
      <c r="KLU15" s="350"/>
      <c r="KLV15" s="350"/>
      <c r="KLW15" s="350"/>
      <c r="KLX15" s="350"/>
      <c r="KLY15" s="350"/>
      <c r="KLZ15" s="350"/>
      <c r="KMA15" s="351"/>
      <c r="KMB15" s="352"/>
      <c r="KMC15" s="353"/>
      <c r="KMD15" s="352"/>
      <c r="KME15" s="353"/>
      <c r="KMF15" s="352"/>
      <c r="KMG15" s="353"/>
      <c r="KMH15" s="352"/>
      <c r="KMI15" s="353"/>
      <c r="KMJ15" s="350"/>
      <c r="KMK15" s="350"/>
      <c r="KML15" s="350"/>
      <c r="KMM15" s="350"/>
      <c r="KMN15" s="350"/>
      <c r="KMO15" s="350"/>
      <c r="KMP15" s="351"/>
      <c r="KMQ15" s="352"/>
      <c r="KMR15" s="353"/>
      <c r="KMS15" s="352"/>
      <c r="KMT15" s="353"/>
      <c r="KMU15" s="352"/>
      <c r="KMV15" s="353"/>
      <c r="KMW15" s="352"/>
      <c r="KMX15" s="353"/>
      <c r="KMY15" s="350"/>
      <c r="KMZ15" s="350"/>
      <c r="KNA15" s="350"/>
      <c r="KNB15" s="350"/>
      <c r="KNC15" s="350"/>
      <c r="KND15" s="350"/>
      <c r="KNE15" s="351"/>
      <c r="KNF15" s="352"/>
      <c r="KNG15" s="353"/>
      <c r="KNH15" s="352"/>
      <c r="KNI15" s="353"/>
      <c r="KNJ15" s="352"/>
      <c r="KNK15" s="353"/>
      <c r="KNL15" s="352"/>
      <c r="KNM15" s="353"/>
      <c r="KNN15" s="350"/>
      <c r="KNO15" s="350"/>
      <c r="KNP15" s="350"/>
      <c r="KNQ15" s="350"/>
      <c r="KNR15" s="350"/>
      <c r="KNS15" s="350"/>
      <c r="KNT15" s="351"/>
      <c r="KNU15" s="352"/>
      <c r="KNV15" s="353"/>
      <c r="KNW15" s="352"/>
      <c r="KNX15" s="353"/>
      <c r="KNY15" s="352"/>
      <c r="KNZ15" s="353"/>
      <c r="KOA15" s="352"/>
      <c r="KOB15" s="353"/>
      <c r="KOC15" s="350"/>
      <c r="KOD15" s="350"/>
      <c r="KOE15" s="350"/>
      <c r="KOF15" s="350"/>
      <c r="KOG15" s="350"/>
      <c r="KOH15" s="350"/>
      <c r="KOI15" s="351"/>
      <c r="KOJ15" s="352"/>
      <c r="KOK15" s="353"/>
      <c r="KOL15" s="352"/>
      <c r="KOM15" s="353"/>
      <c r="KON15" s="352"/>
      <c r="KOO15" s="353"/>
      <c r="KOP15" s="352"/>
      <c r="KOQ15" s="353"/>
      <c r="KOR15" s="350"/>
      <c r="KOS15" s="350"/>
      <c r="KOT15" s="350"/>
      <c r="KOU15" s="350"/>
      <c r="KOV15" s="350"/>
      <c r="KOW15" s="350"/>
      <c r="KOX15" s="351"/>
      <c r="KOY15" s="352"/>
      <c r="KOZ15" s="353"/>
      <c r="KPA15" s="352"/>
      <c r="KPB15" s="353"/>
      <c r="KPC15" s="352"/>
      <c r="KPD15" s="353"/>
      <c r="KPE15" s="352"/>
      <c r="KPF15" s="353"/>
      <c r="KPG15" s="350"/>
      <c r="KPH15" s="350"/>
      <c r="KPI15" s="350"/>
      <c r="KPJ15" s="350"/>
      <c r="KPK15" s="350"/>
      <c r="KPL15" s="350"/>
      <c r="KPM15" s="351"/>
      <c r="KPN15" s="352"/>
      <c r="KPO15" s="353"/>
      <c r="KPP15" s="352"/>
      <c r="KPQ15" s="353"/>
      <c r="KPR15" s="352"/>
      <c r="KPS15" s="353"/>
      <c r="KPT15" s="352"/>
      <c r="KPU15" s="353"/>
      <c r="KPV15" s="350"/>
      <c r="KPW15" s="350"/>
      <c r="KPX15" s="350"/>
      <c r="KPY15" s="350"/>
      <c r="KPZ15" s="350"/>
      <c r="KQA15" s="350"/>
      <c r="KQB15" s="351"/>
      <c r="KQC15" s="352"/>
      <c r="KQD15" s="353"/>
      <c r="KQE15" s="352"/>
      <c r="KQF15" s="353"/>
      <c r="KQG15" s="352"/>
      <c r="KQH15" s="353"/>
      <c r="KQI15" s="352"/>
      <c r="KQJ15" s="353"/>
      <c r="KQK15" s="350"/>
      <c r="KQL15" s="350"/>
      <c r="KQM15" s="350"/>
      <c r="KQN15" s="350"/>
      <c r="KQO15" s="350"/>
      <c r="KQP15" s="350"/>
      <c r="KQQ15" s="351"/>
      <c r="KQR15" s="352"/>
      <c r="KQS15" s="353"/>
      <c r="KQT15" s="352"/>
      <c r="KQU15" s="353"/>
      <c r="KQV15" s="352"/>
      <c r="KQW15" s="353"/>
      <c r="KQX15" s="352"/>
      <c r="KQY15" s="353"/>
      <c r="KQZ15" s="350"/>
      <c r="KRA15" s="350"/>
      <c r="KRB15" s="350"/>
      <c r="KRC15" s="350"/>
      <c r="KRD15" s="350"/>
      <c r="KRE15" s="350"/>
      <c r="KRF15" s="351"/>
      <c r="KRG15" s="352"/>
      <c r="KRH15" s="353"/>
      <c r="KRI15" s="352"/>
      <c r="KRJ15" s="353"/>
      <c r="KRK15" s="352"/>
      <c r="KRL15" s="353"/>
      <c r="KRM15" s="352"/>
      <c r="KRN15" s="353"/>
      <c r="KRO15" s="350"/>
      <c r="KRP15" s="350"/>
      <c r="KRQ15" s="350"/>
      <c r="KRR15" s="350"/>
      <c r="KRS15" s="350"/>
      <c r="KRT15" s="350"/>
      <c r="KRU15" s="351"/>
      <c r="KRV15" s="352"/>
      <c r="KRW15" s="353"/>
      <c r="KRX15" s="352"/>
      <c r="KRY15" s="353"/>
      <c r="KRZ15" s="352"/>
      <c r="KSA15" s="353"/>
      <c r="KSB15" s="352"/>
      <c r="KSC15" s="353"/>
      <c r="KSD15" s="350"/>
      <c r="KSE15" s="350"/>
      <c r="KSF15" s="350"/>
      <c r="KSG15" s="350"/>
      <c r="KSH15" s="350"/>
      <c r="KSI15" s="350"/>
      <c r="KSJ15" s="351"/>
      <c r="KSK15" s="352"/>
      <c r="KSL15" s="353"/>
      <c r="KSM15" s="352"/>
      <c r="KSN15" s="353"/>
      <c r="KSO15" s="352"/>
      <c r="KSP15" s="353"/>
      <c r="KSQ15" s="352"/>
      <c r="KSR15" s="353"/>
      <c r="KSS15" s="350"/>
      <c r="KST15" s="350"/>
      <c r="KSU15" s="350"/>
      <c r="KSV15" s="350"/>
      <c r="KSW15" s="350"/>
      <c r="KSX15" s="350"/>
      <c r="KSY15" s="351"/>
      <c r="KSZ15" s="352"/>
      <c r="KTA15" s="353"/>
      <c r="KTB15" s="352"/>
      <c r="KTC15" s="353"/>
      <c r="KTD15" s="352"/>
      <c r="KTE15" s="353"/>
      <c r="KTF15" s="352"/>
      <c r="KTG15" s="353"/>
      <c r="KTH15" s="350"/>
      <c r="KTI15" s="350"/>
      <c r="KTJ15" s="350"/>
      <c r="KTK15" s="350"/>
      <c r="KTL15" s="350"/>
      <c r="KTM15" s="350"/>
      <c r="KTN15" s="351"/>
      <c r="KTO15" s="352"/>
      <c r="KTP15" s="353"/>
      <c r="KTQ15" s="352"/>
      <c r="KTR15" s="353"/>
      <c r="KTS15" s="352"/>
      <c r="KTT15" s="353"/>
      <c r="KTU15" s="352"/>
      <c r="KTV15" s="353"/>
      <c r="KTW15" s="350"/>
      <c r="KTX15" s="350"/>
      <c r="KTY15" s="350"/>
      <c r="KTZ15" s="350"/>
      <c r="KUA15" s="350"/>
      <c r="KUB15" s="350"/>
      <c r="KUC15" s="351"/>
      <c r="KUD15" s="352"/>
      <c r="KUE15" s="353"/>
      <c r="KUF15" s="352"/>
      <c r="KUG15" s="353"/>
      <c r="KUH15" s="352"/>
      <c r="KUI15" s="353"/>
      <c r="KUJ15" s="352"/>
      <c r="KUK15" s="353"/>
      <c r="KUL15" s="350"/>
      <c r="KUM15" s="350"/>
      <c r="KUN15" s="350"/>
      <c r="KUO15" s="350"/>
      <c r="KUP15" s="350"/>
      <c r="KUQ15" s="350"/>
      <c r="KUR15" s="351"/>
      <c r="KUS15" s="352"/>
      <c r="KUT15" s="353"/>
      <c r="KUU15" s="352"/>
      <c r="KUV15" s="353"/>
      <c r="KUW15" s="352"/>
      <c r="KUX15" s="353"/>
      <c r="KUY15" s="352"/>
      <c r="KUZ15" s="353"/>
      <c r="KVA15" s="350"/>
      <c r="KVB15" s="350"/>
      <c r="KVC15" s="350"/>
      <c r="KVD15" s="350"/>
      <c r="KVE15" s="350"/>
      <c r="KVF15" s="350"/>
      <c r="KVG15" s="351"/>
      <c r="KVH15" s="352"/>
      <c r="KVI15" s="353"/>
      <c r="KVJ15" s="352"/>
      <c r="KVK15" s="353"/>
      <c r="KVL15" s="352"/>
      <c r="KVM15" s="353"/>
      <c r="KVN15" s="352"/>
      <c r="KVO15" s="353"/>
      <c r="KVP15" s="350"/>
      <c r="KVQ15" s="350"/>
      <c r="KVR15" s="350"/>
      <c r="KVS15" s="350"/>
      <c r="KVT15" s="350"/>
      <c r="KVU15" s="350"/>
      <c r="KVV15" s="351"/>
      <c r="KVW15" s="352"/>
      <c r="KVX15" s="353"/>
      <c r="KVY15" s="352"/>
      <c r="KVZ15" s="353"/>
      <c r="KWA15" s="352"/>
      <c r="KWB15" s="353"/>
      <c r="KWC15" s="352"/>
      <c r="KWD15" s="353"/>
      <c r="KWE15" s="350"/>
      <c r="KWF15" s="350"/>
      <c r="KWG15" s="350"/>
      <c r="KWH15" s="350"/>
      <c r="KWI15" s="350"/>
      <c r="KWJ15" s="350"/>
      <c r="KWK15" s="351"/>
      <c r="KWL15" s="352"/>
      <c r="KWM15" s="353"/>
      <c r="KWN15" s="352"/>
      <c r="KWO15" s="353"/>
      <c r="KWP15" s="352"/>
      <c r="KWQ15" s="353"/>
      <c r="KWR15" s="352"/>
      <c r="KWS15" s="353"/>
      <c r="KWT15" s="350"/>
      <c r="KWU15" s="350"/>
      <c r="KWV15" s="350"/>
      <c r="KWW15" s="350"/>
      <c r="KWX15" s="350"/>
      <c r="KWY15" s="350"/>
      <c r="KWZ15" s="351"/>
      <c r="KXA15" s="352"/>
      <c r="KXB15" s="353"/>
      <c r="KXC15" s="352"/>
      <c r="KXD15" s="353"/>
      <c r="KXE15" s="352"/>
      <c r="KXF15" s="353"/>
      <c r="KXG15" s="352"/>
      <c r="KXH15" s="353"/>
      <c r="KXI15" s="350"/>
      <c r="KXJ15" s="350"/>
      <c r="KXK15" s="350"/>
      <c r="KXL15" s="350"/>
      <c r="KXM15" s="350"/>
      <c r="KXN15" s="350"/>
      <c r="KXO15" s="351"/>
      <c r="KXP15" s="352"/>
      <c r="KXQ15" s="353"/>
      <c r="KXR15" s="352"/>
      <c r="KXS15" s="353"/>
      <c r="KXT15" s="352"/>
      <c r="KXU15" s="353"/>
      <c r="KXV15" s="352"/>
      <c r="KXW15" s="353"/>
      <c r="KXX15" s="350"/>
      <c r="KXY15" s="350"/>
      <c r="KXZ15" s="350"/>
      <c r="KYA15" s="350"/>
      <c r="KYB15" s="350"/>
      <c r="KYC15" s="350"/>
      <c r="KYD15" s="351"/>
      <c r="KYE15" s="352"/>
      <c r="KYF15" s="353"/>
      <c r="KYG15" s="352"/>
      <c r="KYH15" s="353"/>
      <c r="KYI15" s="352"/>
      <c r="KYJ15" s="353"/>
      <c r="KYK15" s="352"/>
      <c r="KYL15" s="353"/>
      <c r="KYM15" s="350"/>
      <c r="KYN15" s="350"/>
      <c r="KYO15" s="350"/>
      <c r="KYP15" s="350"/>
      <c r="KYQ15" s="350"/>
      <c r="KYR15" s="350"/>
      <c r="KYS15" s="351"/>
      <c r="KYT15" s="352"/>
      <c r="KYU15" s="353"/>
      <c r="KYV15" s="352"/>
      <c r="KYW15" s="353"/>
      <c r="KYX15" s="352"/>
      <c r="KYY15" s="353"/>
      <c r="KYZ15" s="352"/>
      <c r="KZA15" s="353"/>
      <c r="KZB15" s="350"/>
      <c r="KZC15" s="350"/>
      <c r="KZD15" s="350"/>
      <c r="KZE15" s="350"/>
      <c r="KZF15" s="350"/>
      <c r="KZG15" s="350"/>
      <c r="KZH15" s="351"/>
      <c r="KZI15" s="352"/>
      <c r="KZJ15" s="353"/>
      <c r="KZK15" s="352"/>
      <c r="KZL15" s="353"/>
      <c r="KZM15" s="352"/>
      <c r="KZN15" s="353"/>
      <c r="KZO15" s="352"/>
      <c r="KZP15" s="353"/>
      <c r="KZQ15" s="350"/>
      <c r="KZR15" s="350"/>
      <c r="KZS15" s="350"/>
      <c r="KZT15" s="350"/>
      <c r="KZU15" s="350"/>
      <c r="KZV15" s="350"/>
      <c r="KZW15" s="351"/>
      <c r="KZX15" s="352"/>
      <c r="KZY15" s="353"/>
      <c r="KZZ15" s="352"/>
      <c r="LAA15" s="353"/>
      <c r="LAB15" s="352"/>
      <c r="LAC15" s="353"/>
      <c r="LAD15" s="352"/>
      <c r="LAE15" s="353"/>
      <c r="LAF15" s="350"/>
      <c r="LAG15" s="350"/>
      <c r="LAH15" s="350"/>
      <c r="LAI15" s="350"/>
      <c r="LAJ15" s="350"/>
      <c r="LAK15" s="350"/>
      <c r="LAL15" s="351"/>
      <c r="LAM15" s="352"/>
      <c r="LAN15" s="353"/>
      <c r="LAO15" s="352"/>
      <c r="LAP15" s="353"/>
      <c r="LAQ15" s="352"/>
      <c r="LAR15" s="353"/>
      <c r="LAS15" s="352"/>
      <c r="LAT15" s="353"/>
      <c r="LAU15" s="350"/>
      <c r="LAV15" s="350"/>
      <c r="LAW15" s="350"/>
      <c r="LAX15" s="350"/>
      <c r="LAY15" s="350"/>
      <c r="LAZ15" s="350"/>
      <c r="LBA15" s="351"/>
      <c r="LBB15" s="352"/>
      <c r="LBC15" s="353"/>
      <c r="LBD15" s="352"/>
      <c r="LBE15" s="353"/>
      <c r="LBF15" s="352"/>
      <c r="LBG15" s="353"/>
      <c r="LBH15" s="352"/>
      <c r="LBI15" s="353"/>
      <c r="LBJ15" s="350"/>
      <c r="LBK15" s="350"/>
      <c r="LBL15" s="350"/>
      <c r="LBM15" s="350"/>
      <c r="LBN15" s="350"/>
      <c r="LBO15" s="350"/>
      <c r="LBP15" s="351"/>
      <c r="LBQ15" s="352"/>
      <c r="LBR15" s="353"/>
      <c r="LBS15" s="352"/>
      <c r="LBT15" s="353"/>
      <c r="LBU15" s="352"/>
      <c r="LBV15" s="353"/>
      <c r="LBW15" s="352"/>
      <c r="LBX15" s="353"/>
      <c r="LBY15" s="350"/>
      <c r="LBZ15" s="350"/>
      <c r="LCA15" s="350"/>
      <c r="LCB15" s="350"/>
      <c r="LCC15" s="350"/>
      <c r="LCD15" s="350"/>
      <c r="LCE15" s="351"/>
      <c r="LCF15" s="352"/>
      <c r="LCG15" s="353"/>
      <c r="LCH15" s="352"/>
      <c r="LCI15" s="353"/>
      <c r="LCJ15" s="352"/>
      <c r="LCK15" s="353"/>
      <c r="LCL15" s="352"/>
      <c r="LCM15" s="353"/>
      <c r="LCN15" s="350"/>
      <c r="LCO15" s="350"/>
      <c r="LCP15" s="350"/>
      <c r="LCQ15" s="350"/>
      <c r="LCR15" s="350"/>
      <c r="LCS15" s="350"/>
      <c r="LCT15" s="351"/>
      <c r="LCU15" s="352"/>
      <c r="LCV15" s="353"/>
      <c r="LCW15" s="352"/>
      <c r="LCX15" s="353"/>
      <c r="LCY15" s="352"/>
      <c r="LCZ15" s="353"/>
      <c r="LDA15" s="352"/>
      <c r="LDB15" s="353"/>
      <c r="LDC15" s="350"/>
      <c r="LDD15" s="350"/>
      <c r="LDE15" s="350"/>
      <c r="LDF15" s="350"/>
      <c r="LDG15" s="350"/>
      <c r="LDH15" s="350"/>
      <c r="LDI15" s="351"/>
      <c r="LDJ15" s="352"/>
      <c r="LDK15" s="353"/>
      <c r="LDL15" s="352"/>
      <c r="LDM15" s="353"/>
      <c r="LDN15" s="352"/>
      <c r="LDO15" s="353"/>
      <c r="LDP15" s="352"/>
      <c r="LDQ15" s="353"/>
      <c r="LDR15" s="350"/>
      <c r="LDS15" s="350"/>
      <c r="LDT15" s="350"/>
      <c r="LDU15" s="350"/>
      <c r="LDV15" s="350"/>
      <c r="LDW15" s="350"/>
      <c r="LDX15" s="351"/>
      <c r="LDY15" s="352"/>
      <c r="LDZ15" s="353"/>
      <c r="LEA15" s="352"/>
      <c r="LEB15" s="353"/>
      <c r="LEC15" s="352"/>
      <c r="LED15" s="353"/>
      <c r="LEE15" s="352"/>
      <c r="LEF15" s="353"/>
      <c r="LEG15" s="350"/>
      <c r="LEH15" s="350"/>
      <c r="LEI15" s="350"/>
      <c r="LEJ15" s="350"/>
      <c r="LEK15" s="350"/>
      <c r="LEL15" s="350"/>
      <c r="LEM15" s="351"/>
      <c r="LEN15" s="352"/>
      <c r="LEO15" s="353"/>
      <c r="LEP15" s="352"/>
      <c r="LEQ15" s="353"/>
      <c r="LER15" s="352"/>
      <c r="LES15" s="353"/>
      <c r="LET15" s="352"/>
      <c r="LEU15" s="353"/>
      <c r="LEV15" s="350"/>
      <c r="LEW15" s="350"/>
      <c r="LEX15" s="350"/>
      <c r="LEY15" s="350"/>
      <c r="LEZ15" s="350"/>
      <c r="LFA15" s="350"/>
      <c r="LFB15" s="351"/>
      <c r="LFC15" s="352"/>
      <c r="LFD15" s="353"/>
      <c r="LFE15" s="352"/>
      <c r="LFF15" s="353"/>
      <c r="LFG15" s="352"/>
      <c r="LFH15" s="353"/>
      <c r="LFI15" s="352"/>
      <c r="LFJ15" s="353"/>
      <c r="LFK15" s="350"/>
      <c r="LFL15" s="350"/>
      <c r="LFM15" s="350"/>
      <c r="LFN15" s="350"/>
      <c r="LFO15" s="350"/>
      <c r="LFP15" s="350"/>
      <c r="LFQ15" s="351"/>
      <c r="LFR15" s="352"/>
      <c r="LFS15" s="353"/>
      <c r="LFT15" s="352"/>
      <c r="LFU15" s="353"/>
      <c r="LFV15" s="352"/>
      <c r="LFW15" s="353"/>
      <c r="LFX15" s="352"/>
      <c r="LFY15" s="353"/>
      <c r="LFZ15" s="350"/>
      <c r="LGA15" s="350"/>
      <c r="LGB15" s="350"/>
      <c r="LGC15" s="350"/>
      <c r="LGD15" s="350"/>
      <c r="LGE15" s="350"/>
      <c r="LGF15" s="351"/>
      <c r="LGG15" s="352"/>
      <c r="LGH15" s="353"/>
      <c r="LGI15" s="352"/>
      <c r="LGJ15" s="353"/>
      <c r="LGK15" s="352"/>
      <c r="LGL15" s="353"/>
      <c r="LGM15" s="352"/>
      <c r="LGN15" s="353"/>
      <c r="LGO15" s="350"/>
      <c r="LGP15" s="350"/>
      <c r="LGQ15" s="350"/>
      <c r="LGR15" s="350"/>
      <c r="LGS15" s="350"/>
      <c r="LGT15" s="350"/>
      <c r="LGU15" s="351"/>
      <c r="LGV15" s="352"/>
      <c r="LGW15" s="353"/>
      <c r="LGX15" s="352"/>
      <c r="LGY15" s="353"/>
      <c r="LGZ15" s="352"/>
      <c r="LHA15" s="353"/>
      <c r="LHB15" s="352"/>
      <c r="LHC15" s="353"/>
      <c r="LHD15" s="350"/>
      <c r="LHE15" s="350"/>
      <c r="LHF15" s="350"/>
      <c r="LHG15" s="350"/>
      <c r="LHH15" s="350"/>
      <c r="LHI15" s="350"/>
      <c r="LHJ15" s="351"/>
      <c r="LHK15" s="352"/>
      <c r="LHL15" s="353"/>
      <c r="LHM15" s="352"/>
      <c r="LHN15" s="353"/>
      <c r="LHO15" s="352"/>
      <c r="LHP15" s="353"/>
      <c r="LHQ15" s="352"/>
      <c r="LHR15" s="353"/>
      <c r="LHS15" s="350"/>
      <c r="LHT15" s="350"/>
      <c r="LHU15" s="350"/>
      <c r="LHV15" s="350"/>
      <c r="LHW15" s="350"/>
      <c r="LHX15" s="350"/>
      <c r="LHY15" s="351"/>
      <c r="LHZ15" s="352"/>
      <c r="LIA15" s="353"/>
      <c r="LIB15" s="352"/>
      <c r="LIC15" s="353"/>
      <c r="LID15" s="352"/>
      <c r="LIE15" s="353"/>
      <c r="LIF15" s="352"/>
      <c r="LIG15" s="353"/>
      <c r="LIH15" s="350"/>
      <c r="LII15" s="350"/>
      <c r="LIJ15" s="350"/>
      <c r="LIK15" s="350"/>
      <c r="LIL15" s="350"/>
      <c r="LIM15" s="350"/>
      <c r="LIN15" s="351"/>
      <c r="LIO15" s="352"/>
      <c r="LIP15" s="353"/>
      <c r="LIQ15" s="352"/>
      <c r="LIR15" s="353"/>
      <c r="LIS15" s="352"/>
      <c r="LIT15" s="353"/>
      <c r="LIU15" s="352"/>
      <c r="LIV15" s="353"/>
      <c r="LIW15" s="350"/>
      <c r="LIX15" s="350"/>
      <c r="LIY15" s="350"/>
      <c r="LIZ15" s="350"/>
      <c r="LJA15" s="350"/>
      <c r="LJB15" s="350"/>
      <c r="LJC15" s="351"/>
      <c r="LJD15" s="352"/>
      <c r="LJE15" s="353"/>
      <c r="LJF15" s="352"/>
      <c r="LJG15" s="353"/>
      <c r="LJH15" s="352"/>
      <c r="LJI15" s="353"/>
      <c r="LJJ15" s="352"/>
      <c r="LJK15" s="353"/>
      <c r="LJL15" s="350"/>
      <c r="LJM15" s="350"/>
      <c r="LJN15" s="350"/>
      <c r="LJO15" s="350"/>
      <c r="LJP15" s="350"/>
      <c r="LJQ15" s="350"/>
      <c r="LJR15" s="351"/>
      <c r="LJS15" s="352"/>
      <c r="LJT15" s="353"/>
      <c r="LJU15" s="352"/>
      <c r="LJV15" s="353"/>
      <c r="LJW15" s="352"/>
      <c r="LJX15" s="353"/>
      <c r="LJY15" s="352"/>
      <c r="LJZ15" s="353"/>
      <c r="LKA15" s="350"/>
      <c r="LKB15" s="350"/>
      <c r="LKC15" s="350"/>
      <c r="LKD15" s="350"/>
      <c r="LKE15" s="350"/>
      <c r="LKF15" s="350"/>
      <c r="LKG15" s="351"/>
      <c r="LKH15" s="352"/>
      <c r="LKI15" s="353"/>
      <c r="LKJ15" s="352"/>
      <c r="LKK15" s="353"/>
      <c r="LKL15" s="352"/>
      <c r="LKM15" s="353"/>
      <c r="LKN15" s="352"/>
      <c r="LKO15" s="353"/>
      <c r="LKP15" s="350"/>
      <c r="LKQ15" s="350"/>
      <c r="LKR15" s="350"/>
      <c r="LKS15" s="350"/>
      <c r="LKT15" s="350"/>
      <c r="LKU15" s="350"/>
      <c r="LKV15" s="351"/>
      <c r="LKW15" s="352"/>
      <c r="LKX15" s="353"/>
      <c r="LKY15" s="352"/>
      <c r="LKZ15" s="353"/>
      <c r="LLA15" s="352"/>
      <c r="LLB15" s="353"/>
      <c r="LLC15" s="352"/>
      <c r="LLD15" s="353"/>
      <c r="LLE15" s="350"/>
      <c r="LLF15" s="350"/>
      <c r="LLG15" s="350"/>
      <c r="LLH15" s="350"/>
      <c r="LLI15" s="350"/>
      <c r="LLJ15" s="350"/>
      <c r="LLK15" s="351"/>
      <c r="LLL15" s="352"/>
      <c r="LLM15" s="353"/>
      <c r="LLN15" s="352"/>
      <c r="LLO15" s="353"/>
      <c r="LLP15" s="352"/>
      <c r="LLQ15" s="353"/>
      <c r="LLR15" s="352"/>
      <c r="LLS15" s="353"/>
      <c r="LLT15" s="350"/>
      <c r="LLU15" s="350"/>
      <c r="LLV15" s="350"/>
      <c r="LLW15" s="350"/>
      <c r="LLX15" s="350"/>
      <c r="LLY15" s="350"/>
      <c r="LLZ15" s="351"/>
      <c r="LMA15" s="352"/>
      <c r="LMB15" s="353"/>
      <c r="LMC15" s="352"/>
      <c r="LMD15" s="353"/>
      <c r="LME15" s="352"/>
      <c r="LMF15" s="353"/>
      <c r="LMG15" s="352"/>
      <c r="LMH15" s="353"/>
      <c r="LMI15" s="350"/>
      <c r="LMJ15" s="350"/>
      <c r="LMK15" s="350"/>
      <c r="LML15" s="350"/>
      <c r="LMM15" s="350"/>
      <c r="LMN15" s="350"/>
      <c r="LMO15" s="351"/>
      <c r="LMP15" s="352"/>
      <c r="LMQ15" s="353"/>
      <c r="LMR15" s="352"/>
      <c r="LMS15" s="353"/>
      <c r="LMT15" s="352"/>
      <c r="LMU15" s="353"/>
      <c r="LMV15" s="352"/>
      <c r="LMW15" s="353"/>
      <c r="LMX15" s="350"/>
      <c r="LMY15" s="350"/>
      <c r="LMZ15" s="350"/>
      <c r="LNA15" s="350"/>
      <c r="LNB15" s="350"/>
      <c r="LNC15" s="350"/>
      <c r="LND15" s="351"/>
      <c r="LNE15" s="352"/>
      <c r="LNF15" s="353"/>
      <c r="LNG15" s="352"/>
      <c r="LNH15" s="353"/>
      <c r="LNI15" s="352"/>
      <c r="LNJ15" s="353"/>
      <c r="LNK15" s="352"/>
      <c r="LNL15" s="353"/>
      <c r="LNM15" s="350"/>
      <c r="LNN15" s="350"/>
      <c r="LNO15" s="350"/>
      <c r="LNP15" s="350"/>
      <c r="LNQ15" s="350"/>
      <c r="LNR15" s="350"/>
      <c r="LNS15" s="351"/>
      <c r="LNT15" s="352"/>
      <c r="LNU15" s="353"/>
      <c r="LNV15" s="352"/>
      <c r="LNW15" s="353"/>
      <c r="LNX15" s="352"/>
      <c r="LNY15" s="353"/>
      <c r="LNZ15" s="352"/>
      <c r="LOA15" s="353"/>
      <c r="LOB15" s="350"/>
      <c r="LOC15" s="350"/>
      <c r="LOD15" s="350"/>
      <c r="LOE15" s="350"/>
      <c r="LOF15" s="350"/>
      <c r="LOG15" s="350"/>
      <c r="LOH15" s="351"/>
      <c r="LOI15" s="352"/>
      <c r="LOJ15" s="353"/>
      <c r="LOK15" s="352"/>
      <c r="LOL15" s="353"/>
      <c r="LOM15" s="352"/>
      <c r="LON15" s="353"/>
      <c r="LOO15" s="352"/>
      <c r="LOP15" s="353"/>
      <c r="LOQ15" s="350"/>
      <c r="LOR15" s="350"/>
      <c r="LOS15" s="350"/>
      <c r="LOT15" s="350"/>
      <c r="LOU15" s="350"/>
      <c r="LOV15" s="350"/>
      <c r="LOW15" s="351"/>
      <c r="LOX15" s="352"/>
      <c r="LOY15" s="353"/>
      <c r="LOZ15" s="352"/>
      <c r="LPA15" s="353"/>
      <c r="LPB15" s="352"/>
      <c r="LPC15" s="353"/>
      <c r="LPD15" s="352"/>
      <c r="LPE15" s="353"/>
      <c r="LPF15" s="350"/>
      <c r="LPG15" s="350"/>
      <c r="LPH15" s="350"/>
      <c r="LPI15" s="350"/>
      <c r="LPJ15" s="350"/>
      <c r="LPK15" s="350"/>
      <c r="LPL15" s="351"/>
      <c r="LPM15" s="352"/>
      <c r="LPN15" s="353"/>
      <c r="LPO15" s="352"/>
      <c r="LPP15" s="353"/>
      <c r="LPQ15" s="352"/>
      <c r="LPR15" s="353"/>
      <c r="LPS15" s="352"/>
      <c r="LPT15" s="353"/>
      <c r="LPU15" s="350"/>
      <c r="LPV15" s="350"/>
      <c r="LPW15" s="350"/>
      <c r="LPX15" s="350"/>
      <c r="LPY15" s="350"/>
      <c r="LPZ15" s="350"/>
      <c r="LQA15" s="351"/>
      <c r="LQB15" s="352"/>
      <c r="LQC15" s="353"/>
      <c r="LQD15" s="352"/>
      <c r="LQE15" s="353"/>
      <c r="LQF15" s="352"/>
      <c r="LQG15" s="353"/>
      <c r="LQH15" s="352"/>
      <c r="LQI15" s="353"/>
      <c r="LQJ15" s="350"/>
      <c r="LQK15" s="350"/>
      <c r="LQL15" s="350"/>
      <c r="LQM15" s="350"/>
      <c r="LQN15" s="350"/>
      <c r="LQO15" s="350"/>
      <c r="LQP15" s="351"/>
      <c r="LQQ15" s="352"/>
      <c r="LQR15" s="353"/>
      <c r="LQS15" s="352"/>
      <c r="LQT15" s="353"/>
      <c r="LQU15" s="352"/>
      <c r="LQV15" s="353"/>
      <c r="LQW15" s="352"/>
      <c r="LQX15" s="353"/>
      <c r="LQY15" s="350"/>
      <c r="LQZ15" s="350"/>
      <c r="LRA15" s="350"/>
      <c r="LRB15" s="350"/>
      <c r="LRC15" s="350"/>
      <c r="LRD15" s="350"/>
      <c r="LRE15" s="351"/>
      <c r="LRF15" s="352"/>
      <c r="LRG15" s="353"/>
      <c r="LRH15" s="352"/>
      <c r="LRI15" s="353"/>
      <c r="LRJ15" s="352"/>
      <c r="LRK15" s="353"/>
      <c r="LRL15" s="352"/>
      <c r="LRM15" s="353"/>
      <c r="LRN15" s="350"/>
      <c r="LRO15" s="350"/>
      <c r="LRP15" s="350"/>
      <c r="LRQ15" s="350"/>
      <c r="LRR15" s="350"/>
      <c r="LRS15" s="350"/>
      <c r="LRT15" s="351"/>
      <c r="LRU15" s="352"/>
      <c r="LRV15" s="353"/>
      <c r="LRW15" s="352"/>
      <c r="LRX15" s="353"/>
      <c r="LRY15" s="352"/>
      <c r="LRZ15" s="353"/>
      <c r="LSA15" s="352"/>
      <c r="LSB15" s="353"/>
      <c r="LSC15" s="350"/>
      <c r="LSD15" s="350"/>
      <c r="LSE15" s="350"/>
      <c r="LSF15" s="350"/>
      <c r="LSG15" s="350"/>
      <c r="LSH15" s="350"/>
      <c r="LSI15" s="351"/>
      <c r="LSJ15" s="352"/>
      <c r="LSK15" s="353"/>
      <c r="LSL15" s="352"/>
      <c r="LSM15" s="353"/>
      <c r="LSN15" s="352"/>
      <c r="LSO15" s="353"/>
      <c r="LSP15" s="352"/>
      <c r="LSQ15" s="353"/>
      <c r="LSR15" s="350"/>
      <c r="LSS15" s="350"/>
      <c r="LST15" s="350"/>
      <c r="LSU15" s="350"/>
      <c r="LSV15" s="350"/>
      <c r="LSW15" s="350"/>
      <c r="LSX15" s="351"/>
      <c r="LSY15" s="352"/>
      <c r="LSZ15" s="353"/>
      <c r="LTA15" s="352"/>
      <c r="LTB15" s="353"/>
      <c r="LTC15" s="352"/>
      <c r="LTD15" s="353"/>
      <c r="LTE15" s="352"/>
      <c r="LTF15" s="353"/>
      <c r="LTG15" s="350"/>
      <c r="LTH15" s="350"/>
      <c r="LTI15" s="350"/>
      <c r="LTJ15" s="350"/>
      <c r="LTK15" s="350"/>
      <c r="LTL15" s="350"/>
      <c r="LTM15" s="351"/>
      <c r="LTN15" s="352"/>
      <c r="LTO15" s="353"/>
      <c r="LTP15" s="352"/>
      <c r="LTQ15" s="353"/>
      <c r="LTR15" s="352"/>
      <c r="LTS15" s="353"/>
      <c r="LTT15" s="352"/>
      <c r="LTU15" s="353"/>
      <c r="LTV15" s="350"/>
      <c r="LTW15" s="350"/>
      <c r="LTX15" s="350"/>
      <c r="LTY15" s="350"/>
      <c r="LTZ15" s="350"/>
      <c r="LUA15" s="350"/>
      <c r="LUB15" s="351"/>
      <c r="LUC15" s="352"/>
      <c r="LUD15" s="353"/>
      <c r="LUE15" s="352"/>
      <c r="LUF15" s="353"/>
      <c r="LUG15" s="352"/>
      <c r="LUH15" s="353"/>
      <c r="LUI15" s="352"/>
      <c r="LUJ15" s="353"/>
      <c r="LUK15" s="350"/>
      <c r="LUL15" s="350"/>
      <c r="LUM15" s="350"/>
      <c r="LUN15" s="350"/>
      <c r="LUO15" s="350"/>
      <c r="LUP15" s="350"/>
      <c r="LUQ15" s="351"/>
      <c r="LUR15" s="352"/>
      <c r="LUS15" s="353"/>
      <c r="LUT15" s="352"/>
      <c r="LUU15" s="353"/>
      <c r="LUV15" s="352"/>
      <c r="LUW15" s="353"/>
      <c r="LUX15" s="352"/>
      <c r="LUY15" s="353"/>
      <c r="LUZ15" s="350"/>
      <c r="LVA15" s="350"/>
      <c r="LVB15" s="350"/>
      <c r="LVC15" s="350"/>
      <c r="LVD15" s="350"/>
      <c r="LVE15" s="350"/>
      <c r="LVF15" s="351"/>
      <c r="LVG15" s="352"/>
      <c r="LVH15" s="353"/>
      <c r="LVI15" s="352"/>
      <c r="LVJ15" s="353"/>
      <c r="LVK15" s="352"/>
      <c r="LVL15" s="353"/>
      <c r="LVM15" s="352"/>
      <c r="LVN15" s="353"/>
      <c r="LVO15" s="350"/>
      <c r="LVP15" s="350"/>
      <c r="LVQ15" s="350"/>
      <c r="LVR15" s="350"/>
      <c r="LVS15" s="350"/>
      <c r="LVT15" s="350"/>
      <c r="LVU15" s="351"/>
      <c r="LVV15" s="352"/>
      <c r="LVW15" s="353"/>
      <c r="LVX15" s="352"/>
      <c r="LVY15" s="353"/>
      <c r="LVZ15" s="352"/>
      <c r="LWA15" s="353"/>
      <c r="LWB15" s="352"/>
      <c r="LWC15" s="353"/>
      <c r="LWD15" s="350"/>
      <c r="LWE15" s="350"/>
      <c r="LWF15" s="350"/>
      <c r="LWG15" s="350"/>
      <c r="LWH15" s="350"/>
      <c r="LWI15" s="350"/>
      <c r="LWJ15" s="351"/>
      <c r="LWK15" s="352"/>
      <c r="LWL15" s="353"/>
      <c r="LWM15" s="352"/>
      <c r="LWN15" s="353"/>
      <c r="LWO15" s="352"/>
      <c r="LWP15" s="353"/>
      <c r="LWQ15" s="352"/>
      <c r="LWR15" s="353"/>
      <c r="LWS15" s="350"/>
      <c r="LWT15" s="350"/>
      <c r="LWU15" s="350"/>
      <c r="LWV15" s="350"/>
      <c r="LWW15" s="350"/>
      <c r="LWX15" s="350"/>
      <c r="LWY15" s="351"/>
      <c r="LWZ15" s="352"/>
      <c r="LXA15" s="353"/>
      <c r="LXB15" s="352"/>
      <c r="LXC15" s="353"/>
      <c r="LXD15" s="352"/>
      <c r="LXE15" s="353"/>
      <c r="LXF15" s="352"/>
      <c r="LXG15" s="353"/>
      <c r="LXH15" s="350"/>
      <c r="LXI15" s="350"/>
      <c r="LXJ15" s="350"/>
      <c r="LXK15" s="350"/>
      <c r="LXL15" s="350"/>
      <c r="LXM15" s="350"/>
      <c r="LXN15" s="351"/>
      <c r="LXO15" s="352"/>
      <c r="LXP15" s="353"/>
      <c r="LXQ15" s="352"/>
      <c r="LXR15" s="353"/>
      <c r="LXS15" s="352"/>
      <c r="LXT15" s="353"/>
      <c r="LXU15" s="352"/>
      <c r="LXV15" s="353"/>
      <c r="LXW15" s="350"/>
      <c r="LXX15" s="350"/>
      <c r="LXY15" s="350"/>
      <c r="LXZ15" s="350"/>
      <c r="LYA15" s="350"/>
      <c r="LYB15" s="350"/>
      <c r="LYC15" s="351"/>
      <c r="LYD15" s="352"/>
      <c r="LYE15" s="353"/>
      <c r="LYF15" s="352"/>
      <c r="LYG15" s="353"/>
      <c r="LYH15" s="352"/>
      <c r="LYI15" s="353"/>
      <c r="LYJ15" s="352"/>
      <c r="LYK15" s="353"/>
      <c r="LYL15" s="350"/>
      <c r="LYM15" s="350"/>
      <c r="LYN15" s="350"/>
      <c r="LYO15" s="350"/>
      <c r="LYP15" s="350"/>
      <c r="LYQ15" s="350"/>
      <c r="LYR15" s="351"/>
      <c r="LYS15" s="352"/>
      <c r="LYT15" s="353"/>
      <c r="LYU15" s="352"/>
      <c r="LYV15" s="353"/>
      <c r="LYW15" s="352"/>
      <c r="LYX15" s="353"/>
      <c r="LYY15" s="352"/>
      <c r="LYZ15" s="353"/>
      <c r="LZA15" s="350"/>
      <c r="LZB15" s="350"/>
      <c r="LZC15" s="350"/>
      <c r="LZD15" s="350"/>
      <c r="LZE15" s="350"/>
      <c r="LZF15" s="350"/>
      <c r="LZG15" s="351"/>
      <c r="LZH15" s="352"/>
      <c r="LZI15" s="353"/>
      <c r="LZJ15" s="352"/>
      <c r="LZK15" s="353"/>
      <c r="LZL15" s="352"/>
      <c r="LZM15" s="353"/>
      <c r="LZN15" s="352"/>
      <c r="LZO15" s="353"/>
      <c r="LZP15" s="350"/>
      <c r="LZQ15" s="350"/>
      <c r="LZR15" s="350"/>
      <c r="LZS15" s="350"/>
      <c r="LZT15" s="350"/>
      <c r="LZU15" s="350"/>
      <c r="LZV15" s="351"/>
      <c r="LZW15" s="352"/>
      <c r="LZX15" s="353"/>
      <c r="LZY15" s="352"/>
      <c r="LZZ15" s="353"/>
      <c r="MAA15" s="352"/>
      <c r="MAB15" s="353"/>
      <c r="MAC15" s="352"/>
      <c r="MAD15" s="353"/>
      <c r="MAE15" s="350"/>
      <c r="MAF15" s="350"/>
      <c r="MAG15" s="350"/>
      <c r="MAH15" s="350"/>
      <c r="MAI15" s="350"/>
      <c r="MAJ15" s="350"/>
      <c r="MAK15" s="351"/>
      <c r="MAL15" s="352"/>
      <c r="MAM15" s="353"/>
      <c r="MAN15" s="352"/>
      <c r="MAO15" s="353"/>
      <c r="MAP15" s="352"/>
      <c r="MAQ15" s="353"/>
      <c r="MAR15" s="352"/>
      <c r="MAS15" s="353"/>
      <c r="MAT15" s="350"/>
      <c r="MAU15" s="350"/>
      <c r="MAV15" s="350"/>
      <c r="MAW15" s="350"/>
      <c r="MAX15" s="350"/>
      <c r="MAY15" s="350"/>
      <c r="MAZ15" s="351"/>
      <c r="MBA15" s="352"/>
      <c r="MBB15" s="353"/>
      <c r="MBC15" s="352"/>
      <c r="MBD15" s="353"/>
      <c r="MBE15" s="352"/>
      <c r="MBF15" s="353"/>
      <c r="MBG15" s="352"/>
      <c r="MBH15" s="353"/>
      <c r="MBI15" s="350"/>
      <c r="MBJ15" s="350"/>
      <c r="MBK15" s="350"/>
      <c r="MBL15" s="350"/>
      <c r="MBM15" s="350"/>
      <c r="MBN15" s="350"/>
      <c r="MBO15" s="351"/>
      <c r="MBP15" s="352"/>
      <c r="MBQ15" s="353"/>
      <c r="MBR15" s="352"/>
      <c r="MBS15" s="353"/>
      <c r="MBT15" s="352"/>
      <c r="MBU15" s="353"/>
      <c r="MBV15" s="352"/>
      <c r="MBW15" s="353"/>
      <c r="MBX15" s="350"/>
      <c r="MBY15" s="350"/>
      <c r="MBZ15" s="350"/>
      <c r="MCA15" s="350"/>
      <c r="MCB15" s="350"/>
      <c r="MCC15" s="350"/>
      <c r="MCD15" s="351"/>
      <c r="MCE15" s="352"/>
      <c r="MCF15" s="353"/>
      <c r="MCG15" s="352"/>
      <c r="MCH15" s="353"/>
      <c r="MCI15" s="352"/>
      <c r="MCJ15" s="353"/>
      <c r="MCK15" s="352"/>
      <c r="MCL15" s="353"/>
      <c r="MCM15" s="350"/>
      <c r="MCN15" s="350"/>
      <c r="MCO15" s="350"/>
      <c r="MCP15" s="350"/>
      <c r="MCQ15" s="350"/>
      <c r="MCR15" s="350"/>
      <c r="MCS15" s="351"/>
      <c r="MCT15" s="352"/>
      <c r="MCU15" s="353"/>
      <c r="MCV15" s="352"/>
      <c r="MCW15" s="353"/>
      <c r="MCX15" s="352"/>
      <c r="MCY15" s="353"/>
      <c r="MCZ15" s="352"/>
      <c r="MDA15" s="353"/>
      <c r="MDB15" s="350"/>
      <c r="MDC15" s="350"/>
      <c r="MDD15" s="350"/>
      <c r="MDE15" s="350"/>
      <c r="MDF15" s="350"/>
      <c r="MDG15" s="350"/>
      <c r="MDH15" s="351"/>
      <c r="MDI15" s="352"/>
      <c r="MDJ15" s="353"/>
      <c r="MDK15" s="352"/>
      <c r="MDL15" s="353"/>
      <c r="MDM15" s="352"/>
      <c r="MDN15" s="353"/>
      <c r="MDO15" s="352"/>
      <c r="MDP15" s="353"/>
      <c r="MDQ15" s="350"/>
      <c r="MDR15" s="350"/>
      <c r="MDS15" s="350"/>
      <c r="MDT15" s="350"/>
      <c r="MDU15" s="350"/>
      <c r="MDV15" s="350"/>
      <c r="MDW15" s="351"/>
      <c r="MDX15" s="352"/>
      <c r="MDY15" s="353"/>
      <c r="MDZ15" s="352"/>
      <c r="MEA15" s="353"/>
      <c r="MEB15" s="352"/>
      <c r="MEC15" s="353"/>
      <c r="MED15" s="352"/>
      <c r="MEE15" s="353"/>
      <c r="MEF15" s="350"/>
      <c r="MEG15" s="350"/>
      <c r="MEH15" s="350"/>
      <c r="MEI15" s="350"/>
      <c r="MEJ15" s="350"/>
      <c r="MEK15" s="350"/>
      <c r="MEL15" s="351"/>
      <c r="MEM15" s="352"/>
      <c r="MEN15" s="353"/>
      <c r="MEO15" s="352"/>
      <c r="MEP15" s="353"/>
      <c r="MEQ15" s="352"/>
      <c r="MER15" s="353"/>
      <c r="MES15" s="352"/>
      <c r="MET15" s="353"/>
      <c r="MEU15" s="350"/>
      <c r="MEV15" s="350"/>
      <c r="MEW15" s="350"/>
      <c r="MEX15" s="350"/>
      <c r="MEY15" s="350"/>
      <c r="MEZ15" s="350"/>
      <c r="MFA15" s="351"/>
      <c r="MFB15" s="352"/>
      <c r="MFC15" s="353"/>
      <c r="MFD15" s="352"/>
      <c r="MFE15" s="353"/>
      <c r="MFF15" s="352"/>
      <c r="MFG15" s="353"/>
      <c r="MFH15" s="352"/>
      <c r="MFI15" s="353"/>
      <c r="MFJ15" s="350"/>
      <c r="MFK15" s="350"/>
      <c r="MFL15" s="350"/>
      <c r="MFM15" s="350"/>
      <c r="MFN15" s="350"/>
      <c r="MFO15" s="350"/>
      <c r="MFP15" s="351"/>
      <c r="MFQ15" s="352"/>
      <c r="MFR15" s="353"/>
      <c r="MFS15" s="352"/>
      <c r="MFT15" s="353"/>
      <c r="MFU15" s="352"/>
      <c r="MFV15" s="353"/>
      <c r="MFW15" s="352"/>
      <c r="MFX15" s="353"/>
      <c r="MFY15" s="350"/>
      <c r="MFZ15" s="350"/>
      <c r="MGA15" s="350"/>
      <c r="MGB15" s="350"/>
      <c r="MGC15" s="350"/>
      <c r="MGD15" s="350"/>
      <c r="MGE15" s="351"/>
      <c r="MGF15" s="352"/>
      <c r="MGG15" s="353"/>
      <c r="MGH15" s="352"/>
      <c r="MGI15" s="353"/>
      <c r="MGJ15" s="352"/>
      <c r="MGK15" s="353"/>
      <c r="MGL15" s="352"/>
      <c r="MGM15" s="353"/>
      <c r="MGN15" s="350"/>
      <c r="MGO15" s="350"/>
      <c r="MGP15" s="350"/>
      <c r="MGQ15" s="350"/>
      <c r="MGR15" s="350"/>
      <c r="MGS15" s="350"/>
      <c r="MGT15" s="351"/>
      <c r="MGU15" s="352"/>
      <c r="MGV15" s="353"/>
      <c r="MGW15" s="352"/>
      <c r="MGX15" s="353"/>
      <c r="MGY15" s="352"/>
      <c r="MGZ15" s="353"/>
      <c r="MHA15" s="352"/>
      <c r="MHB15" s="353"/>
      <c r="MHC15" s="350"/>
      <c r="MHD15" s="350"/>
      <c r="MHE15" s="350"/>
      <c r="MHF15" s="350"/>
      <c r="MHG15" s="350"/>
      <c r="MHH15" s="350"/>
      <c r="MHI15" s="351"/>
      <c r="MHJ15" s="352"/>
      <c r="MHK15" s="353"/>
      <c r="MHL15" s="352"/>
      <c r="MHM15" s="353"/>
      <c r="MHN15" s="352"/>
      <c r="MHO15" s="353"/>
      <c r="MHP15" s="352"/>
      <c r="MHQ15" s="353"/>
      <c r="MHR15" s="350"/>
      <c r="MHS15" s="350"/>
      <c r="MHT15" s="350"/>
      <c r="MHU15" s="350"/>
      <c r="MHV15" s="350"/>
      <c r="MHW15" s="350"/>
      <c r="MHX15" s="351"/>
      <c r="MHY15" s="352"/>
      <c r="MHZ15" s="353"/>
      <c r="MIA15" s="352"/>
      <c r="MIB15" s="353"/>
      <c r="MIC15" s="352"/>
      <c r="MID15" s="353"/>
      <c r="MIE15" s="352"/>
      <c r="MIF15" s="353"/>
      <c r="MIG15" s="350"/>
      <c r="MIH15" s="350"/>
      <c r="MII15" s="350"/>
      <c r="MIJ15" s="350"/>
      <c r="MIK15" s="350"/>
      <c r="MIL15" s="350"/>
      <c r="MIM15" s="351"/>
      <c r="MIN15" s="352"/>
      <c r="MIO15" s="353"/>
      <c r="MIP15" s="352"/>
      <c r="MIQ15" s="353"/>
      <c r="MIR15" s="352"/>
      <c r="MIS15" s="353"/>
      <c r="MIT15" s="352"/>
      <c r="MIU15" s="353"/>
      <c r="MIV15" s="350"/>
      <c r="MIW15" s="350"/>
      <c r="MIX15" s="350"/>
      <c r="MIY15" s="350"/>
      <c r="MIZ15" s="350"/>
      <c r="MJA15" s="350"/>
      <c r="MJB15" s="351"/>
      <c r="MJC15" s="352"/>
      <c r="MJD15" s="353"/>
      <c r="MJE15" s="352"/>
      <c r="MJF15" s="353"/>
      <c r="MJG15" s="352"/>
      <c r="MJH15" s="353"/>
      <c r="MJI15" s="352"/>
      <c r="MJJ15" s="353"/>
      <c r="MJK15" s="350"/>
      <c r="MJL15" s="350"/>
      <c r="MJM15" s="350"/>
      <c r="MJN15" s="350"/>
      <c r="MJO15" s="350"/>
      <c r="MJP15" s="350"/>
      <c r="MJQ15" s="351"/>
      <c r="MJR15" s="352"/>
      <c r="MJS15" s="353"/>
      <c r="MJT15" s="352"/>
      <c r="MJU15" s="353"/>
      <c r="MJV15" s="352"/>
      <c r="MJW15" s="353"/>
      <c r="MJX15" s="352"/>
      <c r="MJY15" s="353"/>
      <c r="MJZ15" s="350"/>
      <c r="MKA15" s="350"/>
      <c r="MKB15" s="350"/>
      <c r="MKC15" s="350"/>
      <c r="MKD15" s="350"/>
      <c r="MKE15" s="350"/>
      <c r="MKF15" s="351"/>
      <c r="MKG15" s="352"/>
      <c r="MKH15" s="353"/>
      <c r="MKI15" s="352"/>
      <c r="MKJ15" s="353"/>
      <c r="MKK15" s="352"/>
      <c r="MKL15" s="353"/>
      <c r="MKM15" s="352"/>
      <c r="MKN15" s="353"/>
      <c r="MKO15" s="350"/>
      <c r="MKP15" s="350"/>
      <c r="MKQ15" s="350"/>
      <c r="MKR15" s="350"/>
      <c r="MKS15" s="350"/>
      <c r="MKT15" s="350"/>
      <c r="MKU15" s="351"/>
      <c r="MKV15" s="352"/>
      <c r="MKW15" s="353"/>
      <c r="MKX15" s="352"/>
      <c r="MKY15" s="353"/>
      <c r="MKZ15" s="352"/>
      <c r="MLA15" s="353"/>
      <c r="MLB15" s="352"/>
      <c r="MLC15" s="353"/>
      <c r="MLD15" s="350"/>
      <c r="MLE15" s="350"/>
      <c r="MLF15" s="350"/>
      <c r="MLG15" s="350"/>
      <c r="MLH15" s="350"/>
      <c r="MLI15" s="350"/>
      <c r="MLJ15" s="351"/>
      <c r="MLK15" s="352"/>
      <c r="MLL15" s="353"/>
      <c r="MLM15" s="352"/>
      <c r="MLN15" s="353"/>
      <c r="MLO15" s="352"/>
      <c r="MLP15" s="353"/>
      <c r="MLQ15" s="352"/>
      <c r="MLR15" s="353"/>
      <c r="MLS15" s="350"/>
      <c r="MLT15" s="350"/>
      <c r="MLU15" s="350"/>
      <c r="MLV15" s="350"/>
      <c r="MLW15" s="350"/>
      <c r="MLX15" s="350"/>
      <c r="MLY15" s="351"/>
      <c r="MLZ15" s="352"/>
      <c r="MMA15" s="353"/>
      <c r="MMB15" s="352"/>
      <c r="MMC15" s="353"/>
      <c r="MMD15" s="352"/>
      <c r="MME15" s="353"/>
      <c r="MMF15" s="352"/>
      <c r="MMG15" s="353"/>
      <c r="MMH15" s="350"/>
      <c r="MMI15" s="350"/>
      <c r="MMJ15" s="350"/>
      <c r="MMK15" s="350"/>
      <c r="MML15" s="350"/>
      <c r="MMM15" s="350"/>
      <c r="MMN15" s="351"/>
      <c r="MMO15" s="352"/>
      <c r="MMP15" s="353"/>
      <c r="MMQ15" s="352"/>
      <c r="MMR15" s="353"/>
      <c r="MMS15" s="352"/>
      <c r="MMT15" s="353"/>
      <c r="MMU15" s="352"/>
      <c r="MMV15" s="353"/>
      <c r="MMW15" s="350"/>
      <c r="MMX15" s="350"/>
      <c r="MMY15" s="350"/>
      <c r="MMZ15" s="350"/>
      <c r="MNA15" s="350"/>
      <c r="MNB15" s="350"/>
      <c r="MNC15" s="351"/>
      <c r="MND15" s="352"/>
      <c r="MNE15" s="353"/>
      <c r="MNF15" s="352"/>
      <c r="MNG15" s="353"/>
      <c r="MNH15" s="352"/>
      <c r="MNI15" s="353"/>
      <c r="MNJ15" s="352"/>
      <c r="MNK15" s="353"/>
      <c r="MNL15" s="350"/>
      <c r="MNM15" s="350"/>
      <c r="MNN15" s="350"/>
      <c r="MNO15" s="350"/>
      <c r="MNP15" s="350"/>
      <c r="MNQ15" s="350"/>
      <c r="MNR15" s="351"/>
      <c r="MNS15" s="352"/>
      <c r="MNT15" s="353"/>
      <c r="MNU15" s="352"/>
      <c r="MNV15" s="353"/>
      <c r="MNW15" s="352"/>
      <c r="MNX15" s="353"/>
      <c r="MNY15" s="352"/>
      <c r="MNZ15" s="353"/>
      <c r="MOA15" s="350"/>
      <c r="MOB15" s="350"/>
      <c r="MOC15" s="350"/>
      <c r="MOD15" s="350"/>
      <c r="MOE15" s="350"/>
      <c r="MOF15" s="350"/>
      <c r="MOG15" s="351"/>
      <c r="MOH15" s="352"/>
      <c r="MOI15" s="353"/>
      <c r="MOJ15" s="352"/>
      <c r="MOK15" s="353"/>
      <c r="MOL15" s="352"/>
      <c r="MOM15" s="353"/>
      <c r="MON15" s="352"/>
      <c r="MOO15" s="353"/>
      <c r="MOP15" s="350"/>
      <c r="MOQ15" s="350"/>
      <c r="MOR15" s="350"/>
      <c r="MOS15" s="350"/>
      <c r="MOT15" s="350"/>
      <c r="MOU15" s="350"/>
      <c r="MOV15" s="351"/>
      <c r="MOW15" s="352"/>
      <c r="MOX15" s="353"/>
      <c r="MOY15" s="352"/>
      <c r="MOZ15" s="353"/>
      <c r="MPA15" s="352"/>
      <c r="MPB15" s="353"/>
      <c r="MPC15" s="352"/>
      <c r="MPD15" s="353"/>
      <c r="MPE15" s="350"/>
      <c r="MPF15" s="350"/>
      <c r="MPG15" s="350"/>
      <c r="MPH15" s="350"/>
      <c r="MPI15" s="350"/>
      <c r="MPJ15" s="350"/>
      <c r="MPK15" s="351"/>
      <c r="MPL15" s="352"/>
      <c r="MPM15" s="353"/>
      <c r="MPN15" s="352"/>
      <c r="MPO15" s="353"/>
      <c r="MPP15" s="352"/>
      <c r="MPQ15" s="353"/>
      <c r="MPR15" s="352"/>
      <c r="MPS15" s="353"/>
      <c r="MPT15" s="350"/>
      <c r="MPU15" s="350"/>
      <c r="MPV15" s="350"/>
      <c r="MPW15" s="350"/>
      <c r="MPX15" s="350"/>
      <c r="MPY15" s="350"/>
      <c r="MPZ15" s="351"/>
      <c r="MQA15" s="352"/>
      <c r="MQB15" s="353"/>
      <c r="MQC15" s="352"/>
      <c r="MQD15" s="353"/>
      <c r="MQE15" s="352"/>
      <c r="MQF15" s="353"/>
      <c r="MQG15" s="352"/>
      <c r="MQH15" s="353"/>
      <c r="MQI15" s="350"/>
      <c r="MQJ15" s="350"/>
      <c r="MQK15" s="350"/>
      <c r="MQL15" s="350"/>
      <c r="MQM15" s="350"/>
      <c r="MQN15" s="350"/>
      <c r="MQO15" s="351"/>
      <c r="MQP15" s="352"/>
      <c r="MQQ15" s="353"/>
      <c r="MQR15" s="352"/>
      <c r="MQS15" s="353"/>
      <c r="MQT15" s="352"/>
      <c r="MQU15" s="353"/>
      <c r="MQV15" s="352"/>
      <c r="MQW15" s="353"/>
      <c r="MQX15" s="350"/>
      <c r="MQY15" s="350"/>
      <c r="MQZ15" s="350"/>
      <c r="MRA15" s="350"/>
      <c r="MRB15" s="350"/>
      <c r="MRC15" s="350"/>
      <c r="MRD15" s="351"/>
      <c r="MRE15" s="352"/>
      <c r="MRF15" s="353"/>
      <c r="MRG15" s="352"/>
      <c r="MRH15" s="353"/>
      <c r="MRI15" s="352"/>
      <c r="MRJ15" s="353"/>
      <c r="MRK15" s="352"/>
      <c r="MRL15" s="353"/>
      <c r="MRM15" s="350"/>
      <c r="MRN15" s="350"/>
      <c r="MRO15" s="350"/>
      <c r="MRP15" s="350"/>
      <c r="MRQ15" s="350"/>
      <c r="MRR15" s="350"/>
      <c r="MRS15" s="351"/>
      <c r="MRT15" s="352"/>
      <c r="MRU15" s="353"/>
      <c r="MRV15" s="352"/>
      <c r="MRW15" s="353"/>
      <c r="MRX15" s="352"/>
      <c r="MRY15" s="353"/>
      <c r="MRZ15" s="352"/>
      <c r="MSA15" s="353"/>
      <c r="MSB15" s="350"/>
      <c r="MSC15" s="350"/>
      <c r="MSD15" s="350"/>
      <c r="MSE15" s="350"/>
      <c r="MSF15" s="350"/>
      <c r="MSG15" s="350"/>
      <c r="MSH15" s="351"/>
      <c r="MSI15" s="352"/>
      <c r="MSJ15" s="353"/>
      <c r="MSK15" s="352"/>
      <c r="MSL15" s="353"/>
      <c r="MSM15" s="352"/>
      <c r="MSN15" s="353"/>
      <c r="MSO15" s="352"/>
      <c r="MSP15" s="353"/>
      <c r="MSQ15" s="350"/>
      <c r="MSR15" s="350"/>
      <c r="MSS15" s="350"/>
      <c r="MST15" s="350"/>
      <c r="MSU15" s="350"/>
      <c r="MSV15" s="350"/>
      <c r="MSW15" s="351"/>
      <c r="MSX15" s="352"/>
      <c r="MSY15" s="353"/>
      <c r="MSZ15" s="352"/>
      <c r="MTA15" s="353"/>
      <c r="MTB15" s="352"/>
      <c r="MTC15" s="353"/>
      <c r="MTD15" s="352"/>
      <c r="MTE15" s="353"/>
      <c r="MTF15" s="350"/>
      <c r="MTG15" s="350"/>
      <c r="MTH15" s="350"/>
      <c r="MTI15" s="350"/>
      <c r="MTJ15" s="350"/>
      <c r="MTK15" s="350"/>
      <c r="MTL15" s="351"/>
      <c r="MTM15" s="352"/>
      <c r="MTN15" s="353"/>
      <c r="MTO15" s="352"/>
      <c r="MTP15" s="353"/>
      <c r="MTQ15" s="352"/>
      <c r="MTR15" s="353"/>
      <c r="MTS15" s="352"/>
      <c r="MTT15" s="353"/>
      <c r="MTU15" s="350"/>
      <c r="MTV15" s="350"/>
      <c r="MTW15" s="350"/>
      <c r="MTX15" s="350"/>
      <c r="MTY15" s="350"/>
      <c r="MTZ15" s="350"/>
      <c r="MUA15" s="351"/>
      <c r="MUB15" s="352"/>
      <c r="MUC15" s="353"/>
      <c r="MUD15" s="352"/>
      <c r="MUE15" s="353"/>
      <c r="MUF15" s="352"/>
      <c r="MUG15" s="353"/>
      <c r="MUH15" s="352"/>
      <c r="MUI15" s="353"/>
      <c r="MUJ15" s="350"/>
      <c r="MUK15" s="350"/>
      <c r="MUL15" s="350"/>
      <c r="MUM15" s="350"/>
      <c r="MUN15" s="350"/>
      <c r="MUO15" s="350"/>
      <c r="MUP15" s="351"/>
      <c r="MUQ15" s="352"/>
      <c r="MUR15" s="353"/>
      <c r="MUS15" s="352"/>
      <c r="MUT15" s="353"/>
      <c r="MUU15" s="352"/>
      <c r="MUV15" s="353"/>
      <c r="MUW15" s="352"/>
      <c r="MUX15" s="353"/>
      <c r="MUY15" s="350"/>
      <c r="MUZ15" s="350"/>
      <c r="MVA15" s="350"/>
      <c r="MVB15" s="350"/>
      <c r="MVC15" s="350"/>
      <c r="MVD15" s="350"/>
      <c r="MVE15" s="351"/>
      <c r="MVF15" s="352"/>
      <c r="MVG15" s="353"/>
      <c r="MVH15" s="352"/>
      <c r="MVI15" s="353"/>
      <c r="MVJ15" s="352"/>
      <c r="MVK15" s="353"/>
      <c r="MVL15" s="352"/>
      <c r="MVM15" s="353"/>
      <c r="MVN15" s="350"/>
      <c r="MVO15" s="350"/>
      <c r="MVP15" s="350"/>
      <c r="MVQ15" s="350"/>
      <c r="MVR15" s="350"/>
      <c r="MVS15" s="350"/>
      <c r="MVT15" s="351"/>
      <c r="MVU15" s="352"/>
      <c r="MVV15" s="353"/>
      <c r="MVW15" s="352"/>
      <c r="MVX15" s="353"/>
      <c r="MVY15" s="352"/>
      <c r="MVZ15" s="353"/>
      <c r="MWA15" s="352"/>
      <c r="MWB15" s="353"/>
      <c r="MWC15" s="350"/>
      <c r="MWD15" s="350"/>
      <c r="MWE15" s="350"/>
      <c r="MWF15" s="350"/>
      <c r="MWG15" s="350"/>
      <c r="MWH15" s="350"/>
      <c r="MWI15" s="351"/>
      <c r="MWJ15" s="352"/>
      <c r="MWK15" s="353"/>
      <c r="MWL15" s="352"/>
      <c r="MWM15" s="353"/>
      <c r="MWN15" s="352"/>
      <c r="MWO15" s="353"/>
      <c r="MWP15" s="352"/>
      <c r="MWQ15" s="353"/>
      <c r="MWR15" s="350"/>
      <c r="MWS15" s="350"/>
      <c r="MWT15" s="350"/>
      <c r="MWU15" s="350"/>
      <c r="MWV15" s="350"/>
      <c r="MWW15" s="350"/>
      <c r="MWX15" s="351"/>
      <c r="MWY15" s="352"/>
      <c r="MWZ15" s="353"/>
      <c r="MXA15" s="352"/>
      <c r="MXB15" s="353"/>
      <c r="MXC15" s="352"/>
      <c r="MXD15" s="353"/>
      <c r="MXE15" s="352"/>
      <c r="MXF15" s="353"/>
      <c r="MXG15" s="350"/>
      <c r="MXH15" s="350"/>
      <c r="MXI15" s="350"/>
      <c r="MXJ15" s="350"/>
      <c r="MXK15" s="350"/>
      <c r="MXL15" s="350"/>
      <c r="MXM15" s="351"/>
      <c r="MXN15" s="352"/>
      <c r="MXO15" s="353"/>
      <c r="MXP15" s="352"/>
      <c r="MXQ15" s="353"/>
      <c r="MXR15" s="352"/>
      <c r="MXS15" s="353"/>
      <c r="MXT15" s="352"/>
      <c r="MXU15" s="353"/>
      <c r="MXV15" s="350"/>
      <c r="MXW15" s="350"/>
      <c r="MXX15" s="350"/>
      <c r="MXY15" s="350"/>
      <c r="MXZ15" s="350"/>
      <c r="MYA15" s="350"/>
      <c r="MYB15" s="351"/>
      <c r="MYC15" s="352"/>
      <c r="MYD15" s="353"/>
      <c r="MYE15" s="352"/>
      <c r="MYF15" s="353"/>
      <c r="MYG15" s="352"/>
      <c r="MYH15" s="353"/>
      <c r="MYI15" s="352"/>
      <c r="MYJ15" s="353"/>
      <c r="MYK15" s="350"/>
      <c r="MYL15" s="350"/>
      <c r="MYM15" s="350"/>
      <c r="MYN15" s="350"/>
      <c r="MYO15" s="350"/>
      <c r="MYP15" s="350"/>
      <c r="MYQ15" s="351"/>
      <c r="MYR15" s="352"/>
      <c r="MYS15" s="353"/>
      <c r="MYT15" s="352"/>
      <c r="MYU15" s="353"/>
      <c r="MYV15" s="352"/>
      <c r="MYW15" s="353"/>
      <c r="MYX15" s="352"/>
      <c r="MYY15" s="353"/>
      <c r="MYZ15" s="350"/>
      <c r="MZA15" s="350"/>
      <c r="MZB15" s="350"/>
      <c r="MZC15" s="350"/>
      <c r="MZD15" s="350"/>
      <c r="MZE15" s="350"/>
      <c r="MZF15" s="351"/>
      <c r="MZG15" s="352"/>
      <c r="MZH15" s="353"/>
      <c r="MZI15" s="352"/>
      <c r="MZJ15" s="353"/>
      <c r="MZK15" s="352"/>
      <c r="MZL15" s="353"/>
      <c r="MZM15" s="352"/>
      <c r="MZN15" s="353"/>
      <c r="MZO15" s="350"/>
      <c r="MZP15" s="350"/>
      <c r="MZQ15" s="350"/>
      <c r="MZR15" s="350"/>
      <c r="MZS15" s="350"/>
      <c r="MZT15" s="350"/>
      <c r="MZU15" s="351"/>
      <c r="MZV15" s="352"/>
      <c r="MZW15" s="353"/>
      <c r="MZX15" s="352"/>
      <c r="MZY15" s="353"/>
      <c r="MZZ15" s="352"/>
      <c r="NAA15" s="353"/>
      <c r="NAB15" s="352"/>
      <c r="NAC15" s="353"/>
      <c r="NAD15" s="350"/>
      <c r="NAE15" s="350"/>
      <c r="NAF15" s="350"/>
      <c r="NAG15" s="350"/>
      <c r="NAH15" s="350"/>
      <c r="NAI15" s="350"/>
      <c r="NAJ15" s="351"/>
      <c r="NAK15" s="352"/>
      <c r="NAL15" s="353"/>
      <c r="NAM15" s="352"/>
      <c r="NAN15" s="353"/>
      <c r="NAO15" s="352"/>
      <c r="NAP15" s="353"/>
      <c r="NAQ15" s="352"/>
      <c r="NAR15" s="353"/>
      <c r="NAS15" s="350"/>
      <c r="NAT15" s="350"/>
      <c r="NAU15" s="350"/>
      <c r="NAV15" s="350"/>
      <c r="NAW15" s="350"/>
      <c r="NAX15" s="350"/>
      <c r="NAY15" s="351"/>
      <c r="NAZ15" s="352"/>
      <c r="NBA15" s="353"/>
      <c r="NBB15" s="352"/>
      <c r="NBC15" s="353"/>
      <c r="NBD15" s="352"/>
      <c r="NBE15" s="353"/>
      <c r="NBF15" s="352"/>
      <c r="NBG15" s="353"/>
      <c r="NBH15" s="350"/>
      <c r="NBI15" s="350"/>
      <c r="NBJ15" s="350"/>
      <c r="NBK15" s="350"/>
      <c r="NBL15" s="350"/>
      <c r="NBM15" s="350"/>
      <c r="NBN15" s="351"/>
      <c r="NBO15" s="352"/>
      <c r="NBP15" s="353"/>
      <c r="NBQ15" s="352"/>
      <c r="NBR15" s="353"/>
      <c r="NBS15" s="352"/>
      <c r="NBT15" s="353"/>
      <c r="NBU15" s="352"/>
      <c r="NBV15" s="353"/>
      <c r="NBW15" s="350"/>
      <c r="NBX15" s="350"/>
      <c r="NBY15" s="350"/>
      <c r="NBZ15" s="350"/>
      <c r="NCA15" s="350"/>
      <c r="NCB15" s="350"/>
      <c r="NCC15" s="351"/>
      <c r="NCD15" s="352"/>
      <c r="NCE15" s="353"/>
      <c r="NCF15" s="352"/>
      <c r="NCG15" s="353"/>
      <c r="NCH15" s="352"/>
      <c r="NCI15" s="353"/>
      <c r="NCJ15" s="352"/>
      <c r="NCK15" s="353"/>
      <c r="NCL15" s="350"/>
      <c r="NCM15" s="350"/>
      <c r="NCN15" s="350"/>
      <c r="NCO15" s="350"/>
      <c r="NCP15" s="350"/>
      <c r="NCQ15" s="350"/>
      <c r="NCR15" s="351"/>
      <c r="NCS15" s="352"/>
      <c r="NCT15" s="353"/>
      <c r="NCU15" s="352"/>
      <c r="NCV15" s="353"/>
      <c r="NCW15" s="352"/>
      <c r="NCX15" s="353"/>
      <c r="NCY15" s="352"/>
      <c r="NCZ15" s="353"/>
      <c r="NDA15" s="350"/>
      <c r="NDB15" s="350"/>
      <c r="NDC15" s="350"/>
      <c r="NDD15" s="350"/>
      <c r="NDE15" s="350"/>
      <c r="NDF15" s="350"/>
      <c r="NDG15" s="351"/>
      <c r="NDH15" s="352"/>
      <c r="NDI15" s="353"/>
      <c r="NDJ15" s="352"/>
      <c r="NDK15" s="353"/>
      <c r="NDL15" s="352"/>
      <c r="NDM15" s="353"/>
      <c r="NDN15" s="352"/>
      <c r="NDO15" s="353"/>
      <c r="NDP15" s="350"/>
      <c r="NDQ15" s="350"/>
      <c r="NDR15" s="350"/>
      <c r="NDS15" s="350"/>
      <c r="NDT15" s="350"/>
      <c r="NDU15" s="350"/>
      <c r="NDV15" s="351"/>
      <c r="NDW15" s="352"/>
      <c r="NDX15" s="353"/>
      <c r="NDY15" s="352"/>
      <c r="NDZ15" s="353"/>
      <c r="NEA15" s="352"/>
      <c r="NEB15" s="353"/>
      <c r="NEC15" s="352"/>
      <c r="NED15" s="353"/>
      <c r="NEE15" s="350"/>
      <c r="NEF15" s="350"/>
      <c r="NEG15" s="350"/>
      <c r="NEH15" s="350"/>
      <c r="NEI15" s="350"/>
      <c r="NEJ15" s="350"/>
      <c r="NEK15" s="351"/>
      <c r="NEL15" s="352"/>
      <c r="NEM15" s="353"/>
      <c r="NEN15" s="352"/>
      <c r="NEO15" s="353"/>
      <c r="NEP15" s="352"/>
      <c r="NEQ15" s="353"/>
      <c r="NER15" s="352"/>
      <c r="NES15" s="353"/>
      <c r="NET15" s="350"/>
      <c r="NEU15" s="350"/>
      <c r="NEV15" s="350"/>
      <c r="NEW15" s="350"/>
      <c r="NEX15" s="350"/>
      <c r="NEY15" s="350"/>
      <c r="NEZ15" s="351"/>
      <c r="NFA15" s="352"/>
      <c r="NFB15" s="353"/>
      <c r="NFC15" s="352"/>
      <c r="NFD15" s="353"/>
      <c r="NFE15" s="352"/>
      <c r="NFF15" s="353"/>
      <c r="NFG15" s="352"/>
      <c r="NFH15" s="353"/>
      <c r="NFI15" s="350"/>
      <c r="NFJ15" s="350"/>
      <c r="NFK15" s="350"/>
      <c r="NFL15" s="350"/>
      <c r="NFM15" s="350"/>
      <c r="NFN15" s="350"/>
      <c r="NFO15" s="351"/>
      <c r="NFP15" s="352"/>
      <c r="NFQ15" s="353"/>
      <c r="NFR15" s="352"/>
      <c r="NFS15" s="353"/>
      <c r="NFT15" s="352"/>
      <c r="NFU15" s="353"/>
      <c r="NFV15" s="352"/>
      <c r="NFW15" s="353"/>
      <c r="NFX15" s="350"/>
      <c r="NFY15" s="350"/>
      <c r="NFZ15" s="350"/>
      <c r="NGA15" s="350"/>
      <c r="NGB15" s="350"/>
      <c r="NGC15" s="350"/>
      <c r="NGD15" s="351"/>
      <c r="NGE15" s="352"/>
      <c r="NGF15" s="353"/>
      <c r="NGG15" s="352"/>
      <c r="NGH15" s="353"/>
      <c r="NGI15" s="352"/>
      <c r="NGJ15" s="353"/>
      <c r="NGK15" s="352"/>
      <c r="NGL15" s="353"/>
      <c r="NGM15" s="350"/>
      <c r="NGN15" s="350"/>
      <c r="NGO15" s="350"/>
      <c r="NGP15" s="350"/>
      <c r="NGQ15" s="350"/>
      <c r="NGR15" s="350"/>
      <c r="NGS15" s="351"/>
      <c r="NGT15" s="352"/>
      <c r="NGU15" s="353"/>
      <c r="NGV15" s="352"/>
      <c r="NGW15" s="353"/>
      <c r="NGX15" s="352"/>
      <c r="NGY15" s="353"/>
      <c r="NGZ15" s="352"/>
      <c r="NHA15" s="353"/>
      <c r="NHB15" s="350"/>
      <c r="NHC15" s="350"/>
      <c r="NHD15" s="350"/>
      <c r="NHE15" s="350"/>
      <c r="NHF15" s="350"/>
      <c r="NHG15" s="350"/>
      <c r="NHH15" s="351"/>
      <c r="NHI15" s="352"/>
      <c r="NHJ15" s="353"/>
      <c r="NHK15" s="352"/>
      <c r="NHL15" s="353"/>
      <c r="NHM15" s="352"/>
      <c r="NHN15" s="353"/>
      <c r="NHO15" s="352"/>
      <c r="NHP15" s="353"/>
      <c r="NHQ15" s="350"/>
      <c r="NHR15" s="350"/>
      <c r="NHS15" s="350"/>
      <c r="NHT15" s="350"/>
      <c r="NHU15" s="350"/>
      <c r="NHV15" s="350"/>
      <c r="NHW15" s="351"/>
      <c r="NHX15" s="352"/>
      <c r="NHY15" s="353"/>
      <c r="NHZ15" s="352"/>
      <c r="NIA15" s="353"/>
      <c r="NIB15" s="352"/>
      <c r="NIC15" s="353"/>
      <c r="NID15" s="352"/>
      <c r="NIE15" s="353"/>
      <c r="NIF15" s="350"/>
      <c r="NIG15" s="350"/>
      <c r="NIH15" s="350"/>
      <c r="NII15" s="350"/>
      <c r="NIJ15" s="350"/>
      <c r="NIK15" s="350"/>
      <c r="NIL15" s="351"/>
      <c r="NIM15" s="352"/>
      <c r="NIN15" s="353"/>
      <c r="NIO15" s="352"/>
      <c r="NIP15" s="353"/>
      <c r="NIQ15" s="352"/>
      <c r="NIR15" s="353"/>
      <c r="NIS15" s="352"/>
      <c r="NIT15" s="353"/>
      <c r="NIU15" s="350"/>
      <c r="NIV15" s="350"/>
      <c r="NIW15" s="350"/>
      <c r="NIX15" s="350"/>
      <c r="NIY15" s="350"/>
      <c r="NIZ15" s="350"/>
      <c r="NJA15" s="351"/>
      <c r="NJB15" s="352"/>
      <c r="NJC15" s="353"/>
      <c r="NJD15" s="352"/>
      <c r="NJE15" s="353"/>
      <c r="NJF15" s="352"/>
      <c r="NJG15" s="353"/>
      <c r="NJH15" s="352"/>
      <c r="NJI15" s="353"/>
      <c r="NJJ15" s="350"/>
      <c r="NJK15" s="350"/>
      <c r="NJL15" s="350"/>
      <c r="NJM15" s="350"/>
      <c r="NJN15" s="350"/>
      <c r="NJO15" s="350"/>
      <c r="NJP15" s="351"/>
      <c r="NJQ15" s="352"/>
      <c r="NJR15" s="353"/>
      <c r="NJS15" s="352"/>
      <c r="NJT15" s="353"/>
      <c r="NJU15" s="352"/>
      <c r="NJV15" s="353"/>
      <c r="NJW15" s="352"/>
      <c r="NJX15" s="353"/>
      <c r="NJY15" s="350"/>
      <c r="NJZ15" s="350"/>
      <c r="NKA15" s="350"/>
      <c r="NKB15" s="350"/>
      <c r="NKC15" s="350"/>
      <c r="NKD15" s="350"/>
      <c r="NKE15" s="351"/>
      <c r="NKF15" s="352"/>
      <c r="NKG15" s="353"/>
      <c r="NKH15" s="352"/>
      <c r="NKI15" s="353"/>
      <c r="NKJ15" s="352"/>
      <c r="NKK15" s="353"/>
      <c r="NKL15" s="352"/>
      <c r="NKM15" s="353"/>
      <c r="NKN15" s="350"/>
      <c r="NKO15" s="350"/>
      <c r="NKP15" s="350"/>
      <c r="NKQ15" s="350"/>
      <c r="NKR15" s="350"/>
      <c r="NKS15" s="350"/>
      <c r="NKT15" s="351"/>
      <c r="NKU15" s="352"/>
      <c r="NKV15" s="353"/>
      <c r="NKW15" s="352"/>
      <c r="NKX15" s="353"/>
      <c r="NKY15" s="352"/>
      <c r="NKZ15" s="353"/>
      <c r="NLA15" s="352"/>
      <c r="NLB15" s="353"/>
      <c r="NLC15" s="350"/>
      <c r="NLD15" s="350"/>
      <c r="NLE15" s="350"/>
      <c r="NLF15" s="350"/>
      <c r="NLG15" s="350"/>
      <c r="NLH15" s="350"/>
      <c r="NLI15" s="351"/>
      <c r="NLJ15" s="352"/>
      <c r="NLK15" s="353"/>
      <c r="NLL15" s="352"/>
      <c r="NLM15" s="353"/>
      <c r="NLN15" s="352"/>
      <c r="NLO15" s="353"/>
      <c r="NLP15" s="352"/>
      <c r="NLQ15" s="353"/>
      <c r="NLR15" s="350"/>
      <c r="NLS15" s="350"/>
      <c r="NLT15" s="350"/>
      <c r="NLU15" s="350"/>
      <c r="NLV15" s="350"/>
      <c r="NLW15" s="350"/>
      <c r="NLX15" s="351"/>
      <c r="NLY15" s="352"/>
      <c r="NLZ15" s="353"/>
      <c r="NMA15" s="352"/>
      <c r="NMB15" s="353"/>
      <c r="NMC15" s="352"/>
      <c r="NMD15" s="353"/>
      <c r="NME15" s="352"/>
      <c r="NMF15" s="353"/>
      <c r="NMG15" s="350"/>
      <c r="NMH15" s="350"/>
      <c r="NMI15" s="350"/>
      <c r="NMJ15" s="350"/>
      <c r="NMK15" s="350"/>
      <c r="NML15" s="350"/>
      <c r="NMM15" s="351"/>
      <c r="NMN15" s="352"/>
      <c r="NMO15" s="353"/>
      <c r="NMP15" s="352"/>
      <c r="NMQ15" s="353"/>
      <c r="NMR15" s="352"/>
      <c r="NMS15" s="353"/>
      <c r="NMT15" s="352"/>
      <c r="NMU15" s="353"/>
      <c r="NMV15" s="350"/>
      <c r="NMW15" s="350"/>
      <c r="NMX15" s="350"/>
      <c r="NMY15" s="350"/>
      <c r="NMZ15" s="350"/>
      <c r="NNA15" s="350"/>
      <c r="NNB15" s="351"/>
      <c r="NNC15" s="352"/>
      <c r="NND15" s="353"/>
      <c r="NNE15" s="352"/>
      <c r="NNF15" s="353"/>
      <c r="NNG15" s="352"/>
      <c r="NNH15" s="353"/>
      <c r="NNI15" s="352"/>
      <c r="NNJ15" s="353"/>
      <c r="NNK15" s="350"/>
      <c r="NNL15" s="350"/>
      <c r="NNM15" s="350"/>
      <c r="NNN15" s="350"/>
      <c r="NNO15" s="350"/>
      <c r="NNP15" s="350"/>
      <c r="NNQ15" s="351"/>
      <c r="NNR15" s="352"/>
      <c r="NNS15" s="353"/>
      <c r="NNT15" s="352"/>
      <c r="NNU15" s="353"/>
      <c r="NNV15" s="352"/>
      <c r="NNW15" s="353"/>
      <c r="NNX15" s="352"/>
      <c r="NNY15" s="353"/>
      <c r="NNZ15" s="350"/>
      <c r="NOA15" s="350"/>
      <c r="NOB15" s="350"/>
      <c r="NOC15" s="350"/>
      <c r="NOD15" s="350"/>
      <c r="NOE15" s="350"/>
      <c r="NOF15" s="351"/>
      <c r="NOG15" s="352"/>
      <c r="NOH15" s="353"/>
      <c r="NOI15" s="352"/>
      <c r="NOJ15" s="353"/>
      <c r="NOK15" s="352"/>
      <c r="NOL15" s="353"/>
      <c r="NOM15" s="352"/>
      <c r="NON15" s="353"/>
      <c r="NOO15" s="350"/>
      <c r="NOP15" s="350"/>
      <c r="NOQ15" s="350"/>
      <c r="NOR15" s="350"/>
      <c r="NOS15" s="350"/>
      <c r="NOT15" s="350"/>
      <c r="NOU15" s="351"/>
      <c r="NOV15" s="352"/>
      <c r="NOW15" s="353"/>
      <c r="NOX15" s="352"/>
      <c r="NOY15" s="353"/>
      <c r="NOZ15" s="352"/>
      <c r="NPA15" s="353"/>
      <c r="NPB15" s="352"/>
      <c r="NPC15" s="353"/>
      <c r="NPD15" s="350"/>
      <c r="NPE15" s="350"/>
      <c r="NPF15" s="350"/>
      <c r="NPG15" s="350"/>
      <c r="NPH15" s="350"/>
      <c r="NPI15" s="350"/>
      <c r="NPJ15" s="351"/>
      <c r="NPK15" s="352"/>
      <c r="NPL15" s="353"/>
      <c r="NPM15" s="352"/>
      <c r="NPN15" s="353"/>
      <c r="NPO15" s="352"/>
      <c r="NPP15" s="353"/>
      <c r="NPQ15" s="352"/>
      <c r="NPR15" s="353"/>
      <c r="NPS15" s="350"/>
      <c r="NPT15" s="350"/>
      <c r="NPU15" s="350"/>
      <c r="NPV15" s="350"/>
      <c r="NPW15" s="350"/>
      <c r="NPX15" s="350"/>
      <c r="NPY15" s="351"/>
      <c r="NPZ15" s="352"/>
      <c r="NQA15" s="353"/>
      <c r="NQB15" s="352"/>
      <c r="NQC15" s="353"/>
      <c r="NQD15" s="352"/>
      <c r="NQE15" s="353"/>
      <c r="NQF15" s="352"/>
      <c r="NQG15" s="353"/>
      <c r="NQH15" s="350"/>
      <c r="NQI15" s="350"/>
      <c r="NQJ15" s="350"/>
      <c r="NQK15" s="350"/>
      <c r="NQL15" s="350"/>
      <c r="NQM15" s="350"/>
      <c r="NQN15" s="351"/>
      <c r="NQO15" s="352"/>
      <c r="NQP15" s="353"/>
      <c r="NQQ15" s="352"/>
      <c r="NQR15" s="353"/>
      <c r="NQS15" s="352"/>
      <c r="NQT15" s="353"/>
      <c r="NQU15" s="352"/>
      <c r="NQV15" s="353"/>
      <c r="NQW15" s="350"/>
      <c r="NQX15" s="350"/>
      <c r="NQY15" s="350"/>
      <c r="NQZ15" s="350"/>
      <c r="NRA15" s="350"/>
      <c r="NRB15" s="350"/>
      <c r="NRC15" s="351"/>
      <c r="NRD15" s="352"/>
      <c r="NRE15" s="353"/>
      <c r="NRF15" s="352"/>
      <c r="NRG15" s="353"/>
      <c r="NRH15" s="352"/>
      <c r="NRI15" s="353"/>
      <c r="NRJ15" s="352"/>
      <c r="NRK15" s="353"/>
      <c r="NRL15" s="350"/>
      <c r="NRM15" s="350"/>
      <c r="NRN15" s="350"/>
      <c r="NRO15" s="350"/>
      <c r="NRP15" s="350"/>
      <c r="NRQ15" s="350"/>
      <c r="NRR15" s="351"/>
      <c r="NRS15" s="352"/>
      <c r="NRT15" s="353"/>
      <c r="NRU15" s="352"/>
      <c r="NRV15" s="353"/>
      <c r="NRW15" s="352"/>
      <c r="NRX15" s="353"/>
      <c r="NRY15" s="352"/>
      <c r="NRZ15" s="353"/>
      <c r="NSA15" s="350"/>
      <c r="NSB15" s="350"/>
      <c r="NSC15" s="350"/>
      <c r="NSD15" s="350"/>
      <c r="NSE15" s="350"/>
      <c r="NSF15" s="350"/>
      <c r="NSG15" s="351"/>
      <c r="NSH15" s="352"/>
      <c r="NSI15" s="353"/>
      <c r="NSJ15" s="352"/>
      <c r="NSK15" s="353"/>
      <c r="NSL15" s="352"/>
      <c r="NSM15" s="353"/>
      <c r="NSN15" s="352"/>
      <c r="NSO15" s="353"/>
      <c r="NSP15" s="350"/>
      <c r="NSQ15" s="350"/>
      <c r="NSR15" s="350"/>
      <c r="NSS15" s="350"/>
      <c r="NST15" s="350"/>
      <c r="NSU15" s="350"/>
      <c r="NSV15" s="351"/>
      <c r="NSW15" s="352"/>
      <c r="NSX15" s="353"/>
      <c r="NSY15" s="352"/>
      <c r="NSZ15" s="353"/>
      <c r="NTA15" s="352"/>
      <c r="NTB15" s="353"/>
      <c r="NTC15" s="352"/>
      <c r="NTD15" s="353"/>
      <c r="NTE15" s="350"/>
      <c r="NTF15" s="350"/>
      <c r="NTG15" s="350"/>
      <c r="NTH15" s="350"/>
      <c r="NTI15" s="350"/>
      <c r="NTJ15" s="350"/>
      <c r="NTK15" s="351"/>
      <c r="NTL15" s="352"/>
      <c r="NTM15" s="353"/>
      <c r="NTN15" s="352"/>
      <c r="NTO15" s="353"/>
      <c r="NTP15" s="352"/>
      <c r="NTQ15" s="353"/>
      <c r="NTR15" s="352"/>
      <c r="NTS15" s="353"/>
      <c r="NTT15" s="350"/>
      <c r="NTU15" s="350"/>
      <c r="NTV15" s="350"/>
      <c r="NTW15" s="350"/>
      <c r="NTX15" s="350"/>
      <c r="NTY15" s="350"/>
      <c r="NTZ15" s="351"/>
      <c r="NUA15" s="352"/>
      <c r="NUB15" s="353"/>
      <c r="NUC15" s="352"/>
      <c r="NUD15" s="353"/>
      <c r="NUE15" s="352"/>
      <c r="NUF15" s="353"/>
      <c r="NUG15" s="352"/>
      <c r="NUH15" s="353"/>
      <c r="NUI15" s="350"/>
      <c r="NUJ15" s="350"/>
      <c r="NUK15" s="350"/>
      <c r="NUL15" s="350"/>
      <c r="NUM15" s="350"/>
      <c r="NUN15" s="350"/>
      <c r="NUO15" s="351"/>
      <c r="NUP15" s="352"/>
      <c r="NUQ15" s="353"/>
      <c r="NUR15" s="352"/>
      <c r="NUS15" s="353"/>
      <c r="NUT15" s="352"/>
      <c r="NUU15" s="353"/>
      <c r="NUV15" s="352"/>
      <c r="NUW15" s="353"/>
      <c r="NUX15" s="350"/>
      <c r="NUY15" s="350"/>
      <c r="NUZ15" s="350"/>
      <c r="NVA15" s="350"/>
      <c r="NVB15" s="350"/>
      <c r="NVC15" s="350"/>
      <c r="NVD15" s="351"/>
      <c r="NVE15" s="352"/>
      <c r="NVF15" s="353"/>
      <c r="NVG15" s="352"/>
      <c r="NVH15" s="353"/>
      <c r="NVI15" s="352"/>
      <c r="NVJ15" s="353"/>
      <c r="NVK15" s="352"/>
      <c r="NVL15" s="353"/>
      <c r="NVM15" s="350"/>
      <c r="NVN15" s="350"/>
      <c r="NVO15" s="350"/>
      <c r="NVP15" s="350"/>
      <c r="NVQ15" s="350"/>
      <c r="NVR15" s="350"/>
      <c r="NVS15" s="351"/>
      <c r="NVT15" s="352"/>
      <c r="NVU15" s="353"/>
      <c r="NVV15" s="352"/>
      <c r="NVW15" s="353"/>
      <c r="NVX15" s="352"/>
      <c r="NVY15" s="353"/>
      <c r="NVZ15" s="352"/>
      <c r="NWA15" s="353"/>
      <c r="NWB15" s="350"/>
      <c r="NWC15" s="350"/>
      <c r="NWD15" s="350"/>
      <c r="NWE15" s="350"/>
      <c r="NWF15" s="350"/>
      <c r="NWG15" s="350"/>
      <c r="NWH15" s="351"/>
      <c r="NWI15" s="352"/>
      <c r="NWJ15" s="353"/>
      <c r="NWK15" s="352"/>
      <c r="NWL15" s="353"/>
      <c r="NWM15" s="352"/>
      <c r="NWN15" s="353"/>
      <c r="NWO15" s="352"/>
      <c r="NWP15" s="353"/>
      <c r="NWQ15" s="350"/>
      <c r="NWR15" s="350"/>
      <c r="NWS15" s="350"/>
      <c r="NWT15" s="350"/>
      <c r="NWU15" s="350"/>
      <c r="NWV15" s="350"/>
      <c r="NWW15" s="351"/>
      <c r="NWX15" s="352"/>
      <c r="NWY15" s="353"/>
      <c r="NWZ15" s="352"/>
      <c r="NXA15" s="353"/>
      <c r="NXB15" s="352"/>
      <c r="NXC15" s="353"/>
      <c r="NXD15" s="352"/>
      <c r="NXE15" s="353"/>
      <c r="NXF15" s="350"/>
      <c r="NXG15" s="350"/>
      <c r="NXH15" s="350"/>
      <c r="NXI15" s="350"/>
      <c r="NXJ15" s="350"/>
      <c r="NXK15" s="350"/>
      <c r="NXL15" s="351"/>
      <c r="NXM15" s="352"/>
      <c r="NXN15" s="353"/>
      <c r="NXO15" s="352"/>
      <c r="NXP15" s="353"/>
      <c r="NXQ15" s="352"/>
      <c r="NXR15" s="353"/>
      <c r="NXS15" s="352"/>
      <c r="NXT15" s="353"/>
      <c r="NXU15" s="350"/>
      <c r="NXV15" s="350"/>
      <c r="NXW15" s="350"/>
      <c r="NXX15" s="350"/>
      <c r="NXY15" s="350"/>
      <c r="NXZ15" s="350"/>
      <c r="NYA15" s="351"/>
      <c r="NYB15" s="352"/>
      <c r="NYC15" s="353"/>
      <c r="NYD15" s="352"/>
      <c r="NYE15" s="353"/>
      <c r="NYF15" s="352"/>
      <c r="NYG15" s="353"/>
      <c r="NYH15" s="352"/>
      <c r="NYI15" s="353"/>
      <c r="NYJ15" s="350"/>
      <c r="NYK15" s="350"/>
      <c r="NYL15" s="350"/>
      <c r="NYM15" s="350"/>
      <c r="NYN15" s="350"/>
      <c r="NYO15" s="350"/>
      <c r="NYP15" s="351"/>
      <c r="NYQ15" s="352"/>
      <c r="NYR15" s="353"/>
      <c r="NYS15" s="352"/>
      <c r="NYT15" s="353"/>
      <c r="NYU15" s="352"/>
      <c r="NYV15" s="353"/>
      <c r="NYW15" s="352"/>
      <c r="NYX15" s="353"/>
      <c r="NYY15" s="350"/>
      <c r="NYZ15" s="350"/>
      <c r="NZA15" s="350"/>
      <c r="NZB15" s="350"/>
      <c r="NZC15" s="350"/>
      <c r="NZD15" s="350"/>
      <c r="NZE15" s="351"/>
      <c r="NZF15" s="352"/>
      <c r="NZG15" s="353"/>
      <c r="NZH15" s="352"/>
      <c r="NZI15" s="353"/>
      <c r="NZJ15" s="352"/>
      <c r="NZK15" s="353"/>
      <c r="NZL15" s="352"/>
      <c r="NZM15" s="353"/>
      <c r="NZN15" s="350"/>
      <c r="NZO15" s="350"/>
      <c r="NZP15" s="350"/>
      <c r="NZQ15" s="350"/>
      <c r="NZR15" s="350"/>
      <c r="NZS15" s="350"/>
      <c r="NZT15" s="351"/>
      <c r="NZU15" s="352"/>
      <c r="NZV15" s="353"/>
      <c r="NZW15" s="352"/>
      <c r="NZX15" s="353"/>
      <c r="NZY15" s="352"/>
      <c r="NZZ15" s="353"/>
      <c r="OAA15" s="352"/>
      <c r="OAB15" s="353"/>
      <c r="OAC15" s="350"/>
      <c r="OAD15" s="350"/>
      <c r="OAE15" s="350"/>
      <c r="OAF15" s="350"/>
      <c r="OAG15" s="350"/>
      <c r="OAH15" s="350"/>
      <c r="OAI15" s="351"/>
      <c r="OAJ15" s="352"/>
      <c r="OAK15" s="353"/>
      <c r="OAL15" s="352"/>
      <c r="OAM15" s="353"/>
      <c r="OAN15" s="352"/>
      <c r="OAO15" s="353"/>
      <c r="OAP15" s="352"/>
      <c r="OAQ15" s="353"/>
      <c r="OAR15" s="350"/>
      <c r="OAS15" s="350"/>
      <c r="OAT15" s="350"/>
      <c r="OAU15" s="350"/>
      <c r="OAV15" s="350"/>
      <c r="OAW15" s="350"/>
      <c r="OAX15" s="351"/>
      <c r="OAY15" s="352"/>
      <c r="OAZ15" s="353"/>
      <c r="OBA15" s="352"/>
      <c r="OBB15" s="353"/>
      <c r="OBC15" s="352"/>
      <c r="OBD15" s="353"/>
      <c r="OBE15" s="352"/>
      <c r="OBF15" s="353"/>
      <c r="OBG15" s="350"/>
      <c r="OBH15" s="350"/>
      <c r="OBI15" s="350"/>
      <c r="OBJ15" s="350"/>
      <c r="OBK15" s="350"/>
      <c r="OBL15" s="350"/>
      <c r="OBM15" s="351"/>
      <c r="OBN15" s="352"/>
      <c r="OBO15" s="353"/>
      <c r="OBP15" s="352"/>
      <c r="OBQ15" s="353"/>
      <c r="OBR15" s="352"/>
      <c r="OBS15" s="353"/>
      <c r="OBT15" s="352"/>
      <c r="OBU15" s="353"/>
      <c r="OBV15" s="350"/>
      <c r="OBW15" s="350"/>
      <c r="OBX15" s="350"/>
      <c r="OBY15" s="350"/>
      <c r="OBZ15" s="350"/>
      <c r="OCA15" s="350"/>
      <c r="OCB15" s="351"/>
      <c r="OCC15" s="352"/>
      <c r="OCD15" s="353"/>
      <c r="OCE15" s="352"/>
      <c r="OCF15" s="353"/>
      <c r="OCG15" s="352"/>
      <c r="OCH15" s="353"/>
      <c r="OCI15" s="352"/>
      <c r="OCJ15" s="353"/>
      <c r="OCK15" s="350"/>
      <c r="OCL15" s="350"/>
      <c r="OCM15" s="350"/>
      <c r="OCN15" s="350"/>
      <c r="OCO15" s="350"/>
      <c r="OCP15" s="350"/>
      <c r="OCQ15" s="351"/>
      <c r="OCR15" s="352"/>
      <c r="OCS15" s="353"/>
      <c r="OCT15" s="352"/>
      <c r="OCU15" s="353"/>
      <c r="OCV15" s="352"/>
      <c r="OCW15" s="353"/>
      <c r="OCX15" s="352"/>
      <c r="OCY15" s="353"/>
      <c r="OCZ15" s="350"/>
      <c r="ODA15" s="350"/>
      <c r="ODB15" s="350"/>
      <c r="ODC15" s="350"/>
      <c r="ODD15" s="350"/>
      <c r="ODE15" s="350"/>
      <c r="ODF15" s="351"/>
      <c r="ODG15" s="352"/>
      <c r="ODH15" s="353"/>
      <c r="ODI15" s="352"/>
      <c r="ODJ15" s="353"/>
      <c r="ODK15" s="352"/>
      <c r="ODL15" s="353"/>
      <c r="ODM15" s="352"/>
      <c r="ODN15" s="353"/>
      <c r="ODO15" s="350"/>
      <c r="ODP15" s="350"/>
      <c r="ODQ15" s="350"/>
      <c r="ODR15" s="350"/>
      <c r="ODS15" s="350"/>
      <c r="ODT15" s="350"/>
      <c r="ODU15" s="351"/>
      <c r="ODV15" s="352"/>
      <c r="ODW15" s="353"/>
      <c r="ODX15" s="352"/>
      <c r="ODY15" s="353"/>
      <c r="ODZ15" s="352"/>
      <c r="OEA15" s="353"/>
      <c r="OEB15" s="352"/>
      <c r="OEC15" s="353"/>
      <c r="OED15" s="350"/>
      <c r="OEE15" s="350"/>
      <c r="OEF15" s="350"/>
      <c r="OEG15" s="350"/>
      <c r="OEH15" s="350"/>
      <c r="OEI15" s="350"/>
      <c r="OEJ15" s="351"/>
      <c r="OEK15" s="352"/>
      <c r="OEL15" s="353"/>
      <c r="OEM15" s="352"/>
      <c r="OEN15" s="353"/>
      <c r="OEO15" s="352"/>
      <c r="OEP15" s="353"/>
      <c r="OEQ15" s="352"/>
      <c r="OER15" s="353"/>
      <c r="OES15" s="350"/>
      <c r="OET15" s="350"/>
      <c r="OEU15" s="350"/>
      <c r="OEV15" s="350"/>
      <c r="OEW15" s="350"/>
      <c r="OEX15" s="350"/>
      <c r="OEY15" s="351"/>
      <c r="OEZ15" s="352"/>
      <c r="OFA15" s="353"/>
      <c r="OFB15" s="352"/>
      <c r="OFC15" s="353"/>
      <c r="OFD15" s="352"/>
      <c r="OFE15" s="353"/>
      <c r="OFF15" s="352"/>
      <c r="OFG15" s="353"/>
      <c r="OFH15" s="350"/>
      <c r="OFI15" s="350"/>
      <c r="OFJ15" s="350"/>
      <c r="OFK15" s="350"/>
      <c r="OFL15" s="350"/>
      <c r="OFM15" s="350"/>
      <c r="OFN15" s="351"/>
      <c r="OFO15" s="352"/>
      <c r="OFP15" s="353"/>
      <c r="OFQ15" s="352"/>
      <c r="OFR15" s="353"/>
      <c r="OFS15" s="352"/>
      <c r="OFT15" s="353"/>
      <c r="OFU15" s="352"/>
      <c r="OFV15" s="353"/>
      <c r="OFW15" s="350"/>
      <c r="OFX15" s="350"/>
      <c r="OFY15" s="350"/>
      <c r="OFZ15" s="350"/>
      <c r="OGA15" s="350"/>
      <c r="OGB15" s="350"/>
      <c r="OGC15" s="351"/>
      <c r="OGD15" s="352"/>
      <c r="OGE15" s="353"/>
      <c r="OGF15" s="352"/>
      <c r="OGG15" s="353"/>
      <c r="OGH15" s="352"/>
      <c r="OGI15" s="353"/>
      <c r="OGJ15" s="352"/>
      <c r="OGK15" s="353"/>
      <c r="OGL15" s="350"/>
      <c r="OGM15" s="350"/>
      <c r="OGN15" s="350"/>
      <c r="OGO15" s="350"/>
      <c r="OGP15" s="350"/>
      <c r="OGQ15" s="350"/>
      <c r="OGR15" s="351"/>
      <c r="OGS15" s="352"/>
      <c r="OGT15" s="353"/>
      <c r="OGU15" s="352"/>
      <c r="OGV15" s="353"/>
      <c r="OGW15" s="352"/>
      <c r="OGX15" s="353"/>
      <c r="OGY15" s="352"/>
      <c r="OGZ15" s="353"/>
      <c r="OHA15" s="350"/>
      <c r="OHB15" s="350"/>
      <c r="OHC15" s="350"/>
      <c r="OHD15" s="350"/>
      <c r="OHE15" s="350"/>
      <c r="OHF15" s="350"/>
      <c r="OHG15" s="351"/>
      <c r="OHH15" s="352"/>
      <c r="OHI15" s="353"/>
      <c r="OHJ15" s="352"/>
      <c r="OHK15" s="353"/>
      <c r="OHL15" s="352"/>
      <c r="OHM15" s="353"/>
      <c r="OHN15" s="352"/>
      <c r="OHO15" s="353"/>
      <c r="OHP15" s="350"/>
      <c r="OHQ15" s="350"/>
      <c r="OHR15" s="350"/>
      <c r="OHS15" s="350"/>
      <c r="OHT15" s="350"/>
      <c r="OHU15" s="350"/>
      <c r="OHV15" s="351"/>
      <c r="OHW15" s="352"/>
      <c r="OHX15" s="353"/>
      <c r="OHY15" s="352"/>
      <c r="OHZ15" s="353"/>
      <c r="OIA15" s="352"/>
      <c r="OIB15" s="353"/>
      <c r="OIC15" s="352"/>
      <c r="OID15" s="353"/>
      <c r="OIE15" s="350"/>
      <c r="OIF15" s="350"/>
      <c r="OIG15" s="350"/>
      <c r="OIH15" s="350"/>
      <c r="OII15" s="350"/>
      <c r="OIJ15" s="350"/>
      <c r="OIK15" s="351"/>
      <c r="OIL15" s="352"/>
      <c r="OIM15" s="353"/>
      <c r="OIN15" s="352"/>
      <c r="OIO15" s="353"/>
      <c r="OIP15" s="352"/>
      <c r="OIQ15" s="353"/>
      <c r="OIR15" s="352"/>
      <c r="OIS15" s="353"/>
      <c r="OIT15" s="350"/>
      <c r="OIU15" s="350"/>
      <c r="OIV15" s="350"/>
      <c r="OIW15" s="350"/>
      <c r="OIX15" s="350"/>
      <c r="OIY15" s="350"/>
      <c r="OIZ15" s="351"/>
      <c r="OJA15" s="352"/>
      <c r="OJB15" s="353"/>
      <c r="OJC15" s="352"/>
      <c r="OJD15" s="353"/>
      <c r="OJE15" s="352"/>
      <c r="OJF15" s="353"/>
      <c r="OJG15" s="352"/>
      <c r="OJH15" s="353"/>
      <c r="OJI15" s="350"/>
      <c r="OJJ15" s="350"/>
      <c r="OJK15" s="350"/>
      <c r="OJL15" s="350"/>
      <c r="OJM15" s="350"/>
      <c r="OJN15" s="350"/>
      <c r="OJO15" s="351"/>
      <c r="OJP15" s="352"/>
      <c r="OJQ15" s="353"/>
      <c r="OJR15" s="352"/>
      <c r="OJS15" s="353"/>
      <c r="OJT15" s="352"/>
      <c r="OJU15" s="353"/>
      <c r="OJV15" s="352"/>
      <c r="OJW15" s="353"/>
      <c r="OJX15" s="350"/>
      <c r="OJY15" s="350"/>
      <c r="OJZ15" s="350"/>
      <c r="OKA15" s="350"/>
      <c r="OKB15" s="350"/>
      <c r="OKC15" s="350"/>
      <c r="OKD15" s="351"/>
      <c r="OKE15" s="352"/>
      <c r="OKF15" s="353"/>
      <c r="OKG15" s="352"/>
      <c r="OKH15" s="353"/>
      <c r="OKI15" s="352"/>
      <c r="OKJ15" s="353"/>
      <c r="OKK15" s="352"/>
      <c r="OKL15" s="353"/>
      <c r="OKM15" s="350"/>
      <c r="OKN15" s="350"/>
      <c r="OKO15" s="350"/>
      <c r="OKP15" s="350"/>
      <c r="OKQ15" s="350"/>
      <c r="OKR15" s="350"/>
      <c r="OKS15" s="351"/>
      <c r="OKT15" s="352"/>
      <c r="OKU15" s="353"/>
      <c r="OKV15" s="352"/>
      <c r="OKW15" s="353"/>
      <c r="OKX15" s="352"/>
      <c r="OKY15" s="353"/>
      <c r="OKZ15" s="352"/>
      <c r="OLA15" s="353"/>
      <c r="OLB15" s="350"/>
      <c r="OLC15" s="350"/>
      <c r="OLD15" s="350"/>
      <c r="OLE15" s="350"/>
      <c r="OLF15" s="350"/>
      <c r="OLG15" s="350"/>
      <c r="OLH15" s="351"/>
      <c r="OLI15" s="352"/>
      <c r="OLJ15" s="353"/>
      <c r="OLK15" s="352"/>
      <c r="OLL15" s="353"/>
      <c r="OLM15" s="352"/>
      <c r="OLN15" s="353"/>
      <c r="OLO15" s="352"/>
      <c r="OLP15" s="353"/>
      <c r="OLQ15" s="350"/>
      <c r="OLR15" s="350"/>
      <c r="OLS15" s="350"/>
      <c r="OLT15" s="350"/>
      <c r="OLU15" s="350"/>
      <c r="OLV15" s="350"/>
      <c r="OLW15" s="351"/>
      <c r="OLX15" s="352"/>
      <c r="OLY15" s="353"/>
      <c r="OLZ15" s="352"/>
      <c r="OMA15" s="353"/>
      <c r="OMB15" s="352"/>
      <c r="OMC15" s="353"/>
      <c r="OMD15" s="352"/>
      <c r="OME15" s="353"/>
      <c r="OMF15" s="350"/>
      <c r="OMG15" s="350"/>
      <c r="OMH15" s="350"/>
      <c r="OMI15" s="350"/>
      <c r="OMJ15" s="350"/>
      <c r="OMK15" s="350"/>
      <c r="OML15" s="351"/>
      <c r="OMM15" s="352"/>
      <c r="OMN15" s="353"/>
      <c r="OMO15" s="352"/>
      <c r="OMP15" s="353"/>
      <c r="OMQ15" s="352"/>
      <c r="OMR15" s="353"/>
      <c r="OMS15" s="352"/>
      <c r="OMT15" s="353"/>
      <c r="OMU15" s="350"/>
      <c r="OMV15" s="350"/>
      <c r="OMW15" s="350"/>
      <c r="OMX15" s="350"/>
      <c r="OMY15" s="350"/>
      <c r="OMZ15" s="350"/>
      <c r="ONA15" s="351"/>
      <c r="ONB15" s="352"/>
      <c r="ONC15" s="353"/>
      <c r="OND15" s="352"/>
      <c r="ONE15" s="353"/>
      <c r="ONF15" s="352"/>
      <c r="ONG15" s="353"/>
      <c r="ONH15" s="352"/>
      <c r="ONI15" s="353"/>
      <c r="ONJ15" s="350"/>
      <c r="ONK15" s="350"/>
      <c r="ONL15" s="350"/>
      <c r="ONM15" s="350"/>
      <c r="ONN15" s="350"/>
      <c r="ONO15" s="350"/>
      <c r="ONP15" s="351"/>
      <c r="ONQ15" s="352"/>
      <c r="ONR15" s="353"/>
      <c r="ONS15" s="352"/>
      <c r="ONT15" s="353"/>
      <c r="ONU15" s="352"/>
      <c r="ONV15" s="353"/>
      <c r="ONW15" s="352"/>
      <c r="ONX15" s="353"/>
      <c r="ONY15" s="350"/>
      <c r="ONZ15" s="350"/>
      <c r="OOA15" s="350"/>
      <c r="OOB15" s="350"/>
      <c r="OOC15" s="350"/>
      <c r="OOD15" s="350"/>
      <c r="OOE15" s="351"/>
      <c r="OOF15" s="352"/>
      <c r="OOG15" s="353"/>
      <c r="OOH15" s="352"/>
      <c r="OOI15" s="353"/>
      <c r="OOJ15" s="352"/>
      <c r="OOK15" s="353"/>
      <c r="OOL15" s="352"/>
      <c r="OOM15" s="353"/>
      <c r="OON15" s="350"/>
      <c r="OOO15" s="350"/>
      <c r="OOP15" s="350"/>
      <c r="OOQ15" s="350"/>
      <c r="OOR15" s="350"/>
      <c r="OOS15" s="350"/>
      <c r="OOT15" s="351"/>
      <c r="OOU15" s="352"/>
      <c r="OOV15" s="353"/>
      <c r="OOW15" s="352"/>
      <c r="OOX15" s="353"/>
      <c r="OOY15" s="352"/>
      <c r="OOZ15" s="353"/>
      <c r="OPA15" s="352"/>
      <c r="OPB15" s="353"/>
      <c r="OPC15" s="350"/>
      <c r="OPD15" s="350"/>
      <c r="OPE15" s="350"/>
      <c r="OPF15" s="350"/>
      <c r="OPG15" s="350"/>
      <c r="OPH15" s="350"/>
      <c r="OPI15" s="351"/>
      <c r="OPJ15" s="352"/>
      <c r="OPK15" s="353"/>
      <c r="OPL15" s="352"/>
      <c r="OPM15" s="353"/>
      <c r="OPN15" s="352"/>
      <c r="OPO15" s="353"/>
      <c r="OPP15" s="352"/>
      <c r="OPQ15" s="353"/>
      <c r="OPR15" s="350"/>
      <c r="OPS15" s="350"/>
      <c r="OPT15" s="350"/>
      <c r="OPU15" s="350"/>
      <c r="OPV15" s="350"/>
      <c r="OPW15" s="350"/>
      <c r="OPX15" s="351"/>
      <c r="OPY15" s="352"/>
      <c r="OPZ15" s="353"/>
      <c r="OQA15" s="352"/>
      <c r="OQB15" s="353"/>
      <c r="OQC15" s="352"/>
      <c r="OQD15" s="353"/>
      <c r="OQE15" s="352"/>
      <c r="OQF15" s="353"/>
      <c r="OQG15" s="350"/>
      <c r="OQH15" s="350"/>
      <c r="OQI15" s="350"/>
      <c r="OQJ15" s="350"/>
      <c r="OQK15" s="350"/>
      <c r="OQL15" s="350"/>
      <c r="OQM15" s="351"/>
      <c r="OQN15" s="352"/>
      <c r="OQO15" s="353"/>
      <c r="OQP15" s="352"/>
      <c r="OQQ15" s="353"/>
      <c r="OQR15" s="352"/>
      <c r="OQS15" s="353"/>
      <c r="OQT15" s="352"/>
      <c r="OQU15" s="353"/>
      <c r="OQV15" s="350"/>
      <c r="OQW15" s="350"/>
      <c r="OQX15" s="350"/>
      <c r="OQY15" s="350"/>
      <c r="OQZ15" s="350"/>
      <c r="ORA15" s="350"/>
      <c r="ORB15" s="351"/>
      <c r="ORC15" s="352"/>
      <c r="ORD15" s="353"/>
      <c r="ORE15" s="352"/>
      <c r="ORF15" s="353"/>
      <c r="ORG15" s="352"/>
      <c r="ORH15" s="353"/>
      <c r="ORI15" s="352"/>
      <c r="ORJ15" s="353"/>
      <c r="ORK15" s="350"/>
      <c r="ORL15" s="350"/>
      <c r="ORM15" s="350"/>
      <c r="ORN15" s="350"/>
      <c r="ORO15" s="350"/>
      <c r="ORP15" s="350"/>
      <c r="ORQ15" s="351"/>
      <c r="ORR15" s="352"/>
      <c r="ORS15" s="353"/>
      <c r="ORT15" s="352"/>
      <c r="ORU15" s="353"/>
      <c r="ORV15" s="352"/>
      <c r="ORW15" s="353"/>
      <c r="ORX15" s="352"/>
      <c r="ORY15" s="353"/>
      <c r="ORZ15" s="350"/>
      <c r="OSA15" s="350"/>
      <c r="OSB15" s="350"/>
      <c r="OSC15" s="350"/>
      <c r="OSD15" s="350"/>
      <c r="OSE15" s="350"/>
      <c r="OSF15" s="351"/>
      <c r="OSG15" s="352"/>
      <c r="OSH15" s="353"/>
      <c r="OSI15" s="352"/>
      <c r="OSJ15" s="353"/>
      <c r="OSK15" s="352"/>
      <c r="OSL15" s="353"/>
      <c r="OSM15" s="352"/>
      <c r="OSN15" s="353"/>
      <c r="OSO15" s="350"/>
      <c r="OSP15" s="350"/>
      <c r="OSQ15" s="350"/>
      <c r="OSR15" s="350"/>
      <c r="OSS15" s="350"/>
      <c r="OST15" s="350"/>
      <c r="OSU15" s="351"/>
      <c r="OSV15" s="352"/>
      <c r="OSW15" s="353"/>
      <c r="OSX15" s="352"/>
      <c r="OSY15" s="353"/>
      <c r="OSZ15" s="352"/>
      <c r="OTA15" s="353"/>
      <c r="OTB15" s="352"/>
      <c r="OTC15" s="353"/>
      <c r="OTD15" s="350"/>
      <c r="OTE15" s="350"/>
      <c r="OTF15" s="350"/>
      <c r="OTG15" s="350"/>
      <c r="OTH15" s="350"/>
      <c r="OTI15" s="350"/>
      <c r="OTJ15" s="351"/>
      <c r="OTK15" s="352"/>
      <c r="OTL15" s="353"/>
      <c r="OTM15" s="352"/>
      <c r="OTN15" s="353"/>
      <c r="OTO15" s="352"/>
      <c r="OTP15" s="353"/>
      <c r="OTQ15" s="352"/>
      <c r="OTR15" s="353"/>
      <c r="OTS15" s="350"/>
      <c r="OTT15" s="350"/>
      <c r="OTU15" s="350"/>
      <c r="OTV15" s="350"/>
      <c r="OTW15" s="350"/>
      <c r="OTX15" s="350"/>
      <c r="OTY15" s="351"/>
      <c r="OTZ15" s="352"/>
      <c r="OUA15" s="353"/>
      <c r="OUB15" s="352"/>
      <c r="OUC15" s="353"/>
      <c r="OUD15" s="352"/>
      <c r="OUE15" s="353"/>
      <c r="OUF15" s="352"/>
      <c r="OUG15" s="353"/>
      <c r="OUH15" s="350"/>
      <c r="OUI15" s="350"/>
      <c r="OUJ15" s="350"/>
      <c r="OUK15" s="350"/>
      <c r="OUL15" s="350"/>
      <c r="OUM15" s="350"/>
      <c r="OUN15" s="351"/>
      <c r="OUO15" s="352"/>
      <c r="OUP15" s="353"/>
      <c r="OUQ15" s="352"/>
      <c r="OUR15" s="353"/>
      <c r="OUS15" s="352"/>
      <c r="OUT15" s="353"/>
      <c r="OUU15" s="352"/>
      <c r="OUV15" s="353"/>
      <c r="OUW15" s="350"/>
      <c r="OUX15" s="350"/>
      <c r="OUY15" s="350"/>
      <c r="OUZ15" s="350"/>
      <c r="OVA15" s="350"/>
      <c r="OVB15" s="350"/>
      <c r="OVC15" s="351"/>
      <c r="OVD15" s="352"/>
      <c r="OVE15" s="353"/>
      <c r="OVF15" s="352"/>
      <c r="OVG15" s="353"/>
      <c r="OVH15" s="352"/>
      <c r="OVI15" s="353"/>
      <c r="OVJ15" s="352"/>
      <c r="OVK15" s="353"/>
      <c r="OVL15" s="350"/>
      <c r="OVM15" s="350"/>
      <c r="OVN15" s="350"/>
      <c r="OVO15" s="350"/>
      <c r="OVP15" s="350"/>
      <c r="OVQ15" s="350"/>
      <c r="OVR15" s="351"/>
      <c r="OVS15" s="352"/>
      <c r="OVT15" s="353"/>
      <c r="OVU15" s="352"/>
      <c r="OVV15" s="353"/>
      <c r="OVW15" s="352"/>
      <c r="OVX15" s="353"/>
      <c r="OVY15" s="352"/>
      <c r="OVZ15" s="353"/>
      <c r="OWA15" s="350"/>
      <c r="OWB15" s="350"/>
      <c r="OWC15" s="350"/>
      <c r="OWD15" s="350"/>
      <c r="OWE15" s="350"/>
      <c r="OWF15" s="350"/>
      <c r="OWG15" s="351"/>
      <c r="OWH15" s="352"/>
      <c r="OWI15" s="353"/>
      <c r="OWJ15" s="352"/>
      <c r="OWK15" s="353"/>
      <c r="OWL15" s="352"/>
      <c r="OWM15" s="353"/>
      <c r="OWN15" s="352"/>
      <c r="OWO15" s="353"/>
      <c r="OWP15" s="350"/>
      <c r="OWQ15" s="350"/>
      <c r="OWR15" s="350"/>
      <c r="OWS15" s="350"/>
      <c r="OWT15" s="350"/>
      <c r="OWU15" s="350"/>
      <c r="OWV15" s="351"/>
      <c r="OWW15" s="352"/>
      <c r="OWX15" s="353"/>
      <c r="OWY15" s="352"/>
      <c r="OWZ15" s="353"/>
      <c r="OXA15" s="352"/>
      <c r="OXB15" s="353"/>
      <c r="OXC15" s="352"/>
      <c r="OXD15" s="353"/>
      <c r="OXE15" s="350"/>
      <c r="OXF15" s="350"/>
      <c r="OXG15" s="350"/>
      <c r="OXH15" s="350"/>
      <c r="OXI15" s="350"/>
      <c r="OXJ15" s="350"/>
      <c r="OXK15" s="351"/>
      <c r="OXL15" s="352"/>
      <c r="OXM15" s="353"/>
      <c r="OXN15" s="352"/>
      <c r="OXO15" s="353"/>
      <c r="OXP15" s="352"/>
      <c r="OXQ15" s="353"/>
      <c r="OXR15" s="352"/>
      <c r="OXS15" s="353"/>
      <c r="OXT15" s="350"/>
      <c r="OXU15" s="350"/>
      <c r="OXV15" s="350"/>
      <c r="OXW15" s="350"/>
      <c r="OXX15" s="350"/>
      <c r="OXY15" s="350"/>
      <c r="OXZ15" s="351"/>
      <c r="OYA15" s="352"/>
      <c r="OYB15" s="353"/>
      <c r="OYC15" s="352"/>
      <c r="OYD15" s="353"/>
      <c r="OYE15" s="352"/>
      <c r="OYF15" s="353"/>
      <c r="OYG15" s="352"/>
      <c r="OYH15" s="353"/>
      <c r="OYI15" s="350"/>
      <c r="OYJ15" s="350"/>
      <c r="OYK15" s="350"/>
      <c r="OYL15" s="350"/>
      <c r="OYM15" s="350"/>
      <c r="OYN15" s="350"/>
      <c r="OYO15" s="351"/>
      <c r="OYP15" s="352"/>
      <c r="OYQ15" s="353"/>
      <c r="OYR15" s="352"/>
      <c r="OYS15" s="353"/>
      <c r="OYT15" s="352"/>
      <c r="OYU15" s="353"/>
      <c r="OYV15" s="352"/>
      <c r="OYW15" s="353"/>
      <c r="OYX15" s="350"/>
      <c r="OYY15" s="350"/>
      <c r="OYZ15" s="350"/>
      <c r="OZA15" s="350"/>
      <c r="OZB15" s="350"/>
      <c r="OZC15" s="350"/>
      <c r="OZD15" s="351"/>
      <c r="OZE15" s="352"/>
      <c r="OZF15" s="353"/>
      <c r="OZG15" s="352"/>
      <c r="OZH15" s="353"/>
      <c r="OZI15" s="352"/>
      <c r="OZJ15" s="353"/>
      <c r="OZK15" s="352"/>
      <c r="OZL15" s="353"/>
      <c r="OZM15" s="350"/>
      <c r="OZN15" s="350"/>
      <c r="OZO15" s="350"/>
      <c r="OZP15" s="350"/>
      <c r="OZQ15" s="350"/>
      <c r="OZR15" s="350"/>
      <c r="OZS15" s="351"/>
      <c r="OZT15" s="352"/>
      <c r="OZU15" s="353"/>
      <c r="OZV15" s="352"/>
      <c r="OZW15" s="353"/>
      <c r="OZX15" s="352"/>
      <c r="OZY15" s="353"/>
      <c r="OZZ15" s="352"/>
      <c r="PAA15" s="353"/>
      <c r="PAB15" s="350"/>
      <c r="PAC15" s="350"/>
      <c r="PAD15" s="350"/>
      <c r="PAE15" s="350"/>
      <c r="PAF15" s="350"/>
      <c r="PAG15" s="350"/>
      <c r="PAH15" s="351"/>
      <c r="PAI15" s="352"/>
      <c r="PAJ15" s="353"/>
      <c r="PAK15" s="352"/>
      <c r="PAL15" s="353"/>
      <c r="PAM15" s="352"/>
      <c r="PAN15" s="353"/>
      <c r="PAO15" s="352"/>
      <c r="PAP15" s="353"/>
      <c r="PAQ15" s="350"/>
      <c r="PAR15" s="350"/>
      <c r="PAS15" s="350"/>
      <c r="PAT15" s="350"/>
      <c r="PAU15" s="350"/>
      <c r="PAV15" s="350"/>
      <c r="PAW15" s="351"/>
      <c r="PAX15" s="352"/>
      <c r="PAY15" s="353"/>
      <c r="PAZ15" s="352"/>
      <c r="PBA15" s="353"/>
      <c r="PBB15" s="352"/>
      <c r="PBC15" s="353"/>
      <c r="PBD15" s="352"/>
      <c r="PBE15" s="353"/>
      <c r="PBF15" s="350"/>
      <c r="PBG15" s="350"/>
      <c r="PBH15" s="350"/>
      <c r="PBI15" s="350"/>
      <c r="PBJ15" s="350"/>
      <c r="PBK15" s="350"/>
      <c r="PBL15" s="351"/>
      <c r="PBM15" s="352"/>
      <c r="PBN15" s="353"/>
      <c r="PBO15" s="352"/>
      <c r="PBP15" s="353"/>
      <c r="PBQ15" s="352"/>
      <c r="PBR15" s="353"/>
      <c r="PBS15" s="352"/>
      <c r="PBT15" s="353"/>
      <c r="PBU15" s="350"/>
      <c r="PBV15" s="350"/>
      <c r="PBW15" s="350"/>
      <c r="PBX15" s="350"/>
      <c r="PBY15" s="350"/>
      <c r="PBZ15" s="350"/>
      <c r="PCA15" s="351"/>
      <c r="PCB15" s="352"/>
      <c r="PCC15" s="353"/>
      <c r="PCD15" s="352"/>
      <c r="PCE15" s="353"/>
      <c r="PCF15" s="352"/>
      <c r="PCG15" s="353"/>
      <c r="PCH15" s="352"/>
      <c r="PCI15" s="353"/>
      <c r="PCJ15" s="350"/>
      <c r="PCK15" s="350"/>
      <c r="PCL15" s="350"/>
      <c r="PCM15" s="350"/>
      <c r="PCN15" s="350"/>
      <c r="PCO15" s="350"/>
      <c r="PCP15" s="351"/>
      <c r="PCQ15" s="352"/>
      <c r="PCR15" s="353"/>
      <c r="PCS15" s="352"/>
      <c r="PCT15" s="353"/>
      <c r="PCU15" s="352"/>
      <c r="PCV15" s="353"/>
      <c r="PCW15" s="352"/>
      <c r="PCX15" s="353"/>
      <c r="PCY15" s="350"/>
      <c r="PCZ15" s="350"/>
      <c r="PDA15" s="350"/>
      <c r="PDB15" s="350"/>
      <c r="PDC15" s="350"/>
      <c r="PDD15" s="350"/>
      <c r="PDE15" s="351"/>
      <c r="PDF15" s="352"/>
      <c r="PDG15" s="353"/>
      <c r="PDH15" s="352"/>
      <c r="PDI15" s="353"/>
      <c r="PDJ15" s="352"/>
      <c r="PDK15" s="353"/>
      <c r="PDL15" s="352"/>
      <c r="PDM15" s="353"/>
      <c r="PDN15" s="350"/>
      <c r="PDO15" s="350"/>
      <c r="PDP15" s="350"/>
      <c r="PDQ15" s="350"/>
      <c r="PDR15" s="350"/>
      <c r="PDS15" s="350"/>
      <c r="PDT15" s="351"/>
      <c r="PDU15" s="352"/>
      <c r="PDV15" s="353"/>
      <c r="PDW15" s="352"/>
      <c r="PDX15" s="353"/>
      <c r="PDY15" s="352"/>
      <c r="PDZ15" s="353"/>
      <c r="PEA15" s="352"/>
      <c r="PEB15" s="353"/>
      <c r="PEC15" s="350"/>
      <c r="PED15" s="350"/>
      <c r="PEE15" s="350"/>
      <c r="PEF15" s="350"/>
      <c r="PEG15" s="350"/>
      <c r="PEH15" s="350"/>
      <c r="PEI15" s="351"/>
      <c r="PEJ15" s="352"/>
      <c r="PEK15" s="353"/>
      <c r="PEL15" s="352"/>
      <c r="PEM15" s="353"/>
      <c r="PEN15" s="352"/>
      <c r="PEO15" s="353"/>
      <c r="PEP15" s="352"/>
      <c r="PEQ15" s="353"/>
      <c r="PER15" s="350"/>
      <c r="PES15" s="350"/>
      <c r="PET15" s="350"/>
      <c r="PEU15" s="350"/>
      <c r="PEV15" s="350"/>
      <c r="PEW15" s="350"/>
      <c r="PEX15" s="351"/>
      <c r="PEY15" s="352"/>
      <c r="PEZ15" s="353"/>
      <c r="PFA15" s="352"/>
      <c r="PFB15" s="353"/>
      <c r="PFC15" s="352"/>
      <c r="PFD15" s="353"/>
      <c r="PFE15" s="352"/>
      <c r="PFF15" s="353"/>
      <c r="PFG15" s="350"/>
      <c r="PFH15" s="350"/>
      <c r="PFI15" s="350"/>
      <c r="PFJ15" s="350"/>
      <c r="PFK15" s="350"/>
      <c r="PFL15" s="350"/>
      <c r="PFM15" s="351"/>
      <c r="PFN15" s="352"/>
      <c r="PFO15" s="353"/>
      <c r="PFP15" s="352"/>
      <c r="PFQ15" s="353"/>
      <c r="PFR15" s="352"/>
      <c r="PFS15" s="353"/>
      <c r="PFT15" s="352"/>
      <c r="PFU15" s="353"/>
      <c r="PFV15" s="350"/>
      <c r="PFW15" s="350"/>
      <c r="PFX15" s="350"/>
      <c r="PFY15" s="350"/>
      <c r="PFZ15" s="350"/>
      <c r="PGA15" s="350"/>
      <c r="PGB15" s="351"/>
      <c r="PGC15" s="352"/>
      <c r="PGD15" s="353"/>
      <c r="PGE15" s="352"/>
      <c r="PGF15" s="353"/>
      <c r="PGG15" s="352"/>
      <c r="PGH15" s="353"/>
      <c r="PGI15" s="352"/>
      <c r="PGJ15" s="353"/>
      <c r="PGK15" s="350"/>
      <c r="PGL15" s="350"/>
      <c r="PGM15" s="350"/>
      <c r="PGN15" s="350"/>
      <c r="PGO15" s="350"/>
      <c r="PGP15" s="350"/>
      <c r="PGQ15" s="351"/>
      <c r="PGR15" s="352"/>
      <c r="PGS15" s="353"/>
      <c r="PGT15" s="352"/>
      <c r="PGU15" s="353"/>
      <c r="PGV15" s="352"/>
      <c r="PGW15" s="353"/>
      <c r="PGX15" s="352"/>
      <c r="PGY15" s="353"/>
      <c r="PGZ15" s="350"/>
      <c r="PHA15" s="350"/>
      <c r="PHB15" s="350"/>
      <c r="PHC15" s="350"/>
      <c r="PHD15" s="350"/>
      <c r="PHE15" s="350"/>
      <c r="PHF15" s="351"/>
      <c r="PHG15" s="352"/>
      <c r="PHH15" s="353"/>
      <c r="PHI15" s="352"/>
      <c r="PHJ15" s="353"/>
      <c r="PHK15" s="352"/>
      <c r="PHL15" s="353"/>
      <c r="PHM15" s="352"/>
      <c r="PHN15" s="353"/>
      <c r="PHO15" s="350"/>
      <c r="PHP15" s="350"/>
      <c r="PHQ15" s="350"/>
      <c r="PHR15" s="350"/>
      <c r="PHS15" s="350"/>
      <c r="PHT15" s="350"/>
      <c r="PHU15" s="351"/>
      <c r="PHV15" s="352"/>
      <c r="PHW15" s="353"/>
      <c r="PHX15" s="352"/>
      <c r="PHY15" s="353"/>
      <c r="PHZ15" s="352"/>
      <c r="PIA15" s="353"/>
      <c r="PIB15" s="352"/>
      <c r="PIC15" s="353"/>
      <c r="PID15" s="350"/>
      <c r="PIE15" s="350"/>
      <c r="PIF15" s="350"/>
      <c r="PIG15" s="350"/>
      <c r="PIH15" s="350"/>
      <c r="PII15" s="350"/>
      <c r="PIJ15" s="351"/>
      <c r="PIK15" s="352"/>
      <c r="PIL15" s="353"/>
      <c r="PIM15" s="352"/>
      <c r="PIN15" s="353"/>
      <c r="PIO15" s="352"/>
      <c r="PIP15" s="353"/>
      <c r="PIQ15" s="352"/>
      <c r="PIR15" s="353"/>
      <c r="PIS15" s="350"/>
      <c r="PIT15" s="350"/>
      <c r="PIU15" s="350"/>
      <c r="PIV15" s="350"/>
      <c r="PIW15" s="350"/>
      <c r="PIX15" s="350"/>
      <c r="PIY15" s="351"/>
      <c r="PIZ15" s="352"/>
      <c r="PJA15" s="353"/>
      <c r="PJB15" s="352"/>
      <c r="PJC15" s="353"/>
      <c r="PJD15" s="352"/>
      <c r="PJE15" s="353"/>
      <c r="PJF15" s="352"/>
      <c r="PJG15" s="353"/>
      <c r="PJH15" s="350"/>
      <c r="PJI15" s="350"/>
      <c r="PJJ15" s="350"/>
      <c r="PJK15" s="350"/>
      <c r="PJL15" s="350"/>
      <c r="PJM15" s="350"/>
      <c r="PJN15" s="351"/>
      <c r="PJO15" s="352"/>
      <c r="PJP15" s="353"/>
      <c r="PJQ15" s="352"/>
      <c r="PJR15" s="353"/>
      <c r="PJS15" s="352"/>
      <c r="PJT15" s="353"/>
      <c r="PJU15" s="352"/>
      <c r="PJV15" s="353"/>
      <c r="PJW15" s="350"/>
      <c r="PJX15" s="350"/>
      <c r="PJY15" s="350"/>
      <c r="PJZ15" s="350"/>
      <c r="PKA15" s="350"/>
      <c r="PKB15" s="350"/>
      <c r="PKC15" s="351"/>
      <c r="PKD15" s="352"/>
      <c r="PKE15" s="353"/>
      <c r="PKF15" s="352"/>
      <c r="PKG15" s="353"/>
      <c r="PKH15" s="352"/>
      <c r="PKI15" s="353"/>
      <c r="PKJ15" s="352"/>
      <c r="PKK15" s="353"/>
      <c r="PKL15" s="350"/>
      <c r="PKM15" s="350"/>
      <c r="PKN15" s="350"/>
      <c r="PKO15" s="350"/>
      <c r="PKP15" s="350"/>
      <c r="PKQ15" s="350"/>
      <c r="PKR15" s="351"/>
      <c r="PKS15" s="352"/>
      <c r="PKT15" s="353"/>
      <c r="PKU15" s="352"/>
      <c r="PKV15" s="353"/>
      <c r="PKW15" s="352"/>
      <c r="PKX15" s="353"/>
      <c r="PKY15" s="352"/>
      <c r="PKZ15" s="353"/>
      <c r="PLA15" s="350"/>
      <c r="PLB15" s="350"/>
      <c r="PLC15" s="350"/>
      <c r="PLD15" s="350"/>
      <c r="PLE15" s="350"/>
      <c r="PLF15" s="350"/>
      <c r="PLG15" s="351"/>
      <c r="PLH15" s="352"/>
      <c r="PLI15" s="353"/>
      <c r="PLJ15" s="352"/>
      <c r="PLK15" s="353"/>
      <c r="PLL15" s="352"/>
      <c r="PLM15" s="353"/>
      <c r="PLN15" s="352"/>
      <c r="PLO15" s="353"/>
      <c r="PLP15" s="350"/>
      <c r="PLQ15" s="350"/>
      <c r="PLR15" s="350"/>
      <c r="PLS15" s="350"/>
      <c r="PLT15" s="350"/>
      <c r="PLU15" s="350"/>
      <c r="PLV15" s="351"/>
      <c r="PLW15" s="352"/>
      <c r="PLX15" s="353"/>
      <c r="PLY15" s="352"/>
      <c r="PLZ15" s="353"/>
      <c r="PMA15" s="352"/>
      <c r="PMB15" s="353"/>
      <c r="PMC15" s="352"/>
      <c r="PMD15" s="353"/>
      <c r="PME15" s="350"/>
      <c r="PMF15" s="350"/>
      <c r="PMG15" s="350"/>
      <c r="PMH15" s="350"/>
      <c r="PMI15" s="350"/>
      <c r="PMJ15" s="350"/>
      <c r="PMK15" s="351"/>
      <c r="PML15" s="352"/>
      <c r="PMM15" s="353"/>
      <c r="PMN15" s="352"/>
      <c r="PMO15" s="353"/>
      <c r="PMP15" s="352"/>
      <c r="PMQ15" s="353"/>
      <c r="PMR15" s="352"/>
      <c r="PMS15" s="353"/>
      <c r="PMT15" s="350"/>
      <c r="PMU15" s="350"/>
      <c r="PMV15" s="350"/>
      <c r="PMW15" s="350"/>
      <c r="PMX15" s="350"/>
      <c r="PMY15" s="350"/>
      <c r="PMZ15" s="351"/>
      <c r="PNA15" s="352"/>
      <c r="PNB15" s="353"/>
      <c r="PNC15" s="352"/>
      <c r="PND15" s="353"/>
      <c r="PNE15" s="352"/>
      <c r="PNF15" s="353"/>
      <c r="PNG15" s="352"/>
      <c r="PNH15" s="353"/>
      <c r="PNI15" s="350"/>
      <c r="PNJ15" s="350"/>
      <c r="PNK15" s="350"/>
      <c r="PNL15" s="350"/>
      <c r="PNM15" s="350"/>
      <c r="PNN15" s="350"/>
      <c r="PNO15" s="351"/>
      <c r="PNP15" s="352"/>
      <c r="PNQ15" s="353"/>
      <c r="PNR15" s="352"/>
      <c r="PNS15" s="353"/>
      <c r="PNT15" s="352"/>
      <c r="PNU15" s="353"/>
      <c r="PNV15" s="352"/>
      <c r="PNW15" s="353"/>
      <c r="PNX15" s="350"/>
      <c r="PNY15" s="350"/>
      <c r="PNZ15" s="350"/>
      <c r="POA15" s="350"/>
      <c r="POB15" s="350"/>
      <c r="POC15" s="350"/>
      <c r="POD15" s="351"/>
      <c r="POE15" s="352"/>
      <c r="POF15" s="353"/>
      <c r="POG15" s="352"/>
      <c r="POH15" s="353"/>
      <c r="POI15" s="352"/>
      <c r="POJ15" s="353"/>
      <c r="POK15" s="352"/>
      <c r="POL15" s="353"/>
      <c r="POM15" s="350"/>
      <c r="PON15" s="350"/>
      <c r="POO15" s="350"/>
      <c r="POP15" s="350"/>
      <c r="POQ15" s="350"/>
      <c r="POR15" s="350"/>
      <c r="POS15" s="351"/>
      <c r="POT15" s="352"/>
      <c r="POU15" s="353"/>
      <c r="POV15" s="352"/>
      <c r="POW15" s="353"/>
      <c r="POX15" s="352"/>
      <c r="POY15" s="353"/>
      <c r="POZ15" s="352"/>
      <c r="PPA15" s="353"/>
      <c r="PPB15" s="350"/>
      <c r="PPC15" s="350"/>
      <c r="PPD15" s="350"/>
      <c r="PPE15" s="350"/>
      <c r="PPF15" s="350"/>
      <c r="PPG15" s="350"/>
      <c r="PPH15" s="351"/>
      <c r="PPI15" s="352"/>
      <c r="PPJ15" s="353"/>
      <c r="PPK15" s="352"/>
      <c r="PPL15" s="353"/>
      <c r="PPM15" s="352"/>
      <c r="PPN15" s="353"/>
      <c r="PPO15" s="352"/>
      <c r="PPP15" s="353"/>
      <c r="PPQ15" s="350"/>
      <c r="PPR15" s="350"/>
      <c r="PPS15" s="350"/>
      <c r="PPT15" s="350"/>
      <c r="PPU15" s="350"/>
      <c r="PPV15" s="350"/>
      <c r="PPW15" s="351"/>
      <c r="PPX15" s="352"/>
      <c r="PPY15" s="353"/>
      <c r="PPZ15" s="352"/>
      <c r="PQA15" s="353"/>
      <c r="PQB15" s="352"/>
      <c r="PQC15" s="353"/>
      <c r="PQD15" s="352"/>
      <c r="PQE15" s="353"/>
      <c r="PQF15" s="350"/>
      <c r="PQG15" s="350"/>
      <c r="PQH15" s="350"/>
      <c r="PQI15" s="350"/>
      <c r="PQJ15" s="350"/>
      <c r="PQK15" s="350"/>
      <c r="PQL15" s="351"/>
      <c r="PQM15" s="352"/>
      <c r="PQN15" s="353"/>
      <c r="PQO15" s="352"/>
      <c r="PQP15" s="353"/>
      <c r="PQQ15" s="352"/>
      <c r="PQR15" s="353"/>
      <c r="PQS15" s="352"/>
      <c r="PQT15" s="353"/>
      <c r="PQU15" s="350"/>
      <c r="PQV15" s="350"/>
      <c r="PQW15" s="350"/>
      <c r="PQX15" s="350"/>
      <c r="PQY15" s="350"/>
      <c r="PQZ15" s="350"/>
      <c r="PRA15" s="351"/>
      <c r="PRB15" s="352"/>
      <c r="PRC15" s="353"/>
      <c r="PRD15" s="352"/>
      <c r="PRE15" s="353"/>
      <c r="PRF15" s="352"/>
      <c r="PRG15" s="353"/>
      <c r="PRH15" s="352"/>
      <c r="PRI15" s="353"/>
      <c r="PRJ15" s="350"/>
      <c r="PRK15" s="350"/>
      <c r="PRL15" s="350"/>
      <c r="PRM15" s="350"/>
      <c r="PRN15" s="350"/>
      <c r="PRO15" s="350"/>
      <c r="PRP15" s="351"/>
      <c r="PRQ15" s="352"/>
      <c r="PRR15" s="353"/>
      <c r="PRS15" s="352"/>
      <c r="PRT15" s="353"/>
      <c r="PRU15" s="352"/>
      <c r="PRV15" s="353"/>
      <c r="PRW15" s="352"/>
      <c r="PRX15" s="353"/>
      <c r="PRY15" s="350"/>
      <c r="PRZ15" s="350"/>
      <c r="PSA15" s="350"/>
      <c r="PSB15" s="350"/>
      <c r="PSC15" s="350"/>
      <c r="PSD15" s="350"/>
      <c r="PSE15" s="351"/>
      <c r="PSF15" s="352"/>
      <c r="PSG15" s="353"/>
      <c r="PSH15" s="352"/>
      <c r="PSI15" s="353"/>
      <c r="PSJ15" s="352"/>
      <c r="PSK15" s="353"/>
      <c r="PSL15" s="352"/>
      <c r="PSM15" s="353"/>
      <c r="PSN15" s="350"/>
      <c r="PSO15" s="350"/>
      <c r="PSP15" s="350"/>
      <c r="PSQ15" s="350"/>
      <c r="PSR15" s="350"/>
      <c r="PSS15" s="350"/>
      <c r="PST15" s="351"/>
      <c r="PSU15" s="352"/>
      <c r="PSV15" s="353"/>
      <c r="PSW15" s="352"/>
      <c r="PSX15" s="353"/>
      <c r="PSY15" s="352"/>
      <c r="PSZ15" s="353"/>
      <c r="PTA15" s="352"/>
      <c r="PTB15" s="353"/>
      <c r="PTC15" s="350"/>
      <c r="PTD15" s="350"/>
      <c r="PTE15" s="350"/>
      <c r="PTF15" s="350"/>
      <c r="PTG15" s="350"/>
      <c r="PTH15" s="350"/>
      <c r="PTI15" s="351"/>
      <c r="PTJ15" s="352"/>
      <c r="PTK15" s="353"/>
      <c r="PTL15" s="352"/>
      <c r="PTM15" s="353"/>
      <c r="PTN15" s="352"/>
      <c r="PTO15" s="353"/>
      <c r="PTP15" s="352"/>
      <c r="PTQ15" s="353"/>
      <c r="PTR15" s="350"/>
      <c r="PTS15" s="350"/>
      <c r="PTT15" s="350"/>
      <c r="PTU15" s="350"/>
      <c r="PTV15" s="350"/>
      <c r="PTW15" s="350"/>
      <c r="PTX15" s="351"/>
      <c r="PTY15" s="352"/>
      <c r="PTZ15" s="353"/>
      <c r="PUA15" s="352"/>
      <c r="PUB15" s="353"/>
      <c r="PUC15" s="352"/>
      <c r="PUD15" s="353"/>
      <c r="PUE15" s="352"/>
      <c r="PUF15" s="353"/>
      <c r="PUG15" s="350"/>
      <c r="PUH15" s="350"/>
      <c r="PUI15" s="350"/>
      <c r="PUJ15" s="350"/>
      <c r="PUK15" s="350"/>
      <c r="PUL15" s="350"/>
      <c r="PUM15" s="351"/>
      <c r="PUN15" s="352"/>
      <c r="PUO15" s="353"/>
      <c r="PUP15" s="352"/>
      <c r="PUQ15" s="353"/>
      <c r="PUR15" s="352"/>
      <c r="PUS15" s="353"/>
      <c r="PUT15" s="352"/>
      <c r="PUU15" s="353"/>
      <c r="PUV15" s="350"/>
      <c r="PUW15" s="350"/>
      <c r="PUX15" s="350"/>
      <c r="PUY15" s="350"/>
      <c r="PUZ15" s="350"/>
      <c r="PVA15" s="350"/>
      <c r="PVB15" s="351"/>
      <c r="PVC15" s="352"/>
      <c r="PVD15" s="353"/>
      <c r="PVE15" s="352"/>
      <c r="PVF15" s="353"/>
      <c r="PVG15" s="352"/>
      <c r="PVH15" s="353"/>
      <c r="PVI15" s="352"/>
      <c r="PVJ15" s="353"/>
      <c r="PVK15" s="350"/>
      <c r="PVL15" s="350"/>
      <c r="PVM15" s="350"/>
      <c r="PVN15" s="350"/>
      <c r="PVO15" s="350"/>
      <c r="PVP15" s="350"/>
      <c r="PVQ15" s="351"/>
      <c r="PVR15" s="352"/>
      <c r="PVS15" s="353"/>
      <c r="PVT15" s="352"/>
      <c r="PVU15" s="353"/>
      <c r="PVV15" s="352"/>
      <c r="PVW15" s="353"/>
      <c r="PVX15" s="352"/>
      <c r="PVY15" s="353"/>
      <c r="PVZ15" s="350"/>
      <c r="PWA15" s="350"/>
      <c r="PWB15" s="350"/>
      <c r="PWC15" s="350"/>
      <c r="PWD15" s="350"/>
      <c r="PWE15" s="350"/>
      <c r="PWF15" s="351"/>
      <c r="PWG15" s="352"/>
      <c r="PWH15" s="353"/>
      <c r="PWI15" s="352"/>
      <c r="PWJ15" s="353"/>
      <c r="PWK15" s="352"/>
      <c r="PWL15" s="353"/>
      <c r="PWM15" s="352"/>
      <c r="PWN15" s="353"/>
      <c r="PWO15" s="350"/>
      <c r="PWP15" s="350"/>
      <c r="PWQ15" s="350"/>
      <c r="PWR15" s="350"/>
      <c r="PWS15" s="350"/>
      <c r="PWT15" s="350"/>
      <c r="PWU15" s="351"/>
      <c r="PWV15" s="352"/>
      <c r="PWW15" s="353"/>
      <c r="PWX15" s="352"/>
      <c r="PWY15" s="353"/>
      <c r="PWZ15" s="352"/>
      <c r="PXA15" s="353"/>
      <c r="PXB15" s="352"/>
      <c r="PXC15" s="353"/>
      <c r="PXD15" s="350"/>
      <c r="PXE15" s="350"/>
      <c r="PXF15" s="350"/>
      <c r="PXG15" s="350"/>
      <c r="PXH15" s="350"/>
      <c r="PXI15" s="350"/>
      <c r="PXJ15" s="351"/>
      <c r="PXK15" s="352"/>
      <c r="PXL15" s="353"/>
      <c r="PXM15" s="352"/>
      <c r="PXN15" s="353"/>
      <c r="PXO15" s="352"/>
      <c r="PXP15" s="353"/>
      <c r="PXQ15" s="352"/>
      <c r="PXR15" s="353"/>
      <c r="PXS15" s="350"/>
      <c r="PXT15" s="350"/>
      <c r="PXU15" s="350"/>
      <c r="PXV15" s="350"/>
      <c r="PXW15" s="350"/>
      <c r="PXX15" s="350"/>
      <c r="PXY15" s="351"/>
      <c r="PXZ15" s="352"/>
      <c r="PYA15" s="353"/>
      <c r="PYB15" s="352"/>
      <c r="PYC15" s="353"/>
      <c r="PYD15" s="352"/>
      <c r="PYE15" s="353"/>
      <c r="PYF15" s="352"/>
      <c r="PYG15" s="353"/>
      <c r="PYH15" s="350"/>
      <c r="PYI15" s="350"/>
      <c r="PYJ15" s="350"/>
      <c r="PYK15" s="350"/>
      <c r="PYL15" s="350"/>
      <c r="PYM15" s="350"/>
      <c r="PYN15" s="351"/>
      <c r="PYO15" s="352"/>
      <c r="PYP15" s="353"/>
      <c r="PYQ15" s="352"/>
      <c r="PYR15" s="353"/>
      <c r="PYS15" s="352"/>
      <c r="PYT15" s="353"/>
      <c r="PYU15" s="352"/>
      <c r="PYV15" s="353"/>
      <c r="PYW15" s="350"/>
      <c r="PYX15" s="350"/>
      <c r="PYY15" s="350"/>
      <c r="PYZ15" s="350"/>
      <c r="PZA15" s="350"/>
      <c r="PZB15" s="350"/>
      <c r="PZC15" s="351"/>
      <c r="PZD15" s="352"/>
      <c r="PZE15" s="353"/>
      <c r="PZF15" s="352"/>
      <c r="PZG15" s="353"/>
      <c r="PZH15" s="352"/>
      <c r="PZI15" s="353"/>
      <c r="PZJ15" s="352"/>
      <c r="PZK15" s="353"/>
      <c r="PZL15" s="350"/>
      <c r="PZM15" s="350"/>
      <c r="PZN15" s="350"/>
      <c r="PZO15" s="350"/>
      <c r="PZP15" s="350"/>
      <c r="PZQ15" s="350"/>
      <c r="PZR15" s="351"/>
      <c r="PZS15" s="352"/>
      <c r="PZT15" s="353"/>
      <c r="PZU15" s="352"/>
      <c r="PZV15" s="353"/>
      <c r="PZW15" s="352"/>
      <c r="PZX15" s="353"/>
      <c r="PZY15" s="352"/>
      <c r="PZZ15" s="353"/>
      <c r="QAA15" s="350"/>
      <c r="QAB15" s="350"/>
      <c r="QAC15" s="350"/>
      <c r="QAD15" s="350"/>
      <c r="QAE15" s="350"/>
      <c r="QAF15" s="350"/>
      <c r="QAG15" s="351"/>
      <c r="QAH15" s="352"/>
      <c r="QAI15" s="353"/>
      <c r="QAJ15" s="352"/>
      <c r="QAK15" s="353"/>
      <c r="QAL15" s="352"/>
      <c r="QAM15" s="353"/>
      <c r="QAN15" s="352"/>
      <c r="QAO15" s="353"/>
      <c r="QAP15" s="350"/>
      <c r="QAQ15" s="350"/>
      <c r="QAR15" s="350"/>
      <c r="QAS15" s="350"/>
      <c r="QAT15" s="350"/>
      <c r="QAU15" s="350"/>
      <c r="QAV15" s="351"/>
      <c r="QAW15" s="352"/>
      <c r="QAX15" s="353"/>
      <c r="QAY15" s="352"/>
      <c r="QAZ15" s="353"/>
      <c r="QBA15" s="352"/>
      <c r="QBB15" s="353"/>
      <c r="QBC15" s="352"/>
      <c r="QBD15" s="353"/>
      <c r="QBE15" s="350"/>
      <c r="QBF15" s="350"/>
      <c r="QBG15" s="350"/>
      <c r="QBH15" s="350"/>
      <c r="QBI15" s="350"/>
      <c r="QBJ15" s="350"/>
      <c r="QBK15" s="351"/>
      <c r="QBL15" s="352"/>
      <c r="QBM15" s="353"/>
      <c r="QBN15" s="352"/>
      <c r="QBO15" s="353"/>
      <c r="QBP15" s="352"/>
      <c r="QBQ15" s="353"/>
      <c r="QBR15" s="352"/>
      <c r="QBS15" s="353"/>
      <c r="QBT15" s="350"/>
      <c r="QBU15" s="350"/>
      <c r="QBV15" s="350"/>
      <c r="QBW15" s="350"/>
      <c r="QBX15" s="350"/>
      <c r="QBY15" s="350"/>
      <c r="QBZ15" s="351"/>
      <c r="QCA15" s="352"/>
      <c r="QCB15" s="353"/>
      <c r="QCC15" s="352"/>
      <c r="QCD15" s="353"/>
      <c r="QCE15" s="352"/>
      <c r="QCF15" s="353"/>
      <c r="QCG15" s="352"/>
      <c r="QCH15" s="353"/>
      <c r="QCI15" s="350"/>
      <c r="QCJ15" s="350"/>
      <c r="QCK15" s="350"/>
      <c r="QCL15" s="350"/>
      <c r="QCM15" s="350"/>
      <c r="QCN15" s="350"/>
      <c r="QCO15" s="351"/>
      <c r="QCP15" s="352"/>
      <c r="QCQ15" s="353"/>
      <c r="QCR15" s="352"/>
      <c r="QCS15" s="353"/>
      <c r="QCT15" s="352"/>
      <c r="QCU15" s="353"/>
      <c r="QCV15" s="352"/>
      <c r="QCW15" s="353"/>
      <c r="QCX15" s="350"/>
      <c r="QCY15" s="350"/>
      <c r="QCZ15" s="350"/>
      <c r="QDA15" s="350"/>
      <c r="QDB15" s="350"/>
      <c r="QDC15" s="350"/>
      <c r="QDD15" s="351"/>
      <c r="QDE15" s="352"/>
      <c r="QDF15" s="353"/>
      <c r="QDG15" s="352"/>
      <c r="QDH15" s="353"/>
      <c r="QDI15" s="352"/>
      <c r="QDJ15" s="353"/>
      <c r="QDK15" s="352"/>
      <c r="QDL15" s="353"/>
      <c r="QDM15" s="350"/>
      <c r="QDN15" s="350"/>
      <c r="QDO15" s="350"/>
      <c r="QDP15" s="350"/>
      <c r="QDQ15" s="350"/>
      <c r="QDR15" s="350"/>
      <c r="QDS15" s="351"/>
      <c r="QDT15" s="352"/>
      <c r="QDU15" s="353"/>
      <c r="QDV15" s="352"/>
      <c r="QDW15" s="353"/>
      <c r="QDX15" s="352"/>
      <c r="QDY15" s="353"/>
      <c r="QDZ15" s="352"/>
      <c r="QEA15" s="353"/>
      <c r="QEB15" s="350"/>
      <c r="QEC15" s="350"/>
      <c r="QED15" s="350"/>
      <c r="QEE15" s="350"/>
      <c r="QEF15" s="350"/>
      <c r="QEG15" s="350"/>
      <c r="QEH15" s="351"/>
      <c r="QEI15" s="352"/>
      <c r="QEJ15" s="353"/>
      <c r="QEK15" s="352"/>
      <c r="QEL15" s="353"/>
      <c r="QEM15" s="352"/>
      <c r="QEN15" s="353"/>
      <c r="QEO15" s="352"/>
      <c r="QEP15" s="353"/>
      <c r="QEQ15" s="350"/>
      <c r="QER15" s="350"/>
      <c r="QES15" s="350"/>
      <c r="QET15" s="350"/>
      <c r="QEU15" s="350"/>
      <c r="QEV15" s="350"/>
      <c r="QEW15" s="351"/>
      <c r="QEX15" s="352"/>
      <c r="QEY15" s="353"/>
      <c r="QEZ15" s="352"/>
      <c r="QFA15" s="353"/>
      <c r="QFB15" s="352"/>
      <c r="QFC15" s="353"/>
      <c r="QFD15" s="352"/>
      <c r="QFE15" s="353"/>
      <c r="QFF15" s="350"/>
      <c r="QFG15" s="350"/>
      <c r="QFH15" s="350"/>
      <c r="QFI15" s="350"/>
      <c r="QFJ15" s="350"/>
      <c r="QFK15" s="350"/>
      <c r="QFL15" s="351"/>
      <c r="QFM15" s="352"/>
      <c r="QFN15" s="353"/>
      <c r="QFO15" s="352"/>
      <c r="QFP15" s="353"/>
      <c r="QFQ15" s="352"/>
      <c r="QFR15" s="353"/>
      <c r="QFS15" s="352"/>
      <c r="QFT15" s="353"/>
      <c r="QFU15" s="350"/>
      <c r="QFV15" s="350"/>
      <c r="QFW15" s="350"/>
      <c r="QFX15" s="350"/>
      <c r="QFY15" s="350"/>
      <c r="QFZ15" s="350"/>
      <c r="QGA15" s="351"/>
      <c r="QGB15" s="352"/>
      <c r="QGC15" s="353"/>
      <c r="QGD15" s="352"/>
      <c r="QGE15" s="353"/>
      <c r="QGF15" s="352"/>
      <c r="QGG15" s="353"/>
      <c r="QGH15" s="352"/>
      <c r="QGI15" s="353"/>
      <c r="QGJ15" s="350"/>
      <c r="QGK15" s="350"/>
      <c r="QGL15" s="350"/>
      <c r="QGM15" s="350"/>
      <c r="QGN15" s="350"/>
      <c r="QGO15" s="350"/>
      <c r="QGP15" s="351"/>
      <c r="QGQ15" s="352"/>
      <c r="QGR15" s="353"/>
      <c r="QGS15" s="352"/>
      <c r="QGT15" s="353"/>
      <c r="QGU15" s="352"/>
      <c r="QGV15" s="353"/>
      <c r="QGW15" s="352"/>
      <c r="QGX15" s="353"/>
      <c r="QGY15" s="350"/>
      <c r="QGZ15" s="350"/>
      <c r="QHA15" s="350"/>
      <c r="QHB15" s="350"/>
      <c r="QHC15" s="350"/>
      <c r="QHD15" s="350"/>
      <c r="QHE15" s="351"/>
      <c r="QHF15" s="352"/>
      <c r="QHG15" s="353"/>
      <c r="QHH15" s="352"/>
      <c r="QHI15" s="353"/>
      <c r="QHJ15" s="352"/>
      <c r="QHK15" s="353"/>
      <c r="QHL15" s="352"/>
      <c r="QHM15" s="353"/>
      <c r="QHN15" s="350"/>
      <c r="QHO15" s="350"/>
      <c r="QHP15" s="350"/>
      <c r="QHQ15" s="350"/>
      <c r="QHR15" s="350"/>
      <c r="QHS15" s="350"/>
      <c r="QHT15" s="351"/>
      <c r="QHU15" s="352"/>
      <c r="QHV15" s="353"/>
      <c r="QHW15" s="352"/>
      <c r="QHX15" s="353"/>
      <c r="QHY15" s="352"/>
      <c r="QHZ15" s="353"/>
      <c r="QIA15" s="352"/>
      <c r="QIB15" s="353"/>
      <c r="QIC15" s="350"/>
      <c r="QID15" s="350"/>
      <c r="QIE15" s="350"/>
      <c r="QIF15" s="350"/>
      <c r="QIG15" s="350"/>
      <c r="QIH15" s="350"/>
      <c r="QII15" s="351"/>
      <c r="QIJ15" s="352"/>
      <c r="QIK15" s="353"/>
      <c r="QIL15" s="352"/>
      <c r="QIM15" s="353"/>
      <c r="QIN15" s="352"/>
      <c r="QIO15" s="353"/>
      <c r="QIP15" s="352"/>
      <c r="QIQ15" s="353"/>
      <c r="QIR15" s="350"/>
      <c r="QIS15" s="350"/>
      <c r="QIT15" s="350"/>
      <c r="QIU15" s="350"/>
      <c r="QIV15" s="350"/>
      <c r="QIW15" s="350"/>
      <c r="QIX15" s="351"/>
      <c r="QIY15" s="352"/>
      <c r="QIZ15" s="353"/>
      <c r="QJA15" s="352"/>
      <c r="QJB15" s="353"/>
      <c r="QJC15" s="352"/>
      <c r="QJD15" s="353"/>
      <c r="QJE15" s="352"/>
      <c r="QJF15" s="353"/>
      <c r="QJG15" s="350"/>
      <c r="QJH15" s="350"/>
      <c r="QJI15" s="350"/>
      <c r="QJJ15" s="350"/>
      <c r="QJK15" s="350"/>
      <c r="QJL15" s="350"/>
      <c r="QJM15" s="351"/>
      <c r="QJN15" s="352"/>
      <c r="QJO15" s="353"/>
      <c r="QJP15" s="352"/>
      <c r="QJQ15" s="353"/>
      <c r="QJR15" s="352"/>
      <c r="QJS15" s="353"/>
      <c r="QJT15" s="352"/>
      <c r="QJU15" s="353"/>
      <c r="QJV15" s="350"/>
      <c r="QJW15" s="350"/>
      <c r="QJX15" s="350"/>
      <c r="QJY15" s="350"/>
      <c r="QJZ15" s="350"/>
      <c r="QKA15" s="350"/>
      <c r="QKB15" s="351"/>
      <c r="QKC15" s="352"/>
      <c r="QKD15" s="353"/>
      <c r="QKE15" s="352"/>
      <c r="QKF15" s="353"/>
      <c r="QKG15" s="352"/>
      <c r="QKH15" s="353"/>
      <c r="QKI15" s="352"/>
      <c r="QKJ15" s="353"/>
      <c r="QKK15" s="350"/>
      <c r="QKL15" s="350"/>
      <c r="QKM15" s="350"/>
      <c r="QKN15" s="350"/>
      <c r="QKO15" s="350"/>
      <c r="QKP15" s="350"/>
      <c r="QKQ15" s="351"/>
      <c r="QKR15" s="352"/>
      <c r="QKS15" s="353"/>
      <c r="QKT15" s="352"/>
      <c r="QKU15" s="353"/>
      <c r="QKV15" s="352"/>
      <c r="QKW15" s="353"/>
      <c r="QKX15" s="352"/>
      <c r="QKY15" s="353"/>
      <c r="QKZ15" s="350"/>
      <c r="QLA15" s="350"/>
      <c r="QLB15" s="350"/>
      <c r="QLC15" s="350"/>
      <c r="QLD15" s="350"/>
      <c r="QLE15" s="350"/>
      <c r="QLF15" s="351"/>
      <c r="QLG15" s="352"/>
      <c r="QLH15" s="353"/>
      <c r="QLI15" s="352"/>
      <c r="QLJ15" s="353"/>
      <c r="QLK15" s="352"/>
      <c r="QLL15" s="353"/>
      <c r="QLM15" s="352"/>
      <c r="QLN15" s="353"/>
      <c r="QLO15" s="350"/>
      <c r="QLP15" s="350"/>
      <c r="QLQ15" s="350"/>
      <c r="QLR15" s="350"/>
      <c r="QLS15" s="350"/>
      <c r="QLT15" s="350"/>
      <c r="QLU15" s="351"/>
      <c r="QLV15" s="352"/>
      <c r="QLW15" s="353"/>
      <c r="QLX15" s="352"/>
      <c r="QLY15" s="353"/>
      <c r="QLZ15" s="352"/>
      <c r="QMA15" s="353"/>
      <c r="QMB15" s="352"/>
      <c r="QMC15" s="353"/>
      <c r="QMD15" s="350"/>
      <c r="QME15" s="350"/>
      <c r="QMF15" s="350"/>
      <c r="QMG15" s="350"/>
      <c r="QMH15" s="350"/>
      <c r="QMI15" s="350"/>
      <c r="QMJ15" s="351"/>
      <c r="QMK15" s="352"/>
      <c r="QML15" s="353"/>
      <c r="QMM15" s="352"/>
      <c r="QMN15" s="353"/>
      <c r="QMO15" s="352"/>
      <c r="QMP15" s="353"/>
      <c r="QMQ15" s="352"/>
      <c r="QMR15" s="353"/>
      <c r="QMS15" s="350"/>
      <c r="QMT15" s="350"/>
      <c r="QMU15" s="350"/>
      <c r="QMV15" s="350"/>
      <c r="QMW15" s="350"/>
      <c r="QMX15" s="350"/>
      <c r="QMY15" s="351"/>
      <c r="QMZ15" s="352"/>
      <c r="QNA15" s="353"/>
      <c r="QNB15" s="352"/>
      <c r="QNC15" s="353"/>
      <c r="QND15" s="352"/>
      <c r="QNE15" s="353"/>
      <c r="QNF15" s="352"/>
      <c r="QNG15" s="353"/>
      <c r="QNH15" s="350"/>
      <c r="QNI15" s="350"/>
      <c r="QNJ15" s="350"/>
      <c r="QNK15" s="350"/>
      <c r="QNL15" s="350"/>
      <c r="QNM15" s="350"/>
      <c r="QNN15" s="351"/>
      <c r="QNO15" s="352"/>
      <c r="QNP15" s="353"/>
      <c r="QNQ15" s="352"/>
      <c r="QNR15" s="353"/>
      <c r="QNS15" s="352"/>
      <c r="QNT15" s="353"/>
      <c r="QNU15" s="352"/>
      <c r="QNV15" s="353"/>
      <c r="QNW15" s="350"/>
      <c r="QNX15" s="350"/>
      <c r="QNY15" s="350"/>
      <c r="QNZ15" s="350"/>
      <c r="QOA15" s="350"/>
      <c r="QOB15" s="350"/>
      <c r="QOC15" s="351"/>
      <c r="QOD15" s="352"/>
      <c r="QOE15" s="353"/>
      <c r="QOF15" s="352"/>
      <c r="QOG15" s="353"/>
      <c r="QOH15" s="352"/>
      <c r="QOI15" s="353"/>
      <c r="QOJ15" s="352"/>
      <c r="QOK15" s="353"/>
      <c r="QOL15" s="350"/>
      <c r="QOM15" s="350"/>
      <c r="QON15" s="350"/>
      <c r="QOO15" s="350"/>
      <c r="QOP15" s="350"/>
      <c r="QOQ15" s="350"/>
      <c r="QOR15" s="351"/>
      <c r="QOS15" s="352"/>
      <c r="QOT15" s="353"/>
      <c r="QOU15" s="352"/>
      <c r="QOV15" s="353"/>
      <c r="QOW15" s="352"/>
      <c r="QOX15" s="353"/>
      <c r="QOY15" s="352"/>
      <c r="QOZ15" s="353"/>
      <c r="QPA15" s="350"/>
      <c r="QPB15" s="350"/>
      <c r="QPC15" s="350"/>
      <c r="QPD15" s="350"/>
      <c r="QPE15" s="350"/>
      <c r="QPF15" s="350"/>
      <c r="QPG15" s="351"/>
      <c r="QPH15" s="352"/>
      <c r="QPI15" s="353"/>
      <c r="QPJ15" s="352"/>
      <c r="QPK15" s="353"/>
      <c r="QPL15" s="352"/>
      <c r="QPM15" s="353"/>
      <c r="QPN15" s="352"/>
      <c r="QPO15" s="353"/>
      <c r="QPP15" s="350"/>
      <c r="QPQ15" s="350"/>
      <c r="QPR15" s="350"/>
      <c r="QPS15" s="350"/>
      <c r="QPT15" s="350"/>
      <c r="QPU15" s="350"/>
      <c r="QPV15" s="351"/>
      <c r="QPW15" s="352"/>
      <c r="QPX15" s="353"/>
      <c r="QPY15" s="352"/>
      <c r="QPZ15" s="353"/>
      <c r="QQA15" s="352"/>
      <c r="QQB15" s="353"/>
      <c r="QQC15" s="352"/>
      <c r="QQD15" s="353"/>
      <c r="QQE15" s="350"/>
      <c r="QQF15" s="350"/>
      <c r="QQG15" s="350"/>
      <c r="QQH15" s="350"/>
      <c r="QQI15" s="350"/>
      <c r="QQJ15" s="350"/>
      <c r="QQK15" s="351"/>
      <c r="QQL15" s="352"/>
      <c r="QQM15" s="353"/>
      <c r="QQN15" s="352"/>
      <c r="QQO15" s="353"/>
      <c r="QQP15" s="352"/>
      <c r="QQQ15" s="353"/>
      <c r="QQR15" s="352"/>
      <c r="QQS15" s="353"/>
      <c r="QQT15" s="350"/>
      <c r="QQU15" s="350"/>
      <c r="QQV15" s="350"/>
      <c r="QQW15" s="350"/>
      <c r="QQX15" s="350"/>
      <c r="QQY15" s="350"/>
      <c r="QQZ15" s="351"/>
      <c r="QRA15" s="352"/>
      <c r="QRB15" s="353"/>
      <c r="QRC15" s="352"/>
      <c r="QRD15" s="353"/>
      <c r="QRE15" s="352"/>
      <c r="QRF15" s="353"/>
      <c r="QRG15" s="352"/>
      <c r="QRH15" s="353"/>
      <c r="QRI15" s="350"/>
      <c r="QRJ15" s="350"/>
      <c r="QRK15" s="350"/>
      <c r="QRL15" s="350"/>
      <c r="QRM15" s="350"/>
      <c r="QRN15" s="350"/>
      <c r="QRO15" s="351"/>
      <c r="QRP15" s="352"/>
      <c r="QRQ15" s="353"/>
      <c r="QRR15" s="352"/>
      <c r="QRS15" s="353"/>
      <c r="QRT15" s="352"/>
      <c r="QRU15" s="353"/>
      <c r="QRV15" s="352"/>
      <c r="QRW15" s="353"/>
      <c r="QRX15" s="350"/>
      <c r="QRY15" s="350"/>
      <c r="QRZ15" s="350"/>
      <c r="QSA15" s="350"/>
      <c r="QSB15" s="350"/>
      <c r="QSC15" s="350"/>
      <c r="QSD15" s="351"/>
      <c r="QSE15" s="352"/>
      <c r="QSF15" s="353"/>
      <c r="QSG15" s="352"/>
      <c r="QSH15" s="353"/>
      <c r="QSI15" s="352"/>
      <c r="QSJ15" s="353"/>
      <c r="QSK15" s="352"/>
      <c r="QSL15" s="353"/>
      <c r="QSM15" s="350"/>
      <c r="QSN15" s="350"/>
      <c r="QSO15" s="350"/>
      <c r="QSP15" s="350"/>
      <c r="QSQ15" s="350"/>
      <c r="QSR15" s="350"/>
      <c r="QSS15" s="351"/>
      <c r="QST15" s="352"/>
      <c r="QSU15" s="353"/>
      <c r="QSV15" s="352"/>
      <c r="QSW15" s="353"/>
      <c r="QSX15" s="352"/>
      <c r="QSY15" s="353"/>
      <c r="QSZ15" s="352"/>
      <c r="QTA15" s="353"/>
      <c r="QTB15" s="350"/>
      <c r="QTC15" s="350"/>
      <c r="QTD15" s="350"/>
      <c r="QTE15" s="350"/>
      <c r="QTF15" s="350"/>
      <c r="QTG15" s="350"/>
      <c r="QTH15" s="351"/>
      <c r="QTI15" s="352"/>
      <c r="QTJ15" s="353"/>
      <c r="QTK15" s="352"/>
      <c r="QTL15" s="353"/>
      <c r="QTM15" s="352"/>
      <c r="QTN15" s="353"/>
      <c r="QTO15" s="352"/>
      <c r="QTP15" s="353"/>
      <c r="QTQ15" s="350"/>
      <c r="QTR15" s="350"/>
      <c r="QTS15" s="350"/>
      <c r="QTT15" s="350"/>
      <c r="QTU15" s="350"/>
      <c r="QTV15" s="350"/>
      <c r="QTW15" s="351"/>
      <c r="QTX15" s="352"/>
      <c r="QTY15" s="353"/>
      <c r="QTZ15" s="352"/>
      <c r="QUA15" s="353"/>
      <c r="QUB15" s="352"/>
      <c r="QUC15" s="353"/>
      <c r="QUD15" s="352"/>
      <c r="QUE15" s="353"/>
      <c r="QUF15" s="350"/>
      <c r="QUG15" s="350"/>
      <c r="QUH15" s="350"/>
      <c r="QUI15" s="350"/>
      <c r="QUJ15" s="350"/>
      <c r="QUK15" s="350"/>
      <c r="QUL15" s="351"/>
      <c r="QUM15" s="352"/>
      <c r="QUN15" s="353"/>
      <c r="QUO15" s="352"/>
      <c r="QUP15" s="353"/>
      <c r="QUQ15" s="352"/>
      <c r="QUR15" s="353"/>
      <c r="QUS15" s="352"/>
      <c r="QUT15" s="353"/>
      <c r="QUU15" s="350"/>
      <c r="QUV15" s="350"/>
      <c r="QUW15" s="350"/>
      <c r="QUX15" s="350"/>
      <c r="QUY15" s="350"/>
      <c r="QUZ15" s="350"/>
      <c r="QVA15" s="351"/>
      <c r="QVB15" s="352"/>
      <c r="QVC15" s="353"/>
      <c r="QVD15" s="352"/>
      <c r="QVE15" s="353"/>
      <c r="QVF15" s="352"/>
      <c r="QVG15" s="353"/>
      <c r="QVH15" s="352"/>
      <c r="QVI15" s="353"/>
      <c r="QVJ15" s="350"/>
      <c r="QVK15" s="350"/>
      <c r="QVL15" s="350"/>
      <c r="QVM15" s="350"/>
      <c r="QVN15" s="350"/>
      <c r="QVO15" s="350"/>
      <c r="QVP15" s="351"/>
      <c r="QVQ15" s="352"/>
      <c r="QVR15" s="353"/>
      <c r="QVS15" s="352"/>
      <c r="QVT15" s="353"/>
      <c r="QVU15" s="352"/>
      <c r="QVV15" s="353"/>
      <c r="QVW15" s="352"/>
      <c r="QVX15" s="353"/>
      <c r="QVY15" s="350"/>
      <c r="QVZ15" s="350"/>
      <c r="QWA15" s="350"/>
      <c r="QWB15" s="350"/>
      <c r="QWC15" s="350"/>
      <c r="QWD15" s="350"/>
      <c r="QWE15" s="351"/>
      <c r="QWF15" s="352"/>
      <c r="QWG15" s="353"/>
      <c r="QWH15" s="352"/>
      <c r="QWI15" s="353"/>
      <c r="QWJ15" s="352"/>
      <c r="QWK15" s="353"/>
      <c r="QWL15" s="352"/>
      <c r="QWM15" s="353"/>
      <c r="QWN15" s="350"/>
      <c r="QWO15" s="350"/>
      <c r="QWP15" s="350"/>
      <c r="QWQ15" s="350"/>
      <c r="QWR15" s="350"/>
      <c r="QWS15" s="350"/>
      <c r="QWT15" s="351"/>
      <c r="QWU15" s="352"/>
      <c r="QWV15" s="353"/>
      <c r="QWW15" s="352"/>
      <c r="QWX15" s="353"/>
      <c r="QWY15" s="352"/>
      <c r="QWZ15" s="353"/>
      <c r="QXA15" s="352"/>
      <c r="QXB15" s="353"/>
      <c r="QXC15" s="350"/>
      <c r="QXD15" s="350"/>
      <c r="QXE15" s="350"/>
      <c r="QXF15" s="350"/>
      <c r="QXG15" s="350"/>
      <c r="QXH15" s="350"/>
      <c r="QXI15" s="351"/>
      <c r="QXJ15" s="352"/>
      <c r="QXK15" s="353"/>
      <c r="QXL15" s="352"/>
      <c r="QXM15" s="353"/>
      <c r="QXN15" s="352"/>
      <c r="QXO15" s="353"/>
      <c r="QXP15" s="352"/>
      <c r="QXQ15" s="353"/>
      <c r="QXR15" s="350"/>
      <c r="QXS15" s="350"/>
      <c r="QXT15" s="350"/>
      <c r="QXU15" s="350"/>
      <c r="QXV15" s="350"/>
      <c r="QXW15" s="350"/>
      <c r="QXX15" s="351"/>
      <c r="QXY15" s="352"/>
      <c r="QXZ15" s="353"/>
      <c r="QYA15" s="352"/>
      <c r="QYB15" s="353"/>
      <c r="QYC15" s="352"/>
      <c r="QYD15" s="353"/>
      <c r="QYE15" s="352"/>
      <c r="QYF15" s="353"/>
      <c r="QYG15" s="350"/>
      <c r="QYH15" s="350"/>
      <c r="QYI15" s="350"/>
      <c r="QYJ15" s="350"/>
      <c r="QYK15" s="350"/>
      <c r="QYL15" s="350"/>
      <c r="QYM15" s="351"/>
      <c r="QYN15" s="352"/>
      <c r="QYO15" s="353"/>
      <c r="QYP15" s="352"/>
      <c r="QYQ15" s="353"/>
      <c r="QYR15" s="352"/>
      <c r="QYS15" s="353"/>
      <c r="QYT15" s="352"/>
      <c r="QYU15" s="353"/>
      <c r="QYV15" s="350"/>
      <c r="QYW15" s="350"/>
      <c r="QYX15" s="350"/>
      <c r="QYY15" s="350"/>
      <c r="QYZ15" s="350"/>
      <c r="QZA15" s="350"/>
      <c r="QZB15" s="351"/>
      <c r="QZC15" s="352"/>
      <c r="QZD15" s="353"/>
      <c r="QZE15" s="352"/>
      <c r="QZF15" s="353"/>
      <c r="QZG15" s="352"/>
      <c r="QZH15" s="353"/>
      <c r="QZI15" s="352"/>
      <c r="QZJ15" s="353"/>
      <c r="QZK15" s="350"/>
      <c r="QZL15" s="350"/>
      <c r="QZM15" s="350"/>
      <c r="QZN15" s="350"/>
      <c r="QZO15" s="350"/>
      <c r="QZP15" s="350"/>
      <c r="QZQ15" s="351"/>
      <c r="QZR15" s="352"/>
      <c r="QZS15" s="353"/>
      <c r="QZT15" s="352"/>
      <c r="QZU15" s="353"/>
      <c r="QZV15" s="352"/>
      <c r="QZW15" s="353"/>
      <c r="QZX15" s="352"/>
      <c r="QZY15" s="353"/>
      <c r="QZZ15" s="350"/>
      <c r="RAA15" s="350"/>
      <c r="RAB15" s="350"/>
      <c r="RAC15" s="350"/>
      <c r="RAD15" s="350"/>
      <c r="RAE15" s="350"/>
      <c r="RAF15" s="351"/>
      <c r="RAG15" s="352"/>
      <c r="RAH15" s="353"/>
      <c r="RAI15" s="352"/>
      <c r="RAJ15" s="353"/>
      <c r="RAK15" s="352"/>
      <c r="RAL15" s="353"/>
      <c r="RAM15" s="352"/>
      <c r="RAN15" s="353"/>
      <c r="RAO15" s="350"/>
      <c r="RAP15" s="350"/>
      <c r="RAQ15" s="350"/>
      <c r="RAR15" s="350"/>
      <c r="RAS15" s="350"/>
      <c r="RAT15" s="350"/>
      <c r="RAU15" s="351"/>
      <c r="RAV15" s="352"/>
      <c r="RAW15" s="353"/>
      <c r="RAX15" s="352"/>
      <c r="RAY15" s="353"/>
      <c r="RAZ15" s="352"/>
      <c r="RBA15" s="353"/>
      <c r="RBB15" s="352"/>
      <c r="RBC15" s="353"/>
      <c r="RBD15" s="350"/>
      <c r="RBE15" s="350"/>
      <c r="RBF15" s="350"/>
      <c r="RBG15" s="350"/>
      <c r="RBH15" s="350"/>
      <c r="RBI15" s="350"/>
      <c r="RBJ15" s="351"/>
      <c r="RBK15" s="352"/>
      <c r="RBL15" s="353"/>
      <c r="RBM15" s="352"/>
      <c r="RBN15" s="353"/>
      <c r="RBO15" s="352"/>
      <c r="RBP15" s="353"/>
      <c r="RBQ15" s="352"/>
      <c r="RBR15" s="353"/>
      <c r="RBS15" s="350"/>
      <c r="RBT15" s="350"/>
      <c r="RBU15" s="350"/>
      <c r="RBV15" s="350"/>
      <c r="RBW15" s="350"/>
      <c r="RBX15" s="350"/>
      <c r="RBY15" s="351"/>
      <c r="RBZ15" s="352"/>
      <c r="RCA15" s="353"/>
      <c r="RCB15" s="352"/>
      <c r="RCC15" s="353"/>
      <c r="RCD15" s="352"/>
      <c r="RCE15" s="353"/>
      <c r="RCF15" s="352"/>
      <c r="RCG15" s="353"/>
      <c r="RCH15" s="350"/>
      <c r="RCI15" s="350"/>
      <c r="RCJ15" s="350"/>
      <c r="RCK15" s="350"/>
      <c r="RCL15" s="350"/>
      <c r="RCM15" s="350"/>
      <c r="RCN15" s="351"/>
      <c r="RCO15" s="352"/>
      <c r="RCP15" s="353"/>
      <c r="RCQ15" s="352"/>
      <c r="RCR15" s="353"/>
      <c r="RCS15" s="352"/>
      <c r="RCT15" s="353"/>
      <c r="RCU15" s="352"/>
      <c r="RCV15" s="353"/>
      <c r="RCW15" s="350"/>
      <c r="RCX15" s="350"/>
      <c r="RCY15" s="350"/>
      <c r="RCZ15" s="350"/>
      <c r="RDA15" s="350"/>
      <c r="RDB15" s="350"/>
      <c r="RDC15" s="351"/>
      <c r="RDD15" s="352"/>
      <c r="RDE15" s="353"/>
      <c r="RDF15" s="352"/>
      <c r="RDG15" s="353"/>
      <c r="RDH15" s="352"/>
      <c r="RDI15" s="353"/>
      <c r="RDJ15" s="352"/>
      <c r="RDK15" s="353"/>
      <c r="RDL15" s="350"/>
      <c r="RDM15" s="350"/>
      <c r="RDN15" s="350"/>
      <c r="RDO15" s="350"/>
      <c r="RDP15" s="350"/>
      <c r="RDQ15" s="350"/>
      <c r="RDR15" s="351"/>
      <c r="RDS15" s="352"/>
      <c r="RDT15" s="353"/>
      <c r="RDU15" s="352"/>
      <c r="RDV15" s="353"/>
      <c r="RDW15" s="352"/>
      <c r="RDX15" s="353"/>
      <c r="RDY15" s="352"/>
      <c r="RDZ15" s="353"/>
      <c r="REA15" s="350"/>
      <c r="REB15" s="350"/>
      <c r="REC15" s="350"/>
      <c r="RED15" s="350"/>
      <c r="REE15" s="350"/>
      <c r="REF15" s="350"/>
      <c r="REG15" s="351"/>
      <c r="REH15" s="352"/>
      <c r="REI15" s="353"/>
      <c r="REJ15" s="352"/>
      <c r="REK15" s="353"/>
      <c r="REL15" s="352"/>
      <c r="REM15" s="353"/>
      <c r="REN15" s="352"/>
      <c r="REO15" s="353"/>
      <c r="REP15" s="350"/>
      <c r="REQ15" s="350"/>
      <c r="RER15" s="350"/>
      <c r="RES15" s="350"/>
      <c r="RET15" s="350"/>
      <c r="REU15" s="350"/>
      <c r="REV15" s="351"/>
      <c r="REW15" s="352"/>
      <c r="REX15" s="353"/>
      <c r="REY15" s="352"/>
      <c r="REZ15" s="353"/>
      <c r="RFA15" s="352"/>
      <c r="RFB15" s="353"/>
      <c r="RFC15" s="352"/>
      <c r="RFD15" s="353"/>
      <c r="RFE15" s="350"/>
      <c r="RFF15" s="350"/>
      <c r="RFG15" s="350"/>
      <c r="RFH15" s="350"/>
      <c r="RFI15" s="350"/>
      <c r="RFJ15" s="350"/>
      <c r="RFK15" s="351"/>
      <c r="RFL15" s="352"/>
      <c r="RFM15" s="353"/>
      <c r="RFN15" s="352"/>
      <c r="RFO15" s="353"/>
      <c r="RFP15" s="352"/>
      <c r="RFQ15" s="353"/>
      <c r="RFR15" s="352"/>
      <c r="RFS15" s="353"/>
      <c r="RFT15" s="350"/>
      <c r="RFU15" s="350"/>
      <c r="RFV15" s="350"/>
      <c r="RFW15" s="350"/>
      <c r="RFX15" s="350"/>
      <c r="RFY15" s="350"/>
      <c r="RFZ15" s="351"/>
      <c r="RGA15" s="352"/>
      <c r="RGB15" s="353"/>
      <c r="RGC15" s="352"/>
      <c r="RGD15" s="353"/>
      <c r="RGE15" s="352"/>
      <c r="RGF15" s="353"/>
      <c r="RGG15" s="352"/>
      <c r="RGH15" s="353"/>
      <c r="RGI15" s="350"/>
      <c r="RGJ15" s="350"/>
      <c r="RGK15" s="350"/>
      <c r="RGL15" s="350"/>
      <c r="RGM15" s="350"/>
      <c r="RGN15" s="350"/>
      <c r="RGO15" s="351"/>
      <c r="RGP15" s="352"/>
      <c r="RGQ15" s="353"/>
      <c r="RGR15" s="352"/>
      <c r="RGS15" s="353"/>
      <c r="RGT15" s="352"/>
      <c r="RGU15" s="353"/>
      <c r="RGV15" s="352"/>
      <c r="RGW15" s="353"/>
      <c r="RGX15" s="350"/>
      <c r="RGY15" s="350"/>
      <c r="RGZ15" s="350"/>
      <c r="RHA15" s="350"/>
      <c r="RHB15" s="350"/>
      <c r="RHC15" s="350"/>
      <c r="RHD15" s="351"/>
      <c r="RHE15" s="352"/>
      <c r="RHF15" s="353"/>
      <c r="RHG15" s="352"/>
      <c r="RHH15" s="353"/>
      <c r="RHI15" s="352"/>
      <c r="RHJ15" s="353"/>
      <c r="RHK15" s="352"/>
      <c r="RHL15" s="353"/>
      <c r="RHM15" s="350"/>
      <c r="RHN15" s="350"/>
      <c r="RHO15" s="350"/>
      <c r="RHP15" s="350"/>
      <c r="RHQ15" s="350"/>
      <c r="RHR15" s="350"/>
      <c r="RHS15" s="351"/>
      <c r="RHT15" s="352"/>
      <c r="RHU15" s="353"/>
      <c r="RHV15" s="352"/>
      <c r="RHW15" s="353"/>
      <c r="RHX15" s="352"/>
      <c r="RHY15" s="353"/>
      <c r="RHZ15" s="352"/>
      <c r="RIA15" s="353"/>
      <c r="RIB15" s="350"/>
      <c r="RIC15" s="350"/>
      <c r="RID15" s="350"/>
      <c r="RIE15" s="350"/>
      <c r="RIF15" s="350"/>
      <c r="RIG15" s="350"/>
      <c r="RIH15" s="351"/>
      <c r="RII15" s="352"/>
      <c r="RIJ15" s="353"/>
      <c r="RIK15" s="352"/>
      <c r="RIL15" s="353"/>
      <c r="RIM15" s="352"/>
      <c r="RIN15" s="353"/>
      <c r="RIO15" s="352"/>
      <c r="RIP15" s="353"/>
      <c r="RIQ15" s="350"/>
      <c r="RIR15" s="350"/>
      <c r="RIS15" s="350"/>
      <c r="RIT15" s="350"/>
      <c r="RIU15" s="350"/>
      <c r="RIV15" s="350"/>
      <c r="RIW15" s="351"/>
      <c r="RIX15" s="352"/>
      <c r="RIY15" s="353"/>
      <c r="RIZ15" s="352"/>
      <c r="RJA15" s="353"/>
      <c r="RJB15" s="352"/>
      <c r="RJC15" s="353"/>
      <c r="RJD15" s="352"/>
      <c r="RJE15" s="353"/>
      <c r="RJF15" s="350"/>
      <c r="RJG15" s="350"/>
      <c r="RJH15" s="350"/>
      <c r="RJI15" s="350"/>
      <c r="RJJ15" s="350"/>
      <c r="RJK15" s="350"/>
      <c r="RJL15" s="351"/>
      <c r="RJM15" s="352"/>
      <c r="RJN15" s="353"/>
      <c r="RJO15" s="352"/>
      <c r="RJP15" s="353"/>
      <c r="RJQ15" s="352"/>
      <c r="RJR15" s="353"/>
      <c r="RJS15" s="352"/>
      <c r="RJT15" s="353"/>
      <c r="RJU15" s="350"/>
      <c r="RJV15" s="350"/>
      <c r="RJW15" s="350"/>
      <c r="RJX15" s="350"/>
      <c r="RJY15" s="350"/>
      <c r="RJZ15" s="350"/>
      <c r="RKA15" s="351"/>
      <c r="RKB15" s="352"/>
      <c r="RKC15" s="353"/>
      <c r="RKD15" s="352"/>
      <c r="RKE15" s="353"/>
      <c r="RKF15" s="352"/>
      <c r="RKG15" s="353"/>
      <c r="RKH15" s="352"/>
      <c r="RKI15" s="353"/>
      <c r="RKJ15" s="350"/>
      <c r="RKK15" s="350"/>
      <c r="RKL15" s="350"/>
      <c r="RKM15" s="350"/>
      <c r="RKN15" s="350"/>
      <c r="RKO15" s="350"/>
      <c r="RKP15" s="351"/>
      <c r="RKQ15" s="352"/>
      <c r="RKR15" s="353"/>
      <c r="RKS15" s="352"/>
      <c r="RKT15" s="353"/>
      <c r="RKU15" s="352"/>
      <c r="RKV15" s="353"/>
      <c r="RKW15" s="352"/>
      <c r="RKX15" s="353"/>
      <c r="RKY15" s="350"/>
      <c r="RKZ15" s="350"/>
      <c r="RLA15" s="350"/>
      <c r="RLB15" s="350"/>
      <c r="RLC15" s="350"/>
      <c r="RLD15" s="350"/>
      <c r="RLE15" s="351"/>
      <c r="RLF15" s="352"/>
      <c r="RLG15" s="353"/>
      <c r="RLH15" s="352"/>
      <c r="RLI15" s="353"/>
      <c r="RLJ15" s="352"/>
      <c r="RLK15" s="353"/>
      <c r="RLL15" s="352"/>
      <c r="RLM15" s="353"/>
      <c r="RLN15" s="350"/>
      <c r="RLO15" s="350"/>
      <c r="RLP15" s="350"/>
      <c r="RLQ15" s="350"/>
      <c r="RLR15" s="350"/>
      <c r="RLS15" s="350"/>
      <c r="RLT15" s="351"/>
      <c r="RLU15" s="352"/>
      <c r="RLV15" s="353"/>
      <c r="RLW15" s="352"/>
      <c r="RLX15" s="353"/>
      <c r="RLY15" s="352"/>
      <c r="RLZ15" s="353"/>
      <c r="RMA15" s="352"/>
      <c r="RMB15" s="353"/>
      <c r="RMC15" s="350"/>
      <c r="RMD15" s="350"/>
      <c r="RME15" s="350"/>
      <c r="RMF15" s="350"/>
      <c r="RMG15" s="350"/>
      <c r="RMH15" s="350"/>
      <c r="RMI15" s="351"/>
      <c r="RMJ15" s="352"/>
      <c r="RMK15" s="353"/>
      <c r="RML15" s="352"/>
      <c r="RMM15" s="353"/>
      <c r="RMN15" s="352"/>
      <c r="RMO15" s="353"/>
      <c r="RMP15" s="352"/>
      <c r="RMQ15" s="353"/>
      <c r="RMR15" s="350"/>
      <c r="RMS15" s="350"/>
      <c r="RMT15" s="350"/>
      <c r="RMU15" s="350"/>
      <c r="RMV15" s="350"/>
      <c r="RMW15" s="350"/>
      <c r="RMX15" s="351"/>
      <c r="RMY15" s="352"/>
      <c r="RMZ15" s="353"/>
      <c r="RNA15" s="352"/>
      <c r="RNB15" s="353"/>
      <c r="RNC15" s="352"/>
      <c r="RND15" s="353"/>
      <c r="RNE15" s="352"/>
      <c r="RNF15" s="353"/>
      <c r="RNG15" s="350"/>
      <c r="RNH15" s="350"/>
      <c r="RNI15" s="350"/>
      <c r="RNJ15" s="350"/>
      <c r="RNK15" s="350"/>
      <c r="RNL15" s="350"/>
      <c r="RNM15" s="351"/>
      <c r="RNN15" s="352"/>
      <c r="RNO15" s="353"/>
      <c r="RNP15" s="352"/>
      <c r="RNQ15" s="353"/>
      <c r="RNR15" s="352"/>
      <c r="RNS15" s="353"/>
      <c r="RNT15" s="352"/>
      <c r="RNU15" s="353"/>
      <c r="RNV15" s="350"/>
      <c r="RNW15" s="350"/>
      <c r="RNX15" s="350"/>
      <c r="RNY15" s="350"/>
      <c r="RNZ15" s="350"/>
      <c r="ROA15" s="350"/>
      <c r="ROB15" s="351"/>
      <c r="ROC15" s="352"/>
      <c r="ROD15" s="353"/>
      <c r="ROE15" s="352"/>
      <c r="ROF15" s="353"/>
      <c r="ROG15" s="352"/>
      <c r="ROH15" s="353"/>
      <c r="ROI15" s="352"/>
      <c r="ROJ15" s="353"/>
      <c r="ROK15" s="350"/>
      <c r="ROL15" s="350"/>
      <c r="ROM15" s="350"/>
      <c r="RON15" s="350"/>
      <c r="ROO15" s="350"/>
      <c r="ROP15" s="350"/>
      <c r="ROQ15" s="351"/>
      <c r="ROR15" s="352"/>
      <c r="ROS15" s="353"/>
      <c r="ROT15" s="352"/>
      <c r="ROU15" s="353"/>
      <c r="ROV15" s="352"/>
      <c r="ROW15" s="353"/>
      <c r="ROX15" s="352"/>
      <c r="ROY15" s="353"/>
      <c r="ROZ15" s="350"/>
      <c r="RPA15" s="350"/>
      <c r="RPB15" s="350"/>
      <c r="RPC15" s="350"/>
      <c r="RPD15" s="350"/>
      <c r="RPE15" s="350"/>
      <c r="RPF15" s="351"/>
      <c r="RPG15" s="352"/>
      <c r="RPH15" s="353"/>
      <c r="RPI15" s="352"/>
      <c r="RPJ15" s="353"/>
      <c r="RPK15" s="352"/>
      <c r="RPL15" s="353"/>
      <c r="RPM15" s="352"/>
      <c r="RPN15" s="353"/>
      <c r="RPO15" s="350"/>
      <c r="RPP15" s="350"/>
      <c r="RPQ15" s="350"/>
      <c r="RPR15" s="350"/>
      <c r="RPS15" s="350"/>
      <c r="RPT15" s="350"/>
      <c r="RPU15" s="351"/>
      <c r="RPV15" s="352"/>
      <c r="RPW15" s="353"/>
      <c r="RPX15" s="352"/>
      <c r="RPY15" s="353"/>
      <c r="RPZ15" s="352"/>
      <c r="RQA15" s="353"/>
      <c r="RQB15" s="352"/>
      <c r="RQC15" s="353"/>
      <c r="RQD15" s="350"/>
      <c r="RQE15" s="350"/>
      <c r="RQF15" s="350"/>
      <c r="RQG15" s="350"/>
      <c r="RQH15" s="350"/>
      <c r="RQI15" s="350"/>
      <c r="RQJ15" s="351"/>
      <c r="RQK15" s="352"/>
      <c r="RQL15" s="353"/>
      <c r="RQM15" s="352"/>
      <c r="RQN15" s="353"/>
      <c r="RQO15" s="352"/>
      <c r="RQP15" s="353"/>
      <c r="RQQ15" s="352"/>
      <c r="RQR15" s="353"/>
      <c r="RQS15" s="350"/>
      <c r="RQT15" s="350"/>
      <c r="RQU15" s="350"/>
      <c r="RQV15" s="350"/>
      <c r="RQW15" s="350"/>
      <c r="RQX15" s="350"/>
      <c r="RQY15" s="351"/>
      <c r="RQZ15" s="352"/>
      <c r="RRA15" s="353"/>
      <c r="RRB15" s="352"/>
      <c r="RRC15" s="353"/>
      <c r="RRD15" s="352"/>
      <c r="RRE15" s="353"/>
      <c r="RRF15" s="352"/>
      <c r="RRG15" s="353"/>
      <c r="RRH15" s="350"/>
      <c r="RRI15" s="350"/>
      <c r="RRJ15" s="350"/>
      <c r="RRK15" s="350"/>
      <c r="RRL15" s="350"/>
      <c r="RRM15" s="350"/>
      <c r="RRN15" s="351"/>
      <c r="RRO15" s="352"/>
      <c r="RRP15" s="353"/>
      <c r="RRQ15" s="352"/>
      <c r="RRR15" s="353"/>
      <c r="RRS15" s="352"/>
      <c r="RRT15" s="353"/>
      <c r="RRU15" s="352"/>
      <c r="RRV15" s="353"/>
      <c r="RRW15" s="350"/>
      <c r="RRX15" s="350"/>
      <c r="RRY15" s="350"/>
      <c r="RRZ15" s="350"/>
      <c r="RSA15" s="350"/>
      <c r="RSB15" s="350"/>
      <c r="RSC15" s="351"/>
      <c r="RSD15" s="352"/>
      <c r="RSE15" s="353"/>
      <c r="RSF15" s="352"/>
      <c r="RSG15" s="353"/>
      <c r="RSH15" s="352"/>
      <c r="RSI15" s="353"/>
      <c r="RSJ15" s="352"/>
      <c r="RSK15" s="353"/>
      <c r="RSL15" s="350"/>
      <c r="RSM15" s="350"/>
      <c r="RSN15" s="350"/>
      <c r="RSO15" s="350"/>
      <c r="RSP15" s="350"/>
      <c r="RSQ15" s="350"/>
      <c r="RSR15" s="351"/>
      <c r="RSS15" s="352"/>
      <c r="RST15" s="353"/>
      <c r="RSU15" s="352"/>
      <c r="RSV15" s="353"/>
      <c r="RSW15" s="352"/>
      <c r="RSX15" s="353"/>
      <c r="RSY15" s="352"/>
      <c r="RSZ15" s="353"/>
      <c r="RTA15" s="350"/>
      <c r="RTB15" s="350"/>
      <c r="RTC15" s="350"/>
      <c r="RTD15" s="350"/>
      <c r="RTE15" s="350"/>
      <c r="RTF15" s="350"/>
      <c r="RTG15" s="351"/>
      <c r="RTH15" s="352"/>
      <c r="RTI15" s="353"/>
      <c r="RTJ15" s="352"/>
      <c r="RTK15" s="353"/>
      <c r="RTL15" s="352"/>
      <c r="RTM15" s="353"/>
      <c r="RTN15" s="352"/>
      <c r="RTO15" s="353"/>
      <c r="RTP15" s="350"/>
      <c r="RTQ15" s="350"/>
      <c r="RTR15" s="350"/>
      <c r="RTS15" s="350"/>
      <c r="RTT15" s="350"/>
      <c r="RTU15" s="350"/>
      <c r="RTV15" s="351"/>
      <c r="RTW15" s="352"/>
      <c r="RTX15" s="353"/>
      <c r="RTY15" s="352"/>
      <c r="RTZ15" s="353"/>
      <c r="RUA15" s="352"/>
      <c r="RUB15" s="353"/>
      <c r="RUC15" s="352"/>
      <c r="RUD15" s="353"/>
      <c r="RUE15" s="350"/>
      <c r="RUF15" s="350"/>
      <c r="RUG15" s="350"/>
      <c r="RUH15" s="350"/>
      <c r="RUI15" s="350"/>
      <c r="RUJ15" s="350"/>
      <c r="RUK15" s="351"/>
      <c r="RUL15" s="352"/>
      <c r="RUM15" s="353"/>
      <c r="RUN15" s="352"/>
      <c r="RUO15" s="353"/>
      <c r="RUP15" s="352"/>
      <c r="RUQ15" s="353"/>
      <c r="RUR15" s="352"/>
      <c r="RUS15" s="353"/>
      <c r="RUT15" s="350"/>
      <c r="RUU15" s="350"/>
      <c r="RUV15" s="350"/>
      <c r="RUW15" s="350"/>
      <c r="RUX15" s="350"/>
      <c r="RUY15" s="350"/>
      <c r="RUZ15" s="351"/>
      <c r="RVA15" s="352"/>
      <c r="RVB15" s="353"/>
      <c r="RVC15" s="352"/>
      <c r="RVD15" s="353"/>
      <c r="RVE15" s="352"/>
      <c r="RVF15" s="353"/>
      <c r="RVG15" s="352"/>
      <c r="RVH15" s="353"/>
      <c r="RVI15" s="350"/>
      <c r="RVJ15" s="350"/>
      <c r="RVK15" s="350"/>
      <c r="RVL15" s="350"/>
      <c r="RVM15" s="350"/>
      <c r="RVN15" s="350"/>
      <c r="RVO15" s="351"/>
      <c r="RVP15" s="352"/>
      <c r="RVQ15" s="353"/>
      <c r="RVR15" s="352"/>
      <c r="RVS15" s="353"/>
      <c r="RVT15" s="352"/>
      <c r="RVU15" s="353"/>
      <c r="RVV15" s="352"/>
      <c r="RVW15" s="353"/>
      <c r="RVX15" s="350"/>
      <c r="RVY15" s="350"/>
      <c r="RVZ15" s="350"/>
      <c r="RWA15" s="350"/>
      <c r="RWB15" s="350"/>
      <c r="RWC15" s="350"/>
      <c r="RWD15" s="351"/>
      <c r="RWE15" s="352"/>
      <c r="RWF15" s="353"/>
      <c r="RWG15" s="352"/>
      <c r="RWH15" s="353"/>
      <c r="RWI15" s="352"/>
      <c r="RWJ15" s="353"/>
      <c r="RWK15" s="352"/>
      <c r="RWL15" s="353"/>
      <c r="RWM15" s="350"/>
      <c r="RWN15" s="350"/>
      <c r="RWO15" s="350"/>
      <c r="RWP15" s="350"/>
      <c r="RWQ15" s="350"/>
      <c r="RWR15" s="350"/>
      <c r="RWS15" s="351"/>
      <c r="RWT15" s="352"/>
      <c r="RWU15" s="353"/>
      <c r="RWV15" s="352"/>
      <c r="RWW15" s="353"/>
      <c r="RWX15" s="352"/>
      <c r="RWY15" s="353"/>
      <c r="RWZ15" s="352"/>
      <c r="RXA15" s="353"/>
      <c r="RXB15" s="350"/>
      <c r="RXC15" s="350"/>
      <c r="RXD15" s="350"/>
      <c r="RXE15" s="350"/>
      <c r="RXF15" s="350"/>
      <c r="RXG15" s="350"/>
      <c r="RXH15" s="351"/>
      <c r="RXI15" s="352"/>
      <c r="RXJ15" s="353"/>
      <c r="RXK15" s="352"/>
      <c r="RXL15" s="353"/>
      <c r="RXM15" s="352"/>
      <c r="RXN15" s="353"/>
      <c r="RXO15" s="352"/>
      <c r="RXP15" s="353"/>
      <c r="RXQ15" s="350"/>
      <c r="RXR15" s="350"/>
      <c r="RXS15" s="350"/>
      <c r="RXT15" s="350"/>
      <c r="RXU15" s="350"/>
      <c r="RXV15" s="350"/>
      <c r="RXW15" s="351"/>
      <c r="RXX15" s="352"/>
      <c r="RXY15" s="353"/>
      <c r="RXZ15" s="352"/>
      <c r="RYA15" s="353"/>
      <c r="RYB15" s="352"/>
      <c r="RYC15" s="353"/>
      <c r="RYD15" s="352"/>
      <c r="RYE15" s="353"/>
      <c r="RYF15" s="350"/>
      <c r="RYG15" s="350"/>
      <c r="RYH15" s="350"/>
      <c r="RYI15" s="350"/>
      <c r="RYJ15" s="350"/>
      <c r="RYK15" s="350"/>
      <c r="RYL15" s="351"/>
      <c r="RYM15" s="352"/>
      <c r="RYN15" s="353"/>
      <c r="RYO15" s="352"/>
      <c r="RYP15" s="353"/>
      <c r="RYQ15" s="352"/>
      <c r="RYR15" s="353"/>
      <c r="RYS15" s="352"/>
      <c r="RYT15" s="353"/>
      <c r="RYU15" s="350"/>
      <c r="RYV15" s="350"/>
      <c r="RYW15" s="350"/>
      <c r="RYX15" s="350"/>
      <c r="RYY15" s="350"/>
      <c r="RYZ15" s="350"/>
      <c r="RZA15" s="351"/>
      <c r="RZB15" s="352"/>
      <c r="RZC15" s="353"/>
      <c r="RZD15" s="352"/>
      <c r="RZE15" s="353"/>
      <c r="RZF15" s="352"/>
      <c r="RZG15" s="353"/>
      <c r="RZH15" s="352"/>
      <c r="RZI15" s="353"/>
      <c r="RZJ15" s="350"/>
      <c r="RZK15" s="350"/>
      <c r="RZL15" s="350"/>
      <c r="RZM15" s="350"/>
      <c r="RZN15" s="350"/>
      <c r="RZO15" s="350"/>
      <c r="RZP15" s="351"/>
      <c r="RZQ15" s="352"/>
      <c r="RZR15" s="353"/>
      <c r="RZS15" s="352"/>
      <c r="RZT15" s="353"/>
      <c r="RZU15" s="352"/>
      <c r="RZV15" s="353"/>
      <c r="RZW15" s="352"/>
      <c r="RZX15" s="353"/>
      <c r="RZY15" s="350"/>
      <c r="RZZ15" s="350"/>
      <c r="SAA15" s="350"/>
      <c r="SAB15" s="350"/>
      <c r="SAC15" s="350"/>
      <c r="SAD15" s="350"/>
      <c r="SAE15" s="351"/>
      <c r="SAF15" s="352"/>
      <c r="SAG15" s="353"/>
      <c r="SAH15" s="352"/>
      <c r="SAI15" s="353"/>
      <c r="SAJ15" s="352"/>
      <c r="SAK15" s="353"/>
      <c r="SAL15" s="352"/>
      <c r="SAM15" s="353"/>
      <c r="SAN15" s="350"/>
      <c r="SAO15" s="350"/>
      <c r="SAP15" s="350"/>
      <c r="SAQ15" s="350"/>
      <c r="SAR15" s="350"/>
      <c r="SAS15" s="350"/>
      <c r="SAT15" s="351"/>
      <c r="SAU15" s="352"/>
      <c r="SAV15" s="353"/>
      <c r="SAW15" s="352"/>
      <c r="SAX15" s="353"/>
      <c r="SAY15" s="352"/>
      <c r="SAZ15" s="353"/>
      <c r="SBA15" s="352"/>
      <c r="SBB15" s="353"/>
      <c r="SBC15" s="350"/>
      <c r="SBD15" s="350"/>
      <c r="SBE15" s="350"/>
      <c r="SBF15" s="350"/>
      <c r="SBG15" s="350"/>
      <c r="SBH15" s="350"/>
      <c r="SBI15" s="351"/>
      <c r="SBJ15" s="352"/>
      <c r="SBK15" s="353"/>
      <c r="SBL15" s="352"/>
      <c r="SBM15" s="353"/>
      <c r="SBN15" s="352"/>
      <c r="SBO15" s="353"/>
      <c r="SBP15" s="352"/>
      <c r="SBQ15" s="353"/>
      <c r="SBR15" s="350"/>
      <c r="SBS15" s="350"/>
      <c r="SBT15" s="350"/>
      <c r="SBU15" s="350"/>
      <c r="SBV15" s="350"/>
      <c r="SBW15" s="350"/>
      <c r="SBX15" s="351"/>
      <c r="SBY15" s="352"/>
      <c r="SBZ15" s="353"/>
      <c r="SCA15" s="352"/>
      <c r="SCB15" s="353"/>
      <c r="SCC15" s="352"/>
      <c r="SCD15" s="353"/>
      <c r="SCE15" s="352"/>
      <c r="SCF15" s="353"/>
      <c r="SCG15" s="350"/>
      <c r="SCH15" s="350"/>
      <c r="SCI15" s="350"/>
      <c r="SCJ15" s="350"/>
      <c r="SCK15" s="350"/>
      <c r="SCL15" s="350"/>
      <c r="SCM15" s="351"/>
      <c r="SCN15" s="352"/>
      <c r="SCO15" s="353"/>
      <c r="SCP15" s="352"/>
      <c r="SCQ15" s="353"/>
      <c r="SCR15" s="352"/>
      <c r="SCS15" s="353"/>
      <c r="SCT15" s="352"/>
      <c r="SCU15" s="353"/>
      <c r="SCV15" s="350"/>
      <c r="SCW15" s="350"/>
      <c r="SCX15" s="350"/>
      <c r="SCY15" s="350"/>
      <c r="SCZ15" s="350"/>
      <c r="SDA15" s="350"/>
      <c r="SDB15" s="351"/>
      <c r="SDC15" s="352"/>
      <c r="SDD15" s="353"/>
      <c r="SDE15" s="352"/>
      <c r="SDF15" s="353"/>
      <c r="SDG15" s="352"/>
      <c r="SDH15" s="353"/>
      <c r="SDI15" s="352"/>
      <c r="SDJ15" s="353"/>
      <c r="SDK15" s="350"/>
      <c r="SDL15" s="350"/>
      <c r="SDM15" s="350"/>
      <c r="SDN15" s="350"/>
      <c r="SDO15" s="350"/>
      <c r="SDP15" s="350"/>
      <c r="SDQ15" s="351"/>
      <c r="SDR15" s="352"/>
      <c r="SDS15" s="353"/>
      <c r="SDT15" s="352"/>
      <c r="SDU15" s="353"/>
      <c r="SDV15" s="352"/>
      <c r="SDW15" s="353"/>
      <c r="SDX15" s="352"/>
      <c r="SDY15" s="353"/>
      <c r="SDZ15" s="350"/>
      <c r="SEA15" s="350"/>
      <c r="SEB15" s="350"/>
      <c r="SEC15" s="350"/>
      <c r="SED15" s="350"/>
      <c r="SEE15" s="350"/>
      <c r="SEF15" s="351"/>
      <c r="SEG15" s="352"/>
      <c r="SEH15" s="353"/>
      <c r="SEI15" s="352"/>
      <c r="SEJ15" s="353"/>
      <c r="SEK15" s="352"/>
      <c r="SEL15" s="353"/>
      <c r="SEM15" s="352"/>
      <c r="SEN15" s="353"/>
      <c r="SEO15" s="350"/>
      <c r="SEP15" s="350"/>
      <c r="SEQ15" s="350"/>
      <c r="SER15" s="350"/>
      <c r="SES15" s="350"/>
      <c r="SET15" s="350"/>
      <c r="SEU15" s="351"/>
      <c r="SEV15" s="352"/>
      <c r="SEW15" s="353"/>
      <c r="SEX15" s="352"/>
      <c r="SEY15" s="353"/>
      <c r="SEZ15" s="352"/>
      <c r="SFA15" s="353"/>
      <c r="SFB15" s="352"/>
      <c r="SFC15" s="353"/>
      <c r="SFD15" s="350"/>
      <c r="SFE15" s="350"/>
      <c r="SFF15" s="350"/>
      <c r="SFG15" s="350"/>
      <c r="SFH15" s="350"/>
      <c r="SFI15" s="350"/>
      <c r="SFJ15" s="351"/>
      <c r="SFK15" s="352"/>
      <c r="SFL15" s="353"/>
      <c r="SFM15" s="352"/>
      <c r="SFN15" s="353"/>
      <c r="SFO15" s="352"/>
      <c r="SFP15" s="353"/>
      <c r="SFQ15" s="352"/>
      <c r="SFR15" s="353"/>
      <c r="SFS15" s="350"/>
      <c r="SFT15" s="350"/>
      <c r="SFU15" s="350"/>
      <c r="SFV15" s="350"/>
      <c r="SFW15" s="350"/>
      <c r="SFX15" s="350"/>
      <c r="SFY15" s="351"/>
      <c r="SFZ15" s="352"/>
      <c r="SGA15" s="353"/>
      <c r="SGB15" s="352"/>
      <c r="SGC15" s="353"/>
      <c r="SGD15" s="352"/>
      <c r="SGE15" s="353"/>
      <c r="SGF15" s="352"/>
      <c r="SGG15" s="353"/>
      <c r="SGH15" s="350"/>
      <c r="SGI15" s="350"/>
      <c r="SGJ15" s="350"/>
      <c r="SGK15" s="350"/>
      <c r="SGL15" s="350"/>
      <c r="SGM15" s="350"/>
      <c r="SGN15" s="351"/>
      <c r="SGO15" s="352"/>
      <c r="SGP15" s="353"/>
      <c r="SGQ15" s="352"/>
      <c r="SGR15" s="353"/>
      <c r="SGS15" s="352"/>
      <c r="SGT15" s="353"/>
      <c r="SGU15" s="352"/>
      <c r="SGV15" s="353"/>
      <c r="SGW15" s="350"/>
      <c r="SGX15" s="350"/>
      <c r="SGY15" s="350"/>
      <c r="SGZ15" s="350"/>
      <c r="SHA15" s="350"/>
      <c r="SHB15" s="350"/>
      <c r="SHC15" s="351"/>
      <c r="SHD15" s="352"/>
      <c r="SHE15" s="353"/>
      <c r="SHF15" s="352"/>
      <c r="SHG15" s="353"/>
      <c r="SHH15" s="352"/>
      <c r="SHI15" s="353"/>
      <c r="SHJ15" s="352"/>
      <c r="SHK15" s="353"/>
      <c r="SHL15" s="350"/>
      <c r="SHM15" s="350"/>
      <c r="SHN15" s="350"/>
      <c r="SHO15" s="350"/>
      <c r="SHP15" s="350"/>
      <c r="SHQ15" s="350"/>
      <c r="SHR15" s="351"/>
      <c r="SHS15" s="352"/>
      <c r="SHT15" s="353"/>
      <c r="SHU15" s="352"/>
      <c r="SHV15" s="353"/>
      <c r="SHW15" s="352"/>
      <c r="SHX15" s="353"/>
      <c r="SHY15" s="352"/>
      <c r="SHZ15" s="353"/>
      <c r="SIA15" s="350"/>
      <c r="SIB15" s="350"/>
      <c r="SIC15" s="350"/>
      <c r="SID15" s="350"/>
      <c r="SIE15" s="350"/>
      <c r="SIF15" s="350"/>
      <c r="SIG15" s="351"/>
      <c r="SIH15" s="352"/>
      <c r="SII15" s="353"/>
      <c r="SIJ15" s="352"/>
      <c r="SIK15" s="353"/>
      <c r="SIL15" s="352"/>
      <c r="SIM15" s="353"/>
      <c r="SIN15" s="352"/>
      <c r="SIO15" s="353"/>
      <c r="SIP15" s="350"/>
      <c r="SIQ15" s="350"/>
      <c r="SIR15" s="350"/>
      <c r="SIS15" s="350"/>
      <c r="SIT15" s="350"/>
      <c r="SIU15" s="350"/>
      <c r="SIV15" s="351"/>
      <c r="SIW15" s="352"/>
      <c r="SIX15" s="353"/>
      <c r="SIY15" s="352"/>
      <c r="SIZ15" s="353"/>
      <c r="SJA15" s="352"/>
      <c r="SJB15" s="353"/>
      <c r="SJC15" s="352"/>
      <c r="SJD15" s="353"/>
      <c r="SJE15" s="350"/>
      <c r="SJF15" s="350"/>
      <c r="SJG15" s="350"/>
      <c r="SJH15" s="350"/>
      <c r="SJI15" s="350"/>
      <c r="SJJ15" s="350"/>
      <c r="SJK15" s="351"/>
      <c r="SJL15" s="352"/>
      <c r="SJM15" s="353"/>
      <c r="SJN15" s="352"/>
      <c r="SJO15" s="353"/>
      <c r="SJP15" s="352"/>
      <c r="SJQ15" s="353"/>
      <c r="SJR15" s="352"/>
      <c r="SJS15" s="353"/>
      <c r="SJT15" s="350"/>
      <c r="SJU15" s="350"/>
      <c r="SJV15" s="350"/>
      <c r="SJW15" s="350"/>
      <c r="SJX15" s="350"/>
      <c r="SJY15" s="350"/>
      <c r="SJZ15" s="351"/>
      <c r="SKA15" s="352"/>
      <c r="SKB15" s="353"/>
      <c r="SKC15" s="352"/>
      <c r="SKD15" s="353"/>
      <c r="SKE15" s="352"/>
      <c r="SKF15" s="353"/>
      <c r="SKG15" s="352"/>
      <c r="SKH15" s="353"/>
      <c r="SKI15" s="350"/>
      <c r="SKJ15" s="350"/>
      <c r="SKK15" s="350"/>
      <c r="SKL15" s="350"/>
      <c r="SKM15" s="350"/>
      <c r="SKN15" s="350"/>
      <c r="SKO15" s="351"/>
      <c r="SKP15" s="352"/>
      <c r="SKQ15" s="353"/>
      <c r="SKR15" s="352"/>
      <c r="SKS15" s="353"/>
      <c r="SKT15" s="352"/>
      <c r="SKU15" s="353"/>
      <c r="SKV15" s="352"/>
      <c r="SKW15" s="353"/>
      <c r="SKX15" s="350"/>
      <c r="SKY15" s="350"/>
      <c r="SKZ15" s="350"/>
      <c r="SLA15" s="350"/>
      <c r="SLB15" s="350"/>
      <c r="SLC15" s="350"/>
      <c r="SLD15" s="351"/>
      <c r="SLE15" s="352"/>
      <c r="SLF15" s="353"/>
      <c r="SLG15" s="352"/>
      <c r="SLH15" s="353"/>
      <c r="SLI15" s="352"/>
      <c r="SLJ15" s="353"/>
      <c r="SLK15" s="352"/>
      <c r="SLL15" s="353"/>
      <c r="SLM15" s="350"/>
      <c r="SLN15" s="350"/>
      <c r="SLO15" s="350"/>
      <c r="SLP15" s="350"/>
      <c r="SLQ15" s="350"/>
      <c r="SLR15" s="350"/>
      <c r="SLS15" s="351"/>
      <c r="SLT15" s="352"/>
      <c r="SLU15" s="353"/>
      <c r="SLV15" s="352"/>
      <c r="SLW15" s="353"/>
      <c r="SLX15" s="352"/>
      <c r="SLY15" s="353"/>
      <c r="SLZ15" s="352"/>
      <c r="SMA15" s="353"/>
      <c r="SMB15" s="350"/>
      <c r="SMC15" s="350"/>
      <c r="SMD15" s="350"/>
      <c r="SME15" s="350"/>
      <c r="SMF15" s="350"/>
      <c r="SMG15" s="350"/>
      <c r="SMH15" s="351"/>
      <c r="SMI15" s="352"/>
      <c r="SMJ15" s="353"/>
      <c r="SMK15" s="352"/>
      <c r="SML15" s="353"/>
      <c r="SMM15" s="352"/>
      <c r="SMN15" s="353"/>
      <c r="SMO15" s="352"/>
      <c r="SMP15" s="353"/>
      <c r="SMQ15" s="350"/>
      <c r="SMR15" s="350"/>
      <c r="SMS15" s="350"/>
      <c r="SMT15" s="350"/>
      <c r="SMU15" s="350"/>
      <c r="SMV15" s="350"/>
      <c r="SMW15" s="351"/>
      <c r="SMX15" s="352"/>
      <c r="SMY15" s="353"/>
      <c r="SMZ15" s="352"/>
      <c r="SNA15" s="353"/>
      <c r="SNB15" s="352"/>
      <c r="SNC15" s="353"/>
      <c r="SND15" s="352"/>
      <c r="SNE15" s="353"/>
      <c r="SNF15" s="350"/>
      <c r="SNG15" s="350"/>
      <c r="SNH15" s="350"/>
      <c r="SNI15" s="350"/>
      <c r="SNJ15" s="350"/>
      <c r="SNK15" s="350"/>
      <c r="SNL15" s="351"/>
      <c r="SNM15" s="352"/>
      <c r="SNN15" s="353"/>
      <c r="SNO15" s="352"/>
      <c r="SNP15" s="353"/>
      <c r="SNQ15" s="352"/>
      <c r="SNR15" s="353"/>
      <c r="SNS15" s="352"/>
      <c r="SNT15" s="353"/>
      <c r="SNU15" s="350"/>
      <c r="SNV15" s="350"/>
      <c r="SNW15" s="350"/>
      <c r="SNX15" s="350"/>
      <c r="SNY15" s="350"/>
      <c r="SNZ15" s="350"/>
      <c r="SOA15" s="351"/>
      <c r="SOB15" s="352"/>
      <c r="SOC15" s="353"/>
      <c r="SOD15" s="352"/>
      <c r="SOE15" s="353"/>
      <c r="SOF15" s="352"/>
      <c r="SOG15" s="353"/>
      <c r="SOH15" s="352"/>
      <c r="SOI15" s="353"/>
      <c r="SOJ15" s="350"/>
      <c r="SOK15" s="350"/>
      <c r="SOL15" s="350"/>
      <c r="SOM15" s="350"/>
      <c r="SON15" s="350"/>
      <c r="SOO15" s="350"/>
      <c r="SOP15" s="351"/>
      <c r="SOQ15" s="352"/>
      <c r="SOR15" s="353"/>
      <c r="SOS15" s="352"/>
      <c r="SOT15" s="353"/>
      <c r="SOU15" s="352"/>
      <c r="SOV15" s="353"/>
      <c r="SOW15" s="352"/>
      <c r="SOX15" s="353"/>
      <c r="SOY15" s="350"/>
      <c r="SOZ15" s="350"/>
      <c r="SPA15" s="350"/>
      <c r="SPB15" s="350"/>
      <c r="SPC15" s="350"/>
      <c r="SPD15" s="350"/>
      <c r="SPE15" s="351"/>
      <c r="SPF15" s="352"/>
      <c r="SPG15" s="353"/>
      <c r="SPH15" s="352"/>
      <c r="SPI15" s="353"/>
      <c r="SPJ15" s="352"/>
      <c r="SPK15" s="353"/>
      <c r="SPL15" s="352"/>
      <c r="SPM15" s="353"/>
      <c r="SPN15" s="350"/>
      <c r="SPO15" s="350"/>
      <c r="SPP15" s="350"/>
      <c r="SPQ15" s="350"/>
      <c r="SPR15" s="350"/>
      <c r="SPS15" s="350"/>
      <c r="SPT15" s="351"/>
      <c r="SPU15" s="352"/>
      <c r="SPV15" s="353"/>
      <c r="SPW15" s="352"/>
      <c r="SPX15" s="353"/>
      <c r="SPY15" s="352"/>
      <c r="SPZ15" s="353"/>
      <c r="SQA15" s="352"/>
      <c r="SQB15" s="353"/>
      <c r="SQC15" s="350"/>
      <c r="SQD15" s="350"/>
      <c r="SQE15" s="350"/>
      <c r="SQF15" s="350"/>
      <c r="SQG15" s="350"/>
      <c r="SQH15" s="350"/>
      <c r="SQI15" s="351"/>
      <c r="SQJ15" s="352"/>
      <c r="SQK15" s="353"/>
      <c r="SQL15" s="352"/>
      <c r="SQM15" s="353"/>
      <c r="SQN15" s="352"/>
      <c r="SQO15" s="353"/>
      <c r="SQP15" s="352"/>
      <c r="SQQ15" s="353"/>
      <c r="SQR15" s="350"/>
      <c r="SQS15" s="350"/>
      <c r="SQT15" s="350"/>
      <c r="SQU15" s="350"/>
      <c r="SQV15" s="350"/>
      <c r="SQW15" s="350"/>
      <c r="SQX15" s="351"/>
      <c r="SQY15" s="352"/>
      <c r="SQZ15" s="353"/>
      <c r="SRA15" s="352"/>
      <c r="SRB15" s="353"/>
      <c r="SRC15" s="352"/>
      <c r="SRD15" s="353"/>
      <c r="SRE15" s="352"/>
      <c r="SRF15" s="353"/>
      <c r="SRG15" s="350"/>
      <c r="SRH15" s="350"/>
      <c r="SRI15" s="350"/>
      <c r="SRJ15" s="350"/>
      <c r="SRK15" s="350"/>
      <c r="SRL15" s="350"/>
      <c r="SRM15" s="351"/>
      <c r="SRN15" s="352"/>
      <c r="SRO15" s="353"/>
      <c r="SRP15" s="352"/>
      <c r="SRQ15" s="353"/>
      <c r="SRR15" s="352"/>
      <c r="SRS15" s="353"/>
      <c r="SRT15" s="352"/>
      <c r="SRU15" s="353"/>
      <c r="SRV15" s="350"/>
      <c r="SRW15" s="350"/>
      <c r="SRX15" s="350"/>
      <c r="SRY15" s="350"/>
      <c r="SRZ15" s="350"/>
      <c r="SSA15" s="350"/>
      <c r="SSB15" s="351"/>
      <c r="SSC15" s="352"/>
      <c r="SSD15" s="353"/>
      <c r="SSE15" s="352"/>
      <c r="SSF15" s="353"/>
      <c r="SSG15" s="352"/>
      <c r="SSH15" s="353"/>
      <c r="SSI15" s="352"/>
      <c r="SSJ15" s="353"/>
      <c r="SSK15" s="350"/>
      <c r="SSL15" s="350"/>
      <c r="SSM15" s="350"/>
      <c r="SSN15" s="350"/>
      <c r="SSO15" s="350"/>
      <c r="SSP15" s="350"/>
      <c r="SSQ15" s="351"/>
      <c r="SSR15" s="352"/>
      <c r="SSS15" s="353"/>
      <c r="SST15" s="352"/>
      <c r="SSU15" s="353"/>
      <c r="SSV15" s="352"/>
      <c r="SSW15" s="353"/>
      <c r="SSX15" s="352"/>
      <c r="SSY15" s="353"/>
      <c r="SSZ15" s="350"/>
      <c r="STA15" s="350"/>
      <c r="STB15" s="350"/>
      <c r="STC15" s="350"/>
      <c r="STD15" s="350"/>
      <c r="STE15" s="350"/>
      <c r="STF15" s="351"/>
      <c r="STG15" s="352"/>
      <c r="STH15" s="353"/>
      <c r="STI15" s="352"/>
      <c r="STJ15" s="353"/>
      <c r="STK15" s="352"/>
      <c r="STL15" s="353"/>
      <c r="STM15" s="352"/>
      <c r="STN15" s="353"/>
      <c r="STO15" s="350"/>
      <c r="STP15" s="350"/>
      <c r="STQ15" s="350"/>
      <c r="STR15" s="350"/>
      <c r="STS15" s="350"/>
      <c r="STT15" s="350"/>
      <c r="STU15" s="351"/>
      <c r="STV15" s="352"/>
      <c r="STW15" s="353"/>
      <c r="STX15" s="352"/>
      <c r="STY15" s="353"/>
      <c r="STZ15" s="352"/>
      <c r="SUA15" s="353"/>
      <c r="SUB15" s="352"/>
      <c r="SUC15" s="353"/>
      <c r="SUD15" s="350"/>
      <c r="SUE15" s="350"/>
      <c r="SUF15" s="350"/>
      <c r="SUG15" s="350"/>
      <c r="SUH15" s="350"/>
      <c r="SUI15" s="350"/>
      <c r="SUJ15" s="351"/>
      <c r="SUK15" s="352"/>
      <c r="SUL15" s="353"/>
      <c r="SUM15" s="352"/>
      <c r="SUN15" s="353"/>
      <c r="SUO15" s="352"/>
      <c r="SUP15" s="353"/>
      <c r="SUQ15" s="352"/>
      <c r="SUR15" s="353"/>
      <c r="SUS15" s="350"/>
      <c r="SUT15" s="350"/>
      <c r="SUU15" s="350"/>
      <c r="SUV15" s="350"/>
      <c r="SUW15" s="350"/>
      <c r="SUX15" s="350"/>
      <c r="SUY15" s="351"/>
      <c r="SUZ15" s="352"/>
      <c r="SVA15" s="353"/>
      <c r="SVB15" s="352"/>
      <c r="SVC15" s="353"/>
      <c r="SVD15" s="352"/>
      <c r="SVE15" s="353"/>
      <c r="SVF15" s="352"/>
      <c r="SVG15" s="353"/>
      <c r="SVH15" s="350"/>
      <c r="SVI15" s="350"/>
      <c r="SVJ15" s="350"/>
      <c r="SVK15" s="350"/>
      <c r="SVL15" s="350"/>
      <c r="SVM15" s="350"/>
      <c r="SVN15" s="351"/>
      <c r="SVO15" s="352"/>
      <c r="SVP15" s="353"/>
      <c r="SVQ15" s="352"/>
      <c r="SVR15" s="353"/>
      <c r="SVS15" s="352"/>
      <c r="SVT15" s="353"/>
      <c r="SVU15" s="352"/>
      <c r="SVV15" s="353"/>
      <c r="SVW15" s="350"/>
      <c r="SVX15" s="350"/>
      <c r="SVY15" s="350"/>
      <c r="SVZ15" s="350"/>
      <c r="SWA15" s="350"/>
      <c r="SWB15" s="350"/>
      <c r="SWC15" s="351"/>
      <c r="SWD15" s="352"/>
      <c r="SWE15" s="353"/>
      <c r="SWF15" s="352"/>
      <c r="SWG15" s="353"/>
      <c r="SWH15" s="352"/>
      <c r="SWI15" s="353"/>
      <c r="SWJ15" s="352"/>
      <c r="SWK15" s="353"/>
      <c r="SWL15" s="350"/>
      <c r="SWM15" s="350"/>
      <c r="SWN15" s="350"/>
      <c r="SWO15" s="350"/>
      <c r="SWP15" s="350"/>
      <c r="SWQ15" s="350"/>
      <c r="SWR15" s="351"/>
      <c r="SWS15" s="352"/>
      <c r="SWT15" s="353"/>
      <c r="SWU15" s="352"/>
      <c r="SWV15" s="353"/>
      <c r="SWW15" s="352"/>
      <c r="SWX15" s="353"/>
      <c r="SWY15" s="352"/>
      <c r="SWZ15" s="353"/>
      <c r="SXA15" s="350"/>
      <c r="SXB15" s="350"/>
      <c r="SXC15" s="350"/>
      <c r="SXD15" s="350"/>
      <c r="SXE15" s="350"/>
      <c r="SXF15" s="350"/>
      <c r="SXG15" s="351"/>
      <c r="SXH15" s="352"/>
      <c r="SXI15" s="353"/>
      <c r="SXJ15" s="352"/>
      <c r="SXK15" s="353"/>
      <c r="SXL15" s="352"/>
      <c r="SXM15" s="353"/>
      <c r="SXN15" s="352"/>
      <c r="SXO15" s="353"/>
      <c r="SXP15" s="350"/>
      <c r="SXQ15" s="350"/>
      <c r="SXR15" s="350"/>
      <c r="SXS15" s="350"/>
      <c r="SXT15" s="350"/>
      <c r="SXU15" s="350"/>
      <c r="SXV15" s="351"/>
      <c r="SXW15" s="352"/>
      <c r="SXX15" s="353"/>
      <c r="SXY15" s="352"/>
      <c r="SXZ15" s="353"/>
      <c r="SYA15" s="352"/>
      <c r="SYB15" s="353"/>
      <c r="SYC15" s="352"/>
      <c r="SYD15" s="353"/>
      <c r="SYE15" s="350"/>
      <c r="SYF15" s="350"/>
      <c r="SYG15" s="350"/>
      <c r="SYH15" s="350"/>
      <c r="SYI15" s="350"/>
      <c r="SYJ15" s="350"/>
      <c r="SYK15" s="351"/>
      <c r="SYL15" s="352"/>
      <c r="SYM15" s="353"/>
      <c r="SYN15" s="352"/>
      <c r="SYO15" s="353"/>
      <c r="SYP15" s="352"/>
      <c r="SYQ15" s="353"/>
      <c r="SYR15" s="352"/>
      <c r="SYS15" s="353"/>
      <c r="SYT15" s="350"/>
      <c r="SYU15" s="350"/>
      <c r="SYV15" s="350"/>
      <c r="SYW15" s="350"/>
      <c r="SYX15" s="350"/>
      <c r="SYY15" s="350"/>
      <c r="SYZ15" s="351"/>
      <c r="SZA15" s="352"/>
      <c r="SZB15" s="353"/>
      <c r="SZC15" s="352"/>
      <c r="SZD15" s="353"/>
      <c r="SZE15" s="352"/>
      <c r="SZF15" s="353"/>
      <c r="SZG15" s="352"/>
      <c r="SZH15" s="353"/>
      <c r="SZI15" s="350"/>
      <c r="SZJ15" s="350"/>
      <c r="SZK15" s="350"/>
      <c r="SZL15" s="350"/>
      <c r="SZM15" s="350"/>
      <c r="SZN15" s="350"/>
      <c r="SZO15" s="351"/>
      <c r="SZP15" s="352"/>
      <c r="SZQ15" s="353"/>
      <c r="SZR15" s="352"/>
      <c r="SZS15" s="353"/>
      <c r="SZT15" s="352"/>
      <c r="SZU15" s="353"/>
      <c r="SZV15" s="352"/>
      <c r="SZW15" s="353"/>
      <c r="SZX15" s="350"/>
      <c r="SZY15" s="350"/>
      <c r="SZZ15" s="350"/>
      <c r="TAA15" s="350"/>
      <c r="TAB15" s="350"/>
      <c r="TAC15" s="350"/>
      <c r="TAD15" s="351"/>
      <c r="TAE15" s="352"/>
      <c r="TAF15" s="353"/>
      <c r="TAG15" s="352"/>
      <c r="TAH15" s="353"/>
      <c r="TAI15" s="352"/>
      <c r="TAJ15" s="353"/>
      <c r="TAK15" s="352"/>
      <c r="TAL15" s="353"/>
      <c r="TAM15" s="350"/>
      <c r="TAN15" s="350"/>
      <c r="TAO15" s="350"/>
      <c r="TAP15" s="350"/>
      <c r="TAQ15" s="350"/>
      <c r="TAR15" s="350"/>
      <c r="TAS15" s="351"/>
      <c r="TAT15" s="352"/>
      <c r="TAU15" s="353"/>
      <c r="TAV15" s="352"/>
      <c r="TAW15" s="353"/>
      <c r="TAX15" s="352"/>
      <c r="TAY15" s="353"/>
      <c r="TAZ15" s="352"/>
      <c r="TBA15" s="353"/>
      <c r="TBB15" s="350"/>
      <c r="TBC15" s="350"/>
      <c r="TBD15" s="350"/>
      <c r="TBE15" s="350"/>
      <c r="TBF15" s="350"/>
      <c r="TBG15" s="350"/>
      <c r="TBH15" s="351"/>
      <c r="TBI15" s="352"/>
      <c r="TBJ15" s="353"/>
      <c r="TBK15" s="352"/>
      <c r="TBL15" s="353"/>
      <c r="TBM15" s="352"/>
      <c r="TBN15" s="353"/>
      <c r="TBO15" s="352"/>
      <c r="TBP15" s="353"/>
      <c r="TBQ15" s="350"/>
      <c r="TBR15" s="350"/>
      <c r="TBS15" s="350"/>
      <c r="TBT15" s="350"/>
      <c r="TBU15" s="350"/>
      <c r="TBV15" s="350"/>
      <c r="TBW15" s="351"/>
      <c r="TBX15" s="352"/>
      <c r="TBY15" s="353"/>
      <c r="TBZ15" s="352"/>
      <c r="TCA15" s="353"/>
      <c r="TCB15" s="352"/>
      <c r="TCC15" s="353"/>
      <c r="TCD15" s="352"/>
      <c r="TCE15" s="353"/>
      <c r="TCF15" s="350"/>
      <c r="TCG15" s="350"/>
      <c r="TCH15" s="350"/>
      <c r="TCI15" s="350"/>
      <c r="TCJ15" s="350"/>
      <c r="TCK15" s="350"/>
      <c r="TCL15" s="351"/>
      <c r="TCM15" s="352"/>
      <c r="TCN15" s="353"/>
      <c r="TCO15" s="352"/>
      <c r="TCP15" s="353"/>
      <c r="TCQ15" s="352"/>
      <c r="TCR15" s="353"/>
      <c r="TCS15" s="352"/>
      <c r="TCT15" s="353"/>
      <c r="TCU15" s="350"/>
      <c r="TCV15" s="350"/>
      <c r="TCW15" s="350"/>
      <c r="TCX15" s="350"/>
      <c r="TCY15" s="350"/>
      <c r="TCZ15" s="350"/>
      <c r="TDA15" s="351"/>
      <c r="TDB15" s="352"/>
      <c r="TDC15" s="353"/>
      <c r="TDD15" s="352"/>
      <c r="TDE15" s="353"/>
      <c r="TDF15" s="352"/>
      <c r="TDG15" s="353"/>
      <c r="TDH15" s="352"/>
      <c r="TDI15" s="353"/>
      <c r="TDJ15" s="350"/>
      <c r="TDK15" s="350"/>
      <c r="TDL15" s="350"/>
      <c r="TDM15" s="350"/>
      <c r="TDN15" s="350"/>
      <c r="TDO15" s="350"/>
      <c r="TDP15" s="351"/>
      <c r="TDQ15" s="352"/>
      <c r="TDR15" s="353"/>
      <c r="TDS15" s="352"/>
      <c r="TDT15" s="353"/>
      <c r="TDU15" s="352"/>
      <c r="TDV15" s="353"/>
      <c r="TDW15" s="352"/>
      <c r="TDX15" s="353"/>
      <c r="TDY15" s="350"/>
      <c r="TDZ15" s="350"/>
      <c r="TEA15" s="350"/>
      <c r="TEB15" s="350"/>
      <c r="TEC15" s="350"/>
      <c r="TED15" s="350"/>
      <c r="TEE15" s="351"/>
      <c r="TEF15" s="352"/>
      <c r="TEG15" s="353"/>
      <c r="TEH15" s="352"/>
      <c r="TEI15" s="353"/>
      <c r="TEJ15" s="352"/>
      <c r="TEK15" s="353"/>
      <c r="TEL15" s="352"/>
      <c r="TEM15" s="353"/>
      <c r="TEN15" s="350"/>
      <c r="TEO15" s="350"/>
      <c r="TEP15" s="350"/>
      <c r="TEQ15" s="350"/>
      <c r="TER15" s="350"/>
      <c r="TES15" s="350"/>
      <c r="TET15" s="351"/>
      <c r="TEU15" s="352"/>
      <c r="TEV15" s="353"/>
      <c r="TEW15" s="352"/>
      <c r="TEX15" s="353"/>
      <c r="TEY15" s="352"/>
      <c r="TEZ15" s="353"/>
      <c r="TFA15" s="352"/>
      <c r="TFB15" s="353"/>
      <c r="TFC15" s="350"/>
      <c r="TFD15" s="350"/>
      <c r="TFE15" s="350"/>
      <c r="TFF15" s="350"/>
      <c r="TFG15" s="350"/>
      <c r="TFH15" s="350"/>
      <c r="TFI15" s="351"/>
      <c r="TFJ15" s="352"/>
      <c r="TFK15" s="353"/>
      <c r="TFL15" s="352"/>
      <c r="TFM15" s="353"/>
      <c r="TFN15" s="352"/>
      <c r="TFO15" s="353"/>
      <c r="TFP15" s="352"/>
      <c r="TFQ15" s="353"/>
      <c r="TFR15" s="350"/>
      <c r="TFS15" s="350"/>
      <c r="TFT15" s="350"/>
      <c r="TFU15" s="350"/>
      <c r="TFV15" s="350"/>
      <c r="TFW15" s="350"/>
      <c r="TFX15" s="351"/>
      <c r="TFY15" s="352"/>
      <c r="TFZ15" s="353"/>
      <c r="TGA15" s="352"/>
      <c r="TGB15" s="353"/>
      <c r="TGC15" s="352"/>
      <c r="TGD15" s="353"/>
      <c r="TGE15" s="352"/>
      <c r="TGF15" s="353"/>
      <c r="TGG15" s="350"/>
      <c r="TGH15" s="350"/>
      <c r="TGI15" s="350"/>
      <c r="TGJ15" s="350"/>
      <c r="TGK15" s="350"/>
      <c r="TGL15" s="350"/>
      <c r="TGM15" s="351"/>
      <c r="TGN15" s="352"/>
      <c r="TGO15" s="353"/>
      <c r="TGP15" s="352"/>
      <c r="TGQ15" s="353"/>
      <c r="TGR15" s="352"/>
      <c r="TGS15" s="353"/>
      <c r="TGT15" s="352"/>
      <c r="TGU15" s="353"/>
      <c r="TGV15" s="350"/>
      <c r="TGW15" s="350"/>
      <c r="TGX15" s="350"/>
      <c r="TGY15" s="350"/>
      <c r="TGZ15" s="350"/>
      <c r="THA15" s="350"/>
      <c r="THB15" s="351"/>
      <c r="THC15" s="352"/>
      <c r="THD15" s="353"/>
      <c r="THE15" s="352"/>
      <c r="THF15" s="353"/>
      <c r="THG15" s="352"/>
      <c r="THH15" s="353"/>
      <c r="THI15" s="352"/>
      <c r="THJ15" s="353"/>
      <c r="THK15" s="350"/>
      <c r="THL15" s="350"/>
      <c r="THM15" s="350"/>
      <c r="THN15" s="350"/>
      <c r="THO15" s="350"/>
      <c r="THP15" s="350"/>
      <c r="THQ15" s="351"/>
      <c r="THR15" s="352"/>
      <c r="THS15" s="353"/>
      <c r="THT15" s="352"/>
      <c r="THU15" s="353"/>
      <c r="THV15" s="352"/>
      <c r="THW15" s="353"/>
      <c r="THX15" s="352"/>
      <c r="THY15" s="353"/>
      <c r="THZ15" s="350"/>
      <c r="TIA15" s="350"/>
      <c r="TIB15" s="350"/>
      <c r="TIC15" s="350"/>
      <c r="TID15" s="350"/>
      <c r="TIE15" s="350"/>
      <c r="TIF15" s="351"/>
      <c r="TIG15" s="352"/>
      <c r="TIH15" s="353"/>
      <c r="TII15" s="352"/>
      <c r="TIJ15" s="353"/>
      <c r="TIK15" s="352"/>
      <c r="TIL15" s="353"/>
      <c r="TIM15" s="352"/>
      <c r="TIN15" s="353"/>
      <c r="TIO15" s="350"/>
      <c r="TIP15" s="350"/>
      <c r="TIQ15" s="350"/>
      <c r="TIR15" s="350"/>
      <c r="TIS15" s="350"/>
      <c r="TIT15" s="350"/>
      <c r="TIU15" s="351"/>
      <c r="TIV15" s="352"/>
      <c r="TIW15" s="353"/>
      <c r="TIX15" s="352"/>
      <c r="TIY15" s="353"/>
      <c r="TIZ15" s="352"/>
      <c r="TJA15" s="353"/>
      <c r="TJB15" s="352"/>
      <c r="TJC15" s="353"/>
      <c r="TJD15" s="350"/>
      <c r="TJE15" s="350"/>
      <c r="TJF15" s="350"/>
      <c r="TJG15" s="350"/>
      <c r="TJH15" s="350"/>
      <c r="TJI15" s="350"/>
      <c r="TJJ15" s="351"/>
      <c r="TJK15" s="352"/>
      <c r="TJL15" s="353"/>
      <c r="TJM15" s="352"/>
      <c r="TJN15" s="353"/>
      <c r="TJO15" s="352"/>
      <c r="TJP15" s="353"/>
      <c r="TJQ15" s="352"/>
      <c r="TJR15" s="353"/>
      <c r="TJS15" s="350"/>
      <c r="TJT15" s="350"/>
      <c r="TJU15" s="350"/>
      <c r="TJV15" s="350"/>
      <c r="TJW15" s="350"/>
      <c r="TJX15" s="350"/>
      <c r="TJY15" s="351"/>
      <c r="TJZ15" s="352"/>
      <c r="TKA15" s="353"/>
      <c r="TKB15" s="352"/>
      <c r="TKC15" s="353"/>
      <c r="TKD15" s="352"/>
      <c r="TKE15" s="353"/>
      <c r="TKF15" s="352"/>
      <c r="TKG15" s="353"/>
      <c r="TKH15" s="350"/>
      <c r="TKI15" s="350"/>
      <c r="TKJ15" s="350"/>
      <c r="TKK15" s="350"/>
      <c r="TKL15" s="350"/>
      <c r="TKM15" s="350"/>
      <c r="TKN15" s="351"/>
      <c r="TKO15" s="352"/>
      <c r="TKP15" s="353"/>
      <c r="TKQ15" s="352"/>
      <c r="TKR15" s="353"/>
      <c r="TKS15" s="352"/>
      <c r="TKT15" s="353"/>
      <c r="TKU15" s="352"/>
      <c r="TKV15" s="353"/>
      <c r="TKW15" s="350"/>
      <c r="TKX15" s="350"/>
      <c r="TKY15" s="350"/>
      <c r="TKZ15" s="350"/>
      <c r="TLA15" s="350"/>
      <c r="TLB15" s="350"/>
      <c r="TLC15" s="351"/>
      <c r="TLD15" s="352"/>
      <c r="TLE15" s="353"/>
      <c r="TLF15" s="352"/>
      <c r="TLG15" s="353"/>
      <c r="TLH15" s="352"/>
      <c r="TLI15" s="353"/>
      <c r="TLJ15" s="352"/>
      <c r="TLK15" s="353"/>
      <c r="TLL15" s="350"/>
      <c r="TLM15" s="350"/>
      <c r="TLN15" s="350"/>
      <c r="TLO15" s="350"/>
      <c r="TLP15" s="350"/>
      <c r="TLQ15" s="350"/>
      <c r="TLR15" s="351"/>
      <c r="TLS15" s="352"/>
      <c r="TLT15" s="353"/>
      <c r="TLU15" s="352"/>
      <c r="TLV15" s="353"/>
      <c r="TLW15" s="352"/>
      <c r="TLX15" s="353"/>
      <c r="TLY15" s="352"/>
      <c r="TLZ15" s="353"/>
      <c r="TMA15" s="350"/>
      <c r="TMB15" s="350"/>
      <c r="TMC15" s="350"/>
      <c r="TMD15" s="350"/>
      <c r="TME15" s="350"/>
      <c r="TMF15" s="350"/>
      <c r="TMG15" s="351"/>
      <c r="TMH15" s="352"/>
      <c r="TMI15" s="353"/>
      <c r="TMJ15" s="352"/>
      <c r="TMK15" s="353"/>
      <c r="TML15" s="352"/>
      <c r="TMM15" s="353"/>
      <c r="TMN15" s="352"/>
      <c r="TMO15" s="353"/>
      <c r="TMP15" s="350"/>
      <c r="TMQ15" s="350"/>
      <c r="TMR15" s="350"/>
      <c r="TMS15" s="350"/>
      <c r="TMT15" s="350"/>
      <c r="TMU15" s="350"/>
      <c r="TMV15" s="351"/>
      <c r="TMW15" s="352"/>
      <c r="TMX15" s="353"/>
      <c r="TMY15" s="352"/>
      <c r="TMZ15" s="353"/>
      <c r="TNA15" s="352"/>
      <c r="TNB15" s="353"/>
      <c r="TNC15" s="352"/>
      <c r="TND15" s="353"/>
      <c r="TNE15" s="350"/>
      <c r="TNF15" s="350"/>
      <c r="TNG15" s="350"/>
      <c r="TNH15" s="350"/>
      <c r="TNI15" s="350"/>
      <c r="TNJ15" s="350"/>
      <c r="TNK15" s="351"/>
      <c r="TNL15" s="352"/>
      <c r="TNM15" s="353"/>
      <c r="TNN15" s="352"/>
      <c r="TNO15" s="353"/>
      <c r="TNP15" s="352"/>
      <c r="TNQ15" s="353"/>
      <c r="TNR15" s="352"/>
      <c r="TNS15" s="353"/>
      <c r="TNT15" s="350"/>
      <c r="TNU15" s="350"/>
      <c r="TNV15" s="350"/>
      <c r="TNW15" s="350"/>
      <c r="TNX15" s="350"/>
      <c r="TNY15" s="350"/>
      <c r="TNZ15" s="351"/>
      <c r="TOA15" s="352"/>
      <c r="TOB15" s="353"/>
      <c r="TOC15" s="352"/>
      <c r="TOD15" s="353"/>
      <c r="TOE15" s="352"/>
      <c r="TOF15" s="353"/>
      <c r="TOG15" s="352"/>
      <c r="TOH15" s="353"/>
      <c r="TOI15" s="350"/>
      <c r="TOJ15" s="350"/>
      <c r="TOK15" s="350"/>
      <c r="TOL15" s="350"/>
      <c r="TOM15" s="350"/>
      <c r="TON15" s="350"/>
      <c r="TOO15" s="351"/>
      <c r="TOP15" s="352"/>
      <c r="TOQ15" s="353"/>
      <c r="TOR15" s="352"/>
      <c r="TOS15" s="353"/>
      <c r="TOT15" s="352"/>
      <c r="TOU15" s="353"/>
      <c r="TOV15" s="352"/>
      <c r="TOW15" s="353"/>
      <c r="TOX15" s="350"/>
      <c r="TOY15" s="350"/>
      <c r="TOZ15" s="350"/>
      <c r="TPA15" s="350"/>
      <c r="TPB15" s="350"/>
      <c r="TPC15" s="350"/>
      <c r="TPD15" s="351"/>
      <c r="TPE15" s="352"/>
      <c r="TPF15" s="353"/>
      <c r="TPG15" s="352"/>
      <c r="TPH15" s="353"/>
      <c r="TPI15" s="352"/>
      <c r="TPJ15" s="353"/>
      <c r="TPK15" s="352"/>
      <c r="TPL15" s="353"/>
      <c r="TPM15" s="350"/>
      <c r="TPN15" s="350"/>
      <c r="TPO15" s="350"/>
      <c r="TPP15" s="350"/>
      <c r="TPQ15" s="350"/>
      <c r="TPR15" s="350"/>
      <c r="TPS15" s="351"/>
      <c r="TPT15" s="352"/>
      <c r="TPU15" s="353"/>
      <c r="TPV15" s="352"/>
      <c r="TPW15" s="353"/>
      <c r="TPX15" s="352"/>
      <c r="TPY15" s="353"/>
      <c r="TPZ15" s="352"/>
      <c r="TQA15" s="353"/>
      <c r="TQB15" s="350"/>
      <c r="TQC15" s="350"/>
      <c r="TQD15" s="350"/>
      <c r="TQE15" s="350"/>
      <c r="TQF15" s="350"/>
      <c r="TQG15" s="350"/>
      <c r="TQH15" s="351"/>
      <c r="TQI15" s="352"/>
      <c r="TQJ15" s="353"/>
      <c r="TQK15" s="352"/>
      <c r="TQL15" s="353"/>
      <c r="TQM15" s="352"/>
      <c r="TQN15" s="353"/>
      <c r="TQO15" s="352"/>
      <c r="TQP15" s="353"/>
      <c r="TQQ15" s="350"/>
      <c r="TQR15" s="350"/>
      <c r="TQS15" s="350"/>
      <c r="TQT15" s="350"/>
      <c r="TQU15" s="350"/>
      <c r="TQV15" s="350"/>
      <c r="TQW15" s="351"/>
      <c r="TQX15" s="352"/>
      <c r="TQY15" s="353"/>
      <c r="TQZ15" s="352"/>
      <c r="TRA15" s="353"/>
      <c r="TRB15" s="352"/>
      <c r="TRC15" s="353"/>
      <c r="TRD15" s="352"/>
      <c r="TRE15" s="353"/>
      <c r="TRF15" s="350"/>
      <c r="TRG15" s="350"/>
      <c r="TRH15" s="350"/>
      <c r="TRI15" s="350"/>
      <c r="TRJ15" s="350"/>
      <c r="TRK15" s="350"/>
      <c r="TRL15" s="351"/>
      <c r="TRM15" s="352"/>
      <c r="TRN15" s="353"/>
      <c r="TRO15" s="352"/>
      <c r="TRP15" s="353"/>
      <c r="TRQ15" s="352"/>
      <c r="TRR15" s="353"/>
      <c r="TRS15" s="352"/>
      <c r="TRT15" s="353"/>
      <c r="TRU15" s="350"/>
      <c r="TRV15" s="350"/>
      <c r="TRW15" s="350"/>
      <c r="TRX15" s="350"/>
      <c r="TRY15" s="350"/>
      <c r="TRZ15" s="350"/>
      <c r="TSA15" s="351"/>
      <c r="TSB15" s="352"/>
      <c r="TSC15" s="353"/>
      <c r="TSD15" s="352"/>
      <c r="TSE15" s="353"/>
      <c r="TSF15" s="352"/>
      <c r="TSG15" s="353"/>
      <c r="TSH15" s="352"/>
      <c r="TSI15" s="353"/>
      <c r="TSJ15" s="350"/>
      <c r="TSK15" s="350"/>
      <c r="TSL15" s="350"/>
      <c r="TSM15" s="350"/>
      <c r="TSN15" s="350"/>
      <c r="TSO15" s="350"/>
      <c r="TSP15" s="351"/>
      <c r="TSQ15" s="352"/>
      <c r="TSR15" s="353"/>
      <c r="TSS15" s="352"/>
      <c r="TST15" s="353"/>
      <c r="TSU15" s="352"/>
      <c r="TSV15" s="353"/>
      <c r="TSW15" s="352"/>
      <c r="TSX15" s="353"/>
      <c r="TSY15" s="350"/>
      <c r="TSZ15" s="350"/>
      <c r="TTA15" s="350"/>
      <c r="TTB15" s="350"/>
      <c r="TTC15" s="350"/>
      <c r="TTD15" s="350"/>
      <c r="TTE15" s="351"/>
      <c r="TTF15" s="352"/>
      <c r="TTG15" s="353"/>
      <c r="TTH15" s="352"/>
      <c r="TTI15" s="353"/>
      <c r="TTJ15" s="352"/>
      <c r="TTK15" s="353"/>
      <c r="TTL15" s="352"/>
      <c r="TTM15" s="353"/>
      <c r="TTN15" s="350"/>
      <c r="TTO15" s="350"/>
      <c r="TTP15" s="350"/>
      <c r="TTQ15" s="350"/>
      <c r="TTR15" s="350"/>
      <c r="TTS15" s="350"/>
      <c r="TTT15" s="351"/>
      <c r="TTU15" s="352"/>
      <c r="TTV15" s="353"/>
      <c r="TTW15" s="352"/>
      <c r="TTX15" s="353"/>
      <c r="TTY15" s="352"/>
      <c r="TTZ15" s="353"/>
      <c r="TUA15" s="352"/>
      <c r="TUB15" s="353"/>
      <c r="TUC15" s="350"/>
      <c r="TUD15" s="350"/>
      <c r="TUE15" s="350"/>
      <c r="TUF15" s="350"/>
      <c r="TUG15" s="350"/>
      <c r="TUH15" s="350"/>
      <c r="TUI15" s="351"/>
      <c r="TUJ15" s="352"/>
      <c r="TUK15" s="353"/>
      <c r="TUL15" s="352"/>
      <c r="TUM15" s="353"/>
      <c r="TUN15" s="352"/>
      <c r="TUO15" s="353"/>
      <c r="TUP15" s="352"/>
      <c r="TUQ15" s="353"/>
      <c r="TUR15" s="350"/>
      <c r="TUS15" s="350"/>
      <c r="TUT15" s="350"/>
      <c r="TUU15" s="350"/>
      <c r="TUV15" s="350"/>
      <c r="TUW15" s="350"/>
      <c r="TUX15" s="351"/>
      <c r="TUY15" s="352"/>
      <c r="TUZ15" s="353"/>
      <c r="TVA15" s="352"/>
      <c r="TVB15" s="353"/>
      <c r="TVC15" s="352"/>
      <c r="TVD15" s="353"/>
      <c r="TVE15" s="352"/>
      <c r="TVF15" s="353"/>
      <c r="TVG15" s="350"/>
      <c r="TVH15" s="350"/>
      <c r="TVI15" s="350"/>
      <c r="TVJ15" s="350"/>
      <c r="TVK15" s="350"/>
      <c r="TVL15" s="350"/>
      <c r="TVM15" s="351"/>
      <c r="TVN15" s="352"/>
      <c r="TVO15" s="353"/>
      <c r="TVP15" s="352"/>
      <c r="TVQ15" s="353"/>
      <c r="TVR15" s="352"/>
      <c r="TVS15" s="353"/>
      <c r="TVT15" s="352"/>
      <c r="TVU15" s="353"/>
      <c r="TVV15" s="350"/>
      <c r="TVW15" s="350"/>
      <c r="TVX15" s="350"/>
      <c r="TVY15" s="350"/>
      <c r="TVZ15" s="350"/>
      <c r="TWA15" s="350"/>
      <c r="TWB15" s="351"/>
      <c r="TWC15" s="352"/>
      <c r="TWD15" s="353"/>
      <c r="TWE15" s="352"/>
      <c r="TWF15" s="353"/>
      <c r="TWG15" s="352"/>
      <c r="TWH15" s="353"/>
      <c r="TWI15" s="352"/>
      <c r="TWJ15" s="353"/>
      <c r="TWK15" s="350"/>
      <c r="TWL15" s="350"/>
      <c r="TWM15" s="350"/>
      <c r="TWN15" s="350"/>
      <c r="TWO15" s="350"/>
      <c r="TWP15" s="350"/>
      <c r="TWQ15" s="351"/>
      <c r="TWR15" s="352"/>
      <c r="TWS15" s="353"/>
      <c r="TWT15" s="352"/>
      <c r="TWU15" s="353"/>
      <c r="TWV15" s="352"/>
      <c r="TWW15" s="353"/>
      <c r="TWX15" s="352"/>
      <c r="TWY15" s="353"/>
      <c r="TWZ15" s="350"/>
      <c r="TXA15" s="350"/>
      <c r="TXB15" s="350"/>
      <c r="TXC15" s="350"/>
      <c r="TXD15" s="350"/>
      <c r="TXE15" s="350"/>
      <c r="TXF15" s="351"/>
      <c r="TXG15" s="352"/>
      <c r="TXH15" s="353"/>
      <c r="TXI15" s="352"/>
      <c r="TXJ15" s="353"/>
      <c r="TXK15" s="352"/>
      <c r="TXL15" s="353"/>
      <c r="TXM15" s="352"/>
      <c r="TXN15" s="353"/>
      <c r="TXO15" s="350"/>
      <c r="TXP15" s="350"/>
      <c r="TXQ15" s="350"/>
      <c r="TXR15" s="350"/>
      <c r="TXS15" s="350"/>
      <c r="TXT15" s="350"/>
      <c r="TXU15" s="351"/>
      <c r="TXV15" s="352"/>
      <c r="TXW15" s="353"/>
      <c r="TXX15" s="352"/>
      <c r="TXY15" s="353"/>
      <c r="TXZ15" s="352"/>
      <c r="TYA15" s="353"/>
      <c r="TYB15" s="352"/>
      <c r="TYC15" s="353"/>
      <c r="TYD15" s="350"/>
      <c r="TYE15" s="350"/>
      <c r="TYF15" s="350"/>
      <c r="TYG15" s="350"/>
      <c r="TYH15" s="350"/>
      <c r="TYI15" s="350"/>
      <c r="TYJ15" s="351"/>
      <c r="TYK15" s="352"/>
      <c r="TYL15" s="353"/>
      <c r="TYM15" s="352"/>
      <c r="TYN15" s="353"/>
      <c r="TYO15" s="352"/>
      <c r="TYP15" s="353"/>
      <c r="TYQ15" s="352"/>
      <c r="TYR15" s="353"/>
      <c r="TYS15" s="350"/>
      <c r="TYT15" s="350"/>
      <c r="TYU15" s="350"/>
      <c r="TYV15" s="350"/>
      <c r="TYW15" s="350"/>
      <c r="TYX15" s="350"/>
      <c r="TYY15" s="351"/>
      <c r="TYZ15" s="352"/>
      <c r="TZA15" s="353"/>
      <c r="TZB15" s="352"/>
      <c r="TZC15" s="353"/>
      <c r="TZD15" s="352"/>
      <c r="TZE15" s="353"/>
      <c r="TZF15" s="352"/>
      <c r="TZG15" s="353"/>
      <c r="TZH15" s="350"/>
      <c r="TZI15" s="350"/>
      <c r="TZJ15" s="350"/>
      <c r="TZK15" s="350"/>
      <c r="TZL15" s="350"/>
      <c r="TZM15" s="350"/>
      <c r="TZN15" s="351"/>
      <c r="TZO15" s="352"/>
      <c r="TZP15" s="353"/>
      <c r="TZQ15" s="352"/>
      <c r="TZR15" s="353"/>
      <c r="TZS15" s="352"/>
      <c r="TZT15" s="353"/>
      <c r="TZU15" s="352"/>
      <c r="TZV15" s="353"/>
      <c r="TZW15" s="350"/>
      <c r="TZX15" s="350"/>
      <c r="TZY15" s="350"/>
      <c r="TZZ15" s="350"/>
      <c r="UAA15" s="350"/>
      <c r="UAB15" s="350"/>
      <c r="UAC15" s="351"/>
      <c r="UAD15" s="352"/>
      <c r="UAE15" s="353"/>
      <c r="UAF15" s="352"/>
      <c r="UAG15" s="353"/>
      <c r="UAH15" s="352"/>
      <c r="UAI15" s="353"/>
      <c r="UAJ15" s="352"/>
      <c r="UAK15" s="353"/>
      <c r="UAL15" s="350"/>
      <c r="UAM15" s="350"/>
      <c r="UAN15" s="350"/>
      <c r="UAO15" s="350"/>
      <c r="UAP15" s="350"/>
      <c r="UAQ15" s="350"/>
      <c r="UAR15" s="351"/>
      <c r="UAS15" s="352"/>
      <c r="UAT15" s="353"/>
      <c r="UAU15" s="352"/>
      <c r="UAV15" s="353"/>
      <c r="UAW15" s="352"/>
      <c r="UAX15" s="353"/>
      <c r="UAY15" s="352"/>
      <c r="UAZ15" s="353"/>
      <c r="UBA15" s="350"/>
      <c r="UBB15" s="350"/>
      <c r="UBC15" s="350"/>
      <c r="UBD15" s="350"/>
      <c r="UBE15" s="350"/>
      <c r="UBF15" s="350"/>
      <c r="UBG15" s="351"/>
      <c r="UBH15" s="352"/>
      <c r="UBI15" s="353"/>
      <c r="UBJ15" s="352"/>
      <c r="UBK15" s="353"/>
      <c r="UBL15" s="352"/>
      <c r="UBM15" s="353"/>
      <c r="UBN15" s="352"/>
      <c r="UBO15" s="353"/>
      <c r="UBP15" s="350"/>
      <c r="UBQ15" s="350"/>
      <c r="UBR15" s="350"/>
      <c r="UBS15" s="350"/>
      <c r="UBT15" s="350"/>
      <c r="UBU15" s="350"/>
      <c r="UBV15" s="351"/>
      <c r="UBW15" s="352"/>
      <c r="UBX15" s="353"/>
      <c r="UBY15" s="352"/>
      <c r="UBZ15" s="353"/>
      <c r="UCA15" s="352"/>
      <c r="UCB15" s="353"/>
      <c r="UCC15" s="352"/>
      <c r="UCD15" s="353"/>
      <c r="UCE15" s="350"/>
      <c r="UCF15" s="350"/>
      <c r="UCG15" s="350"/>
      <c r="UCH15" s="350"/>
      <c r="UCI15" s="350"/>
      <c r="UCJ15" s="350"/>
      <c r="UCK15" s="351"/>
      <c r="UCL15" s="352"/>
      <c r="UCM15" s="353"/>
      <c r="UCN15" s="352"/>
      <c r="UCO15" s="353"/>
      <c r="UCP15" s="352"/>
      <c r="UCQ15" s="353"/>
      <c r="UCR15" s="352"/>
      <c r="UCS15" s="353"/>
      <c r="UCT15" s="350"/>
      <c r="UCU15" s="350"/>
      <c r="UCV15" s="350"/>
      <c r="UCW15" s="350"/>
      <c r="UCX15" s="350"/>
      <c r="UCY15" s="350"/>
      <c r="UCZ15" s="351"/>
      <c r="UDA15" s="352"/>
      <c r="UDB15" s="353"/>
      <c r="UDC15" s="352"/>
      <c r="UDD15" s="353"/>
      <c r="UDE15" s="352"/>
      <c r="UDF15" s="353"/>
      <c r="UDG15" s="352"/>
      <c r="UDH15" s="353"/>
      <c r="UDI15" s="350"/>
      <c r="UDJ15" s="350"/>
      <c r="UDK15" s="350"/>
      <c r="UDL15" s="350"/>
      <c r="UDM15" s="350"/>
      <c r="UDN15" s="350"/>
      <c r="UDO15" s="351"/>
      <c r="UDP15" s="352"/>
      <c r="UDQ15" s="353"/>
      <c r="UDR15" s="352"/>
      <c r="UDS15" s="353"/>
      <c r="UDT15" s="352"/>
      <c r="UDU15" s="353"/>
      <c r="UDV15" s="352"/>
      <c r="UDW15" s="353"/>
      <c r="UDX15" s="350"/>
      <c r="UDY15" s="350"/>
      <c r="UDZ15" s="350"/>
      <c r="UEA15" s="350"/>
      <c r="UEB15" s="350"/>
      <c r="UEC15" s="350"/>
      <c r="UED15" s="351"/>
      <c r="UEE15" s="352"/>
      <c r="UEF15" s="353"/>
      <c r="UEG15" s="352"/>
      <c r="UEH15" s="353"/>
      <c r="UEI15" s="352"/>
      <c r="UEJ15" s="353"/>
      <c r="UEK15" s="352"/>
      <c r="UEL15" s="353"/>
      <c r="UEM15" s="350"/>
      <c r="UEN15" s="350"/>
      <c r="UEO15" s="350"/>
      <c r="UEP15" s="350"/>
      <c r="UEQ15" s="350"/>
      <c r="UER15" s="350"/>
      <c r="UES15" s="351"/>
      <c r="UET15" s="352"/>
      <c r="UEU15" s="353"/>
      <c r="UEV15" s="352"/>
      <c r="UEW15" s="353"/>
      <c r="UEX15" s="352"/>
      <c r="UEY15" s="353"/>
      <c r="UEZ15" s="352"/>
      <c r="UFA15" s="353"/>
      <c r="UFB15" s="350"/>
      <c r="UFC15" s="350"/>
      <c r="UFD15" s="350"/>
      <c r="UFE15" s="350"/>
      <c r="UFF15" s="350"/>
      <c r="UFG15" s="350"/>
      <c r="UFH15" s="351"/>
      <c r="UFI15" s="352"/>
      <c r="UFJ15" s="353"/>
      <c r="UFK15" s="352"/>
      <c r="UFL15" s="353"/>
      <c r="UFM15" s="352"/>
      <c r="UFN15" s="353"/>
      <c r="UFO15" s="352"/>
      <c r="UFP15" s="353"/>
      <c r="UFQ15" s="350"/>
      <c r="UFR15" s="350"/>
      <c r="UFS15" s="350"/>
      <c r="UFT15" s="350"/>
      <c r="UFU15" s="350"/>
      <c r="UFV15" s="350"/>
      <c r="UFW15" s="351"/>
      <c r="UFX15" s="352"/>
      <c r="UFY15" s="353"/>
      <c r="UFZ15" s="352"/>
      <c r="UGA15" s="353"/>
      <c r="UGB15" s="352"/>
      <c r="UGC15" s="353"/>
      <c r="UGD15" s="352"/>
      <c r="UGE15" s="353"/>
      <c r="UGF15" s="350"/>
      <c r="UGG15" s="350"/>
      <c r="UGH15" s="350"/>
      <c r="UGI15" s="350"/>
      <c r="UGJ15" s="350"/>
      <c r="UGK15" s="350"/>
      <c r="UGL15" s="351"/>
      <c r="UGM15" s="352"/>
      <c r="UGN15" s="353"/>
      <c r="UGO15" s="352"/>
      <c r="UGP15" s="353"/>
      <c r="UGQ15" s="352"/>
      <c r="UGR15" s="353"/>
      <c r="UGS15" s="352"/>
      <c r="UGT15" s="353"/>
      <c r="UGU15" s="350"/>
      <c r="UGV15" s="350"/>
      <c r="UGW15" s="350"/>
      <c r="UGX15" s="350"/>
      <c r="UGY15" s="350"/>
      <c r="UGZ15" s="350"/>
      <c r="UHA15" s="351"/>
      <c r="UHB15" s="352"/>
      <c r="UHC15" s="353"/>
      <c r="UHD15" s="352"/>
      <c r="UHE15" s="353"/>
      <c r="UHF15" s="352"/>
      <c r="UHG15" s="353"/>
      <c r="UHH15" s="352"/>
      <c r="UHI15" s="353"/>
      <c r="UHJ15" s="350"/>
      <c r="UHK15" s="350"/>
      <c r="UHL15" s="350"/>
      <c r="UHM15" s="350"/>
      <c r="UHN15" s="350"/>
      <c r="UHO15" s="350"/>
      <c r="UHP15" s="351"/>
      <c r="UHQ15" s="352"/>
      <c r="UHR15" s="353"/>
      <c r="UHS15" s="352"/>
      <c r="UHT15" s="353"/>
      <c r="UHU15" s="352"/>
      <c r="UHV15" s="353"/>
      <c r="UHW15" s="352"/>
      <c r="UHX15" s="353"/>
      <c r="UHY15" s="350"/>
      <c r="UHZ15" s="350"/>
      <c r="UIA15" s="350"/>
      <c r="UIB15" s="350"/>
      <c r="UIC15" s="350"/>
      <c r="UID15" s="350"/>
      <c r="UIE15" s="351"/>
      <c r="UIF15" s="352"/>
      <c r="UIG15" s="353"/>
      <c r="UIH15" s="352"/>
      <c r="UII15" s="353"/>
      <c r="UIJ15" s="352"/>
      <c r="UIK15" s="353"/>
      <c r="UIL15" s="352"/>
      <c r="UIM15" s="353"/>
      <c r="UIN15" s="350"/>
      <c r="UIO15" s="350"/>
      <c r="UIP15" s="350"/>
      <c r="UIQ15" s="350"/>
      <c r="UIR15" s="350"/>
      <c r="UIS15" s="350"/>
      <c r="UIT15" s="351"/>
      <c r="UIU15" s="352"/>
      <c r="UIV15" s="353"/>
      <c r="UIW15" s="352"/>
      <c r="UIX15" s="353"/>
      <c r="UIY15" s="352"/>
      <c r="UIZ15" s="353"/>
      <c r="UJA15" s="352"/>
      <c r="UJB15" s="353"/>
      <c r="UJC15" s="350"/>
      <c r="UJD15" s="350"/>
      <c r="UJE15" s="350"/>
      <c r="UJF15" s="350"/>
      <c r="UJG15" s="350"/>
      <c r="UJH15" s="350"/>
      <c r="UJI15" s="351"/>
      <c r="UJJ15" s="352"/>
      <c r="UJK15" s="353"/>
      <c r="UJL15" s="352"/>
      <c r="UJM15" s="353"/>
      <c r="UJN15" s="352"/>
      <c r="UJO15" s="353"/>
      <c r="UJP15" s="352"/>
      <c r="UJQ15" s="353"/>
      <c r="UJR15" s="350"/>
      <c r="UJS15" s="350"/>
      <c r="UJT15" s="350"/>
      <c r="UJU15" s="350"/>
      <c r="UJV15" s="350"/>
      <c r="UJW15" s="350"/>
      <c r="UJX15" s="351"/>
      <c r="UJY15" s="352"/>
      <c r="UJZ15" s="353"/>
      <c r="UKA15" s="352"/>
      <c r="UKB15" s="353"/>
      <c r="UKC15" s="352"/>
      <c r="UKD15" s="353"/>
      <c r="UKE15" s="352"/>
      <c r="UKF15" s="353"/>
      <c r="UKG15" s="350"/>
      <c r="UKH15" s="350"/>
      <c r="UKI15" s="350"/>
      <c r="UKJ15" s="350"/>
      <c r="UKK15" s="350"/>
      <c r="UKL15" s="350"/>
      <c r="UKM15" s="351"/>
      <c r="UKN15" s="352"/>
      <c r="UKO15" s="353"/>
      <c r="UKP15" s="352"/>
      <c r="UKQ15" s="353"/>
      <c r="UKR15" s="352"/>
      <c r="UKS15" s="353"/>
      <c r="UKT15" s="352"/>
      <c r="UKU15" s="353"/>
      <c r="UKV15" s="350"/>
      <c r="UKW15" s="350"/>
      <c r="UKX15" s="350"/>
      <c r="UKY15" s="350"/>
      <c r="UKZ15" s="350"/>
      <c r="ULA15" s="350"/>
      <c r="ULB15" s="351"/>
      <c r="ULC15" s="352"/>
      <c r="ULD15" s="353"/>
      <c r="ULE15" s="352"/>
      <c r="ULF15" s="353"/>
      <c r="ULG15" s="352"/>
      <c r="ULH15" s="353"/>
      <c r="ULI15" s="352"/>
      <c r="ULJ15" s="353"/>
      <c r="ULK15" s="350"/>
      <c r="ULL15" s="350"/>
      <c r="ULM15" s="350"/>
      <c r="ULN15" s="350"/>
      <c r="ULO15" s="350"/>
      <c r="ULP15" s="350"/>
      <c r="ULQ15" s="351"/>
      <c r="ULR15" s="352"/>
      <c r="ULS15" s="353"/>
      <c r="ULT15" s="352"/>
      <c r="ULU15" s="353"/>
      <c r="ULV15" s="352"/>
      <c r="ULW15" s="353"/>
      <c r="ULX15" s="352"/>
      <c r="ULY15" s="353"/>
      <c r="ULZ15" s="350"/>
      <c r="UMA15" s="350"/>
      <c r="UMB15" s="350"/>
      <c r="UMC15" s="350"/>
      <c r="UMD15" s="350"/>
      <c r="UME15" s="350"/>
      <c r="UMF15" s="351"/>
      <c r="UMG15" s="352"/>
      <c r="UMH15" s="353"/>
      <c r="UMI15" s="352"/>
      <c r="UMJ15" s="353"/>
      <c r="UMK15" s="352"/>
      <c r="UML15" s="353"/>
      <c r="UMM15" s="352"/>
      <c r="UMN15" s="353"/>
      <c r="UMO15" s="350"/>
      <c r="UMP15" s="350"/>
      <c r="UMQ15" s="350"/>
      <c r="UMR15" s="350"/>
      <c r="UMS15" s="350"/>
      <c r="UMT15" s="350"/>
      <c r="UMU15" s="351"/>
      <c r="UMV15" s="352"/>
      <c r="UMW15" s="353"/>
      <c r="UMX15" s="352"/>
      <c r="UMY15" s="353"/>
      <c r="UMZ15" s="352"/>
      <c r="UNA15" s="353"/>
      <c r="UNB15" s="352"/>
      <c r="UNC15" s="353"/>
      <c r="UND15" s="350"/>
      <c r="UNE15" s="350"/>
      <c r="UNF15" s="350"/>
      <c r="UNG15" s="350"/>
      <c r="UNH15" s="350"/>
      <c r="UNI15" s="350"/>
      <c r="UNJ15" s="351"/>
      <c r="UNK15" s="352"/>
      <c r="UNL15" s="353"/>
      <c r="UNM15" s="352"/>
      <c r="UNN15" s="353"/>
      <c r="UNO15" s="352"/>
      <c r="UNP15" s="353"/>
      <c r="UNQ15" s="352"/>
      <c r="UNR15" s="353"/>
      <c r="UNS15" s="350"/>
      <c r="UNT15" s="350"/>
      <c r="UNU15" s="350"/>
      <c r="UNV15" s="350"/>
      <c r="UNW15" s="350"/>
      <c r="UNX15" s="350"/>
      <c r="UNY15" s="351"/>
      <c r="UNZ15" s="352"/>
      <c r="UOA15" s="353"/>
      <c r="UOB15" s="352"/>
      <c r="UOC15" s="353"/>
      <c r="UOD15" s="352"/>
      <c r="UOE15" s="353"/>
      <c r="UOF15" s="352"/>
      <c r="UOG15" s="353"/>
      <c r="UOH15" s="350"/>
      <c r="UOI15" s="350"/>
      <c r="UOJ15" s="350"/>
      <c r="UOK15" s="350"/>
      <c r="UOL15" s="350"/>
      <c r="UOM15" s="350"/>
      <c r="UON15" s="351"/>
      <c r="UOO15" s="352"/>
      <c r="UOP15" s="353"/>
      <c r="UOQ15" s="352"/>
      <c r="UOR15" s="353"/>
      <c r="UOS15" s="352"/>
      <c r="UOT15" s="353"/>
      <c r="UOU15" s="352"/>
      <c r="UOV15" s="353"/>
      <c r="UOW15" s="350"/>
      <c r="UOX15" s="350"/>
      <c r="UOY15" s="350"/>
      <c r="UOZ15" s="350"/>
      <c r="UPA15" s="350"/>
      <c r="UPB15" s="350"/>
      <c r="UPC15" s="351"/>
      <c r="UPD15" s="352"/>
      <c r="UPE15" s="353"/>
      <c r="UPF15" s="352"/>
      <c r="UPG15" s="353"/>
      <c r="UPH15" s="352"/>
      <c r="UPI15" s="353"/>
      <c r="UPJ15" s="352"/>
      <c r="UPK15" s="353"/>
      <c r="UPL15" s="350"/>
      <c r="UPM15" s="350"/>
      <c r="UPN15" s="350"/>
      <c r="UPO15" s="350"/>
      <c r="UPP15" s="350"/>
      <c r="UPQ15" s="350"/>
      <c r="UPR15" s="351"/>
      <c r="UPS15" s="352"/>
      <c r="UPT15" s="353"/>
      <c r="UPU15" s="352"/>
      <c r="UPV15" s="353"/>
      <c r="UPW15" s="352"/>
      <c r="UPX15" s="353"/>
      <c r="UPY15" s="352"/>
      <c r="UPZ15" s="353"/>
      <c r="UQA15" s="350"/>
      <c r="UQB15" s="350"/>
      <c r="UQC15" s="350"/>
      <c r="UQD15" s="350"/>
      <c r="UQE15" s="350"/>
      <c r="UQF15" s="350"/>
      <c r="UQG15" s="351"/>
      <c r="UQH15" s="352"/>
      <c r="UQI15" s="353"/>
      <c r="UQJ15" s="352"/>
      <c r="UQK15" s="353"/>
      <c r="UQL15" s="352"/>
      <c r="UQM15" s="353"/>
      <c r="UQN15" s="352"/>
      <c r="UQO15" s="353"/>
      <c r="UQP15" s="350"/>
      <c r="UQQ15" s="350"/>
      <c r="UQR15" s="350"/>
      <c r="UQS15" s="350"/>
      <c r="UQT15" s="350"/>
      <c r="UQU15" s="350"/>
      <c r="UQV15" s="351"/>
      <c r="UQW15" s="352"/>
      <c r="UQX15" s="353"/>
      <c r="UQY15" s="352"/>
      <c r="UQZ15" s="353"/>
      <c r="URA15" s="352"/>
      <c r="URB15" s="353"/>
      <c r="URC15" s="352"/>
      <c r="URD15" s="353"/>
      <c r="URE15" s="350"/>
      <c r="URF15" s="350"/>
      <c r="URG15" s="350"/>
      <c r="URH15" s="350"/>
      <c r="URI15" s="350"/>
      <c r="URJ15" s="350"/>
      <c r="URK15" s="351"/>
      <c r="URL15" s="352"/>
      <c r="URM15" s="353"/>
      <c r="URN15" s="352"/>
      <c r="URO15" s="353"/>
      <c r="URP15" s="352"/>
      <c r="URQ15" s="353"/>
      <c r="URR15" s="352"/>
      <c r="URS15" s="353"/>
      <c r="URT15" s="350"/>
      <c r="URU15" s="350"/>
      <c r="URV15" s="350"/>
      <c r="URW15" s="350"/>
      <c r="URX15" s="350"/>
      <c r="URY15" s="350"/>
      <c r="URZ15" s="351"/>
      <c r="USA15" s="352"/>
      <c r="USB15" s="353"/>
      <c r="USC15" s="352"/>
      <c r="USD15" s="353"/>
      <c r="USE15" s="352"/>
      <c r="USF15" s="353"/>
      <c r="USG15" s="352"/>
      <c r="USH15" s="353"/>
      <c r="USI15" s="350"/>
      <c r="USJ15" s="350"/>
      <c r="USK15" s="350"/>
      <c r="USL15" s="350"/>
      <c r="USM15" s="350"/>
      <c r="USN15" s="350"/>
      <c r="USO15" s="351"/>
      <c r="USP15" s="352"/>
      <c r="USQ15" s="353"/>
      <c r="USR15" s="352"/>
      <c r="USS15" s="353"/>
      <c r="UST15" s="352"/>
      <c r="USU15" s="353"/>
      <c r="USV15" s="352"/>
      <c r="USW15" s="353"/>
      <c r="USX15" s="350"/>
      <c r="USY15" s="350"/>
      <c r="USZ15" s="350"/>
      <c r="UTA15" s="350"/>
      <c r="UTB15" s="350"/>
      <c r="UTC15" s="350"/>
      <c r="UTD15" s="351"/>
      <c r="UTE15" s="352"/>
      <c r="UTF15" s="353"/>
      <c r="UTG15" s="352"/>
      <c r="UTH15" s="353"/>
      <c r="UTI15" s="352"/>
      <c r="UTJ15" s="353"/>
      <c r="UTK15" s="352"/>
      <c r="UTL15" s="353"/>
      <c r="UTM15" s="350"/>
      <c r="UTN15" s="350"/>
      <c r="UTO15" s="350"/>
      <c r="UTP15" s="350"/>
      <c r="UTQ15" s="350"/>
      <c r="UTR15" s="350"/>
      <c r="UTS15" s="351"/>
      <c r="UTT15" s="352"/>
      <c r="UTU15" s="353"/>
      <c r="UTV15" s="352"/>
      <c r="UTW15" s="353"/>
      <c r="UTX15" s="352"/>
      <c r="UTY15" s="353"/>
      <c r="UTZ15" s="352"/>
      <c r="UUA15" s="353"/>
      <c r="UUB15" s="350"/>
      <c r="UUC15" s="350"/>
      <c r="UUD15" s="350"/>
      <c r="UUE15" s="350"/>
      <c r="UUF15" s="350"/>
      <c r="UUG15" s="350"/>
      <c r="UUH15" s="351"/>
      <c r="UUI15" s="352"/>
      <c r="UUJ15" s="353"/>
      <c r="UUK15" s="352"/>
      <c r="UUL15" s="353"/>
      <c r="UUM15" s="352"/>
      <c r="UUN15" s="353"/>
      <c r="UUO15" s="352"/>
      <c r="UUP15" s="353"/>
      <c r="UUQ15" s="350"/>
      <c r="UUR15" s="350"/>
      <c r="UUS15" s="350"/>
      <c r="UUT15" s="350"/>
      <c r="UUU15" s="350"/>
      <c r="UUV15" s="350"/>
      <c r="UUW15" s="351"/>
      <c r="UUX15" s="352"/>
      <c r="UUY15" s="353"/>
      <c r="UUZ15" s="352"/>
      <c r="UVA15" s="353"/>
      <c r="UVB15" s="352"/>
      <c r="UVC15" s="353"/>
      <c r="UVD15" s="352"/>
      <c r="UVE15" s="353"/>
      <c r="UVF15" s="350"/>
      <c r="UVG15" s="350"/>
      <c r="UVH15" s="350"/>
      <c r="UVI15" s="350"/>
      <c r="UVJ15" s="350"/>
      <c r="UVK15" s="350"/>
      <c r="UVL15" s="351"/>
      <c r="UVM15" s="352"/>
      <c r="UVN15" s="353"/>
      <c r="UVO15" s="352"/>
      <c r="UVP15" s="353"/>
      <c r="UVQ15" s="352"/>
      <c r="UVR15" s="353"/>
      <c r="UVS15" s="352"/>
      <c r="UVT15" s="353"/>
      <c r="UVU15" s="350"/>
      <c r="UVV15" s="350"/>
      <c r="UVW15" s="350"/>
      <c r="UVX15" s="350"/>
      <c r="UVY15" s="350"/>
      <c r="UVZ15" s="350"/>
      <c r="UWA15" s="351"/>
      <c r="UWB15" s="352"/>
      <c r="UWC15" s="353"/>
      <c r="UWD15" s="352"/>
      <c r="UWE15" s="353"/>
      <c r="UWF15" s="352"/>
      <c r="UWG15" s="353"/>
      <c r="UWH15" s="352"/>
      <c r="UWI15" s="353"/>
      <c r="UWJ15" s="350"/>
      <c r="UWK15" s="350"/>
      <c r="UWL15" s="350"/>
      <c r="UWM15" s="350"/>
      <c r="UWN15" s="350"/>
      <c r="UWO15" s="350"/>
      <c r="UWP15" s="351"/>
      <c r="UWQ15" s="352"/>
      <c r="UWR15" s="353"/>
      <c r="UWS15" s="352"/>
      <c r="UWT15" s="353"/>
      <c r="UWU15" s="352"/>
      <c r="UWV15" s="353"/>
      <c r="UWW15" s="352"/>
      <c r="UWX15" s="353"/>
      <c r="UWY15" s="350"/>
      <c r="UWZ15" s="350"/>
      <c r="UXA15" s="350"/>
      <c r="UXB15" s="350"/>
      <c r="UXC15" s="350"/>
      <c r="UXD15" s="350"/>
      <c r="UXE15" s="351"/>
      <c r="UXF15" s="352"/>
      <c r="UXG15" s="353"/>
      <c r="UXH15" s="352"/>
      <c r="UXI15" s="353"/>
      <c r="UXJ15" s="352"/>
      <c r="UXK15" s="353"/>
      <c r="UXL15" s="352"/>
      <c r="UXM15" s="353"/>
      <c r="UXN15" s="350"/>
      <c r="UXO15" s="350"/>
      <c r="UXP15" s="350"/>
      <c r="UXQ15" s="350"/>
      <c r="UXR15" s="350"/>
      <c r="UXS15" s="350"/>
      <c r="UXT15" s="351"/>
      <c r="UXU15" s="352"/>
      <c r="UXV15" s="353"/>
      <c r="UXW15" s="352"/>
      <c r="UXX15" s="353"/>
      <c r="UXY15" s="352"/>
      <c r="UXZ15" s="353"/>
      <c r="UYA15" s="352"/>
      <c r="UYB15" s="353"/>
      <c r="UYC15" s="350"/>
      <c r="UYD15" s="350"/>
      <c r="UYE15" s="350"/>
      <c r="UYF15" s="350"/>
      <c r="UYG15" s="350"/>
      <c r="UYH15" s="350"/>
      <c r="UYI15" s="351"/>
      <c r="UYJ15" s="352"/>
      <c r="UYK15" s="353"/>
      <c r="UYL15" s="352"/>
      <c r="UYM15" s="353"/>
      <c r="UYN15" s="352"/>
      <c r="UYO15" s="353"/>
      <c r="UYP15" s="352"/>
      <c r="UYQ15" s="353"/>
      <c r="UYR15" s="350"/>
      <c r="UYS15" s="350"/>
      <c r="UYT15" s="350"/>
      <c r="UYU15" s="350"/>
      <c r="UYV15" s="350"/>
      <c r="UYW15" s="350"/>
      <c r="UYX15" s="351"/>
      <c r="UYY15" s="352"/>
      <c r="UYZ15" s="353"/>
      <c r="UZA15" s="352"/>
      <c r="UZB15" s="353"/>
      <c r="UZC15" s="352"/>
      <c r="UZD15" s="353"/>
      <c r="UZE15" s="352"/>
      <c r="UZF15" s="353"/>
      <c r="UZG15" s="350"/>
      <c r="UZH15" s="350"/>
      <c r="UZI15" s="350"/>
      <c r="UZJ15" s="350"/>
      <c r="UZK15" s="350"/>
      <c r="UZL15" s="350"/>
      <c r="UZM15" s="351"/>
      <c r="UZN15" s="352"/>
      <c r="UZO15" s="353"/>
      <c r="UZP15" s="352"/>
      <c r="UZQ15" s="353"/>
      <c r="UZR15" s="352"/>
      <c r="UZS15" s="353"/>
      <c r="UZT15" s="352"/>
      <c r="UZU15" s="353"/>
      <c r="UZV15" s="350"/>
      <c r="UZW15" s="350"/>
      <c r="UZX15" s="350"/>
      <c r="UZY15" s="350"/>
      <c r="UZZ15" s="350"/>
      <c r="VAA15" s="350"/>
      <c r="VAB15" s="351"/>
      <c r="VAC15" s="352"/>
      <c r="VAD15" s="353"/>
      <c r="VAE15" s="352"/>
      <c r="VAF15" s="353"/>
      <c r="VAG15" s="352"/>
      <c r="VAH15" s="353"/>
      <c r="VAI15" s="352"/>
      <c r="VAJ15" s="353"/>
      <c r="VAK15" s="350"/>
      <c r="VAL15" s="350"/>
      <c r="VAM15" s="350"/>
      <c r="VAN15" s="350"/>
      <c r="VAO15" s="350"/>
      <c r="VAP15" s="350"/>
      <c r="VAQ15" s="351"/>
      <c r="VAR15" s="352"/>
      <c r="VAS15" s="353"/>
      <c r="VAT15" s="352"/>
      <c r="VAU15" s="353"/>
      <c r="VAV15" s="352"/>
      <c r="VAW15" s="353"/>
      <c r="VAX15" s="352"/>
      <c r="VAY15" s="353"/>
      <c r="VAZ15" s="350"/>
      <c r="VBA15" s="350"/>
      <c r="VBB15" s="350"/>
      <c r="VBC15" s="350"/>
      <c r="VBD15" s="350"/>
      <c r="VBE15" s="350"/>
      <c r="VBF15" s="351"/>
      <c r="VBG15" s="352"/>
      <c r="VBH15" s="353"/>
      <c r="VBI15" s="352"/>
      <c r="VBJ15" s="353"/>
      <c r="VBK15" s="352"/>
      <c r="VBL15" s="353"/>
      <c r="VBM15" s="352"/>
      <c r="VBN15" s="353"/>
      <c r="VBO15" s="350"/>
      <c r="VBP15" s="350"/>
      <c r="VBQ15" s="350"/>
      <c r="VBR15" s="350"/>
      <c r="VBS15" s="350"/>
      <c r="VBT15" s="350"/>
      <c r="VBU15" s="351"/>
      <c r="VBV15" s="352"/>
      <c r="VBW15" s="353"/>
      <c r="VBX15" s="352"/>
      <c r="VBY15" s="353"/>
      <c r="VBZ15" s="352"/>
      <c r="VCA15" s="353"/>
      <c r="VCB15" s="352"/>
      <c r="VCC15" s="353"/>
      <c r="VCD15" s="350"/>
      <c r="VCE15" s="350"/>
      <c r="VCF15" s="350"/>
      <c r="VCG15" s="350"/>
      <c r="VCH15" s="350"/>
      <c r="VCI15" s="350"/>
      <c r="VCJ15" s="351"/>
      <c r="VCK15" s="352"/>
      <c r="VCL15" s="353"/>
      <c r="VCM15" s="352"/>
      <c r="VCN15" s="353"/>
      <c r="VCO15" s="352"/>
      <c r="VCP15" s="353"/>
      <c r="VCQ15" s="352"/>
      <c r="VCR15" s="353"/>
      <c r="VCS15" s="350"/>
      <c r="VCT15" s="350"/>
      <c r="VCU15" s="350"/>
      <c r="VCV15" s="350"/>
      <c r="VCW15" s="350"/>
      <c r="VCX15" s="350"/>
      <c r="VCY15" s="351"/>
      <c r="VCZ15" s="352"/>
      <c r="VDA15" s="353"/>
      <c r="VDB15" s="352"/>
      <c r="VDC15" s="353"/>
      <c r="VDD15" s="352"/>
      <c r="VDE15" s="353"/>
      <c r="VDF15" s="352"/>
      <c r="VDG15" s="353"/>
      <c r="VDH15" s="350"/>
      <c r="VDI15" s="350"/>
      <c r="VDJ15" s="350"/>
      <c r="VDK15" s="350"/>
      <c r="VDL15" s="350"/>
      <c r="VDM15" s="350"/>
      <c r="VDN15" s="351"/>
      <c r="VDO15" s="352"/>
      <c r="VDP15" s="353"/>
      <c r="VDQ15" s="352"/>
      <c r="VDR15" s="353"/>
      <c r="VDS15" s="352"/>
      <c r="VDT15" s="353"/>
      <c r="VDU15" s="352"/>
      <c r="VDV15" s="353"/>
      <c r="VDW15" s="350"/>
      <c r="VDX15" s="350"/>
      <c r="VDY15" s="350"/>
      <c r="VDZ15" s="350"/>
      <c r="VEA15" s="350"/>
      <c r="VEB15" s="350"/>
      <c r="VEC15" s="351"/>
      <c r="VED15" s="352"/>
      <c r="VEE15" s="353"/>
      <c r="VEF15" s="352"/>
      <c r="VEG15" s="353"/>
      <c r="VEH15" s="352"/>
      <c r="VEI15" s="353"/>
      <c r="VEJ15" s="352"/>
      <c r="VEK15" s="353"/>
      <c r="VEL15" s="350"/>
      <c r="VEM15" s="350"/>
      <c r="VEN15" s="350"/>
      <c r="VEO15" s="350"/>
      <c r="VEP15" s="350"/>
      <c r="VEQ15" s="350"/>
      <c r="VER15" s="351"/>
      <c r="VES15" s="352"/>
      <c r="VET15" s="353"/>
      <c r="VEU15" s="352"/>
      <c r="VEV15" s="353"/>
      <c r="VEW15" s="352"/>
      <c r="VEX15" s="353"/>
      <c r="VEY15" s="352"/>
      <c r="VEZ15" s="353"/>
      <c r="VFA15" s="350"/>
      <c r="VFB15" s="350"/>
      <c r="VFC15" s="350"/>
      <c r="VFD15" s="350"/>
      <c r="VFE15" s="350"/>
      <c r="VFF15" s="350"/>
      <c r="VFG15" s="351"/>
      <c r="VFH15" s="352"/>
      <c r="VFI15" s="353"/>
      <c r="VFJ15" s="352"/>
      <c r="VFK15" s="353"/>
      <c r="VFL15" s="352"/>
      <c r="VFM15" s="353"/>
      <c r="VFN15" s="352"/>
      <c r="VFO15" s="353"/>
      <c r="VFP15" s="350"/>
      <c r="VFQ15" s="350"/>
      <c r="VFR15" s="350"/>
      <c r="VFS15" s="350"/>
      <c r="VFT15" s="350"/>
      <c r="VFU15" s="350"/>
      <c r="VFV15" s="351"/>
      <c r="VFW15" s="352"/>
      <c r="VFX15" s="353"/>
      <c r="VFY15" s="352"/>
      <c r="VFZ15" s="353"/>
      <c r="VGA15" s="352"/>
      <c r="VGB15" s="353"/>
      <c r="VGC15" s="352"/>
      <c r="VGD15" s="353"/>
      <c r="VGE15" s="350"/>
      <c r="VGF15" s="350"/>
      <c r="VGG15" s="350"/>
      <c r="VGH15" s="350"/>
      <c r="VGI15" s="350"/>
      <c r="VGJ15" s="350"/>
      <c r="VGK15" s="351"/>
      <c r="VGL15" s="352"/>
      <c r="VGM15" s="353"/>
      <c r="VGN15" s="352"/>
      <c r="VGO15" s="353"/>
      <c r="VGP15" s="352"/>
      <c r="VGQ15" s="353"/>
      <c r="VGR15" s="352"/>
      <c r="VGS15" s="353"/>
      <c r="VGT15" s="350"/>
      <c r="VGU15" s="350"/>
      <c r="VGV15" s="350"/>
      <c r="VGW15" s="350"/>
      <c r="VGX15" s="350"/>
      <c r="VGY15" s="350"/>
      <c r="VGZ15" s="351"/>
      <c r="VHA15" s="352"/>
      <c r="VHB15" s="353"/>
      <c r="VHC15" s="352"/>
      <c r="VHD15" s="353"/>
      <c r="VHE15" s="352"/>
      <c r="VHF15" s="353"/>
      <c r="VHG15" s="352"/>
      <c r="VHH15" s="353"/>
      <c r="VHI15" s="350"/>
      <c r="VHJ15" s="350"/>
      <c r="VHK15" s="350"/>
      <c r="VHL15" s="350"/>
      <c r="VHM15" s="350"/>
      <c r="VHN15" s="350"/>
      <c r="VHO15" s="351"/>
      <c r="VHP15" s="352"/>
      <c r="VHQ15" s="353"/>
      <c r="VHR15" s="352"/>
      <c r="VHS15" s="353"/>
      <c r="VHT15" s="352"/>
      <c r="VHU15" s="353"/>
      <c r="VHV15" s="352"/>
      <c r="VHW15" s="353"/>
      <c r="VHX15" s="350"/>
      <c r="VHY15" s="350"/>
      <c r="VHZ15" s="350"/>
      <c r="VIA15" s="350"/>
      <c r="VIB15" s="350"/>
      <c r="VIC15" s="350"/>
      <c r="VID15" s="351"/>
      <c r="VIE15" s="352"/>
      <c r="VIF15" s="353"/>
      <c r="VIG15" s="352"/>
      <c r="VIH15" s="353"/>
      <c r="VII15" s="352"/>
      <c r="VIJ15" s="353"/>
      <c r="VIK15" s="352"/>
      <c r="VIL15" s="353"/>
      <c r="VIM15" s="350"/>
      <c r="VIN15" s="350"/>
      <c r="VIO15" s="350"/>
      <c r="VIP15" s="350"/>
      <c r="VIQ15" s="350"/>
      <c r="VIR15" s="350"/>
      <c r="VIS15" s="351"/>
      <c r="VIT15" s="352"/>
      <c r="VIU15" s="353"/>
      <c r="VIV15" s="352"/>
      <c r="VIW15" s="353"/>
      <c r="VIX15" s="352"/>
      <c r="VIY15" s="353"/>
      <c r="VIZ15" s="352"/>
      <c r="VJA15" s="353"/>
      <c r="VJB15" s="350"/>
      <c r="VJC15" s="350"/>
      <c r="VJD15" s="350"/>
      <c r="VJE15" s="350"/>
      <c r="VJF15" s="350"/>
      <c r="VJG15" s="350"/>
      <c r="VJH15" s="351"/>
      <c r="VJI15" s="352"/>
      <c r="VJJ15" s="353"/>
      <c r="VJK15" s="352"/>
      <c r="VJL15" s="353"/>
      <c r="VJM15" s="352"/>
      <c r="VJN15" s="353"/>
      <c r="VJO15" s="352"/>
      <c r="VJP15" s="353"/>
      <c r="VJQ15" s="350"/>
      <c r="VJR15" s="350"/>
      <c r="VJS15" s="350"/>
      <c r="VJT15" s="350"/>
      <c r="VJU15" s="350"/>
      <c r="VJV15" s="350"/>
      <c r="VJW15" s="351"/>
      <c r="VJX15" s="352"/>
      <c r="VJY15" s="353"/>
      <c r="VJZ15" s="352"/>
      <c r="VKA15" s="353"/>
      <c r="VKB15" s="352"/>
      <c r="VKC15" s="353"/>
      <c r="VKD15" s="352"/>
      <c r="VKE15" s="353"/>
      <c r="VKF15" s="350"/>
      <c r="VKG15" s="350"/>
      <c r="VKH15" s="350"/>
      <c r="VKI15" s="350"/>
      <c r="VKJ15" s="350"/>
      <c r="VKK15" s="350"/>
      <c r="VKL15" s="351"/>
      <c r="VKM15" s="352"/>
      <c r="VKN15" s="353"/>
      <c r="VKO15" s="352"/>
      <c r="VKP15" s="353"/>
      <c r="VKQ15" s="352"/>
      <c r="VKR15" s="353"/>
      <c r="VKS15" s="352"/>
      <c r="VKT15" s="353"/>
      <c r="VKU15" s="350"/>
      <c r="VKV15" s="350"/>
      <c r="VKW15" s="350"/>
      <c r="VKX15" s="350"/>
      <c r="VKY15" s="350"/>
      <c r="VKZ15" s="350"/>
      <c r="VLA15" s="351"/>
      <c r="VLB15" s="352"/>
      <c r="VLC15" s="353"/>
      <c r="VLD15" s="352"/>
      <c r="VLE15" s="353"/>
      <c r="VLF15" s="352"/>
      <c r="VLG15" s="353"/>
      <c r="VLH15" s="352"/>
      <c r="VLI15" s="353"/>
      <c r="VLJ15" s="350"/>
      <c r="VLK15" s="350"/>
      <c r="VLL15" s="350"/>
      <c r="VLM15" s="350"/>
      <c r="VLN15" s="350"/>
      <c r="VLO15" s="350"/>
      <c r="VLP15" s="351"/>
      <c r="VLQ15" s="352"/>
      <c r="VLR15" s="353"/>
      <c r="VLS15" s="352"/>
      <c r="VLT15" s="353"/>
      <c r="VLU15" s="352"/>
      <c r="VLV15" s="353"/>
      <c r="VLW15" s="352"/>
      <c r="VLX15" s="353"/>
      <c r="VLY15" s="350"/>
      <c r="VLZ15" s="350"/>
      <c r="VMA15" s="350"/>
      <c r="VMB15" s="350"/>
      <c r="VMC15" s="350"/>
      <c r="VMD15" s="350"/>
      <c r="VME15" s="351"/>
      <c r="VMF15" s="352"/>
      <c r="VMG15" s="353"/>
      <c r="VMH15" s="352"/>
      <c r="VMI15" s="353"/>
      <c r="VMJ15" s="352"/>
      <c r="VMK15" s="353"/>
      <c r="VML15" s="352"/>
      <c r="VMM15" s="353"/>
      <c r="VMN15" s="350"/>
      <c r="VMO15" s="350"/>
      <c r="VMP15" s="350"/>
      <c r="VMQ15" s="350"/>
      <c r="VMR15" s="350"/>
      <c r="VMS15" s="350"/>
      <c r="VMT15" s="351"/>
      <c r="VMU15" s="352"/>
      <c r="VMV15" s="353"/>
      <c r="VMW15" s="352"/>
      <c r="VMX15" s="353"/>
      <c r="VMY15" s="352"/>
      <c r="VMZ15" s="353"/>
      <c r="VNA15" s="352"/>
      <c r="VNB15" s="353"/>
      <c r="VNC15" s="350"/>
      <c r="VND15" s="350"/>
      <c r="VNE15" s="350"/>
      <c r="VNF15" s="350"/>
      <c r="VNG15" s="350"/>
      <c r="VNH15" s="350"/>
      <c r="VNI15" s="351"/>
      <c r="VNJ15" s="352"/>
      <c r="VNK15" s="353"/>
      <c r="VNL15" s="352"/>
      <c r="VNM15" s="353"/>
      <c r="VNN15" s="352"/>
      <c r="VNO15" s="353"/>
      <c r="VNP15" s="352"/>
      <c r="VNQ15" s="353"/>
      <c r="VNR15" s="350"/>
      <c r="VNS15" s="350"/>
      <c r="VNT15" s="350"/>
      <c r="VNU15" s="350"/>
      <c r="VNV15" s="350"/>
      <c r="VNW15" s="350"/>
      <c r="VNX15" s="351"/>
      <c r="VNY15" s="352"/>
      <c r="VNZ15" s="353"/>
      <c r="VOA15" s="352"/>
      <c r="VOB15" s="353"/>
      <c r="VOC15" s="352"/>
      <c r="VOD15" s="353"/>
      <c r="VOE15" s="352"/>
      <c r="VOF15" s="353"/>
      <c r="VOG15" s="350"/>
      <c r="VOH15" s="350"/>
      <c r="VOI15" s="350"/>
      <c r="VOJ15" s="350"/>
      <c r="VOK15" s="350"/>
      <c r="VOL15" s="350"/>
      <c r="VOM15" s="351"/>
      <c r="VON15" s="352"/>
      <c r="VOO15" s="353"/>
      <c r="VOP15" s="352"/>
      <c r="VOQ15" s="353"/>
      <c r="VOR15" s="352"/>
      <c r="VOS15" s="353"/>
      <c r="VOT15" s="352"/>
      <c r="VOU15" s="353"/>
      <c r="VOV15" s="350"/>
      <c r="VOW15" s="350"/>
      <c r="VOX15" s="350"/>
      <c r="VOY15" s="350"/>
      <c r="VOZ15" s="350"/>
      <c r="VPA15" s="350"/>
      <c r="VPB15" s="351"/>
      <c r="VPC15" s="352"/>
      <c r="VPD15" s="353"/>
      <c r="VPE15" s="352"/>
      <c r="VPF15" s="353"/>
      <c r="VPG15" s="352"/>
      <c r="VPH15" s="353"/>
      <c r="VPI15" s="352"/>
      <c r="VPJ15" s="353"/>
      <c r="VPK15" s="350"/>
      <c r="VPL15" s="350"/>
      <c r="VPM15" s="350"/>
      <c r="VPN15" s="350"/>
      <c r="VPO15" s="350"/>
      <c r="VPP15" s="350"/>
      <c r="VPQ15" s="351"/>
      <c r="VPR15" s="352"/>
      <c r="VPS15" s="353"/>
      <c r="VPT15" s="352"/>
      <c r="VPU15" s="353"/>
      <c r="VPV15" s="352"/>
      <c r="VPW15" s="353"/>
      <c r="VPX15" s="352"/>
      <c r="VPY15" s="353"/>
      <c r="VPZ15" s="350"/>
      <c r="VQA15" s="350"/>
      <c r="VQB15" s="350"/>
      <c r="VQC15" s="350"/>
      <c r="VQD15" s="350"/>
      <c r="VQE15" s="350"/>
      <c r="VQF15" s="351"/>
      <c r="VQG15" s="352"/>
      <c r="VQH15" s="353"/>
      <c r="VQI15" s="352"/>
      <c r="VQJ15" s="353"/>
      <c r="VQK15" s="352"/>
      <c r="VQL15" s="353"/>
      <c r="VQM15" s="352"/>
      <c r="VQN15" s="353"/>
      <c r="VQO15" s="350"/>
      <c r="VQP15" s="350"/>
      <c r="VQQ15" s="350"/>
      <c r="VQR15" s="350"/>
      <c r="VQS15" s="350"/>
      <c r="VQT15" s="350"/>
      <c r="VQU15" s="351"/>
      <c r="VQV15" s="352"/>
      <c r="VQW15" s="353"/>
      <c r="VQX15" s="352"/>
      <c r="VQY15" s="353"/>
      <c r="VQZ15" s="352"/>
      <c r="VRA15" s="353"/>
      <c r="VRB15" s="352"/>
      <c r="VRC15" s="353"/>
      <c r="VRD15" s="350"/>
      <c r="VRE15" s="350"/>
      <c r="VRF15" s="350"/>
      <c r="VRG15" s="350"/>
      <c r="VRH15" s="350"/>
      <c r="VRI15" s="350"/>
      <c r="VRJ15" s="351"/>
      <c r="VRK15" s="352"/>
      <c r="VRL15" s="353"/>
      <c r="VRM15" s="352"/>
      <c r="VRN15" s="353"/>
      <c r="VRO15" s="352"/>
      <c r="VRP15" s="353"/>
      <c r="VRQ15" s="352"/>
      <c r="VRR15" s="353"/>
      <c r="VRS15" s="350"/>
      <c r="VRT15" s="350"/>
      <c r="VRU15" s="350"/>
      <c r="VRV15" s="350"/>
      <c r="VRW15" s="350"/>
      <c r="VRX15" s="350"/>
      <c r="VRY15" s="351"/>
      <c r="VRZ15" s="352"/>
      <c r="VSA15" s="353"/>
      <c r="VSB15" s="352"/>
      <c r="VSC15" s="353"/>
      <c r="VSD15" s="352"/>
      <c r="VSE15" s="353"/>
      <c r="VSF15" s="352"/>
      <c r="VSG15" s="353"/>
      <c r="VSH15" s="350"/>
      <c r="VSI15" s="350"/>
      <c r="VSJ15" s="350"/>
      <c r="VSK15" s="350"/>
      <c r="VSL15" s="350"/>
      <c r="VSM15" s="350"/>
      <c r="VSN15" s="351"/>
      <c r="VSO15" s="352"/>
      <c r="VSP15" s="353"/>
      <c r="VSQ15" s="352"/>
      <c r="VSR15" s="353"/>
      <c r="VSS15" s="352"/>
      <c r="VST15" s="353"/>
      <c r="VSU15" s="352"/>
      <c r="VSV15" s="353"/>
      <c r="VSW15" s="350"/>
      <c r="VSX15" s="350"/>
      <c r="VSY15" s="350"/>
      <c r="VSZ15" s="350"/>
      <c r="VTA15" s="350"/>
      <c r="VTB15" s="350"/>
      <c r="VTC15" s="351"/>
      <c r="VTD15" s="352"/>
      <c r="VTE15" s="353"/>
      <c r="VTF15" s="352"/>
      <c r="VTG15" s="353"/>
      <c r="VTH15" s="352"/>
      <c r="VTI15" s="353"/>
      <c r="VTJ15" s="352"/>
      <c r="VTK15" s="353"/>
      <c r="VTL15" s="350"/>
      <c r="VTM15" s="350"/>
      <c r="VTN15" s="350"/>
      <c r="VTO15" s="350"/>
      <c r="VTP15" s="350"/>
      <c r="VTQ15" s="350"/>
      <c r="VTR15" s="351"/>
      <c r="VTS15" s="352"/>
      <c r="VTT15" s="353"/>
      <c r="VTU15" s="352"/>
      <c r="VTV15" s="353"/>
      <c r="VTW15" s="352"/>
      <c r="VTX15" s="353"/>
      <c r="VTY15" s="352"/>
      <c r="VTZ15" s="353"/>
      <c r="VUA15" s="350"/>
      <c r="VUB15" s="350"/>
      <c r="VUC15" s="350"/>
      <c r="VUD15" s="350"/>
      <c r="VUE15" s="350"/>
      <c r="VUF15" s="350"/>
      <c r="VUG15" s="351"/>
      <c r="VUH15" s="352"/>
      <c r="VUI15" s="353"/>
      <c r="VUJ15" s="352"/>
      <c r="VUK15" s="353"/>
      <c r="VUL15" s="352"/>
      <c r="VUM15" s="353"/>
      <c r="VUN15" s="352"/>
      <c r="VUO15" s="353"/>
      <c r="VUP15" s="350"/>
      <c r="VUQ15" s="350"/>
      <c r="VUR15" s="350"/>
      <c r="VUS15" s="350"/>
      <c r="VUT15" s="350"/>
      <c r="VUU15" s="350"/>
      <c r="VUV15" s="351"/>
      <c r="VUW15" s="352"/>
      <c r="VUX15" s="353"/>
      <c r="VUY15" s="352"/>
      <c r="VUZ15" s="353"/>
      <c r="VVA15" s="352"/>
      <c r="VVB15" s="353"/>
      <c r="VVC15" s="352"/>
      <c r="VVD15" s="353"/>
      <c r="VVE15" s="350"/>
      <c r="VVF15" s="350"/>
      <c r="VVG15" s="350"/>
      <c r="VVH15" s="350"/>
      <c r="VVI15" s="350"/>
      <c r="VVJ15" s="350"/>
      <c r="VVK15" s="351"/>
      <c r="VVL15" s="352"/>
      <c r="VVM15" s="353"/>
      <c r="VVN15" s="352"/>
      <c r="VVO15" s="353"/>
      <c r="VVP15" s="352"/>
      <c r="VVQ15" s="353"/>
      <c r="VVR15" s="352"/>
      <c r="VVS15" s="353"/>
      <c r="VVT15" s="350"/>
      <c r="VVU15" s="350"/>
      <c r="VVV15" s="350"/>
      <c r="VVW15" s="350"/>
      <c r="VVX15" s="350"/>
      <c r="VVY15" s="350"/>
      <c r="VVZ15" s="351"/>
      <c r="VWA15" s="352"/>
      <c r="VWB15" s="353"/>
      <c r="VWC15" s="352"/>
      <c r="VWD15" s="353"/>
      <c r="VWE15" s="352"/>
      <c r="VWF15" s="353"/>
      <c r="VWG15" s="352"/>
      <c r="VWH15" s="353"/>
      <c r="VWI15" s="350"/>
      <c r="VWJ15" s="350"/>
      <c r="VWK15" s="350"/>
      <c r="VWL15" s="350"/>
      <c r="VWM15" s="350"/>
      <c r="VWN15" s="350"/>
      <c r="VWO15" s="351"/>
      <c r="VWP15" s="352"/>
      <c r="VWQ15" s="353"/>
      <c r="VWR15" s="352"/>
      <c r="VWS15" s="353"/>
      <c r="VWT15" s="352"/>
      <c r="VWU15" s="353"/>
      <c r="VWV15" s="352"/>
      <c r="VWW15" s="353"/>
      <c r="VWX15" s="350"/>
      <c r="VWY15" s="350"/>
      <c r="VWZ15" s="350"/>
      <c r="VXA15" s="350"/>
      <c r="VXB15" s="350"/>
      <c r="VXC15" s="350"/>
      <c r="VXD15" s="351"/>
      <c r="VXE15" s="352"/>
      <c r="VXF15" s="353"/>
      <c r="VXG15" s="352"/>
      <c r="VXH15" s="353"/>
      <c r="VXI15" s="352"/>
      <c r="VXJ15" s="353"/>
      <c r="VXK15" s="352"/>
      <c r="VXL15" s="353"/>
      <c r="VXM15" s="350"/>
      <c r="VXN15" s="350"/>
      <c r="VXO15" s="350"/>
      <c r="VXP15" s="350"/>
      <c r="VXQ15" s="350"/>
      <c r="VXR15" s="350"/>
      <c r="VXS15" s="351"/>
      <c r="VXT15" s="352"/>
      <c r="VXU15" s="353"/>
      <c r="VXV15" s="352"/>
      <c r="VXW15" s="353"/>
      <c r="VXX15" s="352"/>
      <c r="VXY15" s="353"/>
      <c r="VXZ15" s="352"/>
      <c r="VYA15" s="353"/>
      <c r="VYB15" s="350"/>
      <c r="VYC15" s="350"/>
      <c r="VYD15" s="350"/>
      <c r="VYE15" s="350"/>
      <c r="VYF15" s="350"/>
      <c r="VYG15" s="350"/>
      <c r="VYH15" s="351"/>
      <c r="VYI15" s="352"/>
      <c r="VYJ15" s="353"/>
      <c r="VYK15" s="352"/>
      <c r="VYL15" s="353"/>
      <c r="VYM15" s="352"/>
      <c r="VYN15" s="353"/>
      <c r="VYO15" s="352"/>
      <c r="VYP15" s="353"/>
      <c r="VYQ15" s="350"/>
      <c r="VYR15" s="350"/>
      <c r="VYS15" s="350"/>
      <c r="VYT15" s="350"/>
      <c r="VYU15" s="350"/>
      <c r="VYV15" s="350"/>
      <c r="VYW15" s="351"/>
      <c r="VYX15" s="352"/>
      <c r="VYY15" s="353"/>
      <c r="VYZ15" s="352"/>
      <c r="VZA15" s="353"/>
      <c r="VZB15" s="352"/>
      <c r="VZC15" s="353"/>
      <c r="VZD15" s="352"/>
      <c r="VZE15" s="353"/>
      <c r="VZF15" s="350"/>
      <c r="VZG15" s="350"/>
      <c r="VZH15" s="350"/>
      <c r="VZI15" s="350"/>
      <c r="VZJ15" s="350"/>
      <c r="VZK15" s="350"/>
      <c r="VZL15" s="351"/>
      <c r="VZM15" s="352"/>
      <c r="VZN15" s="353"/>
      <c r="VZO15" s="352"/>
      <c r="VZP15" s="353"/>
      <c r="VZQ15" s="352"/>
      <c r="VZR15" s="353"/>
      <c r="VZS15" s="352"/>
      <c r="VZT15" s="353"/>
      <c r="VZU15" s="350"/>
      <c r="VZV15" s="350"/>
      <c r="VZW15" s="350"/>
      <c r="VZX15" s="350"/>
      <c r="VZY15" s="350"/>
      <c r="VZZ15" s="350"/>
      <c r="WAA15" s="351"/>
      <c r="WAB15" s="352"/>
      <c r="WAC15" s="353"/>
      <c r="WAD15" s="352"/>
      <c r="WAE15" s="353"/>
      <c r="WAF15" s="352"/>
      <c r="WAG15" s="353"/>
      <c r="WAH15" s="352"/>
      <c r="WAI15" s="353"/>
      <c r="WAJ15" s="350"/>
      <c r="WAK15" s="350"/>
      <c r="WAL15" s="350"/>
      <c r="WAM15" s="350"/>
      <c r="WAN15" s="350"/>
      <c r="WAO15" s="350"/>
      <c r="WAP15" s="351"/>
      <c r="WAQ15" s="352"/>
      <c r="WAR15" s="353"/>
      <c r="WAS15" s="352"/>
      <c r="WAT15" s="353"/>
      <c r="WAU15" s="352"/>
      <c r="WAV15" s="353"/>
      <c r="WAW15" s="352"/>
      <c r="WAX15" s="353"/>
      <c r="WAY15" s="350"/>
      <c r="WAZ15" s="350"/>
      <c r="WBA15" s="350"/>
      <c r="WBB15" s="350"/>
      <c r="WBC15" s="350"/>
      <c r="WBD15" s="350"/>
      <c r="WBE15" s="351"/>
      <c r="WBF15" s="352"/>
      <c r="WBG15" s="353"/>
      <c r="WBH15" s="352"/>
      <c r="WBI15" s="353"/>
      <c r="WBJ15" s="352"/>
      <c r="WBK15" s="353"/>
      <c r="WBL15" s="352"/>
      <c r="WBM15" s="353"/>
      <c r="WBN15" s="350"/>
      <c r="WBO15" s="350"/>
      <c r="WBP15" s="350"/>
      <c r="WBQ15" s="350"/>
      <c r="WBR15" s="350"/>
      <c r="WBS15" s="350"/>
      <c r="WBT15" s="351"/>
      <c r="WBU15" s="352"/>
      <c r="WBV15" s="353"/>
      <c r="WBW15" s="352"/>
      <c r="WBX15" s="353"/>
      <c r="WBY15" s="352"/>
      <c r="WBZ15" s="353"/>
      <c r="WCA15" s="352"/>
      <c r="WCB15" s="353"/>
      <c r="WCC15" s="350"/>
      <c r="WCD15" s="350"/>
      <c r="WCE15" s="350"/>
      <c r="WCF15" s="350"/>
      <c r="WCG15" s="350"/>
      <c r="WCH15" s="350"/>
      <c r="WCI15" s="351"/>
      <c r="WCJ15" s="352"/>
      <c r="WCK15" s="353"/>
      <c r="WCL15" s="352"/>
      <c r="WCM15" s="353"/>
      <c r="WCN15" s="352"/>
      <c r="WCO15" s="353"/>
      <c r="WCP15" s="352"/>
      <c r="WCQ15" s="353"/>
      <c r="WCR15" s="350"/>
      <c r="WCS15" s="350"/>
      <c r="WCT15" s="350"/>
      <c r="WCU15" s="350"/>
      <c r="WCV15" s="350"/>
      <c r="WCW15" s="350"/>
      <c r="WCX15" s="351"/>
      <c r="WCY15" s="352"/>
      <c r="WCZ15" s="353"/>
      <c r="WDA15" s="352"/>
      <c r="WDB15" s="353"/>
      <c r="WDC15" s="352"/>
      <c r="WDD15" s="353"/>
      <c r="WDE15" s="352"/>
      <c r="WDF15" s="353"/>
      <c r="WDG15" s="350"/>
      <c r="WDH15" s="350"/>
      <c r="WDI15" s="350"/>
      <c r="WDJ15" s="350"/>
      <c r="WDK15" s="350"/>
      <c r="WDL15" s="350"/>
      <c r="WDM15" s="351"/>
      <c r="WDN15" s="352"/>
      <c r="WDO15" s="353"/>
      <c r="WDP15" s="352"/>
      <c r="WDQ15" s="353"/>
      <c r="WDR15" s="352"/>
      <c r="WDS15" s="353"/>
      <c r="WDT15" s="352"/>
      <c r="WDU15" s="353"/>
      <c r="WDV15" s="350"/>
      <c r="WDW15" s="350"/>
      <c r="WDX15" s="350"/>
      <c r="WDY15" s="350"/>
      <c r="WDZ15" s="350"/>
      <c r="WEA15" s="350"/>
      <c r="WEB15" s="351"/>
      <c r="WEC15" s="352"/>
      <c r="WED15" s="353"/>
      <c r="WEE15" s="352"/>
      <c r="WEF15" s="353"/>
      <c r="WEG15" s="352"/>
      <c r="WEH15" s="353"/>
      <c r="WEI15" s="352"/>
      <c r="WEJ15" s="353"/>
      <c r="WEK15" s="350"/>
      <c r="WEL15" s="350"/>
      <c r="WEM15" s="350"/>
      <c r="WEN15" s="350"/>
      <c r="WEO15" s="350"/>
      <c r="WEP15" s="350"/>
      <c r="WEQ15" s="351"/>
      <c r="WER15" s="352"/>
      <c r="WES15" s="353"/>
      <c r="WET15" s="352"/>
      <c r="WEU15" s="353"/>
      <c r="WEV15" s="352"/>
      <c r="WEW15" s="353"/>
      <c r="WEX15" s="352"/>
      <c r="WEY15" s="353"/>
      <c r="WEZ15" s="350"/>
      <c r="WFA15" s="350"/>
      <c r="WFB15" s="350"/>
      <c r="WFC15" s="350"/>
      <c r="WFD15" s="350"/>
      <c r="WFE15" s="350"/>
      <c r="WFF15" s="351"/>
      <c r="WFG15" s="352"/>
      <c r="WFH15" s="353"/>
      <c r="WFI15" s="352"/>
      <c r="WFJ15" s="353"/>
      <c r="WFK15" s="352"/>
      <c r="WFL15" s="353"/>
      <c r="WFM15" s="352"/>
      <c r="WFN15" s="353"/>
      <c r="WFO15" s="350"/>
      <c r="WFP15" s="350"/>
      <c r="WFQ15" s="350"/>
      <c r="WFR15" s="350"/>
      <c r="WFS15" s="350"/>
      <c r="WFT15" s="350"/>
      <c r="WFU15" s="351"/>
      <c r="WFV15" s="352"/>
      <c r="WFW15" s="353"/>
      <c r="WFX15" s="352"/>
      <c r="WFY15" s="353"/>
      <c r="WFZ15" s="352"/>
      <c r="WGA15" s="353"/>
      <c r="WGB15" s="352"/>
      <c r="WGC15" s="353"/>
      <c r="WGD15" s="350"/>
      <c r="WGE15" s="350"/>
      <c r="WGF15" s="350"/>
      <c r="WGG15" s="350"/>
      <c r="WGH15" s="350"/>
      <c r="WGI15" s="350"/>
      <c r="WGJ15" s="351"/>
      <c r="WGK15" s="352"/>
      <c r="WGL15" s="353"/>
      <c r="WGM15" s="352"/>
      <c r="WGN15" s="353"/>
      <c r="WGO15" s="352"/>
      <c r="WGP15" s="353"/>
      <c r="WGQ15" s="352"/>
      <c r="WGR15" s="353"/>
      <c r="WGS15" s="350"/>
      <c r="WGT15" s="350"/>
      <c r="WGU15" s="350"/>
      <c r="WGV15" s="350"/>
      <c r="WGW15" s="350"/>
      <c r="WGX15" s="350"/>
      <c r="WGY15" s="351"/>
      <c r="WGZ15" s="352"/>
      <c r="WHA15" s="353"/>
      <c r="WHB15" s="352"/>
      <c r="WHC15" s="353"/>
      <c r="WHD15" s="352"/>
      <c r="WHE15" s="353"/>
      <c r="WHF15" s="352"/>
      <c r="WHG15" s="353"/>
      <c r="WHH15" s="350"/>
      <c r="WHI15" s="350"/>
      <c r="WHJ15" s="350"/>
      <c r="WHK15" s="350"/>
      <c r="WHL15" s="350"/>
      <c r="WHM15" s="350"/>
      <c r="WHN15" s="351"/>
      <c r="WHO15" s="352"/>
      <c r="WHP15" s="353"/>
      <c r="WHQ15" s="352"/>
      <c r="WHR15" s="353"/>
      <c r="WHS15" s="352"/>
      <c r="WHT15" s="353"/>
      <c r="WHU15" s="352"/>
      <c r="WHV15" s="353"/>
      <c r="WHW15" s="350"/>
      <c r="WHX15" s="350"/>
      <c r="WHY15" s="350"/>
      <c r="WHZ15" s="350"/>
      <c r="WIA15" s="350"/>
      <c r="WIB15" s="350"/>
      <c r="WIC15" s="351"/>
      <c r="WID15" s="352"/>
      <c r="WIE15" s="353"/>
      <c r="WIF15" s="352"/>
      <c r="WIG15" s="353"/>
      <c r="WIH15" s="352"/>
      <c r="WII15" s="353"/>
      <c r="WIJ15" s="352"/>
      <c r="WIK15" s="353"/>
      <c r="WIL15" s="350"/>
      <c r="WIM15" s="350"/>
      <c r="WIN15" s="350"/>
      <c r="WIO15" s="350"/>
      <c r="WIP15" s="350"/>
      <c r="WIQ15" s="350"/>
      <c r="WIR15" s="351"/>
      <c r="WIS15" s="352"/>
      <c r="WIT15" s="353"/>
      <c r="WIU15" s="352"/>
      <c r="WIV15" s="353"/>
      <c r="WIW15" s="352"/>
      <c r="WIX15" s="353"/>
      <c r="WIY15" s="352"/>
      <c r="WIZ15" s="353"/>
      <c r="WJA15" s="350"/>
      <c r="WJB15" s="350"/>
      <c r="WJC15" s="350"/>
      <c r="WJD15" s="350"/>
      <c r="WJE15" s="350"/>
      <c r="WJF15" s="350"/>
      <c r="WJG15" s="351"/>
      <c r="WJH15" s="352"/>
      <c r="WJI15" s="353"/>
      <c r="WJJ15" s="352"/>
      <c r="WJK15" s="353"/>
      <c r="WJL15" s="352"/>
      <c r="WJM15" s="353"/>
      <c r="WJN15" s="352"/>
      <c r="WJO15" s="353"/>
      <c r="WJP15" s="350"/>
      <c r="WJQ15" s="350"/>
      <c r="WJR15" s="350"/>
      <c r="WJS15" s="350"/>
      <c r="WJT15" s="350"/>
      <c r="WJU15" s="350"/>
      <c r="WJV15" s="351"/>
      <c r="WJW15" s="352"/>
      <c r="WJX15" s="353"/>
      <c r="WJY15" s="352"/>
      <c r="WJZ15" s="353"/>
      <c r="WKA15" s="352"/>
      <c r="WKB15" s="353"/>
      <c r="WKC15" s="352"/>
      <c r="WKD15" s="353"/>
      <c r="WKE15" s="350"/>
      <c r="WKF15" s="350"/>
      <c r="WKG15" s="350"/>
      <c r="WKH15" s="350"/>
      <c r="WKI15" s="350"/>
      <c r="WKJ15" s="350"/>
      <c r="WKK15" s="351"/>
      <c r="WKL15" s="352"/>
      <c r="WKM15" s="353"/>
      <c r="WKN15" s="352"/>
      <c r="WKO15" s="353"/>
      <c r="WKP15" s="352"/>
      <c r="WKQ15" s="353"/>
      <c r="WKR15" s="352"/>
      <c r="WKS15" s="353"/>
      <c r="WKT15" s="350"/>
      <c r="WKU15" s="350"/>
      <c r="WKV15" s="350"/>
      <c r="WKW15" s="350"/>
      <c r="WKX15" s="350"/>
      <c r="WKY15" s="350"/>
      <c r="WKZ15" s="351"/>
      <c r="WLA15" s="352"/>
      <c r="WLB15" s="353"/>
      <c r="WLC15" s="352"/>
      <c r="WLD15" s="353"/>
      <c r="WLE15" s="352"/>
      <c r="WLF15" s="353"/>
      <c r="WLG15" s="352"/>
      <c r="WLH15" s="353"/>
      <c r="WLI15" s="350"/>
      <c r="WLJ15" s="350"/>
      <c r="WLK15" s="350"/>
      <c r="WLL15" s="350"/>
      <c r="WLM15" s="350"/>
      <c r="WLN15" s="350"/>
      <c r="WLO15" s="351"/>
      <c r="WLP15" s="352"/>
      <c r="WLQ15" s="353"/>
      <c r="WLR15" s="352"/>
      <c r="WLS15" s="353"/>
      <c r="WLT15" s="352"/>
      <c r="WLU15" s="353"/>
      <c r="WLV15" s="352"/>
      <c r="WLW15" s="353"/>
      <c r="WLX15" s="350"/>
      <c r="WLY15" s="350"/>
      <c r="WLZ15" s="350"/>
      <c r="WMA15" s="350"/>
      <c r="WMB15" s="350"/>
      <c r="WMC15" s="350"/>
      <c r="WMD15" s="351"/>
      <c r="WME15" s="352"/>
      <c r="WMF15" s="353"/>
      <c r="WMG15" s="352"/>
      <c r="WMH15" s="353"/>
      <c r="WMI15" s="352"/>
      <c r="WMJ15" s="353"/>
      <c r="WMK15" s="352"/>
      <c r="WML15" s="353"/>
      <c r="WMM15" s="350"/>
      <c r="WMN15" s="350"/>
      <c r="WMO15" s="350"/>
      <c r="WMP15" s="350"/>
      <c r="WMQ15" s="350"/>
      <c r="WMR15" s="350"/>
      <c r="WMS15" s="351"/>
      <c r="WMT15" s="352"/>
      <c r="WMU15" s="353"/>
      <c r="WMV15" s="352"/>
      <c r="WMW15" s="353"/>
      <c r="WMX15" s="352"/>
      <c r="WMY15" s="353"/>
      <c r="WMZ15" s="352"/>
      <c r="WNA15" s="353"/>
      <c r="WNB15" s="350"/>
      <c r="WNC15" s="350"/>
      <c r="WND15" s="350"/>
      <c r="WNE15" s="350"/>
      <c r="WNF15" s="350"/>
      <c r="WNG15" s="350"/>
      <c r="WNH15" s="351"/>
      <c r="WNI15" s="352"/>
      <c r="WNJ15" s="353"/>
      <c r="WNK15" s="352"/>
      <c r="WNL15" s="353"/>
      <c r="WNM15" s="352"/>
      <c r="WNN15" s="353"/>
      <c r="WNO15" s="352"/>
      <c r="WNP15" s="353"/>
      <c r="WNQ15" s="350"/>
      <c r="WNR15" s="350"/>
      <c r="WNS15" s="350"/>
      <c r="WNT15" s="350"/>
      <c r="WNU15" s="350"/>
      <c r="WNV15" s="350"/>
      <c r="WNW15" s="351"/>
      <c r="WNX15" s="352"/>
      <c r="WNY15" s="353"/>
      <c r="WNZ15" s="352"/>
      <c r="WOA15" s="353"/>
      <c r="WOB15" s="352"/>
      <c r="WOC15" s="353"/>
      <c r="WOD15" s="352"/>
      <c r="WOE15" s="353"/>
      <c r="WOF15" s="350"/>
      <c r="WOG15" s="350"/>
      <c r="WOH15" s="350"/>
      <c r="WOI15" s="350"/>
      <c r="WOJ15" s="350"/>
      <c r="WOK15" s="350"/>
      <c r="WOL15" s="351"/>
      <c r="WOM15" s="352"/>
      <c r="WON15" s="353"/>
      <c r="WOO15" s="352"/>
      <c r="WOP15" s="353"/>
      <c r="WOQ15" s="352"/>
      <c r="WOR15" s="353"/>
      <c r="WOS15" s="352"/>
      <c r="WOT15" s="353"/>
      <c r="WOU15" s="350"/>
      <c r="WOV15" s="350"/>
      <c r="WOW15" s="350"/>
      <c r="WOX15" s="350"/>
      <c r="WOY15" s="350"/>
      <c r="WOZ15" s="350"/>
      <c r="WPA15" s="351"/>
      <c r="WPB15" s="352"/>
      <c r="WPC15" s="353"/>
      <c r="WPD15" s="352"/>
      <c r="WPE15" s="353"/>
      <c r="WPF15" s="352"/>
      <c r="WPG15" s="353"/>
      <c r="WPH15" s="352"/>
      <c r="WPI15" s="353"/>
      <c r="WPJ15" s="350"/>
      <c r="WPK15" s="350"/>
      <c r="WPL15" s="350"/>
      <c r="WPM15" s="350"/>
      <c r="WPN15" s="350"/>
      <c r="WPO15" s="350"/>
      <c r="WPP15" s="351"/>
      <c r="WPQ15" s="352"/>
      <c r="WPR15" s="353"/>
      <c r="WPS15" s="352"/>
      <c r="WPT15" s="353"/>
      <c r="WPU15" s="352"/>
      <c r="WPV15" s="353"/>
      <c r="WPW15" s="352"/>
      <c r="WPX15" s="353"/>
      <c r="WPY15" s="350"/>
      <c r="WPZ15" s="350"/>
      <c r="WQA15" s="350"/>
      <c r="WQB15" s="350"/>
      <c r="WQC15" s="350"/>
      <c r="WQD15" s="350"/>
      <c r="WQE15" s="351"/>
      <c r="WQF15" s="352"/>
      <c r="WQG15" s="353"/>
      <c r="WQH15" s="352"/>
      <c r="WQI15" s="353"/>
      <c r="WQJ15" s="352"/>
      <c r="WQK15" s="353"/>
      <c r="WQL15" s="352"/>
      <c r="WQM15" s="353"/>
      <c r="WQN15" s="350"/>
      <c r="WQO15" s="350"/>
      <c r="WQP15" s="350"/>
      <c r="WQQ15" s="350"/>
      <c r="WQR15" s="350"/>
      <c r="WQS15" s="350"/>
      <c r="WQT15" s="351"/>
      <c r="WQU15" s="352"/>
      <c r="WQV15" s="353"/>
      <c r="WQW15" s="352"/>
      <c r="WQX15" s="353"/>
      <c r="WQY15" s="352"/>
      <c r="WQZ15" s="353"/>
      <c r="WRA15" s="352"/>
      <c r="WRB15" s="353"/>
      <c r="WRC15" s="350"/>
      <c r="WRD15" s="350"/>
      <c r="WRE15" s="350"/>
      <c r="WRF15" s="350"/>
      <c r="WRG15" s="350"/>
      <c r="WRH15" s="350"/>
      <c r="WRI15" s="351"/>
      <c r="WRJ15" s="352"/>
      <c r="WRK15" s="353"/>
      <c r="WRL15" s="352"/>
      <c r="WRM15" s="353"/>
      <c r="WRN15" s="352"/>
      <c r="WRO15" s="353"/>
      <c r="WRP15" s="352"/>
      <c r="WRQ15" s="353"/>
      <c r="WRR15" s="350"/>
      <c r="WRS15" s="350"/>
      <c r="WRT15" s="350"/>
      <c r="WRU15" s="350"/>
      <c r="WRV15" s="350"/>
      <c r="WRW15" s="350"/>
      <c r="WRX15" s="351"/>
      <c r="WRY15" s="352"/>
      <c r="WRZ15" s="353"/>
      <c r="WSA15" s="352"/>
      <c r="WSB15" s="353"/>
      <c r="WSC15" s="352"/>
      <c r="WSD15" s="353"/>
      <c r="WSE15" s="352"/>
      <c r="WSF15" s="353"/>
      <c r="WSG15" s="350"/>
      <c r="WSH15" s="350"/>
      <c r="WSI15" s="350"/>
      <c r="WSJ15" s="350"/>
      <c r="WSK15" s="350"/>
      <c r="WSL15" s="350"/>
      <c r="WSM15" s="351"/>
      <c r="WSN15" s="352"/>
      <c r="WSO15" s="353"/>
      <c r="WSP15" s="352"/>
      <c r="WSQ15" s="353"/>
      <c r="WSR15" s="352"/>
      <c r="WSS15" s="353"/>
      <c r="WST15" s="352"/>
      <c r="WSU15" s="353"/>
      <c r="WSV15" s="350"/>
      <c r="WSW15" s="350"/>
      <c r="WSX15" s="350"/>
      <c r="WSY15" s="350"/>
      <c r="WSZ15" s="350"/>
      <c r="WTA15" s="350"/>
      <c r="WTB15" s="351"/>
      <c r="WTC15" s="352"/>
      <c r="WTD15" s="353"/>
      <c r="WTE15" s="352"/>
      <c r="WTF15" s="353"/>
      <c r="WTG15" s="352"/>
      <c r="WTH15" s="353"/>
      <c r="WTI15" s="352"/>
      <c r="WTJ15" s="353"/>
      <c r="WTK15" s="350"/>
      <c r="WTL15" s="350"/>
      <c r="WTM15" s="350"/>
      <c r="WTN15" s="350"/>
      <c r="WTO15" s="350"/>
      <c r="WTP15" s="350"/>
      <c r="WTQ15" s="351"/>
      <c r="WTR15" s="352"/>
      <c r="WTS15" s="353"/>
      <c r="WTT15" s="352"/>
      <c r="WTU15" s="353"/>
      <c r="WTV15" s="352"/>
      <c r="WTW15" s="353"/>
      <c r="WTX15" s="352"/>
      <c r="WTY15" s="353"/>
      <c r="WTZ15" s="350"/>
      <c r="WUA15" s="350"/>
      <c r="WUB15" s="350"/>
      <c r="WUC15" s="350"/>
      <c r="WUD15" s="350"/>
      <c r="WUE15" s="350"/>
      <c r="WUF15" s="351"/>
      <c r="WUG15" s="352"/>
      <c r="WUH15" s="353"/>
      <c r="WUI15" s="352"/>
      <c r="WUJ15" s="353"/>
      <c r="WUK15" s="352"/>
      <c r="WUL15" s="353"/>
      <c r="WUM15" s="352"/>
      <c r="WUN15" s="353"/>
      <c r="WUO15" s="350"/>
      <c r="WUP15" s="350"/>
      <c r="WUQ15" s="350"/>
      <c r="WUR15" s="350"/>
      <c r="WUS15" s="350"/>
      <c r="WUT15" s="350"/>
      <c r="WUU15" s="351"/>
      <c r="WUV15" s="352"/>
      <c r="WUW15" s="353"/>
      <c r="WUX15" s="352"/>
      <c r="WUY15" s="353"/>
      <c r="WUZ15" s="352"/>
      <c r="WVA15" s="353"/>
      <c r="WVB15" s="352"/>
      <c r="WVC15" s="353"/>
      <c r="WVD15" s="350"/>
      <c r="WVE15" s="350"/>
      <c r="WVF15" s="350"/>
      <c r="WVG15" s="350"/>
      <c r="WVH15" s="350"/>
      <c r="WVI15" s="350"/>
      <c r="WVJ15" s="351"/>
      <c r="WVK15" s="352"/>
      <c r="WVL15" s="353"/>
      <c r="WVM15" s="352"/>
      <c r="WVN15" s="353"/>
      <c r="WVO15" s="352"/>
      <c r="WVP15" s="353"/>
      <c r="WVQ15" s="352"/>
      <c r="WVR15" s="353"/>
      <c r="WVS15" s="350"/>
      <c r="WVT15" s="350"/>
      <c r="WVU15" s="350"/>
      <c r="WVV15" s="350"/>
      <c r="WVW15" s="350"/>
      <c r="WVX15" s="350"/>
      <c r="WVY15" s="351"/>
      <c r="WVZ15" s="352"/>
      <c r="WWA15" s="353"/>
      <c r="WWB15" s="352"/>
      <c r="WWC15" s="353"/>
      <c r="WWD15" s="352"/>
      <c r="WWE15" s="353"/>
      <c r="WWF15" s="352"/>
      <c r="WWG15" s="353"/>
      <c r="WWH15" s="350"/>
      <c r="WWI15" s="350"/>
      <c r="WWJ15" s="350"/>
      <c r="WWK15" s="350"/>
      <c r="WWL15" s="350"/>
      <c r="WWM15" s="350"/>
      <c r="WWN15" s="351"/>
      <c r="WWO15" s="352"/>
      <c r="WWP15" s="353"/>
      <c r="WWQ15" s="352"/>
      <c r="WWR15" s="353"/>
      <c r="WWS15" s="352"/>
      <c r="WWT15" s="353"/>
      <c r="WWU15" s="352"/>
      <c r="WWV15" s="353"/>
      <c r="WWW15" s="350"/>
      <c r="WWX15" s="350"/>
      <c r="WWY15" s="350"/>
      <c r="WWZ15" s="350"/>
      <c r="WXA15" s="350"/>
      <c r="WXB15" s="350"/>
      <c r="WXC15" s="351"/>
      <c r="WXD15" s="352"/>
      <c r="WXE15" s="353"/>
      <c r="WXF15" s="352"/>
      <c r="WXG15" s="353"/>
      <c r="WXH15" s="352"/>
      <c r="WXI15" s="353"/>
      <c r="WXJ15" s="352"/>
      <c r="WXK15" s="353"/>
      <c r="WXL15" s="350"/>
      <c r="WXM15" s="350"/>
      <c r="WXN15" s="350"/>
      <c r="WXO15" s="350"/>
      <c r="WXP15" s="350"/>
      <c r="WXQ15" s="350"/>
      <c r="WXR15" s="351"/>
      <c r="WXS15" s="352"/>
      <c r="WXT15" s="353"/>
      <c r="WXU15" s="352"/>
      <c r="WXV15" s="353"/>
      <c r="WXW15" s="352"/>
      <c r="WXX15" s="353"/>
      <c r="WXY15" s="352"/>
      <c r="WXZ15" s="353"/>
      <c r="WYA15" s="350"/>
      <c r="WYB15" s="350"/>
      <c r="WYC15" s="350"/>
      <c r="WYD15" s="350"/>
      <c r="WYE15" s="350"/>
      <c r="WYF15" s="350"/>
      <c r="WYG15" s="351"/>
      <c r="WYH15" s="352"/>
      <c r="WYI15" s="353"/>
      <c r="WYJ15" s="352"/>
      <c r="WYK15" s="353"/>
      <c r="WYL15" s="352"/>
      <c r="WYM15" s="353"/>
      <c r="WYN15" s="352"/>
      <c r="WYO15" s="353"/>
      <c r="WYP15" s="350"/>
      <c r="WYQ15" s="350"/>
      <c r="WYR15" s="350"/>
      <c r="WYS15" s="350"/>
      <c r="WYT15" s="350"/>
      <c r="WYU15" s="350"/>
      <c r="WYV15" s="351"/>
      <c r="WYW15" s="352"/>
      <c r="WYX15" s="353"/>
      <c r="WYY15" s="352"/>
      <c r="WYZ15" s="353"/>
      <c r="WZA15" s="352"/>
      <c r="WZB15" s="353"/>
      <c r="WZC15" s="352"/>
      <c r="WZD15" s="353"/>
      <c r="WZE15" s="350"/>
      <c r="WZF15" s="350"/>
      <c r="WZG15" s="350"/>
      <c r="WZH15" s="350"/>
      <c r="WZI15" s="350"/>
      <c r="WZJ15" s="350"/>
      <c r="WZK15" s="351"/>
      <c r="WZL15" s="352"/>
      <c r="WZM15" s="353"/>
      <c r="WZN15" s="352"/>
      <c r="WZO15" s="353"/>
      <c r="WZP15" s="352"/>
      <c r="WZQ15" s="353"/>
      <c r="WZR15" s="352"/>
      <c r="WZS15" s="353"/>
      <c r="WZT15" s="350"/>
      <c r="WZU15" s="350"/>
      <c r="WZV15" s="350"/>
      <c r="WZW15" s="350"/>
      <c r="WZX15" s="350"/>
      <c r="WZY15" s="350"/>
      <c r="WZZ15" s="351"/>
      <c r="XAA15" s="352"/>
      <c r="XAB15" s="353"/>
      <c r="XAC15" s="352"/>
      <c r="XAD15" s="353"/>
      <c r="XAE15" s="352"/>
      <c r="XAF15" s="353"/>
      <c r="XAG15" s="352"/>
      <c r="XAH15" s="353"/>
      <c r="XAI15" s="350"/>
      <c r="XAJ15" s="350"/>
      <c r="XAK15" s="350"/>
      <c r="XAL15" s="350"/>
      <c r="XAM15" s="350"/>
      <c r="XAN15" s="350"/>
      <c r="XAO15" s="351"/>
      <c r="XAP15" s="352"/>
      <c r="XAQ15" s="353"/>
      <c r="XAR15" s="352"/>
      <c r="XAS15" s="353"/>
      <c r="XAT15" s="352"/>
      <c r="XAU15" s="353"/>
      <c r="XAV15" s="352"/>
      <c r="XAW15" s="353"/>
      <c r="XAX15" s="350"/>
      <c r="XAY15" s="350"/>
      <c r="XAZ15" s="350"/>
      <c r="XBA15" s="350"/>
      <c r="XBB15" s="350"/>
      <c r="XBC15" s="350"/>
      <c r="XBD15" s="351"/>
      <c r="XBE15" s="352"/>
      <c r="XBF15" s="353"/>
      <c r="XBG15" s="352"/>
      <c r="XBH15" s="353"/>
      <c r="XBI15" s="352"/>
      <c r="XBJ15" s="353"/>
      <c r="XBK15" s="352"/>
      <c r="XBL15" s="353"/>
      <c r="XBM15" s="350"/>
      <c r="XBN15" s="350"/>
      <c r="XBO15" s="350"/>
      <c r="XBP15" s="350"/>
      <c r="XBQ15" s="350"/>
      <c r="XBR15" s="350"/>
      <c r="XBS15" s="351"/>
      <c r="XBT15" s="352"/>
      <c r="XBU15" s="353"/>
      <c r="XBV15" s="352"/>
      <c r="XBW15" s="353"/>
      <c r="XBX15" s="352"/>
      <c r="XBY15" s="353"/>
      <c r="XBZ15" s="352"/>
      <c r="XCA15" s="353"/>
      <c r="XCB15" s="350"/>
      <c r="XCC15" s="350"/>
      <c r="XCD15" s="350"/>
      <c r="XCE15" s="350"/>
      <c r="XCF15" s="350"/>
      <c r="XCG15" s="350"/>
      <c r="XCH15" s="351"/>
      <c r="XCI15" s="352"/>
      <c r="XCJ15" s="353"/>
      <c r="XCK15" s="352"/>
      <c r="XCL15" s="353"/>
      <c r="XCM15" s="352"/>
      <c r="XCN15" s="353"/>
      <c r="XCO15" s="352"/>
      <c r="XCP15" s="353"/>
      <c r="XCQ15" s="350"/>
      <c r="XCR15" s="350"/>
      <c r="XCS15" s="350"/>
      <c r="XCT15" s="350"/>
      <c r="XCU15" s="350"/>
      <c r="XCV15" s="350"/>
      <c r="XCW15" s="351"/>
      <c r="XCX15" s="352"/>
      <c r="XCY15" s="353"/>
      <c r="XCZ15" s="352"/>
      <c r="XDA15" s="353"/>
      <c r="XDB15" s="352"/>
      <c r="XDC15" s="353"/>
      <c r="XDD15" s="352"/>
      <c r="XDE15" s="353"/>
      <c r="XDF15" s="350"/>
      <c r="XDG15" s="350"/>
      <c r="XDH15" s="350"/>
      <c r="XDI15" s="350"/>
      <c r="XDJ15" s="350"/>
      <c r="XDK15" s="350"/>
      <c r="XDL15" s="351"/>
      <c r="XDM15" s="352"/>
      <c r="XDN15" s="353"/>
      <c r="XDO15" s="352"/>
      <c r="XDP15" s="353"/>
      <c r="XDQ15" s="352"/>
      <c r="XDR15" s="353"/>
      <c r="XDS15" s="352"/>
      <c r="XDT15" s="353"/>
      <c r="XDU15" s="350"/>
      <c r="XDV15" s="350"/>
      <c r="XDW15" s="350"/>
      <c r="XDX15" s="350"/>
      <c r="XDY15" s="350"/>
      <c r="XDZ15" s="350"/>
      <c r="XEA15" s="351"/>
      <c r="XEB15" s="352"/>
      <c r="XEC15" s="353"/>
      <c r="XED15" s="352"/>
      <c r="XEE15" s="353"/>
      <c r="XEF15" s="352"/>
      <c r="XEG15" s="353"/>
      <c r="XEH15" s="352"/>
      <c r="XEI15" s="353"/>
      <c r="XEJ15" s="350"/>
      <c r="XEK15" s="350"/>
      <c r="XEL15" s="350"/>
      <c r="XEM15" s="350"/>
      <c r="XEN15" s="350"/>
      <c r="XEO15" s="350"/>
      <c r="XEP15" s="351"/>
      <c r="XEQ15" s="352"/>
      <c r="XER15" s="353"/>
      <c r="XES15" s="352"/>
      <c r="XET15" s="353"/>
      <c r="XEU15" s="352"/>
      <c r="XEV15" s="353"/>
      <c r="XEW15" s="352"/>
      <c r="XEX15" s="353"/>
      <c r="XEY15" s="350"/>
      <c r="XEZ15" s="350"/>
      <c r="XFA15" s="350"/>
      <c r="XFB15" s="350"/>
    </row>
    <row r="16" spans="1:16382" ht="44.25" customHeight="1">
      <c r="A16" s="350" t="s">
        <v>57</v>
      </c>
      <c r="B16" s="350"/>
      <c r="C16" s="350"/>
      <c r="D16" s="350"/>
      <c r="E16" s="351">
        <f>ORC_PROPOSTA!F124</f>
        <v>228260.28</v>
      </c>
      <c r="F16" s="352">
        <v>0.1</v>
      </c>
      <c r="G16" s="353">
        <f t="shared" si="0"/>
        <v>22826.028000000002</v>
      </c>
      <c r="H16" s="352">
        <v>0.1</v>
      </c>
      <c r="I16" s="353">
        <f t="shared" si="1"/>
        <v>22826.028000000002</v>
      </c>
      <c r="J16" s="352">
        <v>0.1</v>
      </c>
      <c r="K16" s="353">
        <f t="shared" si="2"/>
        <v>22826.028000000002</v>
      </c>
      <c r="L16" s="352">
        <v>0.1</v>
      </c>
      <c r="M16" s="353">
        <f t="shared" si="3"/>
        <v>22826.028000000002</v>
      </c>
      <c r="N16" s="352">
        <v>0.1</v>
      </c>
      <c r="O16" s="353">
        <f t="shared" si="4"/>
        <v>22826.028000000002</v>
      </c>
      <c r="P16" s="352">
        <v>0.1</v>
      </c>
      <c r="Q16" s="353">
        <f t="shared" si="5"/>
        <v>22826.028000000002</v>
      </c>
      <c r="R16" s="352">
        <v>0.1</v>
      </c>
      <c r="S16" s="353">
        <f t="shared" si="6"/>
        <v>22826.028000000002</v>
      </c>
      <c r="T16" s="352">
        <v>0.1</v>
      </c>
      <c r="U16" s="353">
        <f t="shared" si="7"/>
        <v>22826.028000000002</v>
      </c>
      <c r="V16" s="352">
        <v>0.1</v>
      </c>
      <c r="W16" s="353">
        <f t="shared" si="8"/>
        <v>22826.028000000002</v>
      </c>
      <c r="X16" s="352">
        <v>0.1</v>
      </c>
      <c r="Y16" s="353">
        <f t="shared" si="9"/>
        <v>22826.028000000002</v>
      </c>
      <c r="Z16" s="354">
        <f t="shared" si="10"/>
        <v>228260.27999999997</v>
      </c>
      <c r="AA16" s="354">
        <f t="shared" si="11"/>
        <v>0</v>
      </c>
      <c r="AB16" s="353"/>
      <c r="AC16" s="350"/>
      <c r="AD16" s="350"/>
      <c r="AE16" s="350"/>
      <c r="AF16" s="350"/>
      <c r="AG16" s="350"/>
      <c r="AH16" s="350"/>
      <c r="AI16" s="351"/>
      <c r="AJ16" s="352"/>
      <c r="AK16" s="353"/>
      <c r="AL16" s="352"/>
      <c r="AM16" s="353"/>
      <c r="AN16" s="352"/>
      <c r="AO16" s="353"/>
      <c r="AP16" s="352"/>
      <c r="AQ16" s="353"/>
      <c r="AR16" s="350"/>
      <c r="AS16" s="350"/>
      <c r="AT16" s="350"/>
      <c r="AU16" s="350"/>
      <c r="AV16" s="350"/>
      <c r="AW16" s="350"/>
      <c r="AX16" s="351"/>
      <c r="AY16" s="352"/>
      <c r="AZ16" s="353"/>
      <c r="BA16" s="352"/>
      <c r="BB16" s="353"/>
      <c r="BC16" s="352"/>
      <c r="BD16" s="353"/>
      <c r="BE16" s="352"/>
      <c r="BF16" s="353"/>
      <c r="BG16" s="350"/>
      <c r="BH16" s="350"/>
      <c r="BI16" s="350"/>
      <c r="BJ16" s="350"/>
      <c r="BK16" s="350"/>
      <c r="BL16" s="350"/>
      <c r="BM16" s="351"/>
      <c r="BN16" s="352"/>
      <c r="BO16" s="353"/>
      <c r="BP16" s="352"/>
      <c r="BQ16" s="353"/>
      <c r="BR16" s="352"/>
      <c r="BS16" s="353"/>
      <c r="BT16" s="352"/>
      <c r="BU16" s="353"/>
      <c r="BV16" s="350"/>
      <c r="BW16" s="350"/>
      <c r="BX16" s="350"/>
      <c r="BY16" s="350"/>
      <c r="BZ16" s="350"/>
      <c r="CA16" s="350"/>
      <c r="CB16" s="351"/>
      <c r="CC16" s="352"/>
      <c r="CD16" s="353"/>
      <c r="CE16" s="352"/>
      <c r="CF16" s="353"/>
      <c r="CG16" s="352"/>
      <c r="CH16" s="353"/>
      <c r="CI16" s="352"/>
      <c r="CJ16" s="353"/>
      <c r="CK16" s="350"/>
      <c r="CL16" s="350"/>
      <c r="CM16" s="350"/>
      <c r="CN16" s="350"/>
      <c r="CO16" s="350"/>
      <c r="CP16" s="350"/>
      <c r="CQ16" s="351"/>
      <c r="CR16" s="352"/>
      <c r="CS16" s="353"/>
      <c r="CT16" s="352"/>
      <c r="CU16" s="353"/>
      <c r="CV16" s="352"/>
      <c r="CW16" s="353"/>
      <c r="CX16" s="352"/>
      <c r="CY16" s="353"/>
      <c r="CZ16" s="350"/>
      <c r="DA16" s="350"/>
      <c r="DB16" s="350"/>
      <c r="DC16" s="350"/>
      <c r="DD16" s="350"/>
      <c r="DE16" s="350"/>
      <c r="DF16" s="351"/>
      <c r="DG16" s="352"/>
      <c r="DH16" s="353"/>
      <c r="DI16" s="352"/>
      <c r="DJ16" s="353"/>
      <c r="DK16" s="352"/>
      <c r="DL16" s="353"/>
      <c r="DM16" s="352"/>
      <c r="DN16" s="353"/>
      <c r="DO16" s="350"/>
      <c r="DP16" s="350"/>
      <c r="DQ16" s="350"/>
      <c r="DR16" s="350"/>
      <c r="DS16" s="350"/>
      <c r="DT16" s="350"/>
      <c r="DU16" s="351"/>
      <c r="DV16" s="352"/>
      <c r="DW16" s="353"/>
      <c r="DX16" s="352"/>
      <c r="DY16" s="353"/>
      <c r="DZ16" s="352"/>
      <c r="EA16" s="353"/>
      <c r="EB16" s="352"/>
      <c r="EC16" s="353"/>
      <c r="ED16" s="350"/>
      <c r="EE16" s="350"/>
      <c r="EF16" s="350"/>
      <c r="EG16" s="350"/>
      <c r="EH16" s="350"/>
      <c r="EI16" s="350"/>
      <c r="EJ16" s="351"/>
      <c r="EK16" s="352"/>
      <c r="EL16" s="353"/>
      <c r="EM16" s="352"/>
      <c r="EN16" s="353"/>
      <c r="EO16" s="352"/>
      <c r="EP16" s="353"/>
      <c r="EQ16" s="352"/>
      <c r="ER16" s="353"/>
      <c r="ES16" s="350"/>
      <c r="ET16" s="350"/>
      <c r="EU16" s="350"/>
      <c r="EV16" s="350"/>
      <c r="EW16" s="350"/>
      <c r="EX16" s="350"/>
      <c r="EY16" s="351"/>
      <c r="EZ16" s="352"/>
      <c r="FA16" s="353"/>
      <c r="FB16" s="352"/>
      <c r="FC16" s="353"/>
      <c r="FD16" s="352"/>
      <c r="FE16" s="353"/>
      <c r="FF16" s="352"/>
      <c r="FG16" s="353"/>
      <c r="FH16" s="350"/>
      <c r="FI16" s="350"/>
      <c r="FJ16" s="350"/>
      <c r="FK16" s="350"/>
      <c r="FL16" s="350"/>
      <c r="FM16" s="350"/>
      <c r="FN16" s="351"/>
      <c r="FO16" s="352"/>
      <c r="FP16" s="353"/>
      <c r="FQ16" s="352"/>
      <c r="FR16" s="353"/>
      <c r="FS16" s="352"/>
      <c r="FT16" s="353"/>
      <c r="FU16" s="352"/>
      <c r="FV16" s="353"/>
      <c r="FW16" s="350"/>
      <c r="FX16" s="350"/>
      <c r="FY16" s="350"/>
      <c r="FZ16" s="350"/>
      <c r="GA16" s="350"/>
      <c r="GB16" s="350"/>
      <c r="GC16" s="351"/>
      <c r="GD16" s="352"/>
      <c r="GE16" s="353"/>
      <c r="GF16" s="352"/>
      <c r="GG16" s="353"/>
      <c r="GH16" s="352"/>
      <c r="GI16" s="353"/>
      <c r="GJ16" s="352"/>
      <c r="GK16" s="353"/>
      <c r="GL16" s="350"/>
      <c r="GM16" s="350"/>
      <c r="GN16" s="350"/>
      <c r="GO16" s="350"/>
      <c r="GP16" s="350"/>
      <c r="GQ16" s="350"/>
      <c r="GR16" s="351"/>
      <c r="GS16" s="352"/>
      <c r="GT16" s="353"/>
      <c r="GU16" s="352"/>
      <c r="GV16" s="353"/>
      <c r="GW16" s="352"/>
      <c r="GX16" s="353"/>
      <c r="GY16" s="352"/>
      <c r="GZ16" s="353"/>
      <c r="HA16" s="350"/>
      <c r="HB16" s="350"/>
      <c r="HC16" s="350"/>
      <c r="HD16" s="350"/>
      <c r="HE16" s="350"/>
      <c r="HF16" s="350"/>
      <c r="HG16" s="351"/>
      <c r="HH16" s="352"/>
      <c r="HI16" s="353"/>
      <c r="HJ16" s="352"/>
      <c r="HK16" s="353"/>
      <c r="HL16" s="352"/>
      <c r="HM16" s="353"/>
      <c r="HN16" s="352"/>
      <c r="HO16" s="353"/>
      <c r="HP16" s="350"/>
      <c r="HQ16" s="350"/>
      <c r="HR16" s="350"/>
      <c r="HS16" s="350"/>
      <c r="HT16" s="350"/>
      <c r="HU16" s="350"/>
      <c r="HV16" s="351"/>
      <c r="HW16" s="352"/>
      <c r="HX16" s="353"/>
      <c r="HY16" s="352"/>
      <c r="HZ16" s="353"/>
      <c r="IA16" s="352"/>
      <c r="IB16" s="353"/>
      <c r="IC16" s="352"/>
      <c r="ID16" s="353"/>
      <c r="IE16" s="350"/>
      <c r="IF16" s="350"/>
      <c r="IG16" s="350"/>
      <c r="IH16" s="350"/>
      <c r="II16" s="350"/>
      <c r="IJ16" s="350"/>
      <c r="IK16" s="351"/>
      <c r="IL16" s="352"/>
      <c r="IM16" s="353"/>
      <c r="IN16" s="352"/>
      <c r="IO16" s="353"/>
      <c r="IP16" s="352"/>
      <c r="IQ16" s="353"/>
      <c r="IR16" s="352"/>
      <c r="IS16" s="353"/>
      <c r="IT16" s="350"/>
      <c r="IU16" s="350"/>
      <c r="IV16" s="350"/>
      <c r="IW16" s="350"/>
      <c r="IX16" s="350"/>
      <c r="IY16" s="350"/>
      <c r="IZ16" s="351"/>
      <c r="JA16" s="352"/>
      <c r="JB16" s="353"/>
      <c r="JC16" s="352"/>
      <c r="JD16" s="353"/>
      <c r="JE16" s="352"/>
      <c r="JF16" s="353"/>
      <c r="JG16" s="352"/>
      <c r="JH16" s="353"/>
      <c r="JI16" s="350"/>
      <c r="JJ16" s="350"/>
      <c r="JK16" s="350"/>
      <c r="JL16" s="350"/>
      <c r="JM16" s="350"/>
      <c r="JN16" s="350"/>
      <c r="JO16" s="351"/>
      <c r="JP16" s="352"/>
      <c r="JQ16" s="353"/>
      <c r="JR16" s="352"/>
      <c r="JS16" s="353"/>
      <c r="JT16" s="352"/>
      <c r="JU16" s="353"/>
      <c r="JV16" s="352"/>
      <c r="JW16" s="353"/>
      <c r="JX16" s="350"/>
      <c r="JY16" s="350"/>
      <c r="JZ16" s="350"/>
      <c r="KA16" s="350"/>
      <c r="KB16" s="350"/>
      <c r="KC16" s="350"/>
      <c r="KD16" s="351"/>
      <c r="KE16" s="352"/>
      <c r="KF16" s="353"/>
      <c r="KG16" s="352"/>
      <c r="KH16" s="353"/>
      <c r="KI16" s="352"/>
      <c r="KJ16" s="353"/>
      <c r="KK16" s="352"/>
      <c r="KL16" s="353"/>
      <c r="KM16" s="350"/>
      <c r="KN16" s="350"/>
      <c r="KO16" s="350"/>
      <c r="KP16" s="350"/>
      <c r="KQ16" s="350"/>
      <c r="KR16" s="350"/>
      <c r="KS16" s="351"/>
      <c r="KT16" s="352"/>
      <c r="KU16" s="353"/>
      <c r="KV16" s="352"/>
      <c r="KW16" s="353"/>
      <c r="KX16" s="352"/>
      <c r="KY16" s="353"/>
      <c r="KZ16" s="352"/>
      <c r="LA16" s="353"/>
      <c r="LB16" s="350"/>
      <c r="LC16" s="350"/>
      <c r="LD16" s="350"/>
      <c r="LE16" s="350"/>
      <c r="LF16" s="350"/>
      <c r="LG16" s="350"/>
      <c r="LH16" s="351"/>
      <c r="LI16" s="352"/>
      <c r="LJ16" s="353"/>
      <c r="LK16" s="352"/>
      <c r="LL16" s="353"/>
      <c r="LM16" s="352"/>
      <c r="LN16" s="353"/>
      <c r="LO16" s="352"/>
      <c r="LP16" s="353"/>
      <c r="LQ16" s="350"/>
      <c r="LR16" s="350"/>
      <c r="LS16" s="350"/>
      <c r="LT16" s="350"/>
      <c r="LU16" s="350"/>
      <c r="LV16" s="350"/>
      <c r="LW16" s="351"/>
      <c r="LX16" s="352"/>
      <c r="LY16" s="353"/>
      <c r="LZ16" s="352"/>
      <c r="MA16" s="353"/>
      <c r="MB16" s="352"/>
      <c r="MC16" s="353"/>
      <c r="MD16" s="352"/>
      <c r="ME16" s="353"/>
      <c r="MF16" s="350"/>
      <c r="MG16" s="350"/>
      <c r="MH16" s="350"/>
      <c r="MI16" s="350"/>
      <c r="MJ16" s="350"/>
      <c r="MK16" s="350"/>
      <c r="ML16" s="351"/>
      <c r="MM16" s="352"/>
      <c r="MN16" s="353"/>
      <c r="MO16" s="352"/>
      <c r="MP16" s="353"/>
      <c r="MQ16" s="352"/>
      <c r="MR16" s="353"/>
      <c r="MS16" s="352"/>
      <c r="MT16" s="353"/>
      <c r="MU16" s="350"/>
      <c r="MV16" s="350"/>
      <c r="MW16" s="350"/>
      <c r="MX16" s="350"/>
      <c r="MY16" s="350"/>
      <c r="MZ16" s="350"/>
      <c r="NA16" s="351"/>
      <c r="NB16" s="352"/>
      <c r="NC16" s="353"/>
      <c r="ND16" s="352"/>
      <c r="NE16" s="353"/>
      <c r="NF16" s="352"/>
      <c r="NG16" s="353"/>
      <c r="NH16" s="352"/>
      <c r="NI16" s="353"/>
      <c r="NJ16" s="350"/>
      <c r="NK16" s="350"/>
      <c r="NL16" s="350"/>
      <c r="NM16" s="350"/>
      <c r="NN16" s="350"/>
      <c r="NO16" s="350"/>
      <c r="NP16" s="351"/>
      <c r="NQ16" s="352"/>
      <c r="NR16" s="353"/>
      <c r="NS16" s="352"/>
      <c r="NT16" s="353"/>
      <c r="NU16" s="352"/>
      <c r="NV16" s="353"/>
      <c r="NW16" s="352"/>
      <c r="NX16" s="353"/>
      <c r="NY16" s="350"/>
      <c r="NZ16" s="350"/>
      <c r="OA16" s="350"/>
      <c r="OB16" s="350"/>
      <c r="OC16" s="350"/>
      <c r="OD16" s="350"/>
      <c r="OE16" s="351"/>
      <c r="OF16" s="352"/>
      <c r="OG16" s="353"/>
      <c r="OH16" s="352"/>
      <c r="OI16" s="353"/>
      <c r="OJ16" s="352"/>
      <c r="OK16" s="353"/>
      <c r="OL16" s="352"/>
      <c r="OM16" s="353"/>
      <c r="ON16" s="350"/>
      <c r="OO16" s="350"/>
      <c r="OP16" s="350"/>
      <c r="OQ16" s="350"/>
      <c r="OR16" s="350"/>
      <c r="OS16" s="350"/>
      <c r="OT16" s="351"/>
      <c r="OU16" s="352"/>
      <c r="OV16" s="353"/>
      <c r="OW16" s="352"/>
      <c r="OX16" s="353"/>
      <c r="OY16" s="352"/>
      <c r="OZ16" s="353"/>
      <c r="PA16" s="352"/>
      <c r="PB16" s="353"/>
      <c r="PC16" s="350"/>
      <c r="PD16" s="350"/>
      <c r="PE16" s="350"/>
      <c r="PF16" s="350"/>
      <c r="PG16" s="350"/>
      <c r="PH16" s="350"/>
      <c r="PI16" s="351"/>
      <c r="PJ16" s="352"/>
      <c r="PK16" s="353"/>
      <c r="PL16" s="352"/>
      <c r="PM16" s="353"/>
      <c r="PN16" s="352"/>
      <c r="PO16" s="353"/>
      <c r="PP16" s="352"/>
      <c r="PQ16" s="353"/>
      <c r="PR16" s="350"/>
      <c r="PS16" s="350"/>
      <c r="PT16" s="350"/>
      <c r="PU16" s="350"/>
      <c r="PV16" s="350"/>
      <c r="PW16" s="350"/>
      <c r="PX16" s="351"/>
      <c r="PY16" s="352"/>
      <c r="PZ16" s="353"/>
      <c r="QA16" s="352"/>
      <c r="QB16" s="353"/>
      <c r="QC16" s="352"/>
      <c r="QD16" s="353"/>
      <c r="QE16" s="352"/>
      <c r="QF16" s="353"/>
      <c r="QG16" s="350"/>
      <c r="QH16" s="350"/>
      <c r="QI16" s="350"/>
      <c r="QJ16" s="350"/>
      <c r="QK16" s="350"/>
      <c r="QL16" s="350"/>
      <c r="QM16" s="351"/>
      <c r="QN16" s="352"/>
      <c r="QO16" s="353"/>
      <c r="QP16" s="352"/>
      <c r="QQ16" s="353"/>
      <c r="QR16" s="352"/>
      <c r="QS16" s="353"/>
      <c r="QT16" s="352"/>
      <c r="QU16" s="353"/>
      <c r="QV16" s="350"/>
      <c r="QW16" s="350"/>
      <c r="QX16" s="350"/>
      <c r="QY16" s="350"/>
      <c r="QZ16" s="350"/>
      <c r="RA16" s="350"/>
      <c r="RB16" s="351"/>
      <c r="RC16" s="352"/>
      <c r="RD16" s="353"/>
      <c r="RE16" s="352"/>
      <c r="RF16" s="353"/>
      <c r="RG16" s="352"/>
      <c r="RH16" s="353"/>
      <c r="RI16" s="352"/>
      <c r="RJ16" s="353"/>
      <c r="RK16" s="350"/>
      <c r="RL16" s="350"/>
      <c r="RM16" s="350"/>
      <c r="RN16" s="350"/>
      <c r="RO16" s="350"/>
      <c r="RP16" s="350"/>
      <c r="RQ16" s="351"/>
      <c r="RR16" s="352"/>
      <c r="RS16" s="353"/>
      <c r="RT16" s="352"/>
      <c r="RU16" s="353"/>
      <c r="RV16" s="352"/>
      <c r="RW16" s="353"/>
      <c r="RX16" s="352"/>
      <c r="RY16" s="353"/>
      <c r="RZ16" s="350"/>
      <c r="SA16" s="350"/>
      <c r="SB16" s="350"/>
      <c r="SC16" s="350"/>
      <c r="SD16" s="350"/>
      <c r="SE16" s="350"/>
      <c r="SF16" s="351"/>
      <c r="SG16" s="352"/>
      <c r="SH16" s="353"/>
      <c r="SI16" s="352"/>
      <c r="SJ16" s="353"/>
      <c r="SK16" s="352"/>
      <c r="SL16" s="353"/>
      <c r="SM16" s="352"/>
      <c r="SN16" s="353"/>
      <c r="SO16" s="350"/>
      <c r="SP16" s="350"/>
      <c r="SQ16" s="350"/>
      <c r="SR16" s="350"/>
      <c r="SS16" s="350"/>
      <c r="ST16" s="350"/>
      <c r="SU16" s="351"/>
      <c r="SV16" s="352"/>
      <c r="SW16" s="353"/>
      <c r="SX16" s="352"/>
      <c r="SY16" s="353"/>
      <c r="SZ16" s="352"/>
      <c r="TA16" s="353"/>
      <c r="TB16" s="352"/>
      <c r="TC16" s="353"/>
      <c r="TD16" s="350"/>
      <c r="TE16" s="350"/>
      <c r="TF16" s="350"/>
      <c r="TG16" s="350"/>
      <c r="TH16" s="350"/>
      <c r="TI16" s="350"/>
      <c r="TJ16" s="351"/>
      <c r="TK16" s="352"/>
      <c r="TL16" s="353"/>
      <c r="TM16" s="352"/>
      <c r="TN16" s="353"/>
      <c r="TO16" s="352"/>
      <c r="TP16" s="353"/>
      <c r="TQ16" s="352"/>
      <c r="TR16" s="353"/>
      <c r="TS16" s="350"/>
      <c r="TT16" s="350"/>
      <c r="TU16" s="350"/>
      <c r="TV16" s="350"/>
      <c r="TW16" s="350"/>
      <c r="TX16" s="350"/>
      <c r="TY16" s="351"/>
      <c r="TZ16" s="352"/>
      <c r="UA16" s="353"/>
      <c r="UB16" s="352"/>
      <c r="UC16" s="353"/>
      <c r="UD16" s="352"/>
      <c r="UE16" s="353"/>
      <c r="UF16" s="352"/>
      <c r="UG16" s="353"/>
      <c r="UH16" s="350"/>
      <c r="UI16" s="350"/>
      <c r="UJ16" s="350"/>
      <c r="UK16" s="350"/>
      <c r="UL16" s="350"/>
      <c r="UM16" s="350"/>
      <c r="UN16" s="351"/>
      <c r="UO16" s="352"/>
      <c r="UP16" s="353"/>
      <c r="UQ16" s="352"/>
      <c r="UR16" s="353"/>
      <c r="US16" s="352"/>
      <c r="UT16" s="353"/>
      <c r="UU16" s="352"/>
      <c r="UV16" s="353"/>
      <c r="UW16" s="350"/>
      <c r="UX16" s="350"/>
      <c r="UY16" s="350"/>
      <c r="UZ16" s="350"/>
      <c r="VA16" s="350"/>
      <c r="VB16" s="350"/>
      <c r="VC16" s="351"/>
      <c r="VD16" s="352"/>
      <c r="VE16" s="353"/>
      <c r="VF16" s="352"/>
      <c r="VG16" s="353"/>
      <c r="VH16" s="352"/>
      <c r="VI16" s="353"/>
      <c r="VJ16" s="352"/>
      <c r="VK16" s="353"/>
      <c r="VL16" s="350"/>
      <c r="VM16" s="350"/>
      <c r="VN16" s="350"/>
      <c r="VO16" s="350"/>
      <c r="VP16" s="350"/>
      <c r="VQ16" s="350"/>
      <c r="VR16" s="351"/>
      <c r="VS16" s="352"/>
      <c r="VT16" s="353"/>
      <c r="VU16" s="352"/>
      <c r="VV16" s="353"/>
      <c r="VW16" s="352"/>
      <c r="VX16" s="353"/>
      <c r="VY16" s="352"/>
      <c r="VZ16" s="353"/>
      <c r="WA16" s="350"/>
      <c r="WB16" s="350"/>
      <c r="WC16" s="350"/>
      <c r="WD16" s="350"/>
      <c r="WE16" s="350"/>
      <c r="WF16" s="350"/>
      <c r="WG16" s="351"/>
      <c r="WH16" s="352"/>
      <c r="WI16" s="353"/>
      <c r="WJ16" s="352"/>
      <c r="WK16" s="353"/>
      <c r="WL16" s="352"/>
      <c r="WM16" s="353"/>
      <c r="WN16" s="352"/>
      <c r="WO16" s="353"/>
      <c r="WP16" s="350"/>
      <c r="WQ16" s="350"/>
      <c r="WR16" s="350"/>
      <c r="WS16" s="350"/>
      <c r="WT16" s="350"/>
      <c r="WU16" s="350"/>
      <c r="WV16" s="351"/>
      <c r="WW16" s="352"/>
      <c r="WX16" s="353"/>
      <c r="WY16" s="352"/>
      <c r="WZ16" s="353"/>
      <c r="XA16" s="352"/>
      <c r="XB16" s="353"/>
      <c r="XC16" s="352"/>
      <c r="XD16" s="353"/>
      <c r="XE16" s="350"/>
      <c r="XF16" s="350"/>
      <c r="XG16" s="350"/>
      <c r="XH16" s="350"/>
      <c r="XI16" s="350"/>
      <c r="XJ16" s="350"/>
      <c r="XK16" s="351"/>
      <c r="XL16" s="352"/>
      <c r="XM16" s="353"/>
      <c r="XN16" s="352"/>
      <c r="XO16" s="353"/>
      <c r="XP16" s="352"/>
      <c r="XQ16" s="353"/>
      <c r="XR16" s="352"/>
      <c r="XS16" s="353"/>
      <c r="XT16" s="350"/>
      <c r="XU16" s="350"/>
      <c r="XV16" s="350"/>
      <c r="XW16" s="350"/>
      <c r="XX16" s="350"/>
      <c r="XY16" s="350"/>
      <c r="XZ16" s="351"/>
      <c r="YA16" s="352"/>
      <c r="YB16" s="353"/>
      <c r="YC16" s="352"/>
      <c r="YD16" s="353"/>
      <c r="YE16" s="352"/>
      <c r="YF16" s="353"/>
      <c r="YG16" s="352"/>
      <c r="YH16" s="353"/>
      <c r="YI16" s="350"/>
      <c r="YJ16" s="350"/>
      <c r="YK16" s="350"/>
      <c r="YL16" s="350"/>
      <c r="YM16" s="350"/>
      <c r="YN16" s="350"/>
      <c r="YO16" s="351"/>
      <c r="YP16" s="352"/>
      <c r="YQ16" s="353"/>
      <c r="YR16" s="352"/>
      <c r="YS16" s="353"/>
      <c r="YT16" s="352"/>
      <c r="YU16" s="353"/>
      <c r="YV16" s="352"/>
      <c r="YW16" s="353"/>
      <c r="YX16" s="350"/>
      <c r="YY16" s="350"/>
      <c r="YZ16" s="350"/>
      <c r="ZA16" s="350"/>
      <c r="ZB16" s="350"/>
      <c r="ZC16" s="350"/>
      <c r="ZD16" s="351"/>
      <c r="ZE16" s="352"/>
      <c r="ZF16" s="353"/>
      <c r="ZG16" s="352"/>
      <c r="ZH16" s="353"/>
      <c r="ZI16" s="352"/>
      <c r="ZJ16" s="353"/>
      <c r="ZK16" s="352"/>
      <c r="ZL16" s="353"/>
      <c r="ZM16" s="350"/>
      <c r="ZN16" s="350"/>
      <c r="ZO16" s="350"/>
      <c r="ZP16" s="350"/>
      <c r="ZQ16" s="350"/>
      <c r="ZR16" s="350"/>
      <c r="ZS16" s="351"/>
      <c r="ZT16" s="352"/>
      <c r="ZU16" s="353"/>
      <c r="ZV16" s="352"/>
      <c r="ZW16" s="353"/>
      <c r="ZX16" s="352"/>
      <c r="ZY16" s="353"/>
      <c r="ZZ16" s="352"/>
      <c r="AAA16" s="353"/>
      <c r="AAB16" s="350"/>
      <c r="AAC16" s="350"/>
      <c r="AAD16" s="350"/>
      <c r="AAE16" s="350"/>
      <c r="AAF16" s="350"/>
      <c r="AAG16" s="350"/>
      <c r="AAH16" s="351"/>
      <c r="AAI16" s="352"/>
      <c r="AAJ16" s="353"/>
      <c r="AAK16" s="352"/>
      <c r="AAL16" s="353"/>
      <c r="AAM16" s="352"/>
      <c r="AAN16" s="353"/>
      <c r="AAO16" s="352"/>
      <c r="AAP16" s="353"/>
      <c r="AAQ16" s="350"/>
      <c r="AAR16" s="350"/>
      <c r="AAS16" s="350"/>
      <c r="AAT16" s="350"/>
      <c r="AAU16" s="350"/>
      <c r="AAV16" s="350"/>
      <c r="AAW16" s="351"/>
      <c r="AAX16" s="352"/>
      <c r="AAY16" s="353"/>
      <c r="AAZ16" s="352"/>
      <c r="ABA16" s="353"/>
      <c r="ABB16" s="352"/>
      <c r="ABC16" s="353"/>
      <c r="ABD16" s="352"/>
      <c r="ABE16" s="353"/>
      <c r="ABF16" s="350"/>
      <c r="ABG16" s="350"/>
      <c r="ABH16" s="350"/>
      <c r="ABI16" s="350"/>
      <c r="ABJ16" s="350"/>
      <c r="ABK16" s="350"/>
      <c r="ABL16" s="351"/>
      <c r="ABM16" s="352"/>
      <c r="ABN16" s="353"/>
      <c r="ABO16" s="352"/>
      <c r="ABP16" s="353"/>
      <c r="ABQ16" s="352"/>
      <c r="ABR16" s="353"/>
      <c r="ABS16" s="352"/>
      <c r="ABT16" s="353"/>
      <c r="ABU16" s="350"/>
      <c r="ABV16" s="350"/>
      <c r="ABW16" s="350"/>
      <c r="ABX16" s="350"/>
      <c r="ABY16" s="350"/>
      <c r="ABZ16" s="350"/>
      <c r="ACA16" s="351"/>
      <c r="ACB16" s="352"/>
      <c r="ACC16" s="353"/>
      <c r="ACD16" s="352"/>
      <c r="ACE16" s="353"/>
      <c r="ACF16" s="352"/>
      <c r="ACG16" s="353"/>
      <c r="ACH16" s="352"/>
      <c r="ACI16" s="353"/>
      <c r="ACJ16" s="350"/>
      <c r="ACK16" s="350"/>
      <c r="ACL16" s="350"/>
      <c r="ACM16" s="350"/>
      <c r="ACN16" s="350"/>
      <c r="ACO16" s="350"/>
      <c r="ACP16" s="351"/>
      <c r="ACQ16" s="352"/>
      <c r="ACR16" s="353"/>
      <c r="ACS16" s="352"/>
      <c r="ACT16" s="353"/>
      <c r="ACU16" s="352"/>
      <c r="ACV16" s="353"/>
      <c r="ACW16" s="352"/>
      <c r="ACX16" s="353"/>
      <c r="ACY16" s="350"/>
      <c r="ACZ16" s="350"/>
      <c r="ADA16" s="350"/>
      <c r="ADB16" s="350"/>
      <c r="ADC16" s="350"/>
      <c r="ADD16" s="350"/>
      <c r="ADE16" s="351"/>
      <c r="ADF16" s="352"/>
      <c r="ADG16" s="353"/>
      <c r="ADH16" s="352"/>
      <c r="ADI16" s="353"/>
      <c r="ADJ16" s="352"/>
      <c r="ADK16" s="353"/>
      <c r="ADL16" s="352"/>
      <c r="ADM16" s="353"/>
      <c r="ADN16" s="350"/>
      <c r="ADO16" s="350"/>
      <c r="ADP16" s="350"/>
      <c r="ADQ16" s="350"/>
      <c r="ADR16" s="350"/>
      <c r="ADS16" s="350"/>
      <c r="ADT16" s="351"/>
      <c r="ADU16" s="352"/>
      <c r="ADV16" s="353"/>
      <c r="ADW16" s="352"/>
      <c r="ADX16" s="353"/>
      <c r="ADY16" s="352"/>
      <c r="ADZ16" s="353"/>
      <c r="AEA16" s="352"/>
      <c r="AEB16" s="353"/>
      <c r="AEC16" s="350"/>
      <c r="AED16" s="350"/>
      <c r="AEE16" s="350"/>
      <c r="AEF16" s="350"/>
      <c r="AEG16" s="350"/>
      <c r="AEH16" s="350"/>
      <c r="AEI16" s="351"/>
      <c r="AEJ16" s="352"/>
      <c r="AEK16" s="353"/>
      <c r="AEL16" s="352"/>
      <c r="AEM16" s="353"/>
      <c r="AEN16" s="352"/>
      <c r="AEO16" s="353"/>
      <c r="AEP16" s="352"/>
      <c r="AEQ16" s="353"/>
      <c r="AER16" s="350"/>
      <c r="AES16" s="350"/>
      <c r="AET16" s="350"/>
      <c r="AEU16" s="350"/>
      <c r="AEV16" s="350"/>
      <c r="AEW16" s="350"/>
      <c r="AEX16" s="351"/>
      <c r="AEY16" s="352"/>
      <c r="AEZ16" s="353"/>
      <c r="AFA16" s="352"/>
      <c r="AFB16" s="353"/>
      <c r="AFC16" s="352"/>
      <c r="AFD16" s="353"/>
      <c r="AFE16" s="352"/>
      <c r="AFF16" s="353"/>
      <c r="AFG16" s="350"/>
      <c r="AFH16" s="350"/>
      <c r="AFI16" s="350"/>
      <c r="AFJ16" s="350"/>
      <c r="AFK16" s="350"/>
      <c r="AFL16" s="350"/>
      <c r="AFM16" s="351"/>
      <c r="AFN16" s="352"/>
      <c r="AFO16" s="353"/>
      <c r="AFP16" s="352"/>
      <c r="AFQ16" s="353"/>
      <c r="AFR16" s="352"/>
      <c r="AFS16" s="353"/>
      <c r="AFT16" s="352"/>
      <c r="AFU16" s="353"/>
      <c r="AFV16" s="350"/>
      <c r="AFW16" s="350"/>
      <c r="AFX16" s="350"/>
      <c r="AFY16" s="350"/>
      <c r="AFZ16" s="350"/>
      <c r="AGA16" s="350"/>
      <c r="AGB16" s="351"/>
      <c r="AGC16" s="352"/>
      <c r="AGD16" s="353"/>
      <c r="AGE16" s="352"/>
      <c r="AGF16" s="353"/>
      <c r="AGG16" s="352"/>
      <c r="AGH16" s="353"/>
      <c r="AGI16" s="352"/>
      <c r="AGJ16" s="353"/>
      <c r="AGK16" s="350"/>
      <c r="AGL16" s="350"/>
      <c r="AGM16" s="350"/>
      <c r="AGN16" s="350"/>
      <c r="AGO16" s="350"/>
      <c r="AGP16" s="350"/>
      <c r="AGQ16" s="351"/>
      <c r="AGR16" s="352"/>
      <c r="AGS16" s="353"/>
      <c r="AGT16" s="352"/>
      <c r="AGU16" s="353"/>
      <c r="AGV16" s="352"/>
      <c r="AGW16" s="353"/>
      <c r="AGX16" s="352"/>
      <c r="AGY16" s="353"/>
      <c r="AGZ16" s="350"/>
      <c r="AHA16" s="350"/>
      <c r="AHB16" s="350"/>
      <c r="AHC16" s="350"/>
      <c r="AHD16" s="350"/>
      <c r="AHE16" s="350"/>
      <c r="AHF16" s="351"/>
      <c r="AHG16" s="352"/>
      <c r="AHH16" s="353"/>
      <c r="AHI16" s="352"/>
      <c r="AHJ16" s="353"/>
      <c r="AHK16" s="352"/>
      <c r="AHL16" s="353"/>
      <c r="AHM16" s="352"/>
      <c r="AHN16" s="353"/>
      <c r="AHO16" s="350"/>
      <c r="AHP16" s="350"/>
      <c r="AHQ16" s="350"/>
      <c r="AHR16" s="350"/>
      <c r="AHS16" s="350"/>
      <c r="AHT16" s="350"/>
      <c r="AHU16" s="351"/>
      <c r="AHV16" s="352"/>
      <c r="AHW16" s="353"/>
      <c r="AHX16" s="352"/>
      <c r="AHY16" s="353"/>
      <c r="AHZ16" s="352"/>
      <c r="AIA16" s="353"/>
      <c r="AIB16" s="352"/>
      <c r="AIC16" s="353"/>
      <c r="AID16" s="350"/>
      <c r="AIE16" s="350"/>
      <c r="AIF16" s="350"/>
      <c r="AIG16" s="350"/>
      <c r="AIH16" s="350"/>
      <c r="AII16" s="350"/>
      <c r="AIJ16" s="351"/>
      <c r="AIK16" s="352"/>
      <c r="AIL16" s="353"/>
      <c r="AIM16" s="352"/>
      <c r="AIN16" s="353"/>
      <c r="AIO16" s="352"/>
      <c r="AIP16" s="353"/>
      <c r="AIQ16" s="352"/>
      <c r="AIR16" s="353"/>
      <c r="AIS16" s="350"/>
      <c r="AIT16" s="350"/>
      <c r="AIU16" s="350"/>
      <c r="AIV16" s="350"/>
      <c r="AIW16" s="350"/>
      <c r="AIX16" s="350"/>
      <c r="AIY16" s="351"/>
      <c r="AIZ16" s="352"/>
      <c r="AJA16" s="353"/>
      <c r="AJB16" s="352"/>
      <c r="AJC16" s="353"/>
      <c r="AJD16" s="352"/>
      <c r="AJE16" s="353"/>
      <c r="AJF16" s="352"/>
      <c r="AJG16" s="353"/>
      <c r="AJH16" s="350"/>
      <c r="AJI16" s="350"/>
      <c r="AJJ16" s="350"/>
      <c r="AJK16" s="350"/>
      <c r="AJL16" s="350"/>
      <c r="AJM16" s="350"/>
      <c r="AJN16" s="351"/>
      <c r="AJO16" s="352"/>
      <c r="AJP16" s="353"/>
      <c r="AJQ16" s="352"/>
      <c r="AJR16" s="353"/>
      <c r="AJS16" s="352"/>
      <c r="AJT16" s="353"/>
      <c r="AJU16" s="352"/>
      <c r="AJV16" s="353"/>
      <c r="AJW16" s="350"/>
      <c r="AJX16" s="350"/>
      <c r="AJY16" s="350"/>
      <c r="AJZ16" s="350"/>
      <c r="AKA16" s="350"/>
      <c r="AKB16" s="350"/>
      <c r="AKC16" s="351"/>
      <c r="AKD16" s="352"/>
      <c r="AKE16" s="353"/>
      <c r="AKF16" s="352"/>
      <c r="AKG16" s="353"/>
      <c r="AKH16" s="352"/>
      <c r="AKI16" s="353"/>
      <c r="AKJ16" s="352"/>
      <c r="AKK16" s="353"/>
      <c r="AKL16" s="350"/>
      <c r="AKM16" s="350"/>
      <c r="AKN16" s="350"/>
      <c r="AKO16" s="350"/>
      <c r="AKP16" s="350"/>
      <c r="AKQ16" s="350"/>
      <c r="AKR16" s="351"/>
      <c r="AKS16" s="352"/>
      <c r="AKT16" s="353"/>
      <c r="AKU16" s="352"/>
      <c r="AKV16" s="353"/>
      <c r="AKW16" s="352"/>
      <c r="AKX16" s="353"/>
      <c r="AKY16" s="352"/>
      <c r="AKZ16" s="353"/>
      <c r="ALA16" s="350"/>
      <c r="ALB16" s="350"/>
      <c r="ALC16" s="350"/>
      <c r="ALD16" s="350"/>
      <c r="ALE16" s="350"/>
      <c r="ALF16" s="350"/>
      <c r="ALG16" s="351"/>
      <c r="ALH16" s="352"/>
      <c r="ALI16" s="353"/>
      <c r="ALJ16" s="352"/>
      <c r="ALK16" s="353"/>
      <c r="ALL16" s="352"/>
      <c r="ALM16" s="353"/>
      <c r="ALN16" s="352"/>
      <c r="ALO16" s="353"/>
      <c r="ALP16" s="350"/>
      <c r="ALQ16" s="350"/>
      <c r="ALR16" s="350"/>
      <c r="ALS16" s="350"/>
      <c r="ALT16" s="350"/>
      <c r="ALU16" s="350"/>
      <c r="ALV16" s="351"/>
      <c r="ALW16" s="352"/>
      <c r="ALX16" s="353"/>
      <c r="ALY16" s="352"/>
      <c r="ALZ16" s="353"/>
      <c r="AMA16" s="352"/>
      <c r="AMB16" s="353"/>
      <c r="AMC16" s="352"/>
      <c r="AMD16" s="353"/>
      <c r="AME16" s="350"/>
      <c r="AMF16" s="350"/>
      <c r="AMG16" s="350"/>
      <c r="AMH16" s="350"/>
      <c r="AMI16" s="350"/>
      <c r="AMJ16" s="350"/>
      <c r="AMK16" s="351"/>
      <c r="AML16" s="352"/>
      <c r="AMM16" s="353"/>
      <c r="AMN16" s="352"/>
      <c r="AMO16" s="353"/>
      <c r="AMP16" s="352"/>
      <c r="AMQ16" s="353"/>
      <c r="AMR16" s="352"/>
      <c r="AMS16" s="353"/>
      <c r="AMT16" s="350"/>
      <c r="AMU16" s="350"/>
      <c r="AMV16" s="350"/>
      <c r="AMW16" s="350"/>
      <c r="AMX16" s="350"/>
      <c r="AMY16" s="350"/>
      <c r="AMZ16" s="351"/>
      <c r="ANA16" s="352"/>
      <c r="ANB16" s="353"/>
      <c r="ANC16" s="352"/>
      <c r="AND16" s="353"/>
      <c r="ANE16" s="352"/>
      <c r="ANF16" s="353"/>
      <c r="ANG16" s="352"/>
      <c r="ANH16" s="353"/>
      <c r="ANI16" s="350"/>
      <c r="ANJ16" s="350"/>
      <c r="ANK16" s="350"/>
      <c r="ANL16" s="350"/>
      <c r="ANM16" s="350"/>
      <c r="ANN16" s="350"/>
      <c r="ANO16" s="351"/>
      <c r="ANP16" s="352"/>
      <c r="ANQ16" s="353"/>
      <c r="ANR16" s="352"/>
      <c r="ANS16" s="353"/>
      <c r="ANT16" s="352"/>
      <c r="ANU16" s="353"/>
      <c r="ANV16" s="352"/>
      <c r="ANW16" s="353"/>
      <c r="ANX16" s="350"/>
      <c r="ANY16" s="350"/>
      <c r="ANZ16" s="350"/>
      <c r="AOA16" s="350"/>
      <c r="AOB16" s="350"/>
      <c r="AOC16" s="350"/>
      <c r="AOD16" s="351"/>
      <c r="AOE16" s="352"/>
      <c r="AOF16" s="353"/>
      <c r="AOG16" s="352"/>
      <c r="AOH16" s="353"/>
      <c r="AOI16" s="352"/>
      <c r="AOJ16" s="353"/>
      <c r="AOK16" s="352"/>
      <c r="AOL16" s="353"/>
      <c r="AOM16" s="350"/>
      <c r="AON16" s="350"/>
      <c r="AOO16" s="350"/>
      <c r="AOP16" s="350"/>
      <c r="AOQ16" s="350"/>
      <c r="AOR16" s="350"/>
      <c r="AOS16" s="351"/>
      <c r="AOT16" s="352"/>
      <c r="AOU16" s="353"/>
      <c r="AOV16" s="352"/>
      <c r="AOW16" s="353"/>
      <c r="AOX16" s="352"/>
      <c r="AOY16" s="353"/>
      <c r="AOZ16" s="352"/>
      <c r="APA16" s="353"/>
      <c r="APB16" s="350"/>
      <c r="APC16" s="350"/>
      <c r="APD16" s="350"/>
      <c r="APE16" s="350"/>
      <c r="APF16" s="350"/>
      <c r="APG16" s="350"/>
      <c r="APH16" s="351"/>
      <c r="API16" s="352"/>
      <c r="APJ16" s="353"/>
      <c r="APK16" s="352"/>
      <c r="APL16" s="353"/>
      <c r="APM16" s="352"/>
      <c r="APN16" s="353"/>
      <c r="APO16" s="352"/>
      <c r="APP16" s="353"/>
      <c r="APQ16" s="350"/>
      <c r="APR16" s="350"/>
      <c r="APS16" s="350"/>
      <c r="APT16" s="350"/>
      <c r="APU16" s="350"/>
      <c r="APV16" s="350"/>
      <c r="APW16" s="351"/>
      <c r="APX16" s="352"/>
      <c r="APY16" s="353"/>
      <c r="APZ16" s="352"/>
      <c r="AQA16" s="353"/>
      <c r="AQB16" s="352"/>
      <c r="AQC16" s="353"/>
      <c r="AQD16" s="352"/>
      <c r="AQE16" s="353"/>
      <c r="AQF16" s="350"/>
      <c r="AQG16" s="350"/>
      <c r="AQH16" s="350"/>
      <c r="AQI16" s="350"/>
      <c r="AQJ16" s="350"/>
      <c r="AQK16" s="350"/>
      <c r="AQL16" s="351"/>
      <c r="AQM16" s="352"/>
      <c r="AQN16" s="353"/>
      <c r="AQO16" s="352"/>
      <c r="AQP16" s="353"/>
      <c r="AQQ16" s="352"/>
      <c r="AQR16" s="353"/>
      <c r="AQS16" s="352"/>
      <c r="AQT16" s="353"/>
      <c r="AQU16" s="350"/>
      <c r="AQV16" s="350"/>
      <c r="AQW16" s="350"/>
      <c r="AQX16" s="350"/>
      <c r="AQY16" s="350"/>
      <c r="AQZ16" s="350"/>
      <c r="ARA16" s="351"/>
      <c r="ARB16" s="352"/>
      <c r="ARC16" s="353"/>
      <c r="ARD16" s="352"/>
      <c r="ARE16" s="353"/>
      <c r="ARF16" s="352"/>
      <c r="ARG16" s="353"/>
      <c r="ARH16" s="352"/>
      <c r="ARI16" s="353"/>
      <c r="ARJ16" s="350"/>
      <c r="ARK16" s="350"/>
      <c r="ARL16" s="350"/>
      <c r="ARM16" s="350"/>
      <c r="ARN16" s="350"/>
      <c r="ARO16" s="350"/>
      <c r="ARP16" s="351"/>
      <c r="ARQ16" s="352"/>
      <c r="ARR16" s="353"/>
      <c r="ARS16" s="352"/>
      <c r="ART16" s="353"/>
      <c r="ARU16" s="352"/>
      <c r="ARV16" s="353"/>
      <c r="ARW16" s="352"/>
      <c r="ARX16" s="353"/>
      <c r="ARY16" s="350"/>
      <c r="ARZ16" s="350"/>
      <c r="ASA16" s="350"/>
      <c r="ASB16" s="350"/>
      <c r="ASC16" s="350"/>
      <c r="ASD16" s="350"/>
      <c r="ASE16" s="351"/>
      <c r="ASF16" s="352"/>
      <c r="ASG16" s="353"/>
      <c r="ASH16" s="352"/>
      <c r="ASI16" s="353"/>
      <c r="ASJ16" s="352"/>
      <c r="ASK16" s="353"/>
      <c r="ASL16" s="352"/>
      <c r="ASM16" s="353"/>
      <c r="ASN16" s="350"/>
      <c r="ASO16" s="350"/>
      <c r="ASP16" s="350"/>
      <c r="ASQ16" s="350"/>
      <c r="ASR16" s="350"/>
      <c r="ASS16" s="350"/>
      <c r="AST16" s="351"/>
      <c r="ASU16" s="352"/>
      <c r="ASV16" s="353"/>
      <c r="ASW16" s="352"/>
      <c r="ASX16" s="353"/>
      <c r="ASY16" s="352"/>
      <c r="ASZ16" s="353"/>
      <c r="ATA16" s="352"/>
      <c r="ATB16" s="353"/>
      <c r="ATC16" s="350"/>
      <c r="ATD16" s="350"/>
      <c r="ATE16" s="350"/>
      <c r="ATF16" s="350"/>
      <c r="ATG16" s="350"/>
      <c r="ATH16" s="350"/>
      <c r="ATI16" s="351"/>
      <c r="ATJ16" s="352"/>
      <c r="ATK16" s="353"/>
      <c r="ATL16" s="352"/>
      <c r="ATM16" s="353"/>
      <c r="ATN16" s="352"/>
      <c r="ATO16" s="353"/>
      <c r="ATP16" s="352"/>
      <c r="ATQ16" s="353"/>
      <c r="ATR16" s="350"/>
      <c r="ATS16" s="350"/>
      <c r="ATT16" s="350"/>
      <c r="ATU16" s="350"/>
      <c r="ATV16" s="350"/>
      <c r="ATW16" s="350"/>
      <c r="ATX16" s="351"/>
      <c r="ATY16" s="352"/>
      <c r="ATZ16" s="353"/>
      <c r="AUA16" s="352"/>
      <c r="AUB16" s="353"/>
      <c r="AUC16" s="352"/>
      <c r="AUD16" s="353"/>
      <c r="AUE16" s="352"/>
      <c r="AUF16" s="353"/>
      <c r="AUG16" s="350"/>
      <c r="AUH16" s="350"/>
      <c r="AUI16" s="350"/>
      <c r="AUJ16" s="350"/>
      <c r="AUK16" s="350"/>
      <c r="AUL16" s="350"/>
      <c r="AUM16" s="351"/>
      <c r="AUN16" s="352"/>
      <c r="AUO16" s="353"/>
      <c r="AUP16" s="352"/>
      <c r="AUQ16" s="353"/>
      <c r="AUR16" s="352"/>
      <c r="AUS16" s="353"/>
      <c r="AUT16" s="352"/>
      <c r="AUU16" s="353"/>
      <c r="AUV16" s="350"/>
      <c r="AUW16" s="350"/>
      <c r="AUX16" s="350"/>
      <c r="AUY16" s="350"/>
      <c r="AUZ16" s="350"/>
      <c r="AVA16" s="350"/>
      <c r="AVB16" s="351"/>
      <c r="AVC16" s="352"/>
      <c r="AVD16" s="353"/>
      <c r="AVE16" s="352"/>
      <c r="AVF16" s="353"/>
      <c r="AVG16" s="352"/>
      <c r="AVH16" s="353"/>
      <c r="AVI16" s="352"/>
      <c r="AVJ16" s="353"/>
      <c r="AVK16" s="350"/>
      <c r="AVL16" s="350"/>
      <c r="AVM16" s="350"/>
      <c r="AVN16" s="350"/>
      <c r="AVO16" s="350"/>
      <c r="AVP16" s="350"/>
      <c r="AVQ16" s="351"/>
      <c r="AVR16" s="352"/>
      <c r="AVS16" s="353"/>
      <c r="AVT16" s="352"/>
      <c r="AVU16" s="353"/>
      <c r="AVV16" s="352"/>
      <c r="AVW16" s="353"/>
      <c r="AVX16" s="352"/>
      <c r="AVY16" s="353"/>
      <c r="AVZ16" s="350"/>
      <c r="AWA16" s="350"/>
      <c r="AWB16" s="350"/>
      <c r="AWC16" s="350"/>
      <c r="AWD16" s="350"/>
      <c r="AWE16" s="350"/>
      <c r="AWF16" s="351"/>
      <c r="AWG16" s="352"/>
      <c r="AWH16" s="353"/>
      <c r="AWI16" s="352"/>
      <c r="AWJ16" s="353"/>
      <c r="AWK16" s="352"/>
      <c r="AWL16" s="353"/>
      <c r="AWM16" s="352"/>
      <c r="AWN16" s="353"/>
      <c r="AWO16" s="350"/>
      <c r="AWP16" s="350"/>
      <c r="AWQ16" s="350"/>
      <c r="AWR16" s="350"/>
      <c r="AWS16" s="350"/>
      <c r="AWT16" s="350"/>
      <c r="AWU16" s="351"/>
      <c r="AWV16" s="352"/>
      <c r="AWW16" s="353"/>
      <c r="AWX16" s="352"/>
      <c r="AWY16" s="353"/>
      <c r="AWZ16" s="352"/>
      <c r="AXA16" s="353"/>
      <c r="AXB16" s="352"/>
      <c r="AXC16" s="353"/>
      <c r="AXD16" s="350"/>
      <c r="AXE16" s="350"/>
      <c r="AXF16" s="350"/>
      <c r="AXG16" s="350"/>
      <c r="AXH16" s="350"/>
      <c r="AXI16" s="350"/>
      <c r="AXJ16" s="351"/>
      <c r="AXK16" s="352"/>
      <c r="AXL16" s="353"/>
      <c r="AXM16" s="352"/>
      <c r="AXN16" s="353"/>
      <c r="AXO16" s="352"/>
      <c r="AXP16" s="353"/>
      <c r="AXQ16" s="352"/>
      <c r="AXR16" s="353"/>
      <c r="AXS16" s="350"/>
      <c r="AXT16" s="350"/>
      <c r="AXU16" s="350"/>
      <c r="AXV16" s="350"/>
      <c r="AXW16" s="350"/>
      <c r="AXX16" s="350"/>
      <c r="AXY16" s="351"/>
      <c r="AXZ16" s="352"/>
      <c r="AYA16" s="353"/>
      <c r="AYB16" s="352"/>
      <c r="AYC16" s="353"/>
      <c r="AYD16" s="352"/>
      <c r="AYE16" s="353"/>
      <c r="AYF16" s="352"/>
      <c r="AYG16" s="353"/>
      <c r="AYH16" s="350"/>
      <c r="AYI16" s="350"/>
      <c r="AYJ16" s="350"/>
      <c r="AYK16" s="350"/>
      <c r="AYL16" s="350"/>
      <c r="AYM16" s="350"/>
      <c r="AYN16" s="351"/>
      <c r="AYO16" s="352"/>
      <c r="AYP16" s="353"/>
      <c r="AYQ16" s="352"/>
      <c r="AYR16" s="353"/>
      <c r="AYS16" s="352"/>
      <c r="AYT16" s="353"/>
      <c r="AYU16" s="352"/>
      <c r="AYV16" s="353"/>
      <c r="AYW16" s="350"/>
      <c r="AYX16" s="350"/>
      <c r="AYY16" s="350"/>
      <c r="AYZ16" s="350"/>
      <c r="AZA16" s="350"/>
      <c r="AZB16" s="350"/>
      <c r="AZC16" s="351"/>
      <c r="AZD16" s="352"/>
      <c r="AZE16" s="353"/>
      <c r="AZF16" s="352"/>
      <c r="AZG16" s="353"/>
      <c r="AZH16" s="352"/>
      <c r="AZI16" s="353"/>
      <c r="AZJ16" s="352"/>
      <c r="AZK16" s="353"/>
      <c r="AZL16" s="350"/>
      <c r="AZM16" s="350"/>
      <c r="AZN16" s="350"/>
      <c r="AZO16" s="350"/>
      <c r="AZP16" s="350"/>
      <c r="AZQ16" s="350"/>
      <c r="AZR16" s="351"/>
      <c r="AZS16" s="352"/>
      <c r="AZT16" s="353"/>
      <c r="AZU16" s="352"/>
      <c r="AZV16" s="353"/>
      <c r="AZW16" s="352"/>
      <c r="AZX16" s="353"/>
      <c r="AZY16" s="352"/>
      <c r="AZZ16" s="353"/>
      <c r="BAA16" s="350"/>
      <c r="BAB16" s="350"/>
      <c r="BAC16" s="350"/>
      <c r="BAD16" s="350"/>
      <c r="BAE16" s="350"/>
      <c r="BAF16" s="350"/>
      <c r="BAG16" s="351"/>
      <c r="BAH16" s="352"/>
      <c r="BAI16" s="353"/>
      <c r="BAJ16" s="352"/>
      <c r="BAK16" s="353"/>
      <c r="BAL16" s="352"/>
      <c r="BAM16" s="353"/>
      <c r="BAN16" s="352"/>
      <c r="BAO16" s="353"/>
      <c r="BAP16" s="350"/>
      <c r="BAQ16" s="350"/>
      <c r="BAR16" s="350"/>
      <c r="BAS16" s="350"/>
      <c r="BAT16" s="350"/>
      <c r="BAU16" s="350"/>
      <c r="BAV16" s="351"/>
      <c r="BAW16" s="352"/>
      <c r="BAX16" s="353"/>
      <c r="BAY16" s="352"/>
      <c r="BAZ16" s="353"/>
      <c r="BBA16" s="352"/>
      <c r="BBB16" s="353"/>
      <c r="BBC16" s="352"/>
      <c r="BBD16" s="353"/>
      <c r="BBE16" s="350"/>
      <c r="BBF16" s="350"/>
      <c r="BBG16" s="350"/>
      <c r="BBH16" s="350"/>
      <c r="BBI16" s="350"/>
      <c r="BBJ16" s="350"/>
      <c r="BBK16" s="351"/>
      <c r="BBL16" s="352"/>
      <c r="BBM16" s="353"/>
      <c r="BBN16" s="352"/>
      <c r="BBO16" s="353"/>
      <c r="BBP16" s="352"/>
      <c r="BBQ16" s="353"/>
      <c r="BBR16" s="352"/>
      <c r="BBS16" s="353"/>
      <c r="BBT16" s="350"/>
      <c r="BBU16" s="350"/>
      <c r="BBV16" s="350"/>
      <c r="BBW16" s="350"/>
      <c r="BBX16" s="350"/>
      <c r="BBY16" s="350"/>
      <c r="BBZ16" s="351"/>
      <c r="BCA16" s="352"/>
      <c r="BCB16" s="353"/>
      <c r="BCC16" s="352"/>
      <c r="BCD16" s="353"/>
      <c r="BCE16" s="352"/>
      <c r="BCF16" s="353"/>
      <c r="BCG16" s="352"/>
      <c r="BCH16" s="353"/>
      <c r="BCI16" s="350"/>
      <c r="BCJ16" s="350"/>
      <c r="BCK16" s="350"/>
      <c r="BCL16" s="350"/>
      <c r="BCM16" s="350"/>
      <c r="BCN16" s="350"/>
      <c r="BCO16" s="351"/>
      <c r="BCP16" s="352"/>
      <c r="BCQ16" s="353"/>
      <c r="BCR16" s="352"/>
      <c r="BCS16" s="353"/>
      <c r="BCT16" s="352"/>
      <c r="BCU16" s="353"/>
      <c r="BCV16" s="352"/>
      <c r="BCW16" s="353"/>
      <c r="BCX16" s="350"/>
      <c r="BCY16" s="350"/>
      <c r="BCZ16" s="350"/>
      <c r="BDA16" s="350"/>
      <c r="BDB16" s="350"/>
      <c r="BDC16" s="350"/>
      <c r="BDD16" s="351"/>
      <c r="BDE16" s="352"/>
      <c r="BDF16" s="353"/>
      <c r="BDG16" s="352"/>
      <c r="BDH16" s="353"/>
      <c r="BDI16" s="352"/>
      <c r="BDJ16" s="353"/>
      <c r="BDK16" s="352"/>
      <c r="BDL16" s="353"/>
      <c r="BDM16" s="350"/>
      <c r="BDN16" s="350"/>
      <c r="BDO16" s="350"/>
      <c r="BDP16" s="350"/>
      <c r="BDQ16" s="350"/>
      <c r="BDR16" s="350"/>
      <c r="BDS16" s="351"/>
      <c r="BDT16" s="352"/>
      <c r="BDU16" s="353"/>
      <c r="BDV16" s="352"/>
      <c r="BDW16" s="353"/>
      <c r="BDX16" s="352"/>
      <c r="BDY16" s="353"/>
      <c r="BDZ16" s="352"/>
      <c r="BEA16" s="353"/>
      <c r="BEB16" s="350"/>
      <c r="BEC16" s="350"/>
      <c r="BED16" s="350"/>
      <c r="BEE16" s="350"/>
      <c r="BEF16" s="350"/>
      <c r="BEG16" s="350"/>
      <c r="BEH16" s="351"/>
      <c r="BEI16" s="352"/>
      <c r="BEJ16" s="353"/>
      <c r="BEK16" s="352"/>
      <c r="BEL16" s="353"/>
      <c r="BEM16" s="352"/>
      <c r="BEN16" s="353"/>
      <c r="BEO16" s="352"/>
      <c r="BEP16" s="353"/>
      <c r="BEQ16" s="350"/>
      <c r="BER16" s="350"/>
      <c r="BES16" s="350"/>
      <c r="BET16" s="350"/>
      <c r="BEU16" s="350"/>
      <c r="BEV16" s="350"/>
      <c r="BEW16" s="351"/>
      <c r="BEX16" s="352"/>
      <c r="BEY16" s="353"/>
      <c r="BEZ16" s="352"/>
      <c r="BFA16" s="353"/>
      <c r="BFB16" s="352"/>
      <c r="BFC16" s="353"/>
      <c r="BFD16" s="352"/>
      <c r="BFE16" s="353"/>
      <c r="BFF16" s="350"/>
      <c r="BFG16" s="350"/>
      <c r="BFH16" s="350"/>
      <c r="BFI16" s="350"/>
      <c r="BFJ16" s="350"/>
      <c r="BFK16" s="350"/>
      <c r="BFL16" s="351"/>
      <c r="BFM16" s="352"/>
      <c r="BFN16" s="353"/>
      <c r="BFO16" s="352"/>
      <c r="BFP16" s="353"/>
      <c r="BFQ16" s="352"/>
      <c r="BFR16" s="353"/>
      <c r="BFS16" s="352"/>
      <c r="BFT16" s="353"/>
      <c r="BFU16" s="350"/>
      <c r="BFV16" s="350"/>
      <c r="BFW16" s="350"/>
      <c r="BFX16" s="350"/>
      <c r="BFY16" s="350"/>
      <c r="BFZ16" s="350"/>
      <c r="BGA16" s="351"/>
      <c r="BGB16" s="352"/>
      <c r="BGC16" s="353"/>
      <c r="BGD16" s="352"/>
      <c r="BGE16" s="353"/>
      <c r="BGF16" s="352"/>
      <c r="BGG16" s="353"/>
      <c r="BGH16" s="352"/>
      <c r="BGI16" s="353"/>
      <c r="BGJ16" s="350"/>
      <c r="BGK16" s="350"/>
      <c r="BGL16" s="350"/>
      <c r="BGM16" s="350"/>
      <c r="BGN16" s="350"/>
      <c r="BGO16" s="350"/>
      <c r="BGP16" s="351"/>
      <c r="BGQ16" s="352"/>
      <c r="BGR16" s="353"/>
      <c r="BGS16" s="352"/>
      <c r="BGT16" s="353"/>
      <c r="BGU16" s="352"/>
      <c r="BGV16" s="353"/>
      <c r="BGW16" s="352"/>
      <c r="BGX16" s="353"/>
      <c r="BGY16" s="350"/>
      <c r="BGZ16" s="350"/>
      <c r="BHA16" s="350"/>
      <c r="BHB16" s="350"/>
      <c r="BHC16" s="350"/>
      <c r="BHD16" s="350"/>
      <c r="BHE16" s="351"/>
      <c r="BHF16" s="352"/>
      <c r="BHG16" s="353"/>
      <c r="BHH16" s="352"/>
      <c r="BHI16" s="353"/>
      <c r="BHJ16" s="352"/>
      <c r="BHK16" s="353"/>
      <c r="BHL16" s="352"/>
      <c r="BHM16" s="353"/>
      <c r="BHN16" s="350"/>
      <c r="BHO16" s="350"/>
      <c r="BHP16" s="350"/>
      <c r="BHQ16" s="350"/>
      <c r="BHR16" s="350"/>
      <c r="BHS16" s="350"/>
      <c r="BHT16" s="351"/>
      <c r="BHU16" s="352"/>
      <c r="BHV16" s="353"/>
      <c r="BHW16" s="352"/>
      <c r="BHX16" s="353"/>
      <c r="BHY16" s="352"/>
      <c r="BHZ16" s="353"/>
      <c r="BIA16" s="352"/>
      <c r="BIB16" s="353"/>
      <c r="BIC16" s="350"/>
      <c r="BID16" s="350"/>
      <c r="BIE16" s="350"/>
      <c r="BIF16" s="350"/>
      <c r="BIG16" s="350"/>
      <c r="BIH16" s="350"/>
      <c r="BII16" s="351"/>
      <c r="BIJ16" s="352"/>
      <c r="BIK16" s="353"/>
      <c r="BIL16" s="352"/>
      <c r="BIM16" s="353"/>
      <c r="BIN16" s="352"/>
      <c r="BIO16" s="353"/>
      <c r="BIP16" s="352"/>
      <c r="BIQ16" s="353"/>
      <c r="BIR16" s="350"/>
      <c r="BIS16" s="350"/>
      <c r="BIT16" s="350"/>
      <c r="BIU16" s="350"/>
      <c r="BIV16" s="350"/>
      <c r="BIW16" s="350"/>
      <c r="BIX16" s="351"/>
      <c r="BIY16" s="352"/>
      <c r="BIZ16" s="353"/>
      <c r="BJA16" s="352"/>
      <c r="BJB16" s="353"/>
      <c r="BJC16" s="352"/>
      <c r="BJD16" s="353"/>
      <c r="BJE16" s="352"/>
      <c r="BJF16" s="353"/>
      <c r="BJG16" s="350"/>
      <c r="BJH16" s="350"/>
      <c r="BJI16" s="350"/>
      <c r="BJJ16" s="350"/>
      <c r="BJK16" s="350"/>
      <c r="BJL16" s="350"/>
      <c r="BJM16" s="351"/>
      <c r="BJN16" s="352"/>
      <c r="BJO16" s="353"/>
      <c r="BJP16" s="352"/>
      <c r="BJQ16" s="353"/>
      <c r="BJR16" s="352"/>
      <c r="BJS16" s="353"/>
      <c r="BJT16" s="352"/>
      <c r="BJU16" s="353"/>
      <c r="BJV16" s="350"/>
      <c r="BJW16" s="350"/>
      <c r="BJX16" s="350"/>
      <c r="BJY16" s="350"/>
      <c r="BJZ16" s="350"/>
      <c r="BKA16" s="350"/>
      <c r="BKB16" s="351"/>
      <c r="BKC16" s="352"/>
      <c r="BKD16" s="353"/>
      <c r="BKE16" s="352"/>
      <c r="BKF16" s="353"/>
      <c r="BKG16" s="352"/>
      <c r="BKH16" s="353"/>
      <c r="BKI16" s="352"/>
      <c r="BKJ16" s="353"/>
      <c r="BKK16" s="350"/>
      <c r="BKL16" s="350"/>
      <c r="BKM16" s="350"/>
      <c r="BKN16" s="350"/>
      <c r="BKO16" s="350"/>
      <c r="BKP16" s="350"/>
      <c r="BKQ16" s="351"/>
      <c r="BKR16" s="352"/>
      <c r="BKS16" s="353"/>
      <c r="BKT16" s="352"/>
      <c r="BKU16" s="353"/>
      <c r="BKV16" s="352"/>
      <c r="BKW16" s="353"/>
      <c r="BKX16" s="352"/>
      <c r="BKY16" s="353"/>
      <c r="BKZ16" s="350"/>
      <c r="BLA16" s="350"/>
      <c r="BLB16" s="350"/>
      <c r="BLC16" s="350"/>
      <c r="BLD16" s="350"/>
      <c r="BLE16" s="350"/>
      <c r="BLF16" s="351"/>
      <c r="BLG16" s="352"/>
      <c r="BLH16" s="353"/>
      <c r="BLI16" s="352"/>
      <c r="BLJ16" s="353"/>
      <c r="BLK16" s="352"/>
      <c r="BLL16" s="353"/>
      <c r="BLM16" s="352"/>
      <c r="BLN16" s="353"/>
      <c r="BLO16" s="350"/>
      <c r="BLP16" s="350"/>
      <c r="BLQ16" s="350"/>
      <c r="BLR16" s="350"/>
      <c r="BLS16" s="350"/>
      <c r="BLT16" s="350"/>
      <c r="BLU16" s="351"/>
      <c r="BLV16" s="352"/>
      <c r="BLW16" s="353"/>
      <c r="BLX16" s="352"/>
      <c r="BLY16" s="353"/>
      <c r="BLZ16" s="352"/>
      <c r="BMA16" s="353"/>
      <c r="BMB16" s="352"/>
      <c r="BMC16" s="353"/>
      <c r="BMD16" s="350"/>
      <c r="BME16" s="350"/>
      <c r="BMF16" s="350"/>
      <c r="BMG16" s="350"/>
      <c r="BMH16" s="350"/>
      <c r="BMI16" s="350"/>
      <c r="BMJ16" s="351"/>
      <c r="BMK16" s="352"/>
      <c r="BML16" s="353"/>
      <c r="BMM16" s="352"/>
      <c r="BMN16" s="353"/>
      <c r="BMO16" s="352"/>
      <c r="BMP16" s="353"/>
      <c r="BMQ16" s="352"/>
      <c r="BMR16" s="353"/>
      <c r="BMS16" s="350"/>
      <c r="BMT16" s="350"/>
      <c r="BMU16" s="350"/>
      <c r="BMV16" s="350"/>
      <c r="BMW16" s="350"/>
      <c r="BMX16" s="350"/>
      <c r="BMY16" s="351"/>
      <c r="BMZ16" s="352"/>
      <c r="BNA16" s="353"/>
      <c r="BNB16" s="352"/>
      <c r="BNC16" s="353"/>
      <c r="BND16" s="352"/>
      <c r="BNE16" s="353"/>
      <c r="BNF16" s="352"/>
      <c r="BNG16" s="353"/>
      <c r="BNH16" s="350"/>
      <c r="BNI16" s="350"/>
      <c r="BNJ16" s="350"/>
      <c r="BNK16" s="350"/>
      <c r="BNL16" s="350"/>
      <c r="BNM16" s="350"/>
      <c r="BNN16" s="351"/>
      <c r="BNO16" s="352"/>
      <c r="BNP16" s="353"/>
      <c r="BNQ16" s="352"/>
      <c r="BNR16" s="353"/>
      <c r="BNS16" s="352"/>
      <c r="BNT16" s="353"/>
      <c r="BNU16" s="352"/>
      <c r="BNV16" s="353"/>
      <c r="BNW16" s="350"/>
      <c r="BNX16" s="350"/>
      <c r="BNY16" s="350"/>
      <c r="BNZ16" s="350"/>
      <c r="BOA16" s="350"/>
      <c r="BOB16" s="350"/>
      <c r="BOC16" s="351"/>
      <c r="BOD16" s="352"/>
      <c r="BOE16" s="353"/>
      <c r="BOF16" s="352"/>
      <c r="BOG16" s="353"/>
      <c r="BOH16" s="352"/>
      <c r="BOI16" s="353"/>
      <c r="BOJ16" s="352"/>
      <c r="BOK16" s="353"/>
      <c r="BOL16" s="350"/>
      <c r="BOM16" s="350"/>
      <c r="BON16" s="350"/>
      <c r="BOO16" s="350"/>
      <c r="BOP16" s="350"/>
      <c r="BOQ16" s="350"/>
      <c r="BOR16" s="351"/>
      <c r="BOS16" s="352"/>
      <c r="BOT16" s="353"/>
      <c r="BOU16" s="352"/>
      <c r="BOV16" s="353"/>
      <c r="BOW16" s="352"/>
      <c r="BOX16" s="353"/>
      <c r="BOY16" s="352"/>
      <c r="BOZ16" s="353"/>
      <c r="BPA16" s="350"/>
      <c r="BPB16" s="350"/>
      <c r="BPC16" s="350"/>
      <c r="BPD16" s="350"/>
      <c r="BPE16" s="350"/>
      <c r="BPF16" s="350"/>
      <c r="BPG16" s="351"/>
      <c r="BPH16" s="352"/>
      <c r="BPI16" s="353"/>
      <c r="BPJ16" s="352"/>
      <c r="BPK16" s="353"/>
      <c r="BPL16" s="352"/>
      <c r="BPM16" s="353"/>
      <c r="BPN16" s="352"/>
      <c r="BPO16" s="353"/>
      <c r="BPP16" s="350"/>
      <c r="BPQ16" s="350"/>
      <c r="BPR16" s="350"/>
      <c r="BPS16" s="350"/>
      <c r="BPT16" s="350"/>
      <c r="BPU16" s="350"/>
      <c r="BPV16" s="351"/>
      <c r="BPW16" s="352"/>
      <c r="BPX16" s="353"/>
      <c r="BPY16" s="352"/>
      <c r="BPZ16" s="353"/>
      <c r="BQA16" s="352"/>
      <c r="BQB16" s="353"/>
      <c r="BQC16" s="352"/>
      <c r="BQD16" s="353"/>
      <c r="BQE16" s="350"/>
      <c r="BQF16" s="350"/>
      <c r="BQG16" s="350"/>
      <c r="BQH16" s="350"/>
      <c r="BQI16" s="350"/>
      <c r="BQJ16" s="350"/>
      <c r="BQK16" s="351"/>
      <c r="BQL16" s="352"/>
      <c r="BQM16" s="353"/>
      <c r="BQN16" s="352"/>
      <c r="BQO16" s="353"/>
      <c r="BQP16" s="352"/>
      <c r="BQQ16" s="353"/>
      <c r="BQR16" s="352"/>
      <c r="BQS16" s="353"/>
      <c r="BQT16" s="350"/>
      <c r="BQU16" s="350"/>
      <c r="BQV16" s="350"/>
      <c r="BQW16" s="350"/>
      <c r="BQX16" s="350"/>
      <c r="BQY16" s="350"/>
      <c r="BQZ16" s="351"/>
      <c r="BRA16" s="352"/>
      <c r="BRB16" s="353"/>
      <c r="BRC16" s="352"/>
      <c r="BRD16" s="353"/>
      <c r="BRE16" s="352"/>
      <c r="BRF16" s="353"/>
      <c r="BRG16" s="352"/>
      <c r="BRH16" s="353"/>
      <c r="BRI16" s="350"/>
      <c r="BRJ16" s="350"/>
      <c r="BRK16" s="350"/>
      <c r="BRL16" s="350"/>
      <c r="BRM16" s="350"/>
      <c r="BRN16" s="350"/>
      <c r="BRO16" s="351"/>
      <c r="BRP16" s="352"/>
      <c r="BRQ16" s="353"/>
      <c r="BRR16" s="352"/>
      <c r="BRS16" s="353"/>
      <c r="BRT16" s="352"/>
      <c r="BRU16" s="353"/>
      <c r="BRV16" s="352"/>
      <c r="BRW16" s="353"/>
      <c r="BRX16" s="350"/>
      <c r="BRY16" s="350"/>
      <c r="BRZ16" s="350"/>
      <c r="BSA16" s="350"/>
      <c r="BSB16" s="350"/>
      <c r="BSC16" s="350"/>
      <c r="BSD16" s="351"/>
      <c r="BSE16" s="352"/>
      <c r="BSF16" s="353"/>
      <c r="BSG16" s="352"/>
      <c r="BSH16" s="353"/>
      <c r="BSI16" s="352"/>
      <c r="BSJ16" s="353"/>
      <c r="BSK16" s="352"/>
      <c r="BSL16" s="353"/>
      <c r="BSM16" s="350"/>
      <c r="BSN16" s="350"/>
      <c r="BSO16" s="350"/>
      <c r="BSP16" s="350"/>
      <c r="BSQ16" s="350"/>
      <c r="BSR16" s="350"/>
      <c r="BSS16" s="351"/>
      <c r="BST16" s="352"/>
      <c r="BSU16" s="353"/>
      <c r="BSV16" s="352"/>
      <c r="BSW16" s="353"/>
      <c r="BSX16" s="352"/>
      <c r="BSY16" s="353"/>
      <c r="BSZ16" s="352"/>
      <c r="BTA16" s="353"/>
      <c r="BTB16" s="350"/>
      <c r="BTC16" s="350"/>
      <c r="BTD16" s="350"/>
      <c r="BTE16" s="350"/>
      <c r="BTF16" s="350"/>
      <c r="BTG16" s="350"/>
      <c r="BTH16" s="351"/>
      <c r="BTI16" s="352"/>
      <c r="BTJ16" s="353"/>
      <c r="BTK16" s="352"/>
      <c r="BTL16" s="353"/>
      <c r="BTM16" s="352"/>
      <c r="BTN16" s="353"/>
      <c r="BTO16" s="352"/>
      <c r="BTP16" s="353"/>
      <c r="BTQ16" s="350"/>
      <c r="BTR16" s="350"/>
      <c r="BTS16" s="350"/>
      <c r="BTT16" s="350"/>
      <c r="BTU16" s="350"/>
      <c r="BTV16" s="350"/>
      <c r="BTW16" s="351"/>
      <c r="BTX16" s="352"/>
      <c r="BTY16" s="353"/>
      <c r="BTZ16" s="352"/>
      <c r="BUA16" s="353"/>
      <c r="BUB16" s="352"/>
      <c r="BUC16" s="353"/>
      <c r="BUD16" s="352"/>
      <c r="BUE16" s="353"/>
      <c r="BUF16" s="350"/>
      <c r="BUG16" s="350"/>
      <c r="BUH16" s="350"/>
      <c r="BUI16" s="350"/>
      <c r="BUJ16" s="350"/>
      <c r="BUK16" s="350"/>
      <c r="BUL16" s="351"/>
      <c r="BUM16" s="352"/>
      <c r="BUN16" s="353"/>
      <c r="BUO16" s="352"/>
      <c r="BUP16" s="353"/>
      <c r="BUQ16" s="352"/>
      <c r="BUR16" s="353"/>
      <c r="BUS16" s="352"/>
      <c r="BUT16" s="353"/>
      <c r="BUU16" s="350"/>
      <c r="BUV16" s="350"/>
      <c r="BUW16" s="350"/>
      <c r="BUX16" s="350"/>
      <c r="BUY16" s="350"/>
      <c r="BUZ16" s="350"/>
      <c r="BVA16" s="351"/>
      <c r="BVB16" s="352"/>
      <c r="BVC16" s="353"/>
      <c r="BVD16" s="352"/>
      <c r="BVE16" s="353"/>
      <c r="BVF16" s="352"/>
      <c r="BVG16" s="353"/>
      <c r="BVH16" s="352"/>
      <c r="BVI16" s="353"/>
      <c r="BVJ16" s="350"/>
      <c r="BVK16" s="350"/>
      <c r="BVL16" s="350"/>
      <c r="BVM16" s="350"/>
      <c r="BVN16" s="350"/>
      <c r="BVO16" s="350"/>
      <c r="BVP16" s="351"/>
      <c r="BVQ16" s="352"/>
      <c r="BVR16" s="353"/>
      <c r="BVS16" s="352"/>
      <c r="BVT16" s="353"/>
      <c r="BVU16" s="352"/>
      <c r="BVV16" s="353"/>
      <c r="BVW16" s="352"/>
      <c r="BVX16" s="353"/>
      <c r="BVY16" s="350"/>
      <c r="BVZ16" s="350"/>
      <c r="BWA16" s="350"/>
      <c r="BWB16" s="350"/>
      <c r="BWC16" s="350"/>
      <c r="BWD16" s="350"/>
      <c r="BWE16" s="351"/>
      <c r="BWF16" s="352"/>
      <c r="BWG16" s="353"/>
      <c r="BWH16" s="352"/>
      <c r="BWI16" s="353"/>
      <c r="BWJ16" s="352"/>
      <c r="BWK16" s="353"/>
      <c r="BWL16" s="352"/>
      <c r="BWM16" s="353"/>
      <c r="BWN16" s="350"/>
      <c r="BWO16" s="350"/>
      <c r="BWP16" s="350"/>
      <c r="BWQ16" s="350"/>
      <c r="BWR16" s="350"/>
      <c r="BWS16" s="350"/>
      <c r="BWT16" s="351"/>
      <c r="BWU16" s="352"/>
      <c r="BWV16" s="353"/>
      <c r="BWW16" s="352"/>
      <c r="BWX16" s="353"/>
      <c r="BWY16" s="352"/>
      <c r="BWZ16" s="353"/>
      <c r="BXA16" s="352"/>
      <c r="BXB16" s="353"/>
      <c r="BXC16" s="350"/>
      <c r="BXD16" s="350"/>
      <c r="BXE16" s="350"/>
      <c r="BXF16" s="350"/>
      <c r="BXG16" s="350"/>
      <c r="BXH16" s="350"/>
      <c r="BXI16" s="351"/>
      <c r="BXJ16" s="352"/>
      <c r="BXK16" s="353"/>
      <c r="BXL16" s="352"/>
      <c r="BXM16" s="353"/>
      <c r="BXN16" s="352"/>
      <c r="BXO16" s="353"/>
      <c r="BXP16" s="352"/>
      <c r="BXQ16" s="353"/>
      <c r="BXR16" s="350"/>
      <c r="BXS16" s="350"/>
      <c r="BXT16" s="350"/>
      <c r="BXU16" s="350"/>
      <c r="BXV16" s="350"/>
      <c r="BXW16" s="350"/>
      <c r="BXX16" s="351"/>
      <c r="BXY16" s="352"/>
      <c r="BXZ16" s="353"/>
      <c r="BYA16" s="352"/>
      <c r="BYB16" s="353"/>
      <c r="BYC16" s="352"/>
      <c r="BYD16" s="353"/>
      <c r="BYE16" s="352"/>
      <c r="BYF16" s="353"/>
      <c r="BYG16" s="350"/>
      <c r="BYH16" s="350"/>
      <c r="BYI16" s="350"/>
      <c r="BYJ16" s="350"/>
      <c r="BYK16" s="350"/>
      <c r="BYL16" s="350"/>
      <c r="BYM16" s="351"/>
      <c r="BYN16" s="352"/>
      <c r="BYO16" s="353"/>
      <c r="BYP16" s="352"/>
      <c r="BYQ16" s="353"/>
      <c r="BYR16" s="352"/>
      <c r="BYS16" s="353"/>
      <c r="BYT16" s="352"/>
      <c r="BYU16" s="353"/>
      <c r="BYV16" s="350"/>
      <c r="BYW16" s="350"/>
      <c r="BYX16" s="350"/>
      <c r="BYY16" s="350"/>
      <c r="BYZ16" s="350"/>
      <c r="BZA16" s="350"/>
      <c r="BZB16" s="351"/>
      <c r="BZC16" s="352"/>
      <c r="BZD16" s="353"/>
      <c r="BZE16" s="352"/>
      <c r="BZF16" s="353"/>
      <c r="BZG16" s="352"/>
      <c r="BZH16" s="353"/>
      <c r="BZI16" s="352"/>
      <c r="BZJ16" s="353"/>
      <c r="BZK16" s="350"/>
      <c r="BZL16" s="350"/>
      <c r="BZM16" s="350"/>
      <c r="BZN16" s="350"/>
      <c r="BZO16" s="350"/>
      <c r="BZP16" s="350"/>
      <c r="BZQ16" s="351"/>
      <c r="BZR16" s="352"/>
      <c r="BZS16" s="353"/>
      <c r="BZT16" s="352"/>
      <c r="BZU16" s="353"/>
      <c r="BZV16" s="352"/>
      <c r="BZW16" s="353"/>
      <c r="BZX16" s="352"/>
      <c r="BZY16" s="353"/>
      <c r="BZZ16" s="350"/>
      <c r="CAA16" s="350"/>
      <c r="CAB16" s="350"/>
      <c r="CAC16" s="350"/>
      <c r="CAD16" s="350"/>
      <c r="CAE16" s="350"/>
      <c r="CAF16" s="351"/>
      <c r="CAG16" s="352"/>
      <c r="CAH16" s="353"/>
      <c r="CAI16" s="352"/>
      <c r="CAJ16" s="353"/>
      <c r="CAK16" s="352"/>
      <c r="CAL16" s="353"/>
      <c r="CAM16" s="352"/>
      <c r="CAN16" s="353"/>
      <c r="CAO16" s="350"/>
      <c r="CAP16" s="350"/>
      <c r="CAQ16" s="350"/>
      <c r="CAR16" s="350"/>
      <c r="CAS16" s="350"/>
      <c r="CAT16" s="350"/>
      <c r="CAU16" s="351"/>
      <c r="CAV16" s="352"/>
      <c r="CAW16" s="353"/>
      <c r="CAX16" s="352"/>
      <c r="CAY16" s="353"/>
      <c r="CAZ16" s="352"/>
      <c r="CBA16" s="353"/>
      <c r="CBB16" s="352"/>
      <c r="CBC16" s="353"/>
      <c r="CBD16" s="350"/>
      <c r="CBE16" s="350"/>
      <c r="CBF16" s="350"/>
      <c r="CBG16" s="350"/>
      <c r="CBH16" s="350"/>
      <c r="CBI16" s="350"/>
      <c r="CBJ16" s="351"/>
      <c r="CBK16" s="352"/>
      <c r="CBL16" s="353"/>
      <c r="CBM16" s="352"/>
      <c r="CBN16" s="353"/>
      <c r="CBO16" s="352"/>
      <c r="CBP16" s="353"/>
      <c r="CBQ16" s="352"/>
      <c r="CBR16" s="353"/>
      <c r="CBS16" s="350"/>
      <c r="CBT16" s="350"/>
      <c r="CBU16" s="350"/>
      <c r="CBV16" s="350"/>
      <c r="CBW16" s="350"/>
      <c r="CBX16" s="350"/>
      <c r="CBY16" s="351"/>
      <c r="CBZ16" s="352"/>
      <c r="CCA16" s="353"/>
      <c r="CCB16" s="352"/>
      <c r="CCC16" s="353"/>
      <c r="CCD16" s="352"/>
      <c r="CCE16" s="353"/>
      <c r="CCF16" s="352"/>
      <c r="CCG16" s="353"/>
      <c r="CCH16" s="350"/>
      <c r="CCI16" s="350"/>
      <c r="CCJ16" s="350"/>
      <c r="CCK16" s="350"/>
      <c r="CCL16" s="350"/>
      <c r="CCM16" s="350"/>
      <c r="CCN16" s="351"/>
      <c r="CCO16" s="352"/>
      <c r="CCP16" s="353"/>
      <c r="CCQ16" s="352"/>
      <c r="CCR16" s="353"/>
      <c r="CCS16" s="352"/>
      <c r="CCT16" s="353"/>
      <c r="CCU16" s="352"/>
      <c r="CCV16" s="353"/>
      <c r="CCW16" s="350"/>
      <c r="CCX16" s="350"/>
      <c r="CCY16" s="350"/>
      <c r="CCZ16" s="350"/>
      <c r="CDA16" s="350"/>
      <c r="CDB16" s="350"/>
      <c r="CDC16" s="351"/>
      <c r="CDD16" s="352"/>
      <c r="CDE16" s="353"/>
      <c r="CDF16" s="352"/>
      <c r="CDG16" s="353"/>
      <c r="CDH16" s="352"/>
      <c r="CDI16" s="353"/>
      <c r="CDJ16" s="352"/>
      <c r="CDK16" s="353"/>
      <c r="CDL16" s="350"/>
      <c r="CDM16" s="350"/>
      <c r="CDN16" s="350"/>
      <c r="CDO16" s="350"/>
      <c r="CDP16" s="350"/>
      <c r="CDQ16" s="350"/>
      <c r="CDR16" s="351"/>
      <c r="CDS16" s="352"/>
      <c r="CDT16" s="353"/>
      <c r="CDU16" s="352"/>
      <c r="CDV16" s="353"/>
      <c r="CDW16" s="352"/>
      <c r="CDX16" s="353"/>
      <c r="CDY16" s="352"/>
      <c r="CDZ16" s="353"/>
      <c r="CEA16" s="350"/>
      <c r="CEB16" s="350"/>
      <c r="CEC16" s="350"/>
      <c r="CED16" s="350"/>
      <c r="CEE16" s="350"/>
      <c r="CEF16" s="350"/>
      <c r="CEG16" s="351"/>
      <c r="CEH16" s="352"/>
      <c r="CEI16" s="353"/>
      <c r="CEJ16" s="352"/>
      <c r="CEK16" s="353"/>
      <c r="CEL16" s="352"/>
      <c r="CEM16" s="353"/>
      <c r="CEN16" s="352"/>
      <c r="CEO16" s="353"/>
      <c r="CEP16" s="350"/>
      <c r="CEQ16" s="350"/>
      <c r="CER16" s="350"/>
      <c r="CES16" s="350"/>
      <c r="CET16" s="350"/>
      <c r="CEU16" s="350"/>
      <c r="CEV16" s="351"/>
      <c r="CEW16" s="352"/>
      <c r="CEX16" s="353"/>
      <c r="CEY16" s="352"/>
      <c r="CEZ16" s="353"/>
      <c r="CFA16" s="352"/>
      <c r="CFB16" s="353"/>
      <c r="CFC16" s="352"/>
      <c r="CFD16" s="353"/>
      <c r="CFE16" s="350"/>
      <c r="CFF16" s="350"/>
      <c r="CFG16" s="350"/>
      <c r="CFH16" s="350"/>
      <c r="CFI16" s="350"/>
      <c r="CFJ16" s="350"/>
      <c r="CFK16" s="351"/>
      <c r="CFL16" s="352"/>
      <c r="CFM16" s="353"/>
      <c r="CFN16" s="352"/>
      <c r="CFO16" s="353"/>
      <c r="CFP16" s="352"/>
      <c r="CFQ16" s="353"/>
      <c r="CFR16" s="352"/>
      <c r="CFS16" s="353"/>
      <c r="CFT16" s="350"/>
      <c r="CFU16" s="350"/>
      <c r="CFV16" s="350"/>
      <c r="CFW16" s="350"/>
      <c r="CFX16" s="350"/>
      <c r="CFY16" s="350"/>
      <c r="CFZ16" s="351"/>
      <c r="CGA16" s="352"/>
      <c r="CGB16" s="353"/>
      <c r="CGC16" s="352"/>
      <c r="CGD16" s="353"/>
      <c r="CGE16" s="352"/>
      <c r="CGF16" s="353"/>
      <c r="CGG16" s="352"/>
      <c r="CGH16" s="353"/>
      <c r="CGI16" s="350"/>
      <c r="CGJ16" s="350"/>
      <c r="CGK16" s="350"/>
      <c r="CGL16" s="350"/>
      <c r="CGM16" s="350"/>
      <c r="CGN16" s="350"/>
      <c r="CGO16" s="351"/>
      <c r="CGP16" s="352"/>
      <c r="CGQ16" s="353"/>
      <c r="CGR16" s="352"/>
      <c r="CGS16" s="353"/>
      <c r="CGT16" s="352"/>
      <c r="CGU16" s="353"/>
      <c r="CGV16" s="352"/>
      <c r="CGW16" s="353"/>
      <c r="CGX16" s="350"/>
      <c r="CGY16" s="350"/>
      <c r="CGZ16" s="350"/>
      <c r="CHA16" s="350"/>
      <c r="CHB16" s="350"/>
      <c r="CHC16" s="350"/>
      <c r="CHD16" s="351"/>
      <c r="CHE16" s="352"/>
      <c r="CHF16" s="353"/>
      <c r="CHG16" s="352"/>
      <c r="CHH16" s="353"/>
      <c r="CHI16" s="352"/>
      <c r="CHJ16" s="353"/>
      <c r="CHK16" s="352"/>
      <c r="CHL16" s="353"/>
      <c r="CHM16" s="350"/>
      <c r="CHN16" s="350"/>
      <c r="CHO16" s="350"/>
      <c r="CHP16" s="350"/>
      <c r="CHQ16" s="350"/>
      <c r="CHR16" s="350"/>
      <c r="CHS16" s="351"/>
      <c r="CHT16" s="352"/>
      <c r="CHU16" s="353"/>
      <c r="CHV16" s="352"/>
      <c r="CHW16" s="353"/>
      <c r="CHX16" s="352"/>
      <c r="CHY16" s="353"/>
      <c r="CHZ16" s="352"/>
      <c r="CIA16" s="353"/>
      <c r="CIB16" s="350"/>
      <c r="CIC16" s="350"/>
      <c r="CID16" s="350"/>
      <c r="CIE16" s="350"/>
      <c r="CIF16" s="350"/>
      <c r="CIG16" s="350"/>
      <c r="CIH16" s="351"/>
      <c r="CII16" s="352"/>
      <c r="CIJ16" s="353"/>
      <c r="CIK16" s="352"/>
      <c r="CIL16" s="353"/>
      <c r="CIM16" s="352"/>
      <c r="CIN16" s="353"/>
      <c r="CIO16" s="352"/>
      <c r="CIP16" s="353"/>
      <c r="CIQ16" s="350"/>
      <c r="CIR16" s="350"/>
      <c r="CIS16" s="350"/>
      <c r="CIT16" s="350"/>
      <c r="CIU16" s="350"/>
      <c r="CIV16" s="350"/>
      <c r="CIW16" s="351"/>
      <c r="CIX16" s="352"/>
      <c r="CIY16" s="353"/>
      <c r="CIZ16" s="352"/>
      <c r="CJA16" s="353"/>
      <c r="CJB16" s="352"/>
      <c r="CJC16" s="353"/>
      <c r="CJD16" s="352"/>
      <c r="CJE16" s="353"/>
      <c r="CJF16" s="350"/>
      <c r="CJG16" s="350"/>
      <c r="CJH16" s="350"/>
      <c r="CJI16" s="350"/>
      <c r="CJJ16" s="350"/>
      <c r="CJK16" s="350"/>
      <c r="CJL16" s="351"/>
      <c r="CJM16" s="352"/>
      <c r="CJN16" s="353"/>
      <c r="CJO16" s="352"/>
      <c r="CJP16" s="353"/>
      <c r="CJQ16" s="352"/>
      <c r="CJR16" s="353"/>
      <c r="CJS16" s="352"/>
      <c r="CJT16" s="353"/>
      <c r="CJU16" s="350"/>
      <c r="CJV16" s="350"/>
      <c r="CJW16" s="350"/>
      <c r="CJX16" s="350"/>
      <c r="CJY16" s="350"/>
      <c r="CJZ16" s="350"/>
      <c r="CKA16" s="351"/>
      <c r="CKB16" s="352"/>
      <c r="CKC16" s="353"/>
      <c r="CKD16" s="352"/>
      <c r="CKE16" s="353"/>
      <c r="CKF16" s="352"/>
      <c r="CKG16" s="353"/>
      <c r="CKH16" s="352"/>
      <c r="CKI16" s="353"/>
      <c r="CKJ16" s="350"/>
      <c r="CKK16" s="350"/>
      <c r="CKL16" s="350"/>
      <c r="CKM16" s="350"/>
      <c r="CKN16" s="350"/>
      <c r="CKO16" s="350"/>
      <c r="CKP16" s="351"/>
      <c r="CKQ16" s="352"/>
      <c r="CKR16" s="353"/>
      <c r="CKS16" s="352"/>
      <c r="CKT16" s="353"/>
      <c r="CKU16" s="352"/>
      <c r="CKV16" s="353"/>
      <c r="CKW16" s="352"/>
      <c r="CKX16" s="353"/>
      <c r="CKY16" s="350"/>
      <c r="CKZ16" s="350"/>
      <c r="CLA16" s="350"/>
      <c r="CLB16" s="350"/>
      <c r="CLC16" s="350"/>
      <c r="CLD16" s="350"/>
      <c r="CLE16" s="351"/>
      <c r="CLF16" s="352"/>
      <c r="CLG16" s="353"/>
      <c r="CLH16" s="352"/>
      <c r="CLI16" s="353"/>
      <c r="CLJ16" s="352"/>
      <c r="CLK16" s="353"/>
      <c r="CLL16" s="352"/>
      <c r="CLM16" s="353"/>
      <c r="CLN16" s="350"/>
      <c r="CLO16" s="350"/>
      <c r="CLP16" s="350"/>
      <c r="CLQ16" s="350"/>
      <c r="CLR16" s="350"/>
      <c r="CLS16" s="350"/>
      <c r="CLT16" s="351"/>
      <c r="CLU16" s="352"/>
      <c r="CLV16" s="353"/>
      <c r="CLW16" s="352"/>
      <c r="CLX16" s="353"/>
      <c r="CLY16" s="352"/>
      <c r="CLZ16" s="353"/>
      <c r="CMA16" s="352"/>
      <c r="CMB16" s="353"/>
      <c r="CMC16" s="350"/>
      <c r="CMD16" s="350"/>
      <c r="CME16" s="350"/>
      <c r="CMF16" s="350"/>
      <c r="CMG16" s="350"/>
      <c r="CMH16" s="350"/>
      <c r="CMI16" s="351"/>
      <c r="CMJ16" s="352"/>
      <c r="CMK16" s="353"/>
      <c r="CML16" s="352"/>
      <c r="CMM16" s="353"/>
      <c r="CMN16" s="352"/>
      <c r="CMO16" s="353"/>
      <c r="CMP16" s="352"/>
      <c r="CMQ16" s="353"/>
      <c r="CMR16" s="350"/>
      <c r="CMS16" s="350"/>
      <c r="CMT16" s="350"/>
      <c r="CMU16" s="350"/>
      <c r="CMV16" s="350"/>
      <c r="CMW16" s="350"/>
      <c r="CMX16" s="351"/>
      <c r="CMY16" s="352"/>
      <c r="CMZ16" s="353"/>
      <c r="CNA16" s="352"/>
      <c r="CNB16" s="353"/>
      <c r="CNC16" s="352"/>
      <c r="CND16" s="353"/>
      <c r="CNE16" s="352"/>
      <c r="CNF16" s="353"/>
      <c r="CNG16" s="350"/>
      <c r="CNH16" s="350"/>
      <c r="CNI16" s="350"/>
      <c r="CNJ16" s="350"/>
      <c r="CNK16" s="350"/>
      <c r="CNL16" s="350"/>
      <c r="CNM16" s="351"/>
      <c r="CNN16" s="352"/>
      <c r="CNO16" s="353"/>
      <c r="CNP16" s="352"/>
      <c r="CNQ16" s="353"/>
      <c r="CNR16" s="352"/>
      <c r="CNS16" s="353"/>
      <c r="CNT16" s="352"/>
      <c r="CNU16" s="353"/>
      <c r="CNV16" s="350"/>
      <c r="CNW16" s="350"/>
      <c r="CNX16" s="350"/>
      <c r="CNY16" s="350"/>
      <c r="CNZ16" s="350"/>
      <c r="COA16" s="350"/>
      <c r="COB16" s="351"/>
      <c r="COC16" s="352"/>
      <c r="COD16" s="353"/>
      <c r="COE16" s="352"/>
      <c r="COF16" s="353"/>
      <c r="COG16" s="352"/>
      <c r="COH16" s="353"/>
      <c r="COI16" s="352"/>
      <c r="COJ16" s="353"/>
      <c r="COK16" s="350"/>
      <c r="COL16" s="350"/>
      <c r="COM16" s="350"/>
      <c r="CON16" s="350"/>
      <c r="COO16" s="350"/>
      <c r="COP16" s="350"/>
      <c r="COQ16" s="351"/>
      <c r="COR16" s="352"/>
      <c r="COS16" s="353"/>
      <c r="COT16" s="352"/>
      <c r="COU16" s="353"/>
      <c r="COV16" s="352"/>
      <c r="COW16" s="353"/>
      <c r="COX16" s="352"/>
      <c r="COY16" s="353"/>
      <c r="COZ16" s="350"/>
      <c r="CPA16" s="350"/>
      <c r="CPB16" s="350"/>
      <c r="CPC16" s="350"/>
      <c r="CPD16" s="350"/>
      <c r="CPE16" s="350"/>
      <c r="CPF16" s="351"/>
      <c r="CPG16" s="352"/>
      <c r="CPH16" s="353"/>
      <c r="CPI16" s="352"/>
      <c r="CPJ16" s="353"/>
      <c r="CPK16" s="352"/>
      <c r="CPL16" s="353"/>
      <c r="CPM16" s="352"/>
      <c r="CPN16" s="353"/>
      <c r="CPO16" s="350"/>
      <c r="CPP16" s="350"/>
      <c r="CPQ16" s="350"/>
      <c r="CPR16" s="350"/>
      <c r="CPS16" s="350"/>
      <c r="CPT16" s="350"/>
      <c r="CPU16" s="351"/>
      <c r="CPV16" s="352"/>
      <c r="CPW16" s="353"/>
      <c r="CPX16" s="352"/>
      <c r="CPY16" s="353"/>
      <c r="CPZ16" s="352"/>
      <c r="CQA16" s="353"/>
      <c r="CQB16" s="352"/>
      <c r="CQC16" s="353"/>
      <c r="CQD16" s="350"/>
      <c r="CQE16" s="350"/>
      <c r="CQF16" s="350"/>
      <c r="CQG16" s="350"/>
      <c r="CQH16" s="350"/>
      <c r="CQI16" s="350"/>
      <c r="CQJ16" s="351"/>
      <c r="CQK16" s="352"/>
      <c r="CQL16" s="353"/>
      <c r="CQM16" s="352"/>
      <c r="CQN16" s="353"/>
      <c r="CQO16" s="352"/>
      <c r="CQP16" s="353"/>
      <c r="CQQ16" s="352"/>
      <c r="CQR16" s="353"/>
      <c r="CQS16" s="350"/>
      <c r="CQT16" s="350"/>
      <c r="CQU16" s="350"/>
      <c r="CQV16" s="350"/>
      <c r="CQW16" s="350"/>
      <c r="CQX16" s="350"/>
      <c r="CQY16" s="351"/>
      <c r="CQZ16" s="352"/>
      <c r="CRA16" s="353"/>
      <c r="CRB16" s="352"/>
      <c r="CRC16" s="353"/>
      <c r="CRD16" s="352"/>
      <c r="CRE16" s="353"/>
      <c r="CRF16" s="352"/>
      <c r="CRG16" s="353"/>
      <c r="CRH16" s="350"/>
      <c r="CRI16" s="350"/>
      <c r="CRJ16" s="350"/>
      <c r="CRK16" s="350"/>
      <c r="CRL16" s="350"/>
      <c r="CRM16" s="350"/>
      <c r="CRN16" s="351"/>
      <c r="CRO16" s="352"/>
      <c r="CRP16" s="353"/>
      <c r="CRQ16" s="352"/>
      <c r="CRR16" s="353"/>
      <c r="CRS16" s="352"/>
      <c r="CRT16" s="353"/>
      <c r="CRU16" s="352"/>
      <c r="CRV16" s="353"/>
      <c r="CRW16" s="350"/>
      <c r="CRX16" s="350"/>
      <c r="CRY16" s="350"/>
      <c r="CRZ16" s="350"/>
      <c r="CSA16" s="350"/>
      <c r="CSB16" s="350"/>
      <c r="CSC16" s="351"/>
      <c r="CSD16" s="352"/>
      <c r="CSE16" s="353"/>
      <c r="CSF16" s="352"/>
      <c r="CSG16" s="353"/>
      <c r="CSH16" s="352"/>
      <c r="CSI16" s="353"/>
      <c r="CSJ16" s="352"/>
      <c r="CSK16" s="353"/>
      <c r="CSL16" s="350"/>
      <c r="CSM16" s="350"/>
      <c r="CSN16" s="350"/>
      <c r="CSO16" s="350"/>
      <c r="CSP16" s="350"/>
      <c r="CSQ16" s="350"/>
      <c r="CSR16" s="351"/>
      <c r="CSS16" s="352"/>
      <c r="CST16" s="353"/>
      <c r="CSU16" s="352"/>
      <c r="CSV16" s="353"/>
      <c r="CSW16" s="352"/>
      <c r="CSX16" s="353"/>
      <c r="CSY16" s="352"/>
      <c r="CSZ16" s="353"/>
      <c r="CTA16" s="350"/>
      <c r="CTB16" s="350"/>
      <c r="CTC16" s="350"/>
      <c r="CTD16" s="350"/>
      <c r="CTE16" s="350"/>
      <c r="CTF16" s="350"/>
      <c r="CTG16" s="351"/>
      <c r="CTH16" s="352"/>
      <c r="CTI16" s="353"/>
      <c r="CTJ16" s="352"/>
      <c r="CTK16" s="353"/>
      <c r="CTL16" s="352"/>
      <c r="CTM16" s="353"/>
      <c r="CTN16" s="352"/>
      <c r="CTO16" s="353"/>
      <c r="CTP16" s="350"/>
      <c r="CTQ16" s="350"/>
      <c r="CTR16" s="350"/>
      <c r="CTS16" s="350"/>
      <c r="CTT16" s="350"/>
      <c r="CTU16" s="350"/>
      <c r="CTV16" s="351"/>
      <c r="CTW16" s="352"/>
      <c r="CTX16" s="353"/>
      <c r="CTY16" s="352"/>
      <c r="CTZ16" s="353"/>
      <c r="CUA16" s="352"/>
      <c r="CUB16" s="353"/>
      <c r="CUC16" s="352"/>
      <c r="CUD16" s="353"/>
      <c r="CUE16" s="350"/>
      <c r="CUF16" s="350"/>
      <c r="CUG16" s="350"/>
      <c r="CUH16" s="350"/>
      <c r="CUI16" s="350"/>
      <c r="CUJ16" s="350"/>
      <c r="CUK16" s="351"/>
      <c r="CUL16" s="352"/>
      <c r="CUM16" s="353"/>
      <c r="CUN16" s="352"/>
      <c r="CUO16" s="353"/>
      <c r="CUP16" s="352"/>
      <c r="CUQ16" s="353"/>
      <c r="CUR16" s="352"/>
      <c r="CUS16" s="353"/>
      <c r="CUT16" s="350"/>
      <c r="CUU16" s="350"/>
      <c r="CUV16" s="350"/>
      <c r="CUW16" s="350"/>
      <c r="CUX16" s="350"/>
      <c r="CUY16" s="350"/>
      <c r="CUZ16" s="351"/>
      <c r="CVA16" s="352"/>
      <c r="CVB16" s="353"/>
      <c r="CVC16" s="352"/>
      <c r="CVD16" s="353"/>
      <c r="CVE16" s="352"/>
      <c r="CVF16" s="353"/>
      <c r="CVG16" s="352"/>
      <c r="CVH16" s="353"/>
      <c r="CVI16" s="350"/>
      <c r="CVJ16" s="350"/>
      <c r="CVK16" s="350"/>
      <c r="CVL16" s="350"/>
      <c r="CVM16" s="350"/>
      <c r="CVN16" s="350"/>
      <c r="CVO16" s="351"/>
      <c r="CVP16" s="352"/>
      <c r="CVQ16" s="353"/>
      <c r="CVR16" s="352"/>
      <c r="CVS16" s="353"/>
      <c r="CVT16" s="352"/>
      <c r="CVU16" s="353"/>
      <c r="CVV16" s="352"/>
      <c r="CVW16" s="353"/>
      <c r="CVX16" s="350"/>
      <c r="CVY16" s="350"/>
      <c r="CVZ16" s="350"/>
      <c r="CWA16" s="350"/>
      <c r="CWB16" s="350"/>
      <c r="CWC16" s="350"/>
      <c r="CWD16" s="351"/>
      <c r="CWE16" s="352"/>
      <c r="CWF16" s="353"/>
      <c r="CWG16" s="352"/>
      <c r="CWH16" s="353"/>
      <c r="CWI16" s="352"/>
      <c r="CWJ16" s="353"/>
      <c r="CWK16" s="352"/>
      <c r="CWL16" s="353"/>
      <c r="CWM16" s="350"/>
      <c r="CWN16" s="350"/>
      <c r="CWO16" s="350"/>
      <c r="CWP16" s="350"/>
      <c r="CWQ16" s="350"/>
      <c r="CWR16" s="350"/>
      <c r="CWS16" s="351"/>
      <c r="CWT16" s="352"/>
      <c r="CWU16" s="353"/>
      <c r="CWV16" s="352"/>
      <c r="CWW16" s="353"/>
      <c r="CWX16" s="352"/>
      <c r="CWY16" s="353"/>
      <c r="CWZ16" s="352"/>
      <c r="CXA16" s="353"/>
      <c r="CXB16" s="350"/>
      <c r="CXC16" s="350"/>
      <c r="CXD16" s="350"/>
      <c r="CXE16" s="350"/>
      <c r="CXF16" s="350"/>
      <c r="CXG16" s="350"/>
      <c r="CXH16" s="351"/>
      <c r="CXI16" s="352"/>
      <c r="CXJ16" s="353"/>
      <c r="CXK16" s="352"/>
      <c r="CXL16" s="353"/>
      <c r="CXM16" s="352"/>
      <c r="CXN16" s="353"/>
      <c r="CXO16" s="352"/>
      <c r="CXP16" s="353"/>
      <c r="CXQ16" s="350"/>
      <c r="CXR16" s="350"/>
      <c r="CXS16" s="350"/>
      <c r="CXT16" s="350"/>
      <c r="CXU16" s="350"/>
      <c r="CXV16" s="350"/>
      <c r="CXW16" s="351"/>
      <c r="CXX16" s="352"/>
      <c r="CXY16" s="353"/>
      <c r="CXZ16" s="352"/>
      <c r="CYA16" s="353"/>
      <c r="CYB16" s="352"/>
      <c r="CYC16" s="353"/>
      <c r="CYD16" s="352"/>
      <c r="CYE16" s="353"/>
      <c r="CYF16" s="350"/>
      <c r="CYG16" s="350"/>
      <c r="CYH16" s="350"/>
      <c r="CYI16" s="350"/>
      <c r="CYJ16" s="350"/>
      <c r="CYK16" s="350"/>
      <c r="CYL16" s="351"/>
      <c r="CYM16" s="352"/>
      <c r="CYN16" s="353"/>
      <c r="CYO16" s="352"/>
      <c r="CYP16" s="353"/>
      <c r="CYQ16" s="352"/>
      <c r="CYR16" s="353"/>
      <c r="CYS16" s="352"/>
      <c r="CYT16" s="353"/>
      <c r="CYU16" s="350"/>
      <c r="CYV16" s="350"/>
      <c r="CYW16" s="350"/>
      <c r="CYX16" s="350"/>
      <c r="CYY16" s="350"/>
      <c r="CYZ16" s="350"/>
      <c r="CZA16" s="351"/>
      <c r="CZB16" s="352"/>
      <c r="CZC16" s="353"/>
      <c r="CZD16" s="352"/>
      <c r="CZE16" s="353"/>
      <c r="CZF16" s="352"/>
      <c r="CZG16" s="353"/>
      <c r="CZH16" s="352"/>
      <c r="CZI16" s="353"/>
      <c r="CZJ16" s="350"/>
      <c r="CZK16" s="350"/>
      <c r="CZL16" s="350"/>
      <c r="CZM16" s="350"/>
      <c r="CZN16" s="350"/>
      <c r="CZO16" s="350"/>
      <c r="CZP16" s="351"/>
      <c r="CZQ16" s="352"/>
      <c r="CZR16" s="353"/>
      <c r="CZS16" s="352"/>
      <c r="CZT16" s="353"/>
      <c r="CZU16" s="352"/>
      <c r="CZV16" s="353"/>
      <c r="CZW16" s="352"/>
      <c r="CZX16" s="353"/>
      <c r="CZY16" s="350"/>
      <c r="CZZ16" s="350"/>
      <c r="DAA16" s="350"/>
      <c r="DAB16" s="350"/>
      <c r="DAC16" s="350"/>
      <c r="DAD16" s="350"/>
      <c r="DAE16" s="351"/>
      <c r="DAF16" s="352"/>
      <c r="DAG16" s="353"/>
      <c r="DAH16" s="352"/>
      <c r="DAI16" s="353"/>
      <c r="DAJ16" s="352"/>
      <c r="DAK16" s="353"/>
      <c r="DAL16" s="352"/>
      <c r="DAM16" s="353"/>
      <c r="DAN16" s="350"/>
      <c r="DAO16" s="350"/>
      <c r="DAP16" s="350"/>
      <c r="DAQ16" s="350"/>
      <c r="DAR16" s="350"/>
      <c r="DAS16" s="350"/>
      <c r="DAT16" s="351"/>
      <c r="DAU16" s="352"/>
      <c r="DAV16" s="353"/>
      <c r="DAW16" s="352"/>
      <c r="DAX16" s="353"/>
      <c r="DAY16" s="352"/>
      <c r="DAZ16" s="353"/>
      <c r="DBA16" s="352"/>
      <c r="DBB16" s="353"/>
      <c r="DBC16" s="350"/>
      <c r="DBD16" s="350"/>
      <c r="DBE16" s="350"/>
      <c r="DBF16" s="350"/>
      <c r="DBG16" s="350"/>
      <c r="DBH16" s="350"/>
      <c r="DBI16" s="351"/>
      <c r="DBJ16" s="352"/>
      <c r="DBK16" s="353"/>
      <c r="DBL16" s="352"/>
      <c r="DBM16" s="353"/>
      <c r="DBN16" s="352"/>
      <c r="DBO16" s="353"/>
      <c r="DBP16" s="352"/>
      <c r="DBQ16" s="353"/>
      <c r="DBR16" s="350"/>
      <c r="DBS16" s="350"/>
      <c r="DBT16" s="350"/>
      <c r="DBU16" s="350"/>
      <c r="DBV16" s="350"/>
      <c r="DBW16" s="350"/>
      <c r="DBX16" s="351"/>
      <c r="DBY16" s="352"/>
      <c r="DBZ16" s="353"/>
      <c r="DCA16" s="352"/>
      <c r="DCB16" s="353"/>
      <c r="DCC16" s="352"/>
      <c r="DCD16" s="353"/>
      <c r="DCE16" s="352"/>
      <c r="DCF16" s="353"/>
      <c r="DCG16" s="350"/>
      <c r="DCH16" s="350"/>
      <c r="DCI16" s="350"/>
      <c r="DCJ16" s="350"/>
      <c r="DCK16" s="350"/>
      <c r="DCL16" s="350"/>
      <c r="DCM16" s="351"/>
      <c r="DCN16" s="352"/>
      <c r="DCO16" s="353"/>
      <c r="DCP16" s="352"/>
      <c r="DCQ16" s="353"/>
      <c r="DCR16" s="352"/>
      <c r="DCS16" s="353"/>
      <c r="DCT16" s="352"/>
      <c r="DCU16" s="353"/>
      <c r="DCV16" s="350"/>
      <c r="DCW16" s="350"/>
      <c r="DCX16" s="350"/>
      <c r="DCY16" s="350"/>
      <c r="DCZ16" s="350"/>
      <c r="DDA16" s="350"/>
      <c r="DDB16" s="351"/>
      <c r="DDC16" s="352"/>
      <c r="DDD16" s="353"/>
      <c r="DDE16" s="352"/>
      <c r="DDF16" s="353"/>
      <c r="DDG16" s="352"/>
      <c r="DDH16" s="353"/>
      <c r="DDI16" s="352"/>
      <c r="DDJ16" s="353"/>
      <c r="DDK16" s="350"/>
      <c r="DDL16" s="350"/>
      <c r="DDM16" s="350"/>
      <c r="DDN16" s="350"/>
      <c r="DDO16" s="350"/>
      <c r="DDP16" s="350"/>
      <c r="DDQ16" s="351"/>
      <c r="DDR16" s="352"/>
      <c r="DDS16" s="353"/>
      <c r="DDT16" s="352"/>
      <c r="DDU16" s="353"/>
      <c r="DDV16" s="352"/>
      <c r="DDW16" s="353"/>
      <c r="DDX16" s="352"/>
      <c r="DDY16" s="353"/>
      <c r="DDZ16" s="350"/>
      <c r="DEA16" s="350"/>
      <c r="DEB16" s="350"/>
      <c r="DEC16" s="350"/>
      <c r="DED16" s="350"/>
      <c r="DEE16" s="350"/>
      <c r="DEF16" s="351"/>
      <c r="DEG16" s="352"/>
      <c r="DEH16" s="353"/>
      <c r="DEI16" s="352"/>
      <c r="DEJ16" s="353"/>
      <c r="DEK16" s="352"/>
      <c r="DEL16" s="353"/>
      <c r="DEM16" s="352"/>
      <c r="DEN16" s="353"/>
      <c r="DEO16" s="350"/>
      <c r="DEP16" s="350"/>
      <c r="DEQ16" s="350"/>
      <c r="DER16" s="350"/>
      <c r="DES16" s="350"/>
      <c r="DET16" s="350"/>
      <c r="DEU16" s="351"/>
      <c r="DEV16" s="352"/>
      <c r="DEW16" s="353"/>
      <c r="DEX16" s="352"/>
      <c r="DEY16" s="353"/>
      <c r="DEZ16" s="352"/>
      <c r="DFA16" s="353"/>
      <c r="DFB16" s="352"/>
      <c r="DFC16" s="353"/>
      <c r="DFD16" s="350"/>
      <c r="DFE16" s="350"/>
      <c r="DFF16" s="350"/>
      <c r="DFG16" s="350"/>
      <c r="DFH16" s="350"/>
      <c r="DFI16" s="350"/>
      <c r="DFJ16" s="351"/>
      <c r="DFK16" s="352"/>
      <c r="DFL16" s="353"/>
      <c r="DFM16" s="352"/>
      <c r="DFN16" s="353"/>
      <c r="DFO16" s="352"/>
      <c r="DFP16" s="353"/>
      <c r="DFQ16" s="352"/>
      <c r="DFR16" s="353"/>
      <c r="DFS16" s="350"/>
      <c r="DFT16" s="350"/>
      <c r="DFU16" s="350"/>
      <c r="DFV16" s="350"/>
      <c r="DFW16" s="350"/>
      <c r="DFX16" s="350"/>
      <c r="DFY16" s="351"/>
      <c r="DFZ16" s="352"/>
      <c r="DGA16" s="353"/>
      <c r="DGB16" s="352"/>
      <c r="DGC16" s="353"/>
      <c r="DGD16" s="352"/>
      <c r="DGE16" s="353"/>
      <c r="DGF16" s="352"/>
      <c r="DGG16" s="353"/>
      <c r="DGH16" s="350"/>
      <c r="DGI16" s="350"/>
      <c r="DGJ16" s="350"/>
      <c r="DGK16" s="350"/>
      <c r="DGL16" s="350"/>
      <c r="DGM16" s="350"/>
      <c r="DGN16" s="351"/>
      <c r="DGO16" s="352"/>
      <c r="DGP16" s="353"/>
      <c r="DGQ16" s="352"/>
      <c r="DGR16" s="353"/>
      <c r="DGS16" s="352"/>
      <c r="DGT16" s="353"/>
      <c r="DGU16" s="352"/>
      <c r="DGV16" s="353"/>
      <c r="DGW16" s="350"/>
      <c r="DGX16" s="350"/>
      <c r="DGY16" s="350"/>
      <c r="DGZ16" s="350"/>
      <c r="DHA16" s="350"/>
      <c r="DHB16" s="350"/>
      <c r="DHC16" s="351"/>
      <c r="DHD16" s="352"/>
      <c r="DHE16" s="353"/>
      <c r="DHF16" s="352"/>
      <c r="DHG16" s="353"/>
      <c r="DHH16" s="352"/>
      <c r="DHI16" s="353"/>
      <c r="DHJ16" s="352"/>
      <c r="DHK16" s="353"/>
      <c r="DHL16" s="350"/>
      <c r="DHM16" s="350"/>
      <c r="DHN16" s="350"/>
      <c r="DHO16" s="350"/>
      <c r="DHP16" s="350"/>
      <c r="DHQ16" s="350"/>
      <c r="DHR16" s="351"/>
      <c r="DHS16" s="352"/>
      <c r="DHT16" s="353"/>
      <c r="DHU16" s="352"/>
      <c r="DHV16" s="353"/>
      <c r="DHW16" s="352"/>
      <c r="DHX16" s="353"/>
      <c r="DHY16" s="352"/>
      <c r="DHZ16" s="353"/>
      <c r="DIA16" s="350"/>
      <c r="DIB16" s="350"/>
      <c r="DIC16" s="350"/>
      <c r="DID16" s="350"/>
      <c r="DIE16" s="350"/>
      <c r="DIF16" s="350"/>
      <c r="DIG16" s="351"/>
      <c r="DIH16" s="352"/>
      <c r="DII16" s="353"/>
      <c r="DIJ16" s="352"/>
      <c r="DIK16" s="353"/>
      <c r="DIL16" s="352"/>
      <c r="DIM16" s="353"/>
      <c r="DIN16" s="352"/>
      <c r="DIO16" s="353"/>
      <c r="DIP16" s="350"/>
      <c r="DIQ16" s="350"/>
      <c r="DIR16" s="350"/>
      <c r="DIS16" s="350"/>
      <c r="DIT16" s="350"/>
      <c r="DIU16" s="350"/>
      <c r="DIV16" s="351"/>
      <c r="DIW16" s="352"/>
      <c r="DIX16" s="353"/>
      <c r="DIY16" s="352"/>
      <c r="DIZ16" s="353"/>
      <c r="DJA16" s="352"/>
      <c r="DJB16" s="353"/>
      <c r="DJC16" s="352"/>
      <c r="DJD16" s="353"/>
      <c r="DJE16" s="350"/>
      <c r="DJF16" s="350"/>
      <c r="DJG16" s="350"/>
      <c r="DJH16" s="350"/>
      <c r="DJI16" s="350"/>
      <c r="DJJ16" s="350"/>
      <c r="DJK16" s="351"/>
      <c r="DJL16" s="352"/>
      <c r="DJM16" s="353"/>
      <c r="DJN16" s="352"/>
      <c r="DJO16" s="353"/>
      <c r="DJP16" s="352"/>
      <c r="DJQ16" s="353"/>
      <c r="DJR16" s="352"/>
      <c r="DJS16" s="353"/>
      <c r="DJT16" s="350"/>
      <c r="DJU16" s="350"/>
      <c r="DJV16" s="350"/>
      <c r="DJW16" s="350"/>
      <c r="DJX16" s="350"/>
      <c r="DJY16" s="350"/>
      <c r="DJZ16" s="351"/>
      <c r="DKA16" s="352"/>
      <c r="DKB16" s="353"/>
      <c r="DKC16" s="352"/>
      <c r="DKD16" s="353"/>
      <c r="DKE16" s="352"/>
      <c r="DKF16" s="353"/>
      <c r="DKG16" s="352"/>
      <c r="DKH16" s="353"/>
      <c r="DKI16" s="350"/>
      <c r="DKJ16" s="350"/>
      <c r="DKK16" s="350"/>
      <c r="DKL16" s="350"/>
      <c r="DKM16" s="350"/>
      <c r="DKN16" s="350"/>
      <c r="DKO16" s="351"/>
      <c r="DKP16" s="352"/>
      <c r="DKQ16" s="353"/>
      <c r="DKR16" s="352"/>
      <c r="DKS16" s="353"/>
      <c r="DKT16" s="352"/>
      <c r="DKU16" s="353"/>
      <c r="DKV16" s="352"/>
      <c r="DKW16" s="353"/>
      <c r="DKX16" s="350"/>
      <c r="DKY16" s="350"/>
      <c r="DKZ16" s="350"/>
      <c r="DLA16" s="350"/>
      <c r="DLB16" s="350"/>
      <c r="DLC16" s="350"/>
      <c r="DLD16" s="351"/>
      <c r="DLE16" s="352"/>
      <c r="DLF16" s="353"/>
      <c r="DLG16" s="352"/>
      <c r="DLH16" s="353"/>
      <c r="DLI16" s="352"/>
      <c r="DLJ16" s="353"/>
      <c r="DLK16" s="352"/>
      <c r="DLL16" s="353"/>
      <c r="DLM16" s="350"/>
      <c r="DLN16" s="350"/>
      <c r="DLO16" s="350"/>
      <c r="DLP16" s="350"/>
      <c r="DLQ16" s="350"/>
      <c r="DLR16" s="350"/>
      <c r="DLS16" s="351"/>
      <c r="DLT16" s="352"/>
      <c r="DLU16" s="353"/>
      <c r="DLV16" s="352"/>
      <c r="DLW16" s="353"/>
      <c r="DLX16" s="352"/>
      <c r="DLY16" s="353"/>
      <c r="DLZ16" s="352"/>
      <c r="DMA16" s="353"/>
      <c r="DMB16" s="350"/>
      <c r="DMC16" s="350"/>
      <c r="DMD16" s="350"/>
      <c r="DME16" s="350"/>
      <c r="DMF16" s="350"/>
      <c r="DMG16" s="350"/>
      <c r="DMH16" s="351"/>
      <c r="DMI16" s="352"/>
      <c r="DMJ16" s="353"/>
      <c r="DMK16" s="352"/>
      <c r="DML16" s="353"/>
      <c r="DMM16" s="352"/>
      <c r="DMN16" s="353"/>
      <c r="DMO16" s="352"/>
      <c r="DMP16" s="353"/>
      <c r="DMQ16" s="350"/>
      <c r="DMR16" s="350"/>
      <c r="DMS16" s="350"/>
      <c r="DMT16" s="350"/>
      <c r="DMU16" s="350"/>
      <c r="DMV16" s="350"/>
      <c r="DMW16" s="351"/>
      <c r="DMX16" s="352"/>
      <c r="DMY16" s="353"/>
      <c r="DMZ16" s="352"/>
      <c r="DNA16" s="353"/>
      <c r="DNB16" s="352"/>
      <c r="DNC16" s="353"/>
      <c r="DND16" s="352"/>
      <c r="DNE16" s="353"/>
      <c r="DNF16" s="350"/>
      <c r="DNG16" s="350"/>
      <c r="DNH16" s="350"/>
      <c r="DNI16" s="350"/>
      <c r="DNJ16" s="350"/>
      <c r="DNK16" s="350"/>
      <c r="DNL16" s="351"/>
      <c r="DNM16" s="352"/>
      <c r="DNN16" s="353"/>
      <c r="DNO16" s="352"/>
      <c r="DNP16" s="353"/>
      <c r="DNQ16" s="352"/>
      <c r="DNR16" s="353"/>
      <c r="DNS16" s="352"/>
      <c r="DNT16" s="353"/>
      <c r="DNU16" s="350"/>
      <c r="DNV16" s="350"/>
      <c r="DNW16" s="350"/>
      <c r="DNX16" s="350"/>
      <c r="DNY16" s="350"/>
      <c r="DNZ16" s="350"/>
      <c r="DOA16" s="351"/>
      <c r="DOB16" s="352"/>
      <c r="DOC16" s="353"/>
      <c r="DOD16" s="352"/>
      <c r="DOE16" s="353"/>
      <c r="DOF16" s="352"/>
      <c r="DOG16" s="353"/>
      <c r="DOH16" s="352"/>
      <c r="DOI16" s="353"/>
      <c r="DOJ16" s="350"/>
      <c r="DOK16" s="350"/>
      <c r="DOL16" s="350"/>
      <c r="DOM16" s="350"/>
      <c r="DON16" s="350"/>
      <c r="DOO16" s="350"/>
      <c r="DOP16" s="351"/>
      <c r="DOQ16" s="352"/>
      <c r="DOR16" s="353"/>
      <c r="DOS16" s="352"/>
      <c r="DOT16" s="353"/>
      <c r="DOU16" s="352"/>
      <c r="DOV16" s="353"/>
      <c r="DOW16" s="352"/>
      <c r="DOX16" s="353"/>
      <c r="DOY16" s="350"/>
      <c r="DOZ16" s="350"/>
      <c r="DPA16" s="350"/>
      <c r="DPB16" s="350"/>
      <c r="DPC16" s="350"/>
      <c r="DPD16" s="350"/>
      <c r="DPE16" s="351"/>
      <c r="DPF16" s="352"/>
      <c r="DPG16" s="353"/>
      <c r="DPH16" s="352"/>
      <c r="DPI16" s="353"/>
      <c r="DPJ16" s="352"/>
      <c r="DPK16" s="353"/>
      <c r="DPL16" s="352"/>
      <c r="DPM16" s="353"/>
      <c r="DPN16" s="350"/>
      <c r="DPO16" s="350"/>
      <c r="DPP16" s="350"/>
      <c r="DPQ16" s="350"/>
      <c r="DPR16" s="350"/>
      <c r="DPS16" s="350"/>
      <c r="DPT16" s="351"/>
      <c r="DPU16" s="352"/>
      <c r="DPV16" s="353"/>
      <c r="DPW16" s="352"/>
      <c r="DPX16" s="353"/>
      <c r="DPY16" s="352"/>
      <c r="DPZ16" s="353"/>
      <c r="DQA16" s="352"/>
      <c r="DQB16" s="353"/>
      <c r="DQC16" s="350"/>
      <c r="DQD16" s="350"/>
      <c r="DQE16" s="350"/>
      <c r="DQF16" s="350"/>
      <c r="DQG16" s="350"/>
      <c r="DQH16" s="350"/>
      <c r="DQI16" s="351"/>
      <c r="DQJ16" s="352"/>
      <c r="DQK16" s="353"/>
      <c r="DQL16" s="352"/>
      <c r="DQM16" s="353"/>
      <c r="DQN16" s="352"/>
      <c r="DQO16" s="353"/>
      <c r="DQP16" s="352"/>
      <c r="DQQ16" s="353"/>
      <c r="DQR16" s="350"/>
      <c r="DQS16" s="350"/>
      <c r="DQT16" s="350"/>
      <c r="DQU16" s="350"/>
      <c r="DQV16" s="350"/>
      <c r="DQW16" s="350"/>
      <c r="DQX16" s="351"/>
      <c r="DQY16" s="352"/>
      <c r="DQZ16" s="353"/>
      <c r="DRA16" s="352"/>
      <c r="DRB16" s="353"/>
      <c r="DRC16" s="352"/>
      <c r="DRD16" s="353"/>
      <c r="DRE16" s="352"/>
      <c r="DRF16" s="353"/>
      <c r="DRG16" s="350"/>
      <c r="DRH16" s="350"/>
      <c r="DRI16" s="350"/>
      <c r="DRJ16" s="350"/>
      <c r="DRK16" s="350"/>
      <c r="DRL16" s="350"/>
      <c r="DRM16" s="351"/>
      <c r="DRN16" s="352"/>
      <c r="DRO16" s="353"/>
      <c r="DRP16" s="352"/>
      <c r="DRQ16" s="353"/>
      <c r="DRR16" s="352"/>
      <c r="DRS16" s="353"/>
      <c r="DRT16" s="352"/>
      <c r="DRU16" s="353"/>
      <c r="DRV16" s="350"/>
      <c r="DRW16" s="350"/>
      <c r="DRX16" s="350"/>
      <c r="DRY16" s="350"/>
      <c r="DRZ16" s="350"/>
      <c r="DSA16" s="350"/>
      <c r="DSB16" s="351"/>
      <c r="DSC16" s="352"/>
      <c r="DSD16" s="353"/>
      <c r="DSE16" s="352"/>
      <c r="DSF16" s="353"/>
      <c r="DSG16" s="352"/>
      <c r="DSH16" s="353"/>
      <c r="DSI16" s="352"/>
      <c r="DSJ16" s="353"/>
      <c r="DSK16" s="350"/>
      <c r="DSL16" s="350"/>
      <c r="DSM16" s="350"/>
      <c r="DSN16" s="350"/>
      <c r="DSO16" s="350"/>
      <c r="DSP16" s="350"/>
      <c r="DSQ16" s="351"/>
      <c r="DSR16" s="352"/>
      <c r="DSS16" s="353"/>
      <c r="DST16" s="352"/>
      <c r="DSU16" s="353"/>
      <c r="DSV16" s="352"/>
      <c r="DSW16" s="353"/>
      <c r="DSX16" s="352"/>
      <c r="DSY16" s="353"/>
      <c r="DSZ16" s="350"/>
      <c r="DTA16" s="350"/>
      <c r="DTB16" s="350"/>
      <c r="DTC16" s="350"/>
      <c r="DTD16" s="350"/>
      <c r="DTE16" s="350"/>
      <c r="DTF16" s="351"/>
      <c r="DTG16" s="352"/>
      <c r="DTH16" s="353"/>
      <c r="DTI16" s="352"/>
      <c r="DTJ16" s="353"/>
      <c r="DTK16" s="352"/>
      <c r="DTL16" s="353"/>
      <c r="DTM16" s="352"/>
      <c r="DTN16" s="353"/>
      <c r="DTO16" s="350"/>
      <c r="DTP16" s="350"/>
      <c r="DTQ16" s="350"/>
      <c r="DTR16" s="350"/>
      <c r="DTS16" s="350"/>
      <c r="DTT16" s="350"/>
      <c r="DTU16" s="351"/>
      <c r="DTV16" s="352"/>
      <c r="DTW16" s="353"/>
      <c r="DTX16" s="352"/>
      <c r="DTY16" s="353"/>
      <c r="DTZ16" s="352"/>
      <c r="DUA16" s="353"/>
      <c r="DUB16" s="352"/>
      <c r="DUC16" s="353"/>
      <c r="DUD16" s="350"/>
      <c r="DUE16" s="350"/>
      <c r="DUF16" s="350"/>
      <c r="DUG16" s="350"/>
      <c r="DUH16" s="350"/>
      <c r="DUI16" s="350"/>
      <c r="DUJ16" s="351"/>
      <c r="DUK16" s="352"/>
      <c r="DUL16" s="353"/>
      <c r="DUM16" s="352"/>
      <c r="DUN16" s="353"/>
      <c r="DUO16" s="352"/>
      <c r="DUP16" s="353"/>
      <c r="DUQ16" s="352"/>
      <c r="DUR16" s="353"/>
      <c r="DUS16" s="350"/>
      <c r="DUT16" s="350"/>
      <c r="DUU16" s="350"/>
      <c r="DUV16" s="350"/>
      <c r="DUW16" s="350"/>
      <c r="DUX16" s="350"/>
      <c r="DUY16" s="351"/>
      <c r="DUZ16" s="352"/>
      <c r="DVA16" s="353"/>
      <c r="DVB16" s="352"/>
      <c r="DVC16" s="353"/>
      <c r="DVD16" s="352"/>
      <c r="DVE16" s="353"/>
      <c r="DVF16" s="352"/>
      <c r="DVG16" s="353"/>
      <c r="DVH16" s="350"/>
      <c r="DVI16" s="350"/>
      <c r="DVJ16" s="350"/>
      <c r="DVK16" s="350"/>
      <c r="DVL16" s="350"/>
      <c r="DVM16" s="350"/>
      <c r="DVN16" s="351"/>
      <c r="DVO16" s="352"/>
      <c r="DVP16" s="353"/>
      <c r="DVQ16" s="352"/>
      <c r="DVR16" s="353"/>
      <c r="DVS16" s="352"/>
      <c r="DVT16" s="353"/>
      <c r="DVU16" s="352"/>
      <c r="DVV16" s="353"/>
      <c r="DVW16" s="350"/>
      <c r="DVX16" s="350"/>
      <c r="DVY16" s="350"/>
      <c r="DVZ16" s="350"/>
      <c r="DWA16" s="350"/>
      <c r="DWB16" s="350"/>
      <c r="DWC16" s="351"/>
      <c r="DWD16" s="352"/>
      <c r="DWE16" s="353"/>
      <c r="DWF16" s="352"/>
      <c r="DWG16" s="353"/>
      <c r="DWH16" s="352"/>
      <c r="DWI16" s="353"/>
      <c r="DWJ16" s="352"/>
      <c r="DWK16" s="353"/>
      <c r="DWL16" s="350"/>
      <c r="DWM16" s="350"/>
      <c r="DWN16" s="350"/>
      <c r="DWO16" s="350"/>
      <c r="DWP16" s="350"/>
      <c r="DWQ16" s="350"/>
      <c r="DWR16" s="351"/>
      <c r="DWS16" s="352"/>
      <c r="DWT16" s="353"/>
      <c r="DWU16" s="352"/>
      <c r="DWV16" s="353"/>
      <c r="DWW16" s="352"/>
      <c r="DWX16" s="353"/>
      <c r="DWY16" s="352"/>
      <c r="DWZ16" s="353"/>
      <c r="DXA16" s="350"/>
      <c r="DXB16" s="350"/>
      <c r="DXC16" s="350"/>
      <c r="DXD16" s="350"/>
      <c r="DXE16" s="350"/>
      <c r="DXF16" s="350"/>
      <c r="DXG16" s="351"/>
      <c r="DXH16" s="352"/>
      <c r="DXI16" s="353"/>
      <c r="DXJ16" s="352"/>
      <c r="DXK16" s="353"/>
      <c r="DXL16" s="352"/>
      <c r="DXM16" s="353"/>
      <c r="DXN16" s="352"/>
      <c r="DXO16" s="353"/>
      <c r="DXP16" s="350"/>
      <c r="DXQ16" s="350"/>
      <c r="DXR16" s="350"/>
      <c r="DXS16" s="350"/>
      <c r="DXT16" s="350"/>
      <c r="DXU16" s="350"/>
      <c r="DXV16" s="351"/>
      <c r="DXW16" s="352"/>
      <c r="DXX16" s="353"/>
      <c r="DXY16" s="352"/>
      <c r="DXZ16" s="353"/>
      <c r="DYA16" s="352"/>
      <c r="DYB16" s="353"/>
      <c r="DYC16" s="352"/>
      <c r="DYD16" s="353"/>
      <c r="DYE16" s="350"/>
      <c r="DYF16" s="350"/>
      <c r="DYG16" s="350"/>
      <c r="DYH16" s="350"/>
      <c r="DYI16" s="350"/>
      <c r="DYJ16" s="350"/>
      <c r="DYK16" s="351"/>
      <c r="DYL16" s="352"/>
      <c r="DYM16" s="353"/>
      <c r="DYN16" s="352"/>
      <c r="DYO16" s="353"/>
      <c r="DYP16" s="352"/>
      <c r="DYQ16" s="353"/>
      <c r="DYR16" s="352"/>
      <c r="DYS16" s="353"/>
      <c r="DYT16" s="350"/>
      <c r="DYU16" s="350"/>
      <c r="DYV16" s="350"/>
      <c r="DYW16" s="350"/>
      <c r="DYX16" s="350"/>
      <c r="DYY16" s="350"/>
      <c r="DYZ16" s="351"/>
      <c r="DZA16" s="352"/>
      <c r="DZB16" s="353"/>
      <c r="DZC16" s="352"/>
      <c r="DZD16" s="353"/>
      <c r="DZE16" s="352"/>
      <c r="DZF16" s="353"/>
      <c r="DZG16" s="352"/>
      <c r="DZH16" s="353"/>
      <c r="DZI16" s="350"/>
      <c r="DZJ16" s="350"/>
      <c r="DZK16" s="350"/>
      <c r="DZL16" s="350"/>
      <c r="DZM16" s="350"/>
      <c r="DZN16" s="350"/>
      <c r="DZO16" s="351"/>
      <c r="DZP16" s="352"/>
      <c r="DZQ16" s="353"/>
      <c r="DZR16" s="352"/>
      <c r="DZS16" s="353"/>
      <c r="DZT16" s="352"/>
      <c r="DZU16" s="353"/>
      <c r="DZV16" s="352"/>
      <c r="DZW16" s="353"/>
      <c r="DZX16" s="350"/>
      <c r="DZY16" s="350"/>
      <c r="DZZ16" s="350"/>
      <c r="EAA16" s="350"/>
      <c r="EAB16" s="350"/>
      <c r="EAC16" s="350"/>
      <c r="EAD16" s="351"/>
      <c r="EAE16" s="352"/>
      <c r="EAF16" s="353"/>
      <c r="EAG16" s="352"/>
      <c r="EAH16" s="353"/>
      <c r="EAI16" s="352"/>
      <c r="EAJ16" s="353"/>
      <c r="EAK16" s="352"/>
      <c r="EAL16" s="353"/>
      <c r="EAM16" s="350"/>
      <c r="EAN16" s="350"/>
      <c r="EAO16" s="350"/>
      <c r="EAP16" s="350"/>
      <c r="EAQ16" s="350"/>
      <c r="EAR16" s="350"/>
      <c r="EAS16" s="351"/>
      <c r="EAT16" s="352"/>
      <c r="EAU16" s="353"/>
      <c r="EAV16" s="352"/>
      <c r="EAW16" s="353"/>
      <c r="EAX16" s="352"/>
      <c r="EAY16" s="353"/>
      <c r="EAZ16" s="352"/>
      <c r="EBA16" s="353"/>
      <c r="EBB16" s="350"/>
      <c r="EBC16" s="350"/>
      <c r="EBD16" s="350"/>
      <c r="EBE16" s="350"/>
      <c r="EBF16" s="350"/>
      <c r="EBG16" s="350"/>
      <c r="EBH16" s="351"/>
      <c r="EBI16" s="352"/>
      <c r="EBJ16" s="353"/>
      <c r="EBK16" s="352"/>
      <c r="EBL16" s="353"/>
      <c r="EBM16" s="352"/>
      <c r="EBN16" s="353"/>
      <c r="EBO16" s="352"/>
      <c r="EBP16" s="353"/>
      <c r="EBQ16" s="350"/>
      <c r="EBR16" s="350"/>
      <c r="EBS16" s="350"/>
      <c r="EBT16" s="350"/>
      <c r="EBU16" s="350"/>
      <c r="EBV16" s="350"/>
      <c r="EBW16" s="351"/>
      <c r="EBX16" s="352"/>
      <c r="EBY16" s="353"/>
      <c r="EBZ16" s="352"/>
      <c r="ECA16" s="353"/>
      <c r="ECB16" s="352"/>
      <c r="ECC16" s="353"/>
      <c r="ECD16" s="352"/>
      <c r="ECE16" s="353"/>
      <c r="ECF16" s="350"/>
      <c r="ECG16" s="350"/>
      <c r="ECH16" s="350"/>
      <c r="ECI16" s="350"/>
      <c r="ECJ16" s="350"/>
      <c r="ECK16" s="350"/>
      <c r="ECL16" s="351"/>
      <c r="ECM16" s="352"/>
      <c r="ECN16" s="353"/>
      <c r="ECO16" s="352"/>
      <c r="ECP16" s="353"/>
      <c r="ECQ16" s="352"/>
      <c r="ECR16" s="353"/>
      <c r="ECS16" s="352"/>
      <c r="ECT16" s="353"/>
      <c r="ECU16" s="350"/>
      <c r="ECV16" s="350"/>
      <c r="ECW16" s="350"/>
      <c r="ECX16" s="350"/>
      <c r="ECY16" s="350"/>
      <c r="ECZ16" s="350"/>
      <c r="EDA16" s="351"/>
      <c r="EDB16" s="352"/>
      <c r="EDC16" s="353"/>
      <c r="EDD16" s="352"/>
      <c r="EDE16" s="353"/>
      <c r="EDF16" s="352"/>
      <c r="EDG16" s="353"/>
      <c r="EDH16" s="352"/>
      <c r="EDI16" s="353"/>
      <c r="EDJ16" s="350"/>
      <c r="EDK16" s="350"/>
      <c r="EDL16" s="350"/>
      <c r="EDM16" s="350"/>
      <c r="EDN16" s="350"/>
      <c r="EDO16" s="350"/>
      <c r="EDP16" s="351"/>
      <c r="EDQ16" s="352"/>
      <c r="EDR16" s="353"/>
      <c r="EDS16" s="352"/>
      <c r="EDT16" s="353"/>
      <c r="EDU16" s="352"/>
      <c r="EDV16" s="353"/>
      <c r="EDW16" s="352"/>
      <c r="EDX16" s="353"/>
      <c r="EDY16" s="350"/>
      <c r="EDZ16" s="350"/>
      <c r="EEA16" s="350"/>
      <c r="EEB16" s="350"/>
      <c r="EEC16" s="350"/>
      <c r="EED16" s="350"/>
      <c r="EEE16" s="351"/>
      <c r="EEF16" s="352"/>
      <c r="EEG16" s="353"/>
      <c r="EEH16" s="352"/>
      <c r="EEI16" s="353"/>
      <c r="EEJ16" s="352"/>
      <c r="EEK16" s="353"/>
      <c r="EEL16" s="352"/>
      <c r="EEM16" s="353"/>
      <c r="EEN16" s="350"/>
      <c r="EEO16" s="350"/>
      <c r="EEP16" s="350"/>
      <c r="EEQ16" s="350"/>
      <c r="EER16" s="350"/>
      <c r="EES16" s="350"/>
      <c r="EET16" s="351"/>
      <c r="EEU16" s="352"/>
      <c r="EEV16" s="353"/>
      <c r="EEW16" s="352"/>
      <c r="EEX16" s="353"/>
      <c r="EEY16" s="352"/>
      <c r="EEZ16" s="353"/>
      <c r="EFA16" s="352"/>
      <c r="EFB16" s="353"/>
      <c r="EFC16" s="350"/>
      <c r="EFD16" s="350"/>
      <c r="EFE16" s="350"/>
      <c r="EFF16" s="350"/>
      <c r="EFG16" s="350"/>
      <c r="EFH16" s="350"/>
      <c r="EFI16" s="351"/>
      <c r="EFJ16" s="352"/>
      <c r="EFK16" s="353"/>
      <c r="EFL16" s="352"/>
      <c r="EFM16" s="353"/>
      <c r="EFN16" s="352"/>
      <c r="EFO16" s="353"/>
      <c r="EFP16" s="352"/>
      <c r="EFQ16" s="353"/>
      <c r="EFR16" s="350"/>
      <c r="EFS16" s="350"/>
      <c r="EFT16" s="350"/>
      <c r="EFU16" s="350"/>
      <c r="EFV16" s="350"/>
      <c r="EFW16" s="350"/>
      <c r="EFX16" s="351"/>
      <c r="EFY16" s="352"/>
      <c r="EFZ16" s="353"/>
      <c r="EGA16" s="352"/>
      <c r="EGB16" s="353"/>
      <c r="EGC16" s="352"/>
      <c r="EGD16" s="353"/>
      <c r="EGE16" s="352"/>
      <c r="EGF16" s="353"/>
      <c r="EGG16" s="350"/>
      <c r="EGH16" s="350"/>
      <c r="EGI16" s="350"/>
      <c r="EGJ16" s="350"/>
      <c r="EGK16" s="350"/>
      <c r="EGL16" s="350"/>
      <c r="EGM16" s="351"/>
      <c r="EGN16" s="352"/>
      <c r="EGO16" s="353"/>
      <c r="EGP16" s="352"/>
      <c r="EGQ16" s="353"/>
      <c r="EGR16" s="352"/>
      <c r="EGS16" s="353"/>
      <c r="EGT16" s="352"/>
      <c r="EGU16" s="353"/>
      <c r="EGV16" s="350"/>
      <c r="EGW16" s="350"/>
      <c r="EGX16" s="350"/>
      <c r="EGY16" s="350"/>
      <c r="EGZ16" s="350"/>
      <c r="EHA16" s="350"/>
      <c r="EHB16" s="351"/>
      <c r="EHC16" s="352"/>
      <c r="EHD16" s="353"/>
      <c r="EHE16" s="352"/>
      <c r="EHF16" s="353"/>
      <c r="EHG16" s="352"/>
      <c r="EHH16" s="353"/>
      <c r="EHI16" s="352"/>
      <c r="EHJ16" s="353"/>
      <c r="EHK16" s="350"/>
      <c r="EHL16" s="350"/>
      <c r="EHM16" s="350"/>
      <c r="EHN16" s="350"/>
      <c r="EHO16" s="350"/>
      <c r="EHP16" s="350"/>
      <c r="EHQ16" s="351"/>
      <c r="EHR16" s="352"/>
      <c r="EHS16" s="353"/>
      <c r="EHT16" s="352"/>
      <c r="EHU16" s="353"/>
      <c r="EHV16" s="352"/>
      <c r="EHW16" s="353"/>
      <c r="EHX16" s="352"/>
      <c r="EHY16" s="353"/>
      <c r="EHZ16" s="350"/>
      <c r="EIA16" s="350"/>
      <c r="EIB16" s="350"/>
      <c r="EIC16" s="350"/>
      <c r="EID16" s="350"/>
      <c r="EIE16" s="350"/>
      <c r="EIF16" s="351"/>
      <c r="EIG16" s="352"/>
      <c r="EIH16" s="353"/>
      <c r="EII16" s="352"/>
      <c r="EIJ16" s="353"/>
      <c r="EIK16" s="352"/>
      <c r="EIL16" s="353"/>
      <c r="EIM16" s="352"/>
      <c r="EIN16" s="353"/>
      <c r="EIO16" s="350"/>
      <c r="EIP16" s="350"/>
      <c r="EIQ16" s="350"/>
      <c r="EIR16" s="350"/>
      <c r="EIS16" s="350"/>
      <c r="EIT16" s="350"/>
      <c r="EIU16" s="351"/>
      <c r="EIV16" s="352"/>
      <c r="EIW16" s="353"/>
      <c r="EIX16" s="352"/>
      <c r="EIY16" s="353"/>
      <c r="EIZ16" s="352"/>
      <c r="EJA16" s="353"/>
      <c r="EJB16" s="352"/>
      <c r="EJC16" s="353"/>
      <c r="EJD16" s="350"/>
      <c r="EJE16" s="350"/>
      <c r="EJF16" s="350"/>
      <c r="EJG16" s="350"/>
      <c r="EJH16" s="350"/>
      <c r="EJI16" s="350"/>
      <c r="EJJ16" s="351"/>
      <c r="EJK16" s="352"/>
      <c r="EJL16" s="353"/>
      <c r="EJM16" s="352"/>
      <c r="EJN16" s="353"/>
      <c r="EJO16" s="352"/>
      <c r="EJP16" s="353"/>
      <c r="EJQ16" s="352"/>
      <c r="EJR16" s="353"/>
      <c r="EJS16" s="350"/>
      <c r="EJT16" s="350"/>
      <c r="EJU16" s="350"/>
      <c r="EJV16" s="350"/>
      <c r="EJW16" s="350"/>
      <c r="EJX16" s="350"/>
      <c r="EJY16" s="351"/>
      <c r="EJZ16" s="352"/>
      <c r="EKA16" s="353"/>
      <c r="EKB16" s="352"/>
      <c r="EKC16" s="353"/>
      <c r="EKD16" s="352"/>
      <c r="EKE16" s="353"/>
      <c r="EKF16" s="352"/>
      <c r="EKG16" s="353"/>
      <c r="EKH16" s="350"/>
      <c r="EKI16" s="350"/>
      <c r="EKJ16" s="350"/>
      <c r="EKK16" s="350"/>
      <c r="EKL16" s="350"/>
      <c r="EKM16" s="350"/>
      <c r="EKN16" s="351"/>
      <c r="EKO16" s="352"/>
      <c r="EKP16" s="353"/>
      <c r="EKQ16" s="352"/>
      <c r="EKR16" s="353"/>
      <c r="EKS16" s="352"/>
      <c r="EKT16" s="353"/>
      <c r="EKU16" s="352"/>
      <c r="EKV16" s="353"/>
      <c r="EKW16" s="350"/>
      <c r="EKX16" s="350"/>
      <c r="EKY16" s="350"/>
      <c r="EKZ16" s="350"/>
      <c r="ELA16" s="350"/>
      <c r="ELB16" s="350"/>
      <c r="ELC16" s="351"/>
      <c r="ELD16" s="352"/>
      <c r="ELE16" s="353"/>
      <c r="ELF16" s="352"/>
      <c r="ELG16" s="353"/>
      <c r="ELH16" s="352"/>
      <c r="ELI16" s="353"/>
      <c r="ELJ16" s="352"/>
      <c r="ELK16" s="353"/>
      <c r="ELL16" s="350"/>
      <c r="ELM16" s="350"/>
      <c r="ELN16" s="350"/>
      <c r="ELO16" s="350"/>
      <c r="ELP16" s="350"/>
      <c r="ELQ16" s="350"/>
      <c r="ELR16" s="351"/>
      <c r="ELS16" s="352"/>
      <c r="ELT16" s="353"/>
      <c r="ELU16" s="352"/>
      <c r="ELV16" s="353"/>
      <c r="ELW16" s="352"/>
      <c r="ELX16" s="353"/>
      <c r="ELY16" s="352"/>
      <c r="ELZ16" s="353"/>
      <c r="EMA16" s="350"/>
      <c r="EMB16" s="350"/>
      <c r="EMC16" s="350"/>
      <c r="EMD16" s="350"/>
      <c r="EME16" s="350"/>
      <c r="EMF16" s="350"/>
      <c r="EMG16" s="351"/>
      <c r="EMH16" s="352"/>
      <c r="EMI16" s="353"/>
      <c r="EMJ16" s="352"/>
      <c r="EMK16" s="353"/>
      <c r="EML16" s="352"/>
      <c r="EMM16" s="353"/>
      <c r="EMN16" s="352"/>
      <c r="EMO16" s="353"/>
      <c r="EMP16" s="350"/>
      <c r="EMQ16" s="350"/>
      <c r="EMR16" s="350"/>
      <c r="EMS16" s="350"/>
      <c r="EMT16" s="350"/>
      <c r="EMU16" s="350"/>
      <c r="EMV16" s="351"/>
      <c r="EMW16" s="352"/>
      <c r="EMX16" s="353"/>
      <c r="EMY16" s="352"/>
      <c r="EMZ16" s="353"/>
      <c r="ENA16" s="352"/>
      <c r="ENB16" s="353"/>
      <c r="ENC16" s="352"/>
      <c r="END16" s="353"/>
      <c r="ENE16" s="350"/>
      <c r="ENF16" s="350"/>
      <c r="ENG16" s="350"/>
      <c r="ENH16" s="350"/>
      <c r="ENI16" s="350"/>
      <c r="ENJ16" s="350"/>
      <c r="ENK16" s="351"/>
      <c r="ENL16" s="352"/>
      <c r="ENM16" s="353"/>
      <c r="ENN16" s="352"/>
      <c r="ENO16" s="353"/>
      <c r="ENP16" s="352"/>
      <c r="ENQ16" s="353"/>
      <c r="ENR16" s="352"/>
      <c r="ENS16" s="353"/>
      <c r="ENT16" s="350"/>
      <c r="ENU16" s="350"/>
      <c r="ENV16" s="350"/>
      <c r="ENW16" s="350"/>
      <c r="ENX16" s="350"/>
      <c r="ENY16" s="350"/>
      <c r="ENZ16" s="351"/>
      <c r="EOA16" s="352"/>
      <c r="EOB16" s="353"/>
      <c r="EOC16" s="352"/>
      <c r="EOD16" s="353"/>
      <c r="EOE16" s="352"/>
      <c r="EOF16" s="353"/>
      <c r="EOG16" s="352"/>
      <c r="EOH16" s="353"/>
      <c r="EOI16" s="350"/>
      <c r="EOJ16" s="350"/>
      <c r="EOK16" s="350"/>
      <c r="EOL16" s="350"/>
      <c r="EOM16" s="350"/>
      <c r="EON16" s="350"/>
      <c r="EOO16" s="351"/>
      <c r="EOP16" s="352"/>
      <c r="EOQ16" s="353"/>
      <c r="EOR16" s="352"/>
      <c r="EOS16" s="353"/>
      <c r="EOT16" s="352"/>
      <c r="EOU16" s="353"/>
      <c r="EOV16" s="352"/>
      <c r="EOW16" s="353"/>
      <c r="EOX16" s="350"/>
      <c r="EOY16" s="350"/>
      <c r="EOZ16" s="350"/>
      <c r="EPA16" s="350"/>
      <c r="EPB16" s="350"/>
      <c r="EPC16" s="350"/>
      <c r="EPD16" s="351"/>
      <c r="EPE16" s="352"/>
      <c r="EPF16" s="353"/>
      <c r="EPG16" s="352"/>
      <c r="EPH16" s="353"/>
      <c r="EPI16" s="352"/>
      <c r="EPJ16" s="353"/>
      <c r="EPK16" s="352"/>
      <c r="EPL16" s="353"/>
      <c r="EPM16" s="350"/>
      <c r="EPN16" s="350"/>
      <c r="EPO16" s="350"/>
      <c r="EPP16" s="350"/>
      <c r="EPQ16" s="350"/>
      <c r="EPR16" s="350"/>
      <c r="EPS16" s="351"/>
      <c r="EPT16" s="352"/>
      <c r="EPU16" s="353"/>
      <c r="EPV16" s="352"/>
      <c r="EPW16" s="353"/>
      <c r="EPX16" s="352"/>
      <c r="EPY16" s="353"/>
      <c r="EPZ16" s="352"/>
      <c r="EQA16" s="353"/>
      <c r="EQB16" s="350"/>
      <c r="EQC16" s="350"/>
      <c r="EQD16" s="350"/>
      <c r="EQE16" s="350"/>
      <c r="EQF16" s="350"/>
      <c r="EQG16" s="350"/>
      <c r="EQH16" s="351"/>
      <c r="EQI16" s="352"/>
      <c r="EQJ16" s="353"/>
      <c r="EQK16" s="352"/>
      <c r="EQL16" s="353"/>
      <c r="EQM16" s="352"/>
      <c r="EQN16" s="353"/>
      <c r="EQO16" s="352"/>
      <c r="EQP16" s="353"/>
      <c r="EQQ16" s="350"/>
      <c r="EQR16" s="350"/>
      <c r="EQS16" s="350"/>
      <c r="EQT16" s="350"/>
      <c r="EQU16" s="350"/>
      <c r="EQV16" s="350"/>
      <c r="EQW16" s="351"/>
      <c r="EQX16" s="352"/>
      <c r="EQY16" s="353"/>
      <c r="EQZ16" s="352"/>
      <c r="ERA16" s="353"/>
      <c r="ERB16" s="352"/>
      <c r="ERC16" s="353"/>
      <c r="ERD16" s="352"/>
      <c r="ERE16" s="353"/>
      <c r="ERF16" s="350"/>
      <c r="ERG16" s="350"/>
      <c r="ERH16" s="350"/>
      <c r="ERI16" s="350"/>
      <c r="ERJ16" s="350"/>
      <c r="ERK16" s="350"/>
      <c r="ERL16" s="351"/>
      <c r="ERM16" s="352"/>
      <c r="ERN16" s="353"/>
      <c r="ERO16" s="352"/>
      <c r="ERP16" s="353"/>
      <c r="ERQ16" s="352"/>
      <c r="ERR16" s="353"/>
      <c r="ERS16" s="352"/>
      <c r="ERT16" s="353"/>
      <c r="ERU16" s="350"/>
      <c r="ERV16" s="350"/>
      <c r="ERW16" s="350"/>
      <c r="ERX16" s="350"/>
      <c r="ERY16" s="350"/>
      <c r="ERZ16" s="350"/>
      <c r="ESA16" s="351"/>
      <c r="ESB16" s="352"/>
      <c r="ESC16" s="353"/>
      <c r="ESD16" s="352"/>
      <c r="ESE16" s="353"/>
      <c r="ESF16" s="352"/>
      <c r="ESG16" s="353"/>
      <c r="ESH16" s="352"/>
      <c r="ESI16" s="353"/>
      <c r="ESJ16" s="350"/>
      <c r="ESK16" s="350"/>
      <c r="ESL16" s="350"/>
      <c r="ESM16" s="350"/>
      <c r="ESN16" s="350"/>
      <c r="ESO16" s="350"/>
      <c r="ESP16" s="351"/>
      <c r="ESQ16" s="352"/>
      <c r="ESR16" s="353"/>
      <c r="ESS16" s="352"/>
      <c r="EST16" s="353"/>
      <c r="ESU16" s="352"/>
      <c r="ESV16" s="353"/>
      <c r="ESW16" s="352"/>
      <c r="ESX16" s="353"/>
      <c r="ESY16" s="350"/>
      <c r="ESZ16" s="350"/>
      <c r="ETA16" s="350"/>
      <c r="ETB16" s="350"/>
      <c r="ETC16" s="350"/>
      <c r="ETD16" s="350"/>
      <c r="ETE16" s="351"/>
      <c r="ETF16" s="352"/>
      <c r="ETG16" s="353"/>
      <c r="ETH16" s="352"/>
      <c r="ETI16" s="353"/>
      <c r="ETJ16" s="352"/>
      <c r="ETK16" s="353"/>
      <c r="ETL16" s="352"/>
      <c r="ETM16" s="353"/>
      <c r="ETN16" s="350"/>
      <c r="ETO16" s="350"/>
      <c r="ETP16" s="350"/>
      <c r="ETQ16" s="350"/>
      <c r="ETR16" s="350"/>
      <c r="ETS16" s="350"/>
      <c r="ETT16" s="351"/>
      <c r="ETU16" s="352"/>
      <c r="ETV16" s="353"/>
      <c r="ETW16" s="352"/>
      <c r="ETX16" s="353"/>
      <c r="ETY16" s="352"/>
      <c r="ETZ16" s="353"/>
      <c r="EUA16" s="352"/>
      <c r="EUB16" s="353"/>
      <c r="EUC16" s="350"/>
      <c r="EUD16" s="350"/>
      <c r="EUE16" s="350"/>
      <c r="EUF16" s="350"/>
      <c r="EUG16" s="350"/>
      <c r="EUH16" s="350"/>
      <c r="EUI16" s="351"/>
      <c r="EUJ16" s="352"/>
      <c r="EUK16" s="353"/>
      <c r="EUL16" s="352"/>
      <c r="EUM16" s="353"/>
      <c r="EUN16" s="352"/>
      <c r="EUO16" s="353"/>
      <c r="EUP16" s="352"/>
      <c r="EUQ16" s="353"/>
      <c r="EUR16" s="350"/>
      <c r="EUS16" s="350"/>
      <c r="EUT16" s="350"/>
      <c r="EUU16" s="350"/>
      <c r="EUV16" s="350"/>
      <c r="EUW16" s="350"/>
      <c r="EUX16" s="351"/>
      <c r="EUY16" s="352"/>
      <c r="EUZ16" s="353"/>
      <c r="EVA16" s="352"/>
      <c r="EVB16" s="353"/>
      <c r="EVC16" s="352"/>
      <c r="EVD16" s="353"/>
      <c r="EVE16" s="352"/>
      <c r="EVF16" s="353"/>
      <c r="EVG16" s="350"/>
      <c r="EVH16" s="350"/>
      <c r="EVI16" s="350"/>
      <c r="EVJ16" s="350"/>
      <c r="EVK16" s="350"/>
      <c r="EVL16" s="350"/>
      <c r="EVM16" s="351"/>
      <c r="EVN16" s="352"/>
      <c r="EVO16" s="353"/>
      <c r="EVP16" s="352"/>
      <c r="EVQ16" s="353"/>
      <c r="EVR16" s="352"/>
      <c r="EVS16" s="353"/>
      <c r="EVT16" s="352"/>
      <c r="EVU16" s="353"/>
      <c r="EVV16" s="350"/>
      <c r="EVW16" s="350"/>
      <c r="EVX16" s="350"/>
      <c r="EVY16" s="350"/>
      <c r="EVZ16" s="350"/>
      <c r="EWA16" s="350"/>
      <c r="EWB16" s="351"/>
      <c r="EWC16" s="352"/>
      <c r="EWD16" s="353"/>
      <c r="EWE16" s="352"/>
      <c r="EWF16" s="353"/>
      <c r="EWG16" s="352"/>
      <c r="EWH16" s="353"/>
      <c r="EWI16" s="352"/>
      <c r="EWJ16" s="353"/>
      <c r="EWK16" s="350"/>
      <c r="EWL16" s="350"/>
      <c r="EWM16" s="350"/>
      <c r="EWN16" s="350"/>
      <c r="EWO16" s="350"/>
      <c r="EWP16" s="350"/>
      <c r="EWQ16" s="351"/>
      <c r="EWR16" s="352"/>
      <c r="EWS16" s="353"/>
      <c r="EWT16" s="352"/>
      <c r="EWU16" s="353"/>
      <c r="EWV16" s="352"/>
      <c r="EWW16" s="353"/>
      <c r="EWX16" s="352"/>
      <c r="EWY16" s="353"/>
      <c r="EWZ16" s="350"/>
      <c r="EXA16" s="350"/>
      <c r="EXB16" s="350"/>
      <c r="EXC16" s="350"/>
      <c r="EXD16" s="350"/>
      <c r="EXE16" s="350"/>
      <c r="EXF16" s="351"/>
      <c r="EXG16" s="352"/>
      <c r="EXH16" s="353"/>
      <c r="EXI16" s="352"/>
      <c r="EXJ16" s="353"/>
      <c r="EXK16" s="352"/>
      <c r="EXL16" s="353"/>
      <c r="EXM16" s="352"/>
      <c r="EXN16" s="353"/>
      <c r="EXO16" s="350"/>
      <c r="EXP16" s="350"/>
      <c r="EXQ16" s="350"/>
      <c r="EXR16" s="350"/>
      <c r="EXS16" s="350"/>
      <c r="EXT16" s="350"/>
      <c r="EXU16" s="351"/>
      <c r="EXV16" s="352"/>
      <c r="EXW16" s="353"/>
      <c r="EXX16" s="352"/>
      <c r="EXY16" s="353"/>
      <c r="EXZ16" s="352"/>
      <c r="EYA16" s="353"/>
      <c r="EYB16" s="352"/>
      <c r="EYC16" s="353"/>
      <c r="EYD16" s="350"/>
      <c r="EYE16" s="350"/>
      <c r="EYF16" s="350"/>
      <c r="EYG16" s="350"/>
      <c r="EYH16" s="350"/>
      <c r="EYI16" s="350"/>
      <c r="EYJ16" s="351"/>
      <c r="EYK16" s="352"/>
      <c r="EYL16" s="353"/>
      <c r="EYM16" s="352"/>
      <c r="EYN16" s="353"/>
      <c r="EYO16" s="352"/>
      <c r="EYP16" s="353"/>
      <c r="EYQ16" s="352"/>
      <c r="EYR16" s="353"/>
      <c r="EYS16" s="350"/>
      <c r="EYT16" s="350"/>
      <c r="EYU16" s="350"/>
      <c r="EYV16" s="350"/>
      <c r="EYW16" s="350"/>
      <c r="EYX16" s="350"/>
      <c r="EYY16" s="351"/>
      <c r="EYZ16" s="352"/>
      <c r="EZA16" s="353"/>
      <c r="EZB16" s="352"/>
      <c r="EZC16" s="353"/>
      <c r="EZD16" s="352"/>
      <c r="EZE16" s="353"/>
      <c r="EZF16" s="352"/>
      <c r="EZG16" s="353"/>
      <c r="EZH16" s="350"/>
      <c r="EZI16" s="350"/>
      <c r="EZJ16" s="350"/>
      <c r="EZK16" s="350"/>
      <c r="EZL16" s="350"/>
      <c r="EZM16" s="350"/>
      <c r="EZN16" s="351"/>
      <c r="EZO16" s="352"/>
      <c r="EZP16" s="353"/>
      <c r="EZQ16" s="352"/>
      <c r="EZR16" s="353"/>
      <c r="EZS16" s="352"/>
      <c r="EZT16" s="353"/>
      <c r="EZU16" s="352"/>
      <c r="EZV16" s="353"/>
      <c r="EZW16" s="350"/>
      <c r="EZX16" s="350"/>
      <c r="EZY16" s="350"/>
      <c r="EZZ16" s="350"/>
      <c r="FAA16" s="350"/>
      <c r="FAB16" s="350"/>
      <c r="FAC16" s="351"/>
      <c r="FAD16" s="352"/>
      <c r="FAE16" s="353"/>
      <c r="FAF16" s="352"/>
      <c r="FAG16" s="353"/>
      <c r="FAH16" s="352"/>
      <c r="FAI16" s="353"/>
      <c r="FAJ16" s="352"/>
      <c r="FAK16" s="353"/>
      <c r="FAL16" s="350"/>
      <c r="FAM16" s="350"/>
      <c r="FAN16" s="350"/>
      <c r="FAO16" s="350"/>
      <c r="FAP16" s="350"/>
      <c r="FAQ16" s="350"/>
      <c r="FAR16" s="351"/>
      <c r="FAS16" s="352"/>
      <c r="FAT16" s="353"/>
      <c r="FAU16" s="352"/>
      <c r="FAV16" s="353"/>
      <c r="FAW16" s="352"/>
      <c r="FAX16" s="353"/>
      <c r="FAY16" s="352"/>
      <c r="FAZ16" s="353"/>
      <c r="FBA16" s="350"/>
      <c r="FBB16" s="350"/>
      <c r="FBC16" s="350"/>
      <c r="FBD16" s="350"/>
      <c r="FBE16" s="350"/>
      <c r="FBF16" s="350"/>
      <c r="FBG16" s="351"/>
      <c r="FBH16" s="352"/>
      <c r="FBI16" s="353"/>
      <c r="FBJ16" s="352"/>
      <c r="FBK16" s="353"/>
      <c r="FBL16" s="352"/>
      <c r="FBM16" s="353"/>
      <c r="FBN16" s="352"/>
      <c r="FBO16" s="353"/>
      <c r="FBP16" s="350"/>
      <c r="FBQ16" s="350"/>
      <c r="FBR16" s="350"/>
      <c r="FBS16" s="350"/>
      <c r="FBT16" s="350"/>
      <c r="FBU16" s="350"/>
      <c r="FBV16" s="351"/>
      <c r="FBW16" s="352"/>
      <c r="FBX16" s="353"/>
      <c r="FBY16" s="352"/>
      <c r="FBZ16" s="353"/>
      <c r="FCA16" s="352"/>
      <c r="FCB16" s="353"/>
      <c r="FCC16" s="352"/>
      <c r="FCD16" s="353"/>
      <c r="FCE16" s="350"/>
      <c r="FCF16" s="350"/>
      <c r="FCG16" s="350"/>
      <c r="FCH16" s="350"/>
      <c r="FCI16" s="350"/>
      <c r="FCJ16" s="350"/>
      <c r="FCK16" s="351"/>
      <c r="FCL16" s="352"/>
      <c r="FCM16" s="353"/>
      <c r="FCN16" s="352"/>
      <c r="FCO16" s="353"/>
      <c r="FCP16" s="352"/>
      <c r="FCQ16" s="353"/>
      <c r="FCR16" s="352"/>
      <c r="FCS16" s="353"/>
      <c r="FCT16" s="350"/>
      <c r="FCU16" s="350"/>
      <c r="FCV16" s="350"/>
      <c r="FCW16" s="350"/>
      <c r="FCX16" s="350"/>
      <c r="FCY16" s="350"/>
      <c r="FCZ16" s="351"/>
      <c r="FDA16" s="352"/>
      <c r="FDB16" s="353"/>
      <c r="FDC16" s="352"/>
      <c r="FDD16" s="353"/>
      <c r="FDE16" s="352"/>
      <c r="FDF16" s="353"/>
      <c r="FDG16" s="352"/>
      <c r="FDH16" s="353"/>
      <c r="FDI16" s="350"/>
      <c r="FDJ16" s="350"/>
      <c r="FDK16" s="350"/>
      <c r="FDL16" s="350"/>
      <c r="FDM16" s="350"/>
      <c r="FDN16" s="350"/>
      <c r="FDO16" s="351"/>
      <c r="FDP16" s="352"/>
      <c r="FDQ16" s="353"/>
      <c r="FDR16" s="352"/>
      <c r="FDS16" s="353"/>
      <c r="FDT16" s="352"/>
      <c r="FDU16" s="353"/>
      <c r="FDV16" s="352"/>
      <c r="FDW16" s="353"/>
      <c r="FDX16" s="350"/>
      <c r="FDY16" s="350"/>
      <c r="FDZ16" s="350"/>
      <c r="FEA16" s="350"/>
      <c r="FEB16" s="350"/>
      <c r="FEC16" s="350"/>
      <c r="FED16" s="351"/>
      <c r="FEE16" s="352"/>
      <c r="FEF16" s="353"/>
      <c r="FEG16" s="352"/>
      <c r="FEH16" s="353"/>
      <c r="FEI16" s="352"/>
      <c r="FEJ16" s="353"/>
      <c r="FEK16" s="352"/>
      <c r="FEL16" s="353"/>
      <c r="FEM16" s="350"/>
      <c r="FEN16" s="350"/>
      <c r="FEO16" s="350"/>
      <c r="FEP16" s="350"/>
      <c r="FEQ16" s="350"/>
      <c r="FER16" s="350"/>
      <c r="FES16" s="351"/>
      <c r="FET16" s="352"/>
      <c r="FEU16" s="353"/>
      <c r="FEV16" s="352"/>
      <c r="FEW16" s="353"/>
      <c r="FEX16" s="352"/>
      <c r="FEY16" s="353"/>
      <c r="FEZ16" s="352"/>
      <c r="FFA16" s="353"/>
      <c r="FFB16" s="350"/>
      <c r="FFC16" s="350"/>
      <c r="FFD16" s="350"/>
      <c r="FFE16" s="350"/>
      <c r="FFF16" s="350"/>
      <c r="FFG16" s="350"/>
      <c r="FFH16" s="351"/>
      <c r="FFI16" s="352"/>
      <c r="FFJ16" s="353"/>
      <c r="FFK16" s="352"/>
      <c r="FFL16" s="353"/>
      <c r="FFM16" s="352"/>
      <c r="FFN16" s="353"/>
      <c r="FFO16" s="352"/>
      <c r="FFP16" s="353"/>
      <c r="FFQ16" s="350"/>
      <c r="FFR16" s="350"/>
      <c r="FFS16" s="350"/>
      <c r="FFT16" s="350"/>
      <c r="FFU16" s="350"/>
      <c r="FFV16" s="350"/>
      <c r="FFW16" s="351"/>
      <c r="FFX16" s="352"/>
      <c r="FFY16" s="353"/>
      <c r="FFZ16" s="352"/>
      <c r="FGA16" s="353"/>
      <c r="FGB16" s="352"/>
      <c r="FGC16" s="353"/>
      <c r="FGD16" s="352"/>
      <c r="FGE16" s="353"/>
      <c r="FGF16" s="350"/>
      <c r="FGG16" s="350"/>
      <c r="FGH16" s="350"/>
      <c r="FGI16" s="350"/>
      <c r="FGJ16" s="350"/>
      <c r="FGK16" s="350"/>
      <c r="FGL16" s="351"/>
      <c r="FGM16" s="352"/>
      <c r="FGN16" s="353"/>
      <c r="FGO16" s="352"/>
      <c r="FGP16" s="353"/>
      <c r="FGQ16" s="352"/>
      <c r="FGR16" s="353"/>
      <c r="FGS16" s="352"/>
      <c r="FGT16" s="353"/>
      <c r="FGU16" s="350"/>
      <c r="FGV16" s="350"/>
      <c r="FGW16" s="350"/>
      <c r="FGX16" s="350"/>
      <c r="FGY16" s="350"/>
      <c r="FGZ16" s="350"/>
      <c r="FHA16" s="351"/>
      <c r="FHB16" s="352"/>
      <c r="FHC16" s="353"/>
      <c r="FHD16" s="352"/>
      <c r="FHE16" s="353"/>
      <c r="FHF16" s="352"/>
      <c r="FHG16" s="353"/>
      <c r="FHH16" s="352"/>
      <c r="FHI16" s="353"/>
      <c r="FHJ16" s="350"/>
      <c r="FHK16" s="350"/>
      <c r="FHL16" s="350"/>
      <c r="FHM16" s="350"/>
      <c r="FHN16" s="350"/>
      <c r="FHO16" s="350"/>
      <c r="FHP16" s="351"/>
      <c r="FHQ16" s="352"/>
      <c r="FHR16" s="353"/>
      <c r="FHS16" s="352"/>
      <c r="FHT16" s="353"/>
      <c r="FHU16" s="352"/>
      <c r="FHV16" s="353"/>
      <c r="FHW16" s="352"/>
      <c r="FHX16" s="353"/>
      <c r="FHY16" s="350"/>
      <c r="FHZ16" s="350"/>
      <c r="FIA16" s="350"/>
      <c r="FIB16" s="350"/>
      <c r="FIC16" s="350"/>
      <c r="FID16" s="350"/>
      <c r="FIE16" s="351"/>
      <c r="FIF16" s="352"/>
      <c r="FIG16" s="353"/>
      <c r="FIH16" s="352"/>
      <c r="FII16" s="353"/>
      <c r="FIJ16" s="352"/>
      <c r="FIK16" s="353"/>
      <c r="FIL16" s="352"/>
      <c r="FIM16" s="353"/>
      <c r="FIN16" s="350"/>
      <c r="FIO16" s="350"/>
      <c r="FIP16" s="350"/>
      <c r="FIQ16" s="350"/>
      <c r="FIR16" s="350"/>
      <c r="FIS16" s="350"/>
      <c r="FIT16" s="351"/>
      <c r="FIU16" s="352"/>
      <c r="FIV16" s="353"/>
      <c r="FIW16" s="352"/>
      <c r="FIX16" s="353"/>
      <c r="FIY16" s="352"/>
      <c r="FIZ16" s="353"/>
      <c r="FJA16" s="352"/>
      <c r="FJB16" s="353"/>
      <c r="FJC16" s="350"/>
      <c r="FJD16" s="350"/>
      <c r="FJE16" s="350"/>
      <c r="FJF16" s="350"/>
      <c r="FJG16" s="350"/>
      <c r="FJH16" s="350"/>
      <c r="FJI16" s="351"/>
      <c r="FJJ16" s="352"/>
      <c r="FJK16" s="353"/>
      <c r="FJL16" s="352"/>
      <c r="FJM16" s="353"/>
      <c r="FJN16" s="352"/>
      <c r="FJO16" s="353"/>
      <c r="FJP16" s="352"/>
      <c r="FJQ16" s="353"/>
      <c r="FJR16" s="350"/>
      <c r="FJS16" s="350"/>
      <c r="FJT16" s="350"/>
      <c r="FJU16" s="350"/>
      <c r="FJV16" s="350"/>
      <c r="FJW16" s="350"/>
      <c r="FJX16" s="351"/>
      <c r="FJY16" s="352"/>
      <c r="FJZ16" s="353"/>
      <c r="FKA16" s="352"/>
      <c r="FKB16" s="353"/>
      <c r="FKC16" s="352"/>
      <c r="FKD16" s="353"/>
      <c r="FKE16" s="352"/>
      <c r="FKF16" s="353"/>
      <c r="FKG16" s="350"/>
      <c r="FKH16" s="350"/>
      <c r="FKI16" s="350"/>
      <c r="FKJ16" s="350"/>
      <c r="FKK16" s="350"/>
      <c r="FKL16" s="350"/>
      <c r="FKM16" s="351"/>
      <c r="FKN16" s="352"/>
      <c r="FKO16" s="353"/>
      <c r="FKP16" s="352"/>
      <c r="FKQ16" s="353"/>
      <c r="FKR16" s="352"/>
      <c r="FKS16" s="353"/>
      <c r="FKT16" s="352"/>
      <c r="FKU16" s="353"/>
      <c r="FKV16" s="350"/>
      <c r="FKW16" s="350"/>
      <c r="FKX16" s="350"/>
      <c r="FKY16" s="350"/>
      <c r="FKZ16" s="350"/>
      <c r="FLA16" s="350"/>
      <c r="FLB16" s="351"/>
      <c r="FLC16" s="352"/>
      <c r="FLD16" s="353"/>
      <c r="FLE16" s="352"/>
      <c r="FLF16" s="353"/>
      <c r="FLG16" s="352"/>
      <c r="FLH16" s="353"/>
      <c r="FLI16" s="352"/>
      <c r="FLJ16" s="353"/>
      <c r="FLK16" s="350"/>
      <c r="FLL16" s="350"/>
      <c r="FLM16" s="350"/>
      <c r="FLN16" s="350"/>
      <c r="FLO16" s="350"/>
      <c r="FLP16" s="350"/>
      <c r="FLQ16" s="351"/>
      <c r="FLR16" s="352"/>
      <c r="FLS16" s="353"/>
      <c r="FLT16" s="352"/>
      <c r="FLU16" s="353"/>
      <c r="FLV16" s="352"/>
      <c r="FLW16" s="353"/>
      <c r="FLX16" s="352"/>
      <c r="FLY16" s="353"/>
      <c r="FLZ16" s="350"/>
      <c r="FMA16" s="350"/>
      <c r="FMB16" s="350"/>
      <c r="FMC16" s="350"/>
      <c r="FMD16" s="350"/>
      <c r="FME16" s="350"/>
      <c r="FMF16" s="351"/>
      <c r="FMG16" s="352"/>
      <c r="FMH16" s="353"/>
      <c r="FMI16" s="352"/>
      <c r="FMJ16" s="353"/>
      <c r="FMK16" s="352"/>
      <c r="FML16" s="353"/>
      <c r="FMM16" s="352"/>
      <c r="FMN16" s="353"/>
      <c r="FMO16" s="350"/>
      <c r="FMP16" s="350"/>
      <c r="FMQ16" s="350"/>
      <c r="FMR16" s="350"/>
      <c r="FMS16" s="350"/>
      <c r="FMT16" s="350"/>
      <c r="FMU16" s="351"/>
      <c r="FMV16" s="352"/>
      <c r="FMW16" s="353"/>
      <c r="FMX16" s="352"/>
      <c r="FMY16" s="353"/>
      <c r="FMZ16" s="352"/>
      <c r="FNA16" s="353"/>
      <c r="FNB16" s="352"/>
      <c r="FNC16" s="353"/>
      <c r="FND16" s="350"/>
      <c r="FNE16" s="350"/>
      <c r="FNF16" s="350"/>
      <c r="FNG16" s="350"/>
      <c r="FNH16" s="350"/>
      <c r="FNI16" s="350"/>
      <c r="FNJ16" s="351"/>
      <c r="FNK16" s="352"/>
      <c r="FNL16" s="353"/>
      <c r="FNM16" s="352"/>
      <c r="FNN16" s="353"/>
      <c r="FNO16" s="352"/>
      <c r="FNP16" s="353"/>
      <c r="FNQ16" s="352"/>
      <c r="FNR16" s="353"/>
      <c r="FNS16" s="350"/>
      <c r="FNT16" s="350"/>
      <c r="FNU16" s="350"/>
      <c r="FNV16" s="350"/>
      <c r="FNW16" s="350"/>
      <c r="FNX16" s="350"/>
      <c r="FNY16" s="351"/>
      <c r="FNZ16" s="352"/>
      <c r="FOA16" s="353"/>
      <c r="FOB16" s="352"/>
      <c r="FOC16" s="353"/>
      <c r="FOD16" s="352"/>
      <c r="FOE16" s="353"/>
      <c r="FOF16" s="352"/>
      <c r="FOG16" s="353"/>
      <c r="FOH16" s="350"/>
      <c r="FOI16" s="350"/>
      <c r="FOJ16" s="350"/>
      <c r="FOK16" s="350"/>
      <c r="FOL16" s="350"/>
      <c r="FOM16" s="350"/>
      <c r="FON16" s="351"/>
      <c r="FOO16" s="352"/>
      <c r="FOP16" s="353"/>
      <c r="FOQ16" s="352"/>
      <c r="FOR16" s="353"/>
      <c r="FOS16" s="352"/>
      <c r="FOT16" s="353"/>
      <c r="FOU16" s="352"/>
      <c r="FOV16" s="353"/>
      <c r="FOW16" s="350"/>
      <c r="FOX16" s="350"/>
      <c r="FOY16" s="350"/>
      <c r="FOZ16" s="350"/>
      <c r="FPA16" s="350"/>
      <c r="FPB16" s="350"/>
      <c r="FPC16" s="351"/>
      <c r="FPD16" s="352"/>
      <c r="FPE16" s="353"/>
      <c r="FPF16" s="352"/>
      <c r="FPG16" s="353"/>
      <c r="FPH16" s="352"/>
      <c r="FPI16" s="353"/>
      <c r="FPJ16" s="352"/>
      <c r="FPK16" s="353"/>
      <c r="FPL16" s="350"/>
      <c r="FPM16" s="350"/>
      <c r="FPN16" s="350"/>
      <c r="FPO16" s="350"/>
      <c r="FPP16" s="350"/>
      <c r="FPQ16" s="350"/>
      <c r="FPR16" s="351"/>
      <c r="FPS16" s="352"/>
      <c r="FPT16" s="353"/>
      <c r="FPU16" s="352"/>
      <c r="FPV16" s="353"/>
      <c r="FPW16" s="352"/>
      <c r="FPX16" s="353"/>
      <c r="FPY16" s="352"/>
      <c r="FPZ16" s="353"/>
      <c r="FQA16" s="350"/>
      <c r="FQB16" s="350"/>
      <c r="FQC16" s="350"/>
      <c r="FQD16" s="350"/>
      <c r="FQE16" s="350"/>
      <c r="FQF16" s="350"/>
      <c r="FQG16" s="351"/>
      <c r="FQH16" s="352"/>
      <c r="FQI16" s="353"/>
      <c r="FQJ16" s="352"/>
      <c r="FQK16" s="353"/>
      <c r="FQL16" s="352"/>
      <c r="FQM16" s="353"/>
      <c r="FQN16" s="352"/>
      <c r="FQO16" s="353"/>
      <c r="FQP16" s="350"/>
      <c r="FQQ16" s="350"/>
      <c r="FQR16" s="350"/>
      <c r="FQS16" s="350"/>
      <c r="FQT16" s="350"/>
      <c r="FQU16" s="350"/>
      <c r="FQV16" s="351"/>
      <c r="FQW16" s="352"/>
      <c r="FQX16" s="353"/>
      <c r="FQY16" s="352"/>
      <c r="FQZ16" s="353"/>
      <c r="FRA16" s="352"/>
      <c r="FRB16" s="353"/>
      <c r="FRC16" s="352"/>
      <c r="FRD16" s="353"/>
      <c r="FRE16" s="350"/>
      <c r="FRF16" s="350"/>
      <c r="FRG16" s="350"/>
      <c r="FRH16" s="350"/>
      <c r="FRI16" s="350"/>
      <c r="FRJ16" s="350"/>
      <c r="FRK16" s="351"/>
      <c r="FRL16" s="352"/>
      <c r="FRM16" s="353"/>
      <c r="FRN16" s="352"/>
      <c r="FRO16" s="353"/>
      <c r="FRP16" s="352"/>
      <c r="FRQ16" s="353"/>
      <c r="FRR16" s="352"/>
      <c r="FRS16" s="353"/>
      <c r="FRT16" s="350"/>
      <c r="FRU16" s="350"/>
      <c r="FRV16" s="350"/>
      <c r="FRW16" s="350"/>
      <c r="FRX16" s="350"/>
      <c r="FRY16" s="350"/>
      <c r="FRZ16" s="351"/>
      <c r="FSA16" s="352"/>
      <c r="FSB16" s="353"/>
      <c r="FSC16" s="352"/>
      <c r="FSD16" s="353"/>
      <c r="FSE16" s="352"/>
      <c r="FSF16" s="353"/>
      <c r="FSG16" s="352"/>
      <c r="FSH16" s="353"/>
      <c r="FSI16" s="350"/>
      <c r="FSJ16" s="350"/>
      <c r="FSK16" s="350"/>
      <c r="FSL16" s="350"/>
      <c r="FSM16" s="350"/>
      <c r="FSN16" s="350"/>
      <c r="FSO16" s="351"/>
      <c r="FSP16" s="352"/>
      <c r="FSQ16" s="353"/>
      <c r="FSR16" s="352"/>
      <c r="FSS16" s="353"/>
      <c r="FST16" s="352"/>
      <c r="FSU16" s="353"/>
      <c r="FSV16" s="352"/>
      <c r="FSW16" s="353"/>
      <c r="FSX16" s="350"/>
      <c r="FSY16" s="350"/>
      <c r="FSZ16" s="350"/>
      <c r="FTA16" s="350"/>
      <c r="FTB16" s="350"/>
      <c r="FTC16" s="350"/>
      <c r="FTD16" s="351"/>
      <c r="FTE16" s="352"/>
      <c r="FTF16" s="353"/>
      <c r="FTG16" s="352"/>
      <c r="FTH16" s="353"/>
      <c r="FTI16" s="352"/>
      <c r="FTJ16" s="353"/>
      <c r="FTK16" s="352"/>
      <c r="FTL16" s="353"/>
      <c r="FTM16" s="350"/>
      <c r="FTN16" s="350"/>
      <c r="FTO16" s="350"/>
      <c r="FTP16" s="350"/>
      <c r="FTQ16" s="350"/>
      <c r="FTR16" s="350"/>
      <c r="FTS16" s="351"/>
      <c r="FTT16" s="352"/>
      <c r="FTU16" s="353"/>
      <c r="FTV16" s="352"/>
      <c r="FTW16" s="353"/>
      <c r="FTX16" s="352"/>
      <c r="FTY16" s="353"/>
      <c r="FTZ16" s="352"/>
      <c r="FUA16" s="353"/>
      <c r="FUB16" s="350"/>
      <c r="FUC16" s="350"/>
      <c r="FUD16" s="350"/>
      <c r="FUE16" s="350"/>
      <c r="FUF16" s="350"/>
      <c r="FUG16" s="350"/>
      <c r="FUH16" s="351"/>
      <c r="FUI16" s="352"/>
      <c r="FUJ16" s="353"/>
      <c r="FUK16" s="352"/>
      <c r="FUL16" s="353"/>
      <c r="FUM16" s="352"/>
      <c r="FUN16" s="353"/>
      <c r="FUO16" s="352"/>
      <c r="FUP16" s="353"/>
      <c r="FUQ16" s="350"/>
      <c r="FUR16" s="350"/>
      <c r="FUS16" s="350"/>
      <c r="FUT16" s="350"/>
      <c r="FUU16" s="350"/>
      <c r="FUV16" s="350"/>
      <c r="FUW16" s="351"/>
      <c r="FUX16" s="352"/>
      <c r="FUY16" s="353"/>
      <c r="FUZ16" s="352"/>
      <c r="FVA16" s="353"/>
      <c r="FVB16" s="352"/>
      <c r="FVC16" s="353"/>
      <c r="FVD16" s="352"/>
      <c r="FVE16" s="353"/>
      <c r="FVF16" s="350"/>
      <c r="FVG16" s="350"/>
      <c r="FVH16" s="350"/>
      <c r="FVI16" s="350"/>
      <c r="FVJ16" s="350"/>
      <c r="FVK16" s="350"/>
      <c r="FVL16" s="351"/>
      <c r="FVM16" s="352"/>
      <c r="FVN16" s="353"/>
      <c r="FVO16" s="352"/>
      <c r="FVP16" s="353"/>
      <c r="FVQ16" s="352"/>
      <c r="FVR16" s="353"/>
      <c r="FVS16" s="352"/>
      <c r="FVT16" s="353"/>
      <c r="FVU16" s="350"/>
      <c r="FVV16" s="350"/>
      <c r="FVW16" s="350"/>
      <c r="FVX16" s="350"/>
      <c r="FVY16" s="350"/>
      <c r="FVZ16" s="350"/>
      <c r="FWA16" s="351"/>
      <c r="FWB16" s="352"/>
      <c r="FWC16" s="353"/>
      <c r="FWD16" s="352"/>
      <c r="FWE16" s="353"/>
      <c r="FWF16" s="352"/>
      <c r="FWG16" s="353"/>
      <c r="FWH16" s="352"/>
      <c r="FWI16" s="353"/>
      <c r="FWJ16" s="350"/>
      <c r="FWK16" s="350"/>
      <c r="FWL16" s="350"/>
      <c r="FWM16" s="350"/>
      <c r="FWN16" s="350"/>
      <c r="FWO16" s="350"/>
      <c r="FWP16" s="351"/>
      <c r="FWQ16" s="352"/>
      <c r="FWR16" s="353"/>
      <c r="FWS16" s="352"/>
      <c r="FWT16" s="353"/>
      <c r="FWU16" s="352"/>
      <c r="FWV16" s="353"/>
      <c r="FWW16" s="352"/>
      <c r="FWX16" s="353"/>
      <c r="FWY16" s="350"/>
      <c r="FWZ16" s="350"/>
      <c r="FXA16" s="350"/>
      <c r="FXB16" s="350"/>
      <c r="FXC16" s="350"/>
      <c r="FXD16" s="350"/>
      <c r="FXE16" s="351"/>
      <c r="FXF16" s="352"/>
      <c r="FXG16" s="353"/>
      <c r="FXH16" s="352"/>
      <c r="FXI16" s="353"/>
      <c r="FXJ16" s="352"/>
      <c r="FXK16" s="353"/>
      <c r="FXL16" s="352"/>
      <c r="FXM16" s="353"/>
      <c r="FXN16" s="350"/>
      <c r="FXO16" s="350"/>
      <c r="FXP16" s="350"/>
      <c r="FXQ16" s="350"/>
      <c r="FXR16" s="350"/>
      <c r="FXS16" s="350"/>
      <c r="FXT16" s="351"/>
      <c r="FXU16" s="352"/>
      <c r="FXV16" s="353"/>
      <c r="FXW16" s="352"/>
      <c r="FXX16" s="353"/>
      <c r="FXY16" s="352"/>
      <c r="FXZ16" s="353"/>
      <c r="FYA16" s="352"/>
      <c r="FYB16" s="353"/>
      <c r="FYC16" s="350"/>
      <c r="FYD16" s="350"/>
      <c r="FYE16" s="350"/>
      <c r="FYF16" s="350"/>
      <c r="FYG16" s="350"/>
      <c r="FYH16" s="350"/>
      <c r="FYI16" s="351"/>
      <c r="FYJ16" s="352"/>
      <c r="FYK16" s="353"/>
      <c r="FYL16" s="352"/>
      <c r="FYM16" s="353"/>
      <c r="FYN16" s="352"/>
      <c r="FYO16" s="353"/>
      <c r="FYP16" s="352"/>
      <c r="FYQ16" s="353"/>
      <c r="FYR16" s="350"/>
      <c r="FYS16" s="350"/>
      <c r="FYT16" s="350"/>
      <c r="FYU16" s="350"/>
      <c r="FYV16" s="350"/>
      <c r="FYW16" s="350"/>
      <c r="FYX16" s="351"/>
      <c r="FYY16" s="352"/>
      <c r="FYZ16" s="353"/>
      <c r="FZA16" s="352"/>
      <c r="FZB16" s="353"/>
      <c r="FZC16" s="352"/>
      <c r="FZD16" s="353"/>
      <c r="FZE16" s="352"/>
      <c r="FZF16" s="353"/>
      <c r="FZG16" s="350"/>
      <c r="FZH16" s="350"/>
      <c r="FZI16" s="350"/>
      <c r="FZJ16" s="350"/>
      <c r="FZK16" s="350"/>
      <c r="FZL16" s="350"/>
      <c r="FZM16" s="351"/>
      <c r="FZN16" s="352"/>
      <c r="FZO16" s="353"/>
      <c r="FZP16" s="352"/>
      <c r="FZQ16" s="353"/>
      <c r="FZR16" s="352"/>
      <c r="FZS16" s="353"/>
      <c r="FZT16" s="352"/>
      <c r="FZU16" s="353"/>
      <c r="FZV16" s="350"/>
      <c r="FZW16" s="350"/>
      <c r="FZX16" s="350"/>
      <c r="FZY16" s="350"/>
      <c r="FZZ16" s="350"/>
      <c r="GAA16" s="350"/>
      <c r="GAB16" s="351"/>
      <c r="GAC16" s="352"/>
      <c r="GAD16" s="353"/>
      <c r="GAE16" s="352"/>
      <c r="GAF16" s="353"/>
      <c r="GAG16" s="352"/>
      <c r="GAH16" s="353"/>
      <c r="GAI16" s="352"/>
      <c r="GAJ16" s="353"/>
      <c r="GAK16" s="350"/>
      <c r="GAL16" s="350"/>
      <c r="GAM16" s="350"/>
      <c r="GAN16" s="350"/>
      <c r="GAO16" s="350"/>
      <c r="GAP16" s="350"/>
      <c r="GAQ16" s="351"/>
      <c r="GAR16" s="352"/>
      <c r="GAS16" s="353"/>
      <c r="GAT16" s="352"/>
      <c r="GAU16" s="353"/>
      <c r="GAV16" s="352"/>
      <c r="GAW16" s="353"/>
      <c r="GAX16" s="352"/>
      <c r="GAY16" s="353"/>
      <c r="GAZ16" s="350"/>
      <c r="GBA16" s="350"/>
      <c r="GBB16" s="350"/>
      <c r="GBC16" s="350"/>
      <c r="GBD16" s="350"/>
      <c r="GBE16" s="350"/>
      <c r="GBF16" s="351"/>
      <c r="GBG16" s="352"/>
      <c r="GBH16" s="353"/>
      <c r="GBI16" s="352"/>
      <c r="GBJ16" s="353"/>
      <c r="GBK16" s="352"/>
      <c r="GBL16" s="353"/>
      <c r="GBM16" s="352"/>
      <c r="GBN16" s="353"/>
      <c r="GBO16" s="350"/>
      <c r="GBP16" s="350"/>
      <c r="GBQ16" s="350"/>
      <c r="GBR16" s="350"/>
      <c r="GBS16" s="350"/>
      <c r="GBT16" s="350"/>
      <c r="GBU16" s="351"/>
      <c r="GBV16" s="352"/>
      <c r="GBW16" s="353"/>
      <c r="GBX16" s="352"/>
      <c r="GBY16" s="353"/>
      <c r="GBZ16" s="352"/>
      <c r="GCA16" s="353"/>
      <c r="GCB16" s="352"/>
      <c r="GCC16" s="353"/>
      <c r="GCD16" s="350"/>
      <c r="GCE16" s="350"/>
      <c r="GCF16" s="350"/>
      <c r="GCG16" s="350"/>
      <c r="GCH16" s="350"/>
      <c r="GCI16" s="350"/>
      <c r="GCJ16" s="351"/>
      <c r="GCK16" s="352"/>
      <c r="GCL16" s="353"/>
      <c r="GCM16" s="352"/>
      <c r="GCN16" s="353"/>
      <c r="GCO16" s="352"/>
      <c r="GCP16" s="353"/>
      <c r="GCQ16" s="352"/>
      <c r="GCR16" s="353"/>
      <c r="GCS16" s="350"/>
      <c r="GCT16" s="350"/>
      <c r="GCU16" s="350"/>
      <c r="GCV16" s="350"/>
      <c r="GCW16" s="350"/>
      <c r="GCX16" s="350"/>
      <c r="GCY16" s="351"/>
      <c r="GCZ16" s="352"/>
      <c r="GDA16" s="353"/>
      <c r="GDB16" s="352"/>
      <c r="GDC16" s="353"/>
      <c r="GDD16" s="352"/>
      <c r="GDE16" s="353"/>
      <c r="GDF16" s="352"/>
      <c r="GDG16" s="353"/>
      <c r="GDH16" s="350"/>
      <c r="GDI16" s="350"/>
      <c r="GDJ16" s="350"/>
      <c r="GDK16" s="350"/>
      <c r="GDL16" s="350"/>
      <c r="GDM16" s="350"/>
      <c r="GDN16" s="351"/>
      <c r="GDO16" s="352"/>
      <c r="GDP16" s="353"/>
      <c r="GDQ16" s="352"/>
      <c r="GDR16" s="353"/>
      <c r="GDS16" s="352"/>
      <c r="GDT16" s="353"/>
      <c r="GDU16" s="352"/>
      <c r="GDV16" s="353"/>
      <c r="GDW16" s="350"/>
      <c r="GDX16" s="350"/>
      <c r="GDY16" s="350"/>
      <c r="GDZ16" s="350"/>
      <c r="GEA16" s="350"/>
      <c r="GEB16" s="350"/>
      <c r="GEC16" s="351"/>
      <c r="GED16" s="352"/>
      <c r="GEE16" s="353"/>
      <c r="GEF16" s="352"/>
      <c r="GEG16" s="353"/>
      <c r="GEH16" s="352"/>
      <c r="GEI16" s="353"/>
      <c r="GEJ16" s="352"/>
      <c r="GEK16" s="353"/>
      <c r="GEL16" s="350"/>
      <c r="GEM16" s="350"/>
      <c r="GEN16" s="350"/>
      <c r="GEO16" s="350"/>
      <c r="GEP16" s="350"/>
      <c r="GEQ16" s="350"/>
      <c r="GER16" s="351"/>
      <c r="GES16" s="352"/>
      <c r="GET16" s="353"/>
      <c r="GEU16" s="352"/>
      <c r="GEV16" s="353"/>
      <c r="GEW16" s="352"/>
      <c r="GEX16" s="353"/>
      <c r="GEY16" s="352"/>
      <c r="GEZ16" s="353"/>
      <c r="GFA16" s="350"/>
      <c r="GFB16" s="350"/>
      <c r="GFC16" s="350"/>
      <c r="GFD16" s="350"/>
      <c r="GFE16" s="350"/>
      <c r="GFF16" s="350"/>
      <c r="GFG16" s="351"/>
      <c r="GFH16" s="352"/>
      <c r="GFI16" s="353"/>
      <c r="GFJ16" s="352"/>
      <c r="GFK16" s="353"/>
      <c r="GFL16" s="352"/>
      <c r="GFM16" s="353"/>
      <c r="GFN16" s="352"/>
      <c r="GFO16" s="353"/>
      <c r="GFP16" s="350"/>
      <c r="GFQ16" s="350"/>
      <c r="GFR16" s="350"/>
      <c r="GFS16" s="350"/>
      <c r="GFT16" s="350"/>
      <c r="GFU16" s="350"/>
      <c r="GFV16" s="351"/>
      <c r="GFW16" s="352"/>
      <c r="GFX16" s="353"/>
      <c r="GFY16" s="352"/>
      <c r="GFZ16" s="353"/>
      <c r="GGA16" s="352"/>
      <c r="GGB16" s="353"/>
      <c r="GGC16" s="352"/>
      <c r="GGD16" s="353"/>
      <c r="GGE16" s="350"/>
      <c r="GGF16" s="350"/>
      <c r="GGG16" s="350"/>
      <c r="GGH16" s="350"/>
      <c r="GGI16" s="350"/>
      <c r="GGJ16" s="350"/>
      <c r="GGK16" s="351"/>
      <c r="GGL16" s="352"/>
      <c r="GGM16" s="353"/>
      <c r="GGN16" s="352"/>
      <c r="GGO16" s="353"/>
      <c r="GGP16" s="352"/>
      <c r="GGQ16" s="353"/>
      <c r="GGR16" s="352"/>
      <c r="GGS16" s="353"/>
      <c r="GGT16" s="350"/>
      <c r="GGU16" s="350"/>
      <c r="GGV16" s="350"/>
      <c r="GGW16" s="350"/>
      <c r="GGX16" s="350"/>
      <c r="GGY16" s="350"/>
      <c r="GGZ16" s="351"/>
      <c r="GHA16" s="352"/>
      <c r="GHB16" s="353"/>
      <c r="GHC16" s="352"/>
      <c r="GHD16" s="353"/>
      <c r="GHE16" s="352"/>
      <c r="GHF16" s="353"/>
      <c r="GHG16" s="352"/>
      <c r="GHH16" s="353"/>
      <c r="GHI16" s="350"/>
      <c r="GHJ16" s="350"/>
      <c r="GHK16" s="350"/>
      <c r="GHL16" s="350"/>
      <c r="GHM16" s="350"/>
      <c r="GHN16" s="350"/>
      <c r="GHO16" s="351"/>
      <c r="GHP16" s="352"/>
      <c r="GHQ16" s="353"/>
      <c r="GHR16" s="352"/>
      <c r="GHS16" s="353"/>
      <c r="GHT16" s="352"/>
      <c r="GHU16" s="353"/>
      <c r="GHV16" s="352"/>
      <c r="GHW16" s="353"/>
      <c r="GHX16" s="350"/>
      <c r="GHY16" s="350"/>
      <c r="GHZ16" s="350"/>
      <c r="GIA16" s="350"/>
      <c r="GIB16" s="350"/>
      <c r="GIC16" s="350"/>
      <c r="GID16" s="351"/>
      <c r="GIE16" s="352"/>
      <c r="GIF16" s="353"/>
      <c r="GIG16" s="352"/>
      <c r="GIH16" s="353"/>
      <c r="GII16" s="352"/>
      <c r="GIJ16" s="353"/>
      <c r="GIK16" s="352"/>
      <c r="GIL16" s="353"/>
      <c r="GIM16" s="350"/>
      <c r="GIN16" s="350"/>
      <c r="GIO16" s="350"/>
      <c r="GIP16" s="350"/>
      <c r="GIQ16" s="350"/>
      <c r="GIR16" s="350"/>
      <c r="GIS16" s="351"/>
      <c r="GIT16" s="352"/>
      <c r="GIU16" s="353"/>
      <c r="GIV16" s="352"/>
      <c r="GIW16" s="353"/>
      <c r="GIX16" s="352"/>
      <c r="GIY16" s="353"/>
      <c r="GIZ16" s="352"/>
      <c r="GJA16" s="353"/>
      <c r="GJB16" s="350"/>
      <c r="GJC16" s="350"/>
      <c r="GJD16" s="350"/>
      <c r="GJE16" s="350"/>
      <c r="GJF16" s="350"/>
      <c r="GJG16" s="350"/>
      <c r="GJH16" s="351"/>
      <c r="GJI16" s="352"/>
      <c r="GJJ16" s="353"/>
      <c r="GJK16" s="352"/>
      <c r="GJL16" s="353"/>
      <c r="GJM16" s="352"/>
      <c r="GJN16" s="353"/>
      <c r="GJO16" s="352"/>
      <c r="GJP16" s="353"/>
      <c r="GJQ16" s="350"/>
      <c r="GJR16" s="350"/>
      <c r="GJS16" s="350"/>
      <c r="GJT16" s="350"/>
      <c r="GJU16" s="350"/>
      <c r="GJV16" s="350"/>
      <c r="GJW16" s="351"/>
      <c r="GJX16" s="352"/>
      <c r="GJY16" s="353"/>
      <c r="GJZ16" s="352"/>
      <c r="GKA16" s="353"/>
      <c r="GKB16" s="352"/>
      <c r="GKC16" s="353"/>
      <c r="GKD16" s="352"/>
      <c r="GKE16" s="353"/>
      <c r="GKF16" s="350"/>
      <c r="GKG16" s="350"/>
      <c r="GKH16" s="350"/>
      <c r="GKI16" s="350"/>
      <c r="GKJ16" s="350"/>
      <c r="GKK16" s="350"/>
      <c r="GKL16" s="351"/>
      <c r="GKM16" s="352"/>
      <c r="GKN16" s="353"/>
      <c r="GKO16" s="352"/>
      <c r="GKP16" s="353"/>
      <c r="GKQ16" s="352"/>
      <c r="GKR16" s="353"/>
      <c r="GKS16" s="352"/>
      <c r="GKT16" s="353"/>
      <c r="GKU16" s="350"/>
      <c r="GKV16" s="350"/>
      <c r="GKW16" s="350"/>
      <c r="GKX16" s="350"/>
      <c r="GKY16" s="350"/>
      <c r="GKZ16" s="350"/>
      <c r="GLA16" s="351"/>
      <c r="GLB16" s="352"/>
      <c r="GLC16" s="353"/>
      <c r="GLD16" s="352"/>
      <c r="GLE16" s="353"/>
      <c r="GLF16" s="352"/>
      <c r="GLG16" s="353"/>
      <c r="GLH16" s="352"/>
      <c r="GLI16" s="353"/>
      <c r="GLJ16" s="350"/>
      <c r="GLK16" s="350"/>
      <c r="GLL16" s="350"/>
      <c r="GLM16" s="350"/>
      <c r="GLN16" s="350"/>
      <c r="GLO16" s="350"/>
      <c r="GLP16" s="351"/>
      <c r="GLQ16" s="352"/>
      <c r="GLR16" s="353"/>
      <c r="GLS16" s="352"/>
      <c r="GLT16" s="353"/>
      <c r="GLU16" s="352"/>
      <c r="GLV16" s="353"/>
      <c r="GLW16" s="352"/>
      <c r="GLX16" s="353"/>
      <c r="GLY16" s="350"/>
      <c r="GLZ16" s="350"/>
      <c r="GMA16" s="350"/>
      <c r="GMB16" s="350"/>
      <c r="GMC16" s="350"/>
      <c r="GMD16" s="350"/>
      <c r="GME16" s="351"/>
      <c r="GMF16" s="352"/>
      <c r="GMG16" s="353"/>
      <c r="GMH16" s="352"/>
      <c r="GMI16" s="353"/>
      <c r="GMJ16" s="352"/>
      <c r="GMK16" s="353"/>
      <c r="GML16" s="352"/>
      <c r="GMM16" s="353"/>
      <c r="GMN16" s="350"/>
      <c r="GMO16" s="350"/>
      <c r="GMP16" s="350"/>
      <c r="GMQ16" s="350"/>
      <c r="GMR16" s="350"/>
      <c r="GMS16" s="350"/>
      <c r="GMT16" s="351"/>
      <c r="GMU16" s="352"/>
      <c r="GMV16" s="353"/>
      <c r="GMW16" s="352"/>
      <c r="GMX16" s="353"/>
      <c r="GMY16" s="352"/>
      <c r="GMZ16" s="353"/>
      <c r="GNA16" s="352"/>
      <c r="GNB16" s="353"/>
      <c r="GNC16" s="350"/>
      <c r="GND16" s="350"/>
      <c r="GNE16" s="350"/>
      <c r="GNF16" s="350"/>
      <c r="GNG16" s="350"/>
      <c r="GNH16" s="350"/>
      <c r="GNI16" s="351"/>
      <c r="GNJ16" s="352"/>
      <c r="GNK16" s="353"/>
      <c r="GNL16" s="352"/>
      <c r="GNM16" s="353"/>
      <c r="GNN16" s="352"/>
      <c r="GNO16" s="353"/>
      <c r="GNP16" s="352"/>
      <c r="GNQ16" s="353"/>
      <c r="GNR16" s="350"/>
      <c r="GNS16" s="350"/>
      <c r="GNT16" s="350"/>
      <c r="GNU16" s="350"/>
      <c r="GNV16" s="350"/>
      <c r="GNW16" s="350"/>
      <c r="GNX16" s="351"/>
      <c r="GNY16" s="352"/>
      <c r="GNZ16" s="353"/>
      <c r="GOA16" s="352"/>
      <c r="GOB16" s="353"/>
      <c r="GOC16" s="352"/>
      <c r="GOD16" s="353"/>
      <c r="GOE16" s="352"/>
      <c r="GOF16" s="353"/>
      <c r="GOG16" s="350"/>
      <c r="GOH16" s="350"/>
      <c r="GOI16" s="350"/>
      <c r="GOJ16" s="350"/>
      <c r="GOK16" s="350"/>
      <c r="GOL16" s="350"/>
      <c r="GOM16" s="351"/>
      <c r="GON16" s="352"/>
      <c r="GOO16" s="353"/>
      <c r="GOP16" s="352"/>
      <c r="GOQ16" s="353"/>
      <c r="GOR16" s="352"/>
      <c r="GOS16" s="353"/>
      <c r="GOT16" s="352"/>
      <c r="GOU16" s="353"/>
      <c r="GOV16" s="350"/>
      <c r="GOW16" s="350"/>
      <c r="GOX16" s="350"/>
      <c r="GOY16" s="350"/>
      <c r="GOZ16" s="350"/>
      <c r="GPA16" s="350"/>
      <c r="GPB16" s="351"/>
      <c r="GPC16" s="352"/>
      <c r="GPD16" s="353"/>
      <c r="GPE16" s="352"/>
      <c r="GPF16" s="353"/>
      <c r="GPG16" s="352"/>
      <c r="GPH16" s="353"/>
      <c r="GPI16" s="352"/>
      <c r="GPJ16" s="353"/>
      <c r="GPK16" s="350"/>
      <c r="GPL16" s="350"/>
      <c r="GPM16" s="350"/>
      <c r="GPN16" s="350"/>
      <c r="GPO16" s="350"/>
      <c r="GPP16" s="350"/>
      <c r="GPQ16" s="351"/>
      <c r="GPR16" s="352"/>
      <c r="GPS16" s="353"/>
      <c r="GPT16" s="352"/>
      <c r="GPU16" s="353"/>
      <c r="GPV16" s="352"/>
      <c r="GPW16" s="353"/>
      <c r="GPX16" s="352"/>
      <c r="GPY16" s="353"/>
      <c r="GPZ16" s="350"/>
      <c r="GQA16" s="350"/>
      <c r="GQB16" s="350"/>
      <c r="GQC16" s="350"/>
      <c r="GQD16" s="350"/>
      <c r="GQE16" s="350"/>
      <c r="GQF16" s="351"/>
      <c r="GQG16" s="352"/>
      <c r="GQH16" s="353"/>
      <c r="GQI16" s="352"/>
      <c r="GQJ16" s="353"/>
      <c r="GQK16" s="352"/>
      <c r="GQL16" s="353"/>
      <c r="GQM16" s="352"/>
      <c r="GQN16" s="353"/>
      <c r="GQO16" s="350"/>
      <c r="GQP16" s="350"/>
      <c r="GQQ16" s="350"/>
      <c r="GQR16" s="350"/>
      <c r="GQS16" s="350"/>
      <c r="GQT16" s="350"/>
      <c r="GQU16" s="351"/>
      <c r="GQV16" s="352"/>
      <c r="GQW16" s="353"/>
      <c r="GQX16" s="352"/>
      <c r="GQY16" s="353"/>
      <c r="GQZ16" s="352"/>
      <c r="GRA16" s="353"/>
      <c r="GRB16" s="352"/>
      <c r="GRC16" s="353"/>
      <c r="GRD16" s="350"/>
      <c r="GRE16" s="350"/>
      <c r="GRF16" s="350"/>
      <c r="GRG16" s="350"/>
      <c r="GRH16" s="350"/>
      <c r="GRI16" s="350"/>
      <c r="GRJ16" s="351"/>
      <c r="GRK16" s="352"/>
      <c r="GRL16" s="353"/>
      <c r="GRM16" s="352"/>
      <c r="GRN16" s="353"/>
      <c r="GRO16" s="352"/>
      <c r="GRP16" s="353"/>
      <c r="GRQ16" s="352"/>
      <c r="GRR16" s="353"/>
      <c r="GRS16" s="350"/>
      <c r="GRT16" s="350"/>
      <c r="GRU16" s="350"/>
      <c r="GRV16" s="350"/>
      <c r="GRW16" s="350"/>
      <c r="GRX16" s="350"/>
      <c r="GRY16" s="351"/>
      <c r="GRZ16" s="352"/>
      <c r="GSA16" s="353"/>
      <c r="GSB16" s="352"/>
      <c r="GSC16" s="353"/>
      <c r="GSD16" s="352"/>
      <c r="GSE16" s="353"/>
      <c r="GSF16" s="352"/>
      <c r="GSG16" s="353"/>
      <c r="GSH16" s="350"/>
      <c r="GSI16" s="350"/>
      <c r="GSJ16" s="350"/>
      <c r="GSK16" s="350"/>
      <c r="GSL16" s="350"/>
      <c r="GSM16" s="350"/>
      <c r="GSN16" s="351"/>
      <c r="GSO16" s="352"/>
      <c r="GSP16" s="353"/>
      <c r="GSQ16" s="352"/>
      <c r="GSR16" s="353"/>
      <c r="GSS16" s="352"/>
      <c r="GST16" s="353"/>
      <c r="GSU16" s="352"/>
      <c r="GSV16" s="353"/>
      <c r="GSW16" s="350"/>
      <c r="GSX16" s="350"/>
      <c r="GSY16" s="350"/>
      <c r="GSZ16" s="350"/>
      <c r="GTA16" s="350"/>
      <c r="GTB16" s="350"/>
      <c r="GTC16" s="351"/>
      <c r="GTD16" s="352"/>
      <c r="GTE16" s="353"/>
      <c r="GTF16" s="352"/>
      <c r="GTG16" s="353"/>
      <c r="GTH16" s="352"/>
      <c r="GTI16" s="353"/>
      <c r="GTJ16" s="352"/>
      <c r="GTK16" s="353"/>
      <c r="GTL16" s="350"/>
      <c r="GTM16" s="350"/>
      <c r="GTN16" s="350"/>
      <c r="GTO16" s="350"/>
      <c r="GTP16" s="350"/>
      <c r="GTQ16" s="350"/>
      <c r="GTR16" s="351"/>
      <c r="GTS16" s="352"/>
      <c r="GTT16" s="353"/>
      <c r="GTU16" s="352"/>
      <c r="GTV16" s="353"/>
      <c r="GTW16" s="352"/>
      <c r="GTX16" s="353"/>
      <c r="GTY16" s="352"/>
      <c r="GTZ16" s="353"/>
      <c r="GUA16" s="350"/>
      <c r="GUB16" s="350"/>
      <c r="GUC16" s="350"/>
      <c r="GUD16" s="350"/>
      <c r="GUE16" s="350"/>
      <c r="GUF16" s="350"/>
      <c r="GUG16" s="351"/>
      <c r="GUH16" s="352"/>
      <c r="GUI16" s="353"/>
      <c r="GUJ16" s="352"/>
      <c r="GUK16" s="353"/>
      <c r="GUL16" s="352"/>
      <c r="GUM16" s="353"/>
      <c r="GUN16" s="352"/>
      <c r="GUO16" s="353"/>
      <c r="GUP16" s="350"/>
      <c r="GUQ16" s="350"/>
      <c r="GUR16" s="350"/>
      <c r="GUS16" s="350"/>
      <c r="GUT16" s="350"/>
      <c r="GUU16" s="350"/>
      <c r="GUV16" s="351"/>
      <c r="GUW16" s="352"/>
      <c r="GUX16" s="353"/>
      <c r="GUY16" s="352"/>
      <c r="GUZ16" s="353"/>
      <c r="GVA16" s="352"/>
      <c r="GVB16" s="353"/>
      <c r="GVC16" s="352"/>
      <c r="GVD16" s="353"/>
      <c r="GVE16" s="350"/>
      <c r="GVF16" s="350"/>
      <c r="GVG16" s="350"/>
      <c r="GVH16" s="350"/>
      <c r="GVI16" s="350"/>
      <c r="GVJ16" s="350"/>
      <c r="GVK16" s="351"/>
      <c r="GVL16" s="352"/>
      <c r="GVM16" s="353"/>
      <c r="GVN16" s="352"/>
      <c r="GVO16" s="353"/>
      <c r="GVP16" s="352"/>
      <c r="GVQ16" s="353"/>
      <c r="GVR16" s="352"/>
      <c r="GVS16" s="353"/>
      <c r="GVT16" s="350"/>
      <c r="GVU16" s="350"/>
      <c r="GVV16" s="350"/>
      <c r="GVW16" s="350"/>
      <c r="GVX16" s="350"/>
      <c r="GVY16" s="350"/>
      <c r="GVZ16" s="351"/>
      <c r="GWA16" s="352"/>
      <c r="GWB16" s="353"/>
      <c r="GWC16" s="352"/>
      <c r="GWD16" s="353"/>
      <c r="GWE16" s="352"/>
      <c r="GWF16" s="353"/>
      <c r="GWG16" s="352"/>
      <c r="GWH16" s="353"/>
      <c r="GWI16" s="350"/>
      <c r="GWJ16" s="350"/>
      <c r="GWK16" s="350"/>
      <c r="GWL16" s="350"/>
      <c r="GWM16" s="350"/>
      <c r="GWN16" s="350"/>
      <c r="GWO16" s="351"/>
      <c r="GWP16" s="352"/>
      <c r="GWQ16" s="353"/>
      <c r="GWR16" s="352"/>
      <c r="GWS16" s="353"/>
      <c r="GWT16" s="352"/>
      <c r="GWU16" s="353"/>
      <c r="GWV16" s="352"/>
      <c r="GWW16" s="353"/>
      <c r="GWX16" s="350"/>
      <c r="GWY16" s="350"/>
      <c r="GWZ16" s="350"/>
      <c r="GXA16" s="350"/>
      <c r="GXB16" s="350"/>
      <c r="GXC16" s="350"/>
      <c r="GXD16" s="351"/>
      <c r="GXE16" s="352"/>
      <c r="GXF16" s="353"/>
      <c r="GXG16" s="352"/>
      <c r="GXH16" s="353"/>
      <c r="GXI16" s="352"/>
      <c r="GXJ16" s="353"/>
      <c r="GXK16" s="352"/>
      <c r="GXL16" s="353"/>
      <c r="GXM16" s="350"/>
      <c r="GXN16" s="350"/>
      <c r="GXO16" s="350"/>
      <c r="GXP16" s="350"/>
      <c r="GXQ16" s="350"/>
      <c r="GXR16" s="350"/>
      <c r="GXS16" s="351"/>
      <c r="GXT16" s="352"/>
      <c r="GXU16" s="353"/>
      <c r="GXV16" s="352"/>
      <c r="GXW16" s="353"/>
      <c r="GXX16" s="352"/>
      <c r="GXY16" s="353"/>
      <c r="GXZ16" s="352"/>
      <c r="GYA16" s="353"/>
      <c r="GYB16" s="350"/>
      <c r="GYC16" s="350"/>
      <c r="GYD16" s="350"/>
      <c r="GYE16" s="350"/>
      <c r="GYF16" s="350"/>
      <c r="GYG16" s="350"/>
      <c r="GYH16" s="351"/>
      <c r="GYI16" s="352"/>
      <c r="GYJ16" s="353"/>
      <c r="GYK16" s="352"/>
      <c r="GYL16" s="353"/>
      <c r="GYM16" s="352"/>
      <c r="GYN16" s="353"/>
      <c r="GYO16" s="352"/>
      <c r="GYP16" s="353"/>
      <c r="GYQ16" s="350"/>
      <c r="GYR16" s="350"/>
      <c r="GYS16" s="350"/>
      <c r="GYT16" s="350"/>
      <c r="GYU16" s="350"/>
      <c r="GYV16" s="350"/>
      <c r="GYW16" s="351"/>
      <c r="GYX16" s="352"/>
      <c r="GYY16" s="353"/>
      <c r="GYZ16" s="352"/>
      <c r="GZA16" s="353"/>
      <c r="GZB16" s="352"/>
      <c r="GZC16" s="353"/>
      <c r="GZD16" s="352"/>
      <c r="GZE16" s="353"/>
      <c r="GZF16" s="350"/>
      <c r="GZG16" s="350"/>
      <c r="GZH16" s="350"/>
      <c r="GZI16" s="350"/>
      <c r="GZJ16" s="350"/>
      <c r="GZK16" s="350"/>
      <c r="GZL16" s="351"/>
      <c r="GZM16" s="352"/>
      <c r="GZN16" s="353"/>
      <c r="GZO16" s="352"/>
      <c r="GZP16" s="353"/>
      <c r="GZQ16" s="352"/>
      <c r="GZR16" s="353"/>
      <c r="GZS16" s="352"/>
      <c r="GZT16" s="353"/>
      <c r="GZU16" s="350"/>
      <c r="GZV16" s="350"/>
      <c r="GZW16" s="350"/>
      <c r="GZX16" s="350"/>
      <c r="GZY16" s="350"/>
      <c r="GZZ16" s="350"/>
      <c r="HAA16" s="351"/>
      <c r="HAB16" s="352"/>
      <c r="HAC16" s="353"/>
      <c r="HAD16" s="352"/>
      <c r="HAE16" s="353"/>
      <c r="HAF16" s="352"/>
      <c r="HAG16" s="353"/>
      <c r="HAH16" s="352"/>
      <c r="HAI16" s="353"/>
      <c r="HAJ16" s="350"/>
      <c r="HAK16" s="350"/>
      <c r="HAL16" s="350"/>
      <c r="HAM16" s="350"/>
      <c r="HAN16" s="350"/>
      <c r="HAO16" s="350"/>
      <c r="HAP16" s="351"/>
      <c r="HAQ16" s="352"/>
      <c r="HAR16" s="353"/>
      <c r="HAS16" s="352"/>
      <c r="HAT16" s="353"/>
      <c r="HAU16" s="352"/>
      <c r="HAV16" s="353"/>
      <c r="HAW16" s="352"/>
      <c r="HAX16" s="353"/>
      <c r="HAY16" s="350"/>
      <c r="HAZ16" s="350"/>
      <c r="HBA16" s="350"/>
      <c r="HBB16" s="350"/>
      <c r="HBC16" s="350"/>
      <c r="HBD16" s="350"/>
      <c r="HBE16" s="351"/>
      <c r="HBF16" s="352"/>
      <c r="HBG16" s="353"/>
      <c r="HBH16" s="352"/>
      <c r="HBI16" s="353"/>
      <c r="HBJ16" s="352"/>
      <c r="HBK16" s="353"/>
      <c r="HBL16" s="352"/>
      <c r="HBM16" s="353"/>
      <c r="HBN16" s="350"/>
      <c r="HBO16" s="350"/>
      <c r="HBP16" s="350"/>
      <c r="HBQ16" s="350"/>
      <c r="HBR16" s="350"/>
      <c r="HBS16" s="350"/>
      <c r="HBT16" s="351"/>
      <c r="HBU16" s="352"/>
      <c r="HBV16" s="353"/>
      <c r="HBW16" s="352"/>
      <c r="HBX16" s="353"/>
      <c r="HBY16" s="352"/>
      <c r="HBZ16" s="353"/>
      <c r="HCA16" s="352"/>
      <c r="HCB16" s="353"/>
      <c r="HCC16" s="350"/>
      <c r="HCD16" s="350"/>
      <c r="HCE16" s="350"/>
      <c r="HCF16" s="350"/>
      <c r="HCG16" s="350"/>
      <c r="HCH16" s="350"/>
      <c r="HCI16" s="351"/>
      <c r="HCJ16" s="352"/>
      <c r="HCK16" s="353"/>
      <c r="HCL16" s="352"/>
      <c r="HCM16" s="353"/>
      <c r="HCN16" s="352"/>
      <c r="HCO16" s="353"/>
      <c r="HCP16" s="352"/>
      <c r="HCQ16" s="353"/>
      <c r="HCR16" s="350"/>
      <c r="HCS16" s="350"/>
      <c r="HCT16" s="350"/>
      <c r="HCU16" s="350"/>
      <c r="HCV16" s="350"/>
      <c r="HCW16" s="350"/>
      <c r="HCX16" s="351"/>
      <c r="HCY16" s="352"/>
      <c r="HCZ16" s="353"/>
      <c r="HDA16" s="352"/>
      <c r="HDB16" s="353"/>
      <c r="HDC16" s="352"/>
      <c r="HDD16" s="353"/>
      <c r="HDE16" s="352"/>
      <c r="HDF16" s="353"/>
      <c r="HDG16" s="350"/>
      <c r="HDH16" s="350"/>
      <c r="HDI16" s="350"/>
      <c r="HDJ16" s="350"/>
      <c r="HDK16" s="350"/>
      <c r="HDL16" s="350"/>
      <c r="HDM16" s="351"/>
      <c r="HDN16" s="352"/>
      <c r="HDO16" s="353"/>
      <c r="HDP16" s="352"/>
      <c r="HDQ16" s="353"/>
      <c r="HDR16" s="352"/>
      <c r="HDS16" s="353"/>
      <c r="HDT16" s="352"/>
      <c r="HDU16" s="353"/>
      <c r="HDV16" s="350"/>
      <c r="HDW16" s="350"/>
      <c r="HDX16" s="350"/>
      <c r="HDY16" s="350"/>
      <c r="HDZ16" s="350"/>
      <c r="HEA16" s="350"/>
      <c r="HEB16" s="351"/>
      <c r="HEC16" s="352"/>
      <c r="HED16" s="353"/>
      <c r="HEE16" s="352"/>
      <c r="HEF16" s="353"/>
      <c r="HEG16" s="352"/>
      <c r="HEH16" s="353"/>
      <c r="HEI16" s="352"/>
      <c r="HEJ16" s="353"/>
      <c r="HEK16" s="350"/>
      <c r="HEL16" s="350"/>
      <c r="HEM16" s="350"/>
      <c r="HEN16" s="350"/>
      <c r="HEO16" s="350"/>
      <c r="HEP16" s="350"/>
      <c r="HEQ16" s="351"/>
      <c r="HER16" s="352"/>
      <c r="HES16" s="353"/>
      <c r="HET16" s="352"/>
      <c r="HEU16" s="353"/>
      <c r="HEV16" s="352"/>
      <c r="HEW16" s="353"/>
      <c r="HEX16" s="352"/>
      <c r="HEY16" s="353"/>
      <c r="HEZ16" s="350"/>
      <c r="HFA16" s="350"/>
      <c r="HFB16" s="350"/>
      <c r="HFC16" s="350"/>
      <c r="HFD16" s="350"/>
      <c r="HFE16" s="350"/>
      <c r="HFF16" s="351"/>
      <c r="HFG16" s="352"/>
      <c r="HFH16" s="353"/>
      <c r="HFI16" s="352"/>
      <c r="HFJ16" s="353"/>
      <c r="HFK16" s="352"/>
      <c r="HFL16" s="353"/>
      <c r="HFM16" s="352"/>
      <c r="HFN16" s="353"/>
      <c r="HFO16" s="350"/>
      <c r="HFP16" s="350"/>
      <c r="HFQ16" s="350"/>
      <c r="HFR16" s="350"/>
      <c r="HFS16" s="350"/>
      <c r="HFT16" s="350"/>
      <c r="HFU16" s="351"/>
      <c r="HFV16" s="352"/>
      <c r="HFW16" s="353"/>
      <c r="HFX16" s="352"/>
      <c r="HFY16" s="353"/>
      <c r="HFZ16" s="352"/>
      <c r="HGA16" s="353"/>
      <c r="HGB16" s="352"/>
      <c r="HGC16" s="353"/>
      <c r="HGD16" s="350"/>
      <c r="HGE16" s="350"/>
      <c r="HGF16" s="350"/>
      <c r="HGG16" s="350"/>
      <c r="HGH16" s="350"/>
      <c r="HGI16" s="350"/>
      <c r="HGJ16" s="351"/>
      <c r="HGK16" s="352"/>
      <c r="HGL16" s="353"/>
      <c r="HGM16" s="352"/>
      <c r="HGN16" s="353"/>
      <c r="HGO16" s="352"/>
      <c r="HGP16" s="353"/>
      <c r="HGQ16" s="352"/>
      <c r="HGR16" s="353"/>
      <c r="HGS16" s="350"/>
      <c r="HGT16" s="350"/>
      <c r="HGU16" s="350"/>
      <c r="HGV16" s="350"/>
      <c r="HGW16" s="350"/>
      <c r="HGX16" s="350"/>
      <c r="HGY16" s="351"/>
      <c r="HGZ16" s="352"/>
      <c r="HHA16" s="353"/>
      <c r="HHB16" s="352"/>
      <c r="HHC16" s="353"/>
      <c r="HHD16" s="352"/>
      <c r="HHE16" s="353"/>
      <c r="HHF16" s="352"/>
      <c r="HHG16" s="353"/>
      <c r="HHH16" s="350"/>
      <c r="HHI16" s="350"/>
      <c r="HHJ16" s="350"/>
      <c r="HHK16" s="350"/>
      <c r="HHL16" s="350"/>
      <c r="HHM16" s="350"/>
      <c r="HHN16" s="351"/>
      <c r="HHO16" s="352"/>
      <c r="HHP16" s="353"/>
      <c r="HHQ16" s="352"/>
      <c r="HHR16" s="353"/>
      <c r="HHS16" s="352"/>
      <c r="HHT16" s="353"/>
      <c r="HHU16" s="352"/>
      <c r="HHV16" s="353"/>
      <c r="HHW16" s="350"/>
      <c r="HHX16" s="350"/>
      <c r="HHY16" s="350"/>
      <c r="HHZ16" s="350"/>
      <c r="HIA16" s="350"/>
      <c r="HIB16" s="350"/>
      <c r="HIC16" s="351"/>
      <c r="HID16" s="352"/>
      <c r="HIE16" s="353"/>
      <c r="HIF16" s="352"/>
      <c r="HIG16" s="353"/>
      <c r="HIH16" s="352"/>
      <c r="HII16" s="353"/>
      <c r="HIJ16" s="352"/>
      <c r="HIK16" s="353"/>
      <c r="HIL16" s="350"/>
      <c r="HIM16" s="350"/>
      <c r="HIN16" s="350"/>
      <c r="HIO16" s="350"/>
      <c r="HIP16" s="350"/>
      <c r="HIQ16" s="350"/>
      <c r="HIR16" s="351"/>
      <c r="HIS16" s="352"/>
      <c r="HIT16" s="353"/>
      <c r="HIU16" s="352"/>
      <c r="HIV16" s="353"/>
      <c r="HIW16" s="352"/>
      <c r="HIX16" s="353"/>
      <c r="HIY16" s="352"/>
      <c r="HIZ16" s="353"/>
      <c r="HJA16" s="350"/>
      <c r="HJB16" s="350"/>
      <c r="HJC16" s="350"/>
      <c r="HJD16" s="350"/>
      <c r="HJE16" s="350"/>
      <c r="HJF16" s="350"/>
      <c r="HJG16" s="351"/>
      <c r="HJH16" s="352"/>
      <c r="HJI16" s="353"/>
      <c r="HJJ16" s="352"/>
      <c r="HJK16" s="353"/>
      <c r="HJL16" s="352"/>
      <c r="HJM16" s="353"/>
      <c r="HJN16" s="352"/>
      <c r="HJO16" s="353"/>
      <c r="HJP16" s="350"/>
      <c r="HJQ16" s="350"/>
      <c r="HJR16" s="350"/>
      <c r="HJS16" s="350"/>
      <c r="HJT16" s="350"/>
      <c r="HJU16" s="350"/>
      <c r="HJV16" s="351"/>
      <c r="HJW16" s="352"/>
      <c r="HJX16" s="353"/>
      <c r="HJY16" s="352"/>
      <c r="HJZ16" s="353"/>
      <c r="HKA16" s="352"/>
      <c r="HKB16" s="353"/>
      <c r="HKC16" s="352"/>
      <c r="HKD16" s="353"/>
      <c r="HKE16" s="350"/>
      <c r="HKF16" s="350"/>
      <c r="HKG16" s="350"/>
      <c r="HKH16" s="350"/>
      <c r="HKI16" s="350"/>
      <c r="HKJ16" s="350"/>
      <c r="HKK16" s="351"/>
      <c r="HKL16" s="352"/>
      <c r="HKM16" s="353"/>
      <c r="HKN16" s="352"/>
      <c r="HKO16" s="353"/>
      <c r="HKP16" s="352"/>
      <c r="HKQ16" s="353"/>
      <c r="HKR16" s="352"/>
      <c r="HKS16" s="353"/>
      <c r="HKT16" s="350"/>
      <c r="HKU16" s="350"/>
      <c r="HKV16" s="350"/>
      <c r="HKW16" s="350"/>
      <c r="HKX16" s="350"/>
      <c r="HKY16" s="350"/>
      <c r="HKZ16" s="351"/>
      <c r="HLA16" s="352"/>
      <c r="HLB16" s="353"/>
      <c r="HLC16" s="352"/>
      <c r="HLD16" s="353"/>
      <c r="HLE16" s="352"/>
      <c r="HLF16" s="353"/>
      <c r="HLG16" s="352"/>
      <c r="HLH16" s="353"/>
      <c r="HLI16" s="350"/>
      <c r="HLJ16" s="350"/>
      <c r="HLK16" s="350"/>
      <c r="HLL16" s="350"/>
      <c r="HLM16" s="350"/>
      <c r="HLN16" s="350"/>
      <c r="HLO16" s="351"/>
      <c r="HLP16" s="352"/>
      <c r="HLQ16" s="353"/>
      <c r="HLR16" s="352"/>
      <c r="HLS16" s="353"/>
      <c r="HLT16" s="352"/>
      <c r="HLU16" s="353"/>
      <c r="HLV16" s="352"/>
      <c r="HLW16" s="353"/>
      <c r="HLX16" s="350"/>
      <c r="HLY16" s="350"/>
      <c r="HLZ16" s="350"/>
      <c r="HMA16" s="350"/>
      <c r="HMB16" s="350"/>
      <c r="HMC16" s="350"/>
      <c r="HMD16" s="351"/>
      <c r="HME16" s="352"/>
      <c r="HMF16" s="353"/>
      <c r="HMG16" s="352"/>
      <c r="HMH16" s="353"/>
      <c r="HMI16" s="352"/>
      <c r="HMJ16" s="353"/>
      <c r="HMK16" s="352"/>
      <c r="HML16" s="353"/>
      <c r="HMM16" s="350"/>
      <c r="HMN16" s="350"/>
      <c r="HMO16" s="350"/>
      <c r="HMP16" s="350"/>
      <c r="HMQ16" s="350"/>
      <c r="HMR16" s="350"/>
      <c r="HMS16" s="351"/>
      <c r="HMT16" s="352"/>
      <c r="HMU16" s="353"/>
      <c r="HMV16" s="352"/>
      <c r="HMW16" s="353"/>
      <c r="HMX16" s="352"/>
      <c r="HMY16" s="353"/>
      <c r="HMZ16" s="352"/>
      <c r="HNA16" s="353"/>
      <c r="HNB16" s="350"/>
      <c r="HNC16" s="350"/>
      <c r="HND16" s="350"/>
      <c r="HNE16" s="350"/>
      <c r="HNF16" s="350"/>
      <c r="HNG16" s="350"/>
      <c r="HNH16" s="351"/>
      <c r="HNI16" s="352"/>
      <c r="HNJ16" s="353"/>
      <c r="HNK16" s="352"/>
      <c r="HNL16" s="353"/>
      <c r="HNM16" s="352"/>
      <c r="HNN16" s="353"/>
      <c r="HNO16" s="352"/>
      <c r="HNP16" s="353"/>
      <c r="HNQ16" s="350"/>
      <c r="HNR16" s="350"/>
      <c r="HNS16" s="350"/>
      <c r="HNT16" s="350"/>
      <c r="HNU16" s="350"/>
      <c r="HNV16" s="350"/>
      <c r="HNW16" s="351"/>
      <c r="HNX16" s="352"/>
      <c r="HNY16" s="353"/>
      <c r="HNZ16" s="352"/>
      <c r="HOA16" s="353"/>
      <c r="HOB16" s="352"/>
      <c r="HOC16" s="353"/>
      <c r="HOD16" s="352"/>
      <c r="HOE16" s="353"/>
      <c r="HOF16" s="350"/>
      <c r="HOG16" s="350"/>
      <c r="HOH16" s="350"/>
      <c r="HOI16" s="350"/>
      <c r="HOJ16" s="350"/>
      <c r="HOK16" s="350"/>
      <c r="HOL16" s="351"/>
      <c r="HOM16" s="352"/>
      <c r="HON16" s="353"/>
      <c r="HOO16" s="352"/>
      <c r="HOP16" s="353"/>
      <c r="HOQ16" s="352"/>
      <c r="HOR16" s="353"/>
      <c r="HOS16" s="352"/>
      <c r="HOT16" s="353"/>
      <c r="HOU16" s="350"/>
      <c r="HOV16" s="350"/>
      <c r="HOW16" s="350"/>
      <c r="HOX16" s="350"/>
      <c r="HOY16" s="350"/>
      <c r="HOZ16" s="350"/>
      <c r="HPA16" s="351"/>
      <c r="HPB16" s="352"/>
      <c r="HPC16" s="353"/>
      <c r="HPD16" s="352"/>
      <c r="HPE16" s="353"/>
      <c r="HPF16" s="352"/>
      <c r="HPG16" s="353"/>
      <c r="HPH16" s="352"/>
      <c r="HPI16" s="353"/>
      <c r="HPJ16" s="350"/>
      <c r="HPK16" s="350"/>
      <c r="HPL16" s="350"/>
      <c r="HPM16" s="350"/>
      <c r="HPN16" s="350"/>
      <c r="HPO16" s="350"/>
      <c r="HPP16" s="351"/>
      <c r="HPQ16" s="352"/>
      <c r="HPR16" s="353"/>
      <c r="HPS16" s="352"/>
      <c r="HPT16" s="353"/>
      <c r="HPU16" s="352"/>
      <c r="HPV16" s="353"/>
      <c r="HPW16" s="352"/>
      <c r="HPX16" s="353"/>
      <c r="HPY16" s="350"/>
      <c r="HPZ16" s="350"/>
      <c r="HQA16" s="350"/>
      <c r="HQB16" s="350"/>
      <c r="HQC16" s="350"/>
      <c r="HQD16" s="350"/>
      <c r="HQE16" s="351"/>
      <c r="HQF16" s="352"/>
      <c r="HQG16" s="353"/>
      <c r="HQH16" s="352"/>
      <c r="HQI16" s="353"/>
      <c r="HQJ16" s="352"/>
      <c r="HQK16" s="353"/>
      <c r="HQL16" s="352"/>
      <c r="HQM16" s="353"/>
      <c r="HQN16" s="350"/>
      <c r="HQO16" s="350"/>
      <c r="HQP16" s="350"/>
      <c r="HQQ16" s="350"/>
      <c r="HQR16" s="350"/>
      <c r="HQS16" s="350"/>
      <c r="HQT16" s="351"/>
      <c r="HQU16" s="352"/>
      <c r="HQV16" s="353"/>
      <c r="HQW16" s="352"/>
      <c r="HQX16" s="353"/>
      <c r="HQY16" s="352"/>
      <c r="HQZ16" s="353"/>
      <c r="HRA16" s="352"/>
      <c r="HRB16" s="353"/>
      <c r="HRC16" s="350"/>
      <c r="HRD16" s="350"/>
      <c r="HRE16" s="350"/>
      <c r="HRF16" s="350"/>
      <c r="HRG16" s="350"/>
      <c r="HRH16" s="350"/>
      <c r="HRI16" s="351"/>
      <c r="HRJ16" s="352"/>
      <c r="HRK16" s="353"/>
      <c r="HRL16" s="352"/>
      <c r="HRM16" s="353"/>
      <c r="HRN16" s="352"/>
      <c r="HRO16" s="353"/>
      <c r="HRP16" s="352"/>
      <c r="HRQ16" s="353"/>
      <c r="HRR16" s="350"/>
      <c r="HRS16" s="350"/>
      <c r="HRT16" s="350"/>
      <c r="HRU16" s="350"/>
      <c r="HRV16" s="350"/>
      <c r="HRW16" s="350"/>
      <c r="HRX16" s="351"/>
      <c r="HRY16" s="352"/>
      <c r="HRZ16" s="353"/>
      <c r="HSA16" s="352"/>
      <c r="HSB16" s="353"/>
      <c r="HSC16" s="352"/>
      <c r="HSD16" s="353"/>
      <c r="HSE16" s="352"/>
      <c r="HSF16" s="353"/>
      <c r="HSG16" s="350"/>
      <c r="HSH16" s="350"/>
      <c r="HSI16" s="350"/>
      <c r="HSJ16" s="350"/>
      <c r="HSK16" s="350"/>
      <c r="HSL16" s="350"/>
      <c r="HSM16" s="351"/>
      <c r="HSN16" s="352"/>
      <c r="HSO16" s="353"/>
      <c r="HSP16" s="352"/>
      <c r="HSQ16" s="353"/>
      <c r="HSR16" s="352"/>
      <c r="HSS16" s="353"/>
      <c r="HST16" s="352"/>
      <c r="HSU16" s="353"/>
      <c r="HSV16" s="350"/>
      <c r="HSW16" s="350"/>
      <c r="HSX16" s="350"/>
      <c r="HSY16" s="350"/>
      <c r="HSZ16" s="350"/>
      <c r="HTA16" s="350"/>
      <c r="HTB16" s="351"/>
      <c r="HTC16" s="352"/>
      <c r="HTD16" s="353"/>
      <c r="HTE16" s="352"/>
      <c r="HTF16" s="353"/>
      <c r="HTG16" s="352"/>
      <c r="HTH16" s="353"/>
      <c r="HTI16" s="352"/>
      <c r="HTJ16" s="353"/>
      <c r="HTK16" s="350"/>
      <c r="HTL16" s="350"/>
      <c r="HTM16" s="350"/>
      <c r="HTN16" s="350"/>
      <c r="HTO16" s="350"/>
      <c r="HTP16" s="350"/>
      <c r="HTQ16" s="351"/>
      <c r="HTR16" s="352"/>
      <c r="HTS16" s="353"/>
      <c r="HTT16" s="352"/>
      <c r="HTU16" s="353"/>
      <c r="HTV16" s="352"/>
      <c r="HTW16" s="353"/>
      <c r="HTX16" s="352"/>
      <c r="HTY16" s="353"/>
      <c r="HTZ16" s="350"/>
      <c r="HUA16" s="350"/>
      <c r="HUB16" s="350"/>
      <c r="HUC16" s="350"/>
      <c r="HUD16" s="350"/>
      <c r="HUE16" s="350"/>
      <c r="HUF16" s="351"/>
      <c r="HUG16" s="352"/>
      <c r="HUH16" s="353"/>
      <c r="HUI16" s="352"/>
      <c r="HUJ16" s="353"/>
      <c r="HUK16" s="352"/>
      <c r="HUL16" s="353"/>
      <c r="HUM16" s="352"/>
      <c r="HUN16" s="353"/>
      <c r="HUO16" s="350"/>
      <c r="HUP16" s="350"/>
      <c r="HUQ16" s="350"/>
      <c r="HUR16" s="350"/>
      <c r="HUS16" s="350"/>
      <c r="HUT16" s="350"/>
      <c r="HUU16" s="351"/>
      <c r="HUV16" s="352"/>
      <c r="HUW16" s="353"/>
      <c r="HUX16" s="352"/>
      <c r="HUY16" s="353"/>
      <c r="HUZ16" s="352"/>
      <c r="HVA16" s="353"/>
      <c r="HVB16" s="352"/>
      <c r="HVC16" s="353"/>
      <c r="HVD16" s="350"/>
      <c r="HVE16" s="350"/>
      <c r="HVF16" s="350"/>
      <c r="HVG16" s="350"/>
      <c r="HVH16" s="350"/>
      <c r="HVI16" s="350"/>
      <c r="HVJ16" s="351"/>
      <c r="HVK16" s="352"/>
      <c r="HVL16" s="353"/>
      <c r="HVM16" s="352"/>
      <c r="HVN16" s="353"/>
      <c r="HVO16" s="352"/>
      <c r="HVP16" s="353"/>
      <c r="HVQ16" s="352"/>
      <c r="HVR16" s="353"/>
      <c r="HVS16" s="350"/>
      <c r="HVT16" s="350"/>
      <c r="HVU16" s="350"/>
      <c r="HVV16" s="350"/>
      <c r="HVW16" s="350"/>
      <c r="HVX16" s="350"/>
      <c r="HVY16" s="351"/>
      <c r="HVZ16" s="352"/>
      <c r="HWA16" s="353"/>
      <c r="HWB16" s="352"/>
      <c r="HWC16" s="353"/>
      <c r="HWD16" s="352"/>
      <c r="HWE16" s="353"/>
      <c r="HWF16" s="352"/>
      <c r="HWG16" s="353"/>
      <c r="HWH16" s="350"/>
      <c r="HWI16" s="350"/>
      <c r="HWJ16" s="350"/>
      <c r="HWK16" s="350"/>
      <c r="HWL16" s="350"/>
      <c r="HWM16" s="350"/>
      <c r="HWN16" s="351"/>
      <c r="HWO16" s="352"/>
      <c r="HWP16" s="353"/>
      <c r="HWQ16" s="352"/>
      <c r="HWR16" s="353"/>
      <c r="HWS16" s="352"/>
      <c r="HWT16" s="353"/>
      <c r="HWU16" s="352"/>
      <c r="HWV16" s="353"/>
      <c r="HWW16" s="350"/>
      <c r="HWX16" s="350"/>
      <c r="HWY16" s="350"/>
      <c r="HWZ16" s="350"/>
      <c r="HXA16" s="350"/>
      <c r="HXB16" s="350"/>
      <c r="HXC16" s="351"/>
      <c r="HXD16" s="352"/>
      <c r="HXE16" s="353"/>
      <c r="HXF16" s="352"/>
      <c r="HXG16" s="353"/>
      <c r="HXH16" s="352"/>
      <c r="HXI16" s="353"/>
      <c r="HXJ16" s="352"/>
      <c r="HXK16" s="353"/>
      <c r="HXL16" s="350"/>
      <c r="HXM16" s="350"/>
      <c r="HXN16" s="350"/>
      <c r="HXO16" s="350"/>
      <c r="HXP16" s="350"/>
      <c r="HXQ16" s="350"/>
      <c r="HXR16" s="351"/>
      <c r="HXS16" s="352"/>
      <c r="HXT16" s="353"/>
      <c r="HXU16" s="352"/>
      <c r="HXV16" s="353"/>
      <c r="HXW16" s="352"/>
      <c r="HXX16" s="353"/>
      <c r="HXY16" s="352"/>
      <c r="HXZ16" s="353"/>
      <c r="HYA16" s="350"/>
      <c r="HYB16" s="350"/>
      <c r="HYC16" s="350"/>
      <c r="HYD16" s="350"/>
      <c r="HYE16" s="350"/>
      <c r="HYF16" s="350"/>
      <c r="HYG16" s="351"/>
      <c r="HYH16" s="352"/>
      <c r="HYI16" s="353"/>
      <c r="HYJ16" s="352"/>
      <c r="HYK16" s="353"/>
      <c r="HYL16" s="352"/>
      <c r="HYM16" s="353"/>
      <c r="HYN16" s="352"/>
      <c r="HYO16" s="353"/>
      <c r="HYP16" s="350"/>
      <c r="HYQ16" s="350"/>
      <c r="HYR16" s="350"/>
      <c r="HYS16" s="350"/>
      <c r="HYT16" s="350"/>
      <c r="HYU16" s="350"/>
      <c r="HYV16" s="351"/>
      <c r="HYW16" s="352"/>
      <c r="HYX16" s="353"/>
      <c r="HYY16" s="352"/>
      <c r="HYZ16" s="353"/>
      <c r="HZA16" s="352"/>
      <c r="HZB16" s="353"/>
      <c r="HZC16" s="352"/>
      <c r="HZD16" s="353"/>
      <c r="HZE16" s="350"/>
      <c r="HZF16" s="350"/>
      <c r="HZG16" s="350"/>
      <c r="HZH16" s="350"/>
      <c r="HZI16" s="350"/>
      <c r="HZJ16" s="350"/>
      <c r="HZK16" s="351"/>
      <c r="HZL16" s="352"/>
      <c r="HZM16" s="353"/>
      <c r="HZN16" s="352"/>
      <c r="HZO16" s="353"/>
      <c r="HZP16" s="352"/>
      <c r="HZQ16" s="353"/>
      <c r="HZR16" s="352"/>
      <c r="HZS16" s="353"/>
      <c r="HZT16" s="350"/>
      <c r="HZU16" s="350"/>
      <c r="HZV16" s="350"/>
      <c r="HZW16" s="350"/>
      <c r="HZX16" s="350"/>
      <c r="HZY16" s="350"/>
      <c r="HZZ16" s="351"/>
      <c r="IAA16" s="352"/>
      <c r="IAB16" s="353"/>
      <c r="IAC16" s="352"/>
      <c r="IAD16" s="353"/>
      <c r="IAE16" s="352"/>
      <c r="IAF16" s="353"/>
      <c r="IAG16" s="352"/>
      <c r="IAH16" s="353"/>
      <c r="IAI16" s="350"/>
      <c r="IAJ16" s="350"/>
      <c r="IAK16" s="350"/>
      <c r="IAL16" s="350"/>
      <c r="IAM16" s="350"/>
      <c r="IAN16" s="350"/>
      <c r="IAO16" s="351"/>
      <c r="IAP16" s="352"/>
      <c r="IAQ16" s="353"/>
      <c r="IAR16" s="352"/>
      <c r="IAS16" s="353"/>
      <c r="IAT16" s="352"/>
      <c r="IAU16" s="353"/>
      <c r="IAV16" s="352"/>
      <c r="IAW16" s="353"/>
      <c r="IAX16" s="350"/>
      <c r="IAY16" s="350"/>
      <c r="IAZ16" s="350"/>
      <c r="IBA16" s="350"/>
      <c r="IBB16" s="350"/>
      <c r="IBC16" s="350"/>
      <c r="IBD16" s="351"/>
      <c r="IBE16" s="352"/>
      <c r="IBF16" s="353"/>
      <c r="IBG16" s="352"/>
      <c r="IBH16" s="353"/>
      <c r="IBI16" s="352"/>
      <c r="IBJ16" s="353"/>
      <c r="IBK16" s="352"/>
      <c r="IBL16" s="353"/>
      <c r="IBM16" s="350"/>
      <c r="IBN16" s="350"/>
      <c r="IBO16" s="350"/>
      <c r="IBP16" s="350"/>
      <c r="IBQ16" s="350"/>
      <c r="IBR16" s="350"/>
      <c r="IBS16" s="351"/>
      <c r="IBT16" s="352"/>
      <c r="IBU16" s="353"/>
      <c r="IBV16" s="352"/>
      <c r="IBW16" s="353"/>
      <c r="IBX16" s="352"/>
      <c r="IBY16" s="353"/>
      <c r="IBZ16" s="352"/>
      <c r="ICA16" s="353"/>
      <c r="ICB16" s="350"/>
      <c r="ICC16" s="350"/>
      <c r="ICD16" s="350"/>
      <c r="ICE16" s="350"/>
      <c r="ICF16" s="350"/>
      <c r="ICG16" s="350"/>
      <c r="ICH16" s="351"/>
      <c r="ICI16" s="352"/>
      <c r="ICJ16" s="353"/>
      <c r="ICK16" s="352"/>
      <c r="ICL16" s="353"/>
      <c r="ICM16" s="352"/>
      <c r="ICN16" s="353"/>
      <c r="ICO16" s="352"/>
      <c r="ICP16" s="353"/>
      <c r="ICQ16" s="350"/>
      <c r="ICR16" s="350"/>
      <c r="ICS16" s="350"/>
      <c r="ICT16" s="350"/>
      <c r="ICU16" s="350"/>
      <c r="ICV16" s="350"/>
      <c r="ICW16" s="351"/>
      <c r="ICX16" s="352"/>
      <c r="ICY16" s="353"/>
      <c r="ICZ16" s="352"/>
      <c r="IDA16" s="353"/>
      <c r="IDB16" s="352"/>
      <c r="IDC16" s="353"/>
      <c r="IDD16" s="352"/>
      <c r="IDE16" s="353"/>
      <c r="IDF16" s="350"/>
      <c r="IDG16" s="350"/>
      <c r="IDH16" s="350"/>
      <c r="IDI16" s="350"/>
      <c r="IDJ16" s="350"/>
      <c r="IDK16" s="350"/>
      <c r="IDL16" s="351"/>
      <c r="IDM16" s="352"/>
      <c r="IDN16" s="353"/>
      <c r="IDO16" s="352"/>
      <c r="IDP16" s="353"/>
      <c r="IDQ16" s="352"/>
      <c r="IDR16" s="353"/>
      <c r="IDS16" s="352"/>
      <c r="IDT16" s="353"/>
      <c r="IDU16" s="350"/>
      <c r="IDV16" s="350"/>
      <c r="IDW16" s="350"/>
      <c r="IDX16" s="350"/>
      <c r="IDY16" s="350"/>
      <c r="IDZ16" s="350"/>
      <c r="IEA16" s="351"/>
      <c r="IEB16" s="352"/>
      <c r="IEC16" s="353"/>
      <c r="IED16" s="352"/>
      <c r="IEE16" s="353"/>
      <c r="IEF16" s="352"/>
      <c r="IEG16" s="353"/>
      <c r="IEH16" s="352"/>
      <c r="IEI16" s="353"/>
      <c r="IEJ16" s="350"/>
      <c r="IEK16" s="350"/>
      <c r="IEL16" s="350"/>
      <c r="IEM16" s="350"/>
      <c r="IEN16" s="350"/>
      <c r="IEO16" s="350"/>
      <c r="IEP16" s="351"/>
      <c r="IEQ16" s="352"/>
      <c r="IER16" s="353"/>
      <c r="IES16" s="352"/>
      <c r="IET16" s="353"/>
      <c r="IEU16" s="352"/>
      <c r="IEV16" s="353"/>
      <c r="IEW16" s="352"/>
      <c r="IEX16" s="353"/>
      <c r="IEY16" s="350"/>
      <c r="IEZ16" s="350"/>
      <c r="IFA16" s="350"/>
      <c r="IFB16" s="350"/>
      <c r="IFC16" s="350"/>
      <c r="IFD16" s="350"/>
      <c r="IFE16" s="351"/>
      <c r="IFF16" s="352"/>
      <c r="IFG16" s="353"/>
      <c r="IFH16" s="352"/>
      <c r="IFI16" s="353"/>
      <c r="IFJ16" s="352"/>
      <c r="IFK16" s="353"/>
      <c r="IFL16" s="352"/>
      <c r="IFM16" s="353"/>
      <c r="IFN16" s="350"/>
      <c r="IFO16" s="350"/>
      <c r="IFP16" s="350"/>
      <c r="IFQ16" s="350"/>
      <c r="IFR16" s="350"/>
      <c r="IFS16" s="350"/>
      <c r="IFT16" s="351"/>
      <c r="IFU16" s="352"/>
      <c r="IFV16" s="353"/>
      <c r="IFW16" s="352"/>
      <c r="IFX16" s="353"/>
      <c r="IFY16" s="352"/>
      <c r="IFZ16" s="353"/>
      <c r="IGA16" s="352"/>
      <c r="IGB16" s="353"/>
      <c r="IGC16" s="350"/>
      <c r="IGD16" s="350"/>
      <c r="IGE16" s="350"/>
      <c r="IGF16" s="350"/>
      <c r="IGG16" s="350"/>
      <c r="IGH16" s="350"/>
      <c r="IGI16" s="351"/>
      <c r="IGJ16" s="352"/>
      <c r="IGK16" s="353"/>
      <c r="IGL16" s="352"/>
      <c r="IGM16" s="353"/>
      <c r="IGN16" s="352"/>
      <c r="IGO16" s="353"/>
      <c r="IGP16" s="352"/>
      <c r="IGQ16" s="353"/>
      <c r="IGR16" s="350"/>
      <c r="IGS16" s="350"/>
      <c r="IGT16" s="350"/>
      <c r="IGU16" s="350"/>
      <c r="IGV16" s="350"/>
      <c r="IGW16" s="350"/>
      <c r="IGX16" s="351"/>
      <c r="IGY16" s="352"/>
      <c r="IGZ16" s="353"/>
      <c r="IHA16" s="352"/>
      <c r="IHB16" s="353"/>
      <c r="IHC16" s="352"/>
      <c r="IHD16" s="353"/>
      <c r="IHE16" s="352"/>
      <c r="IHF16" s="353"/>
      <c r="IHG16" s="350"/>
      <c r="IHH16" s="350"/>
      <c r="IHI16" s="350"/>
      <c r="IHJ16" s="350"/>
      <c r="IHK16" s="350"/>
      <c r="IHL16" s="350"/>
      <c r="IHM16" s="351"/>
      <c r="IHN16" s="352"/>
      <c r="IHO16" s="353"/>
      <c r="IHP16" s="352"/>
      <c r="IHQ16" s="353"/>
      <c r="IHR16" s="352"/>
      <c r="IHS16" s="353"/>
      <c r="IHT16" s="352"/>
      <c r="IHU16" s="353"/>
      <c r="IHV16" s="350"/>
      <c r="IHW16" s="350"/>
      <c r="IHX16" s="350"/>
      <c r="IHY16" s="350"/>
      <c r="IHZ16" s="350"/>
      <c r="IIA16" s="350"/>
      <c r="IIB16" s="351"/>
      <c r="IIC16" s="352"/>
      <c r="IID16" s="353"/>
      <c r="IIE16" s="352"/>
      <c r="IIF16" s="353"/>
      <c r="IIG16" s="352"/>
      <c r="IIH16" s="353"/>
      <c r="III16" s="352"/>
      <c r="IIJ16" s="353"/>
      <c r="IIK16" s="350"/>
      <c r="IIL16" s="350"/>
      <c r="IIM16" s="350"/>
      <c r="IIN16" s="350"/>
      <c r="IIO16" s="350"/>
      <c r="IIP16" s="350"/>
      <c r="IIQ16" s="351"/>
      <c r="IIR16" s="352"/>
      <c r="IIS16" s="353"/>
      <c r="IIT16" s="352"/>
      <c r="IIU16" s="353"/>
      <c r="IIV16" s="352"/>
      <c r="IIW16" s="353"/>
      <c r="IIX16" s="352"/>
      <c r="IIY16" s="353"/>
      <c r="IIZ16" s="350"/>
      <c r="IJA16" s="350"/>
      <c r="IJB16" s="350"/>
      <c r="IJC16" s="350"/>
      <c r="IJD16" s="350"/>
      <c r="IJE16" s="350"/>
      <c r="IJF16" s="351"/>
      <c r="IJG16" s="352"/>
      <c r="IJH16" s="353"/>
      <c r="IJI16" s="352"/>
      <c r="IJJ16" s="353"/>
      <c r="IJK16" s="352"/>
      <c r="IJL16" s="353"/>
      <c r="IJM16" s="352"/>
      <c r="IJN16" s="353"/>
      <c r="IJO16" s="350"/>
      <c r="IJP16" s="350"/>
      <c r="IJQ16" s="350"/>
      <c r="IJR16" s="350"/>
      <c r="IJS16" s="350"/>
      <c r="IJT16" s="350"/>
      <c r="IJU16" s="351"/>
      <c r="IJV16" s="352"/>
      <c r="IJW16" s="353"/>
      <c r="IJX16" s="352"/>
      <c r="IJY16" s="353"/>
      <c r="IJZ16" s="352"/>
      <c r="IKA16" s="353"/>
      <c r="IKB16" s="352"/>
      <c r="IKC16" s="353"/>
      <c r="IKD16" s="350"/>
      <c r="IKE16" s="350"/>
      <c r="IKF16" s="350"/>
      <c r="IKG16" s="350"/>
      <c r="IKH16" s="350"/>
      <c r="IKI16" s="350"/>
      <c r="IKJ16" s="351"/>
      <c r="IKK16" s="352"/>
      <c r="IKL16" s="353"/>
      <c r="IKM16" s="352"/>
      <c r="IKN16" s="353"/>
      <c r="IKO16" s="352"/>
      <c r="IKP16" s="353"/>
      <c r="IKQ16" s="352"/>
      <c r="IKR16" s="353"/>
      <c r="IKS16" s="350"/>
      <c r="IKT16" s="350"/>
      <c r="IKU16" s="350"/>
      <c r="IKV16" s="350"/>
      <c r="IKW16" s="350"/>
      <c r="IKX16" s="350"/>
      <c r="IKY16" s="351"/>
      <c r="IKZ16" s="352"/>
      <c r="ILA16" s="353"/>
      <c r="ILB16" s="352"/>
      <c r="ILC16" s="353"/>
      <c r="ILD16" s="352"/>
      <c r="ILE16" s="353"/>
      <c r="ILF16" s="352"/>
      <c r="ILG16" s="353"/>
      <c r="ILH16" s="350"/>
      <c r="ILI16" s="350"/>
      <c r="ILJ16" s="350"/>
      <c r="ILK16" s="350"/>
      <c r="ILL16" s="350"/>
      <c r="ILM16" s="350"/>
      <c r="ILN16" s="351"/>
      <c r="ILO16" s="352"/>
      <c r="ILP16" s="353"/>
      <c r="ILQ16" s="352"/>
      <c r="ILR16" s="353"/>
      <c r="ILS16" s="352"/>
      <c r="ILT16" s="353"/>
      <c r="ILU16" s="352"/>
      <c r="ILV16" s="353"/>
      <c r="ILW16" s="350"/>
      <c r="ILX16" s="350"/>
      <c r="ILY16" s="350"/>
      <c r="ILZ16" s="350"/>
      <c r="IMA16" s="350"/>
      <c r="IMB16" s="350"/>
      <c r="IMC16" s="351"/>
      <c r="IMD16" s="352"/>
      <c r="IME16" s="353"/>
      <c r="IMF16" s="352"/>
      <c r="IMG16" s="353"/>
      <c r="IMH16" s="352"/>
      <c r="IMI16" s="353"/>
      <c r="IMJ16" s="352"/>
      <c r="IMK16" s="353"/>
      <c r="IML16" s="350"/>
      <c r="IMM16" s="350"/>
      <c r="IMN16" s="350"/>
      <c r="IMO16" s="350"/>
      <c r="IMP16" s="350"/>
      <c r="IMQ16" s="350"/>
      <c r="IMR16" s="351"/>
      <c r="IMS16" s="352"/>
      <c r="IMT16" s="353"/>
      <c r="IMU16" s="352"/>
      <c r="IMV16" s="353"/>
      <c r="IMW16" s="352"/>
      <c r="IMX16" s="353"/>
      <c r="IMY16" s="352"/>
      <c r="IMZ16" s="353"/>
      <c r="INA16" s="350"/>
      <c r="INB16" s="350"/>
      <c r="INC16" s="350"/>
      <c r="IND16" s="350"/>
      <c r="INE16" s="350"/>
      <c r="INF16" s="350"/>
      <c r="ING16" s="351"/>
      <c r="INH16" s="352"/>
      <c r="INI16" s="353"/>
      <c r="INJ16" s="352"/>
      <c r="INK16" s="353"/>
      <c r="INL16" s="352"/>
      <c r="INM16" s="353"/>
      <c r="INN16" s="352"/>
      <c r="INO16" s="353"/>
      <c r="INP16" s="350"/>
      <c r="INQ16" s="350"/>
      <c r="INR16" s="350"/>
      <c r="INS16" s="350"/>
      <c r="INT16" s="350"/>
      <c r="INU16" s="350"/>
      <c r="INV16" s="351"/>
      <c r="INW16" s="352"/>
      <c r="INX16" s="353"/>
      <c r="INY16" s="352"/>
      <c r="INZ16" s="353"/>
      <c r="IOA16" s="352"/>
      <c r="IOB16" s="353"/>
      <c r="IOC16" s="352"/>
      <c r="IOD16" s="353"/>
      <c r="IOE16" s="350"/>
      <c r="IOF16" s="350"/>
      <c r="IOG16" s="350"/>
      <c r="IOH16" s="350"/>
      <c r="IOI16" s="350"/>
      <c r="IOJ16" s="350"/>
      <c r="IOK16" s="351"/>
      <c r="IOL16" s="352"/>
      <c r="IOM16" s="353"/>
      <c r="ION16" s="352"/>
      <c r="IOO16" s="353"/>
      <c r="IOP16" s="352"/>
      <c r="IOQ16" s="353"/>
      <c r="IOR16" s="352"/>
      <c r="IOS16" s="353"/>
      <c r="IOT16" s="350"/>
      <c r="IOU16" s="350"/>
      <c r="IOV16" s="350"/>
      <c r="IOW16" s="350"/>
      <c r="IOX16" s="350"/>
      <c r="IOY16" s="350"/>
      <c r="IOZ16" s="351"/>
      <c r="IPA16" s="352"/>
      <c r="IPB16" s="353"/>
      <c r="IPC16" s="352"/>
      <c r="IPD16" s="353"/>
      <c r="IPE16" s="352"/>
      <c r="IPF16" s="353"/>
      <c r="IPG16" s="352"/>
      <c r="IPH16" s="353"/>
      <c r="IPI16" s="350"/>
      <c r="IPJ16" s="350"/>
      <c r="IPK16" s="350"/>
      <c r="IPL16" s="350"/>
      <c r="IPM16" s="350"/>
      <c r="IPN16" s="350"/>
      <c r="IPO16" s="351"/>
      <c r="IPP16" s="352"/>
      <c r="IPQ16" s="353"/>
      <c r="IPR16" s="352"/>
      <c r="IPS16" s="353"/>
      <c r="IPT16" s="352"/>
      <c r="IPU16" s="353"/>
      <c r="IPV16" s="352"/>
      <c r="IPW16" s="353"/>
      <c r="IPX16" s="350"/>
      <c r="IPY16" s="350"/>
      <c r="IPZ16" s="350"/>
      <c r="IQA16" s="350"/>
      <c r="IQB16" s="350"/>
      <c r="IQC16" s="350"/>
      <c r="IQD16" s="351"/>
      <c r="IQE16" s="352"/>
      <c r="IQF16" s="353"/>
      <c r="IQG16" s="352"/>
      <c r="IQH16" s="353"/>
      <c r="IQI16" s="352"/>
      <c r="IQJ16" s="353"/>
      <c r="IQK16" s="352"/>
      <c r="IQL16" s="353"/>
      <c r="IQM16" s="350"/>
      <c r="IQN16" s="350"/>
      <c r="IQO16" s="350"/>
      <c r="IQP16" s="350"/>
      <c r="IQQ16" s="350"/>
      <c r="IQR16" s="350"/>
      <c r="IQS16" s="351"/>
      <c r="IQT16" s="352"/>
      <c r="IQU16" s="353"/>
      <c r="IQV16" s="352"/>
      <c r="IQW16" s="353"/>
      <c r="IQX16" s="352"/>
      <c r="IQY16" s="353"/>
      <c r="IQZ16" s="352"/>
      <c r="IRA16" s="353"/>
      <c r="IRB16" s="350"/>
      <c r="IRC16" s="350"/>
      <c r="IRD16" s="350"/>
      <c r="IRE16" s="350"/>
      <c r="IRF16" s="350"/>
      <c r="IRG16" s="350"/>
      <c r="IRH16" s="351"/>
      <c r="IRI16" s="352"/>
      <c r="IRJ16" s="353"/>
      <c r="IRK16" s="352"/>
      <c r="IRL16" s="353"/>
      <c r="IRM16" s="352"/>
      <c r="IRN16" s="353"/>
      <c r="IRO16" s="352"/>
      <c r="IRP16" s="353"/>
      <c r="IRQ16" s="350"/>
      <c r="IRR16" s="350"/>
      <c r="IRS16" s="350"/>
      <c r="IRT16" s="350"/>
      <c r="IRU16" s="350"/>
      <c r="IRV16" s="350"/>
      <c r="IRW16" s="351"/>
      <c r="IRX16" s="352"/>
      <c r="IRY16" s="353"/>
      <c r="IRZ16" s="352"/>
      <c r="ISA16" s="353"/>
      <c r="ISB16" s="352"/>
      <c r="ISC16" s="353"/>
      <c r="ISD16" s="352"/>
      <c r="ISE16" s="353"/>
      <c r="ISF16" s="350"/>
      <c r="ISG16" s="350"/>
      <c r="ISH16" s="350"/>
      <c r="ISI16" s="350"/>
      <c r="ISJ16" s="350"/>
      <c r="ISK16" s="350"/>
      <c r="ISL16" s="351"/>
      <c r="ISM16" s="352"/>
      <c r="ISN16" s="353"/>
      <c r="ISO16" s="352"/>
      <c r="ISP16" s="353"/>
      <c r="ISQ16" s="352"/>
      <c r="ISR16" s="353"/>
      <c r="ISS16" s="352"/>
      <c r="IST16" s="353"/>
      <c r="ISU16" s="350"/>
      <c r="ISV16" s="350"/>
      <c r="ISW16" s="350"/>
      <c r="ISX16" s="350"/>
      <c r="ISY16" s="350"/>
      <c r="ISZ16" s="350"/>
      <c r="ITA16" s="351"/>
      <c r="ITB16" s="352"/>
      <c r="ITC16" s="353"/>
      <c r="ITD16" s="352"/>
      <c r="ITE16" s="353"/>
      <c r="ITF16" s="352"/>
      <c r="ITG16" s="353"/>
      <c r="ITH16" s="352"/>
      <c r="ITI16" s="353"/>
      <c r="ITJ16" s="350"/>
      <c r="ITK16" s="350"/>
      <c r="ITL16" s="350"/>
      <c r="ITM16" s="350"/>
      <c r="ITN16" s="350"/>
      <c r="ITO16" s="350"/>
      <c r="ITP16" s="351"/>
      <c r="ITQ16" s="352"/>
      <c r="ITR16" s="353"/>
      <c r="ITS16" s="352"/>
      <c r="ITT16" s="353"/>
      <c r="ITU16" s="352"/>
      <c r="ITV16" s="353"/>
      <c r="ITW16" s="352"/>
      <c r="ITX16" s="353"/>
      <c r="ITY16" s="350"/>
      <c r="ITZ16" s="350"/>
      <c r="IUA16" s="350"/>
      <c r="IUB16" s="350"/>
      <c r="IUC16" s="350"/>
      <c r="IUD16" s="350"/>
      <c r="IUE16" s="351"/>
      <c r="IUF16" s="352"/>
      <c r="IUG16" s="353"/>
      <c r="IUH16" s="352"/>
      <c r="IUI16" s="353"/>
      <c r="IUJ16" s="352"/>
      <c r="IUK16" s="353"/>
      <c r="IUL16" s="352"/>
      <c r="IUM16" s="353"/>
      <c r="IUN16" s="350"/>
      <c r="IUO16" s="350"/>
      <c r="IUP16" s="350"/>
      <c r="IUQ16" s="350"/>
      <c r="IUR16" s="350"/>
      <c r="IUS16" s="350"/>
      <c r="IUT16" s="351"/>
      <c r="IUU16" s="352"/>
      <c r="IUV16" s="353"/>
      <c r="IUW16" s="352"/>
      <c r="IUX16" s="353"/>
      <c r="IUY16" s="352"/>
      <c r="IUZ16" s="353"/>
      <c r="IVA16" s="352"/>
      <c r="IVB16" s="353"/>
      <c r="IVC16" s="350"/>
      <c r="IVD16" s="350"/>
      <c r="IVE16" s="350"/>
      <c r="IVF16" s="350"/>
      <c r="IVG16" s="350"/>
      <c r="IVH16" s="350"/>
      <c r="IVI16" s="351"/>
      <c r="IVJ16" s="352"/>
      <c r="IVK16" s="353"/>
      <c r="IVL16" s="352"/>
      <c r="IVM16" s="353"/>
      <c r="IVN16" s="352"/>
      <c r="IVO16" s="353"/>
      <c r="IVP16" s="352"/>
      <c r="IVQ16" s="353"/>
      <c r="IVR16" s="350"/>
      <c r="IVS16" s="350"/>
      <c r="IVT16" s="350"/>
      <c r="IVU16" s="350"/>
      <c r="IVV16" s="350"/>
      <c r="IVW16" s="350"/>
      <c r="IVX16" s="351"/>
      <c r="IVY16" s="352"/>
      <c r="IVZ16" s="353"/>
      <c r="IWA16" s="352"/>
      <c r="IWB16" s="353"/>
      <c r="IWC16" s="352"/>
      <c r="IWD16" s="353"/>
      <c r="IWE16" s="352"/>
      <c r="IWF16" s="353"/>
      <c r="IWG16" s="350"/>
      <c r="IWH16" s="350"/>
      <c r="IWI16" s="350"/>
      <c r="IWJ16" s="350"/>
      <c r="IWK16" s="350"/>
      <c r="IWL16" s="350"/>
      <c r="IWM16" s="351"/>
      <c r="IWN16" s="352"/>
      <c r="IWO16" s="353"/>
      <c r="IWP16" s="352"/>
      <c r="IWQ16" s="353"/>
      <c r="IWR16" s="352"/>
      <c r="IWS16" s="353"/>
      <c r="IWT16" s="352"/>
      <c r="IWU16" s="353"/>
      <c r="IWV16" s="350"/>
      <c r="IWW16" s="350"/>
      <c r="IWX16" s="350"/>
      <c r="IWY16" s="350"/>
      <c r="IWZ16" s="350"/>
      <c r="IXA16" s="350"/>
      <c r="IXB16" s="351"/>
      <c r="IXC16" s="352"/>
      <c r="IXD16" s="353"/>
      <c r="IXE16" s="352"/>
      <c r="IXF16" s="353"/>
      <c r="IXG16" s="352"/>
      <c r="IXH16" s="353"/>
      <c r="IXI16" s="352"/>
      <c r="IXJ16" s="353"/>
      <c r="IXK16" s="350"/>
      <c r="IXL16" s="350"/>
      <c r="IXM16" s="350"/>
      <c r="IXN16" s="350"/>
      <c r="IXO16" s="350"/>
      <c r="IXP16" s="350"/>
      <c r="IXQ16" s="351"/>
      <c r="IXR16" s="352"/>
      <c r="IXS16" s="353"/>
      <c r="IXT16" s="352"/>
      <c r="IXU16" s="353"/>
      <c r="IXV16" s="352"/>
      <c r="IXW16" s="353"/>
      <c r="IXX16" s="352"/>
      <c r="IXY16" s="353"/>
      <c r="IXZ16" s="350"/>
      <c r="IYA16" s="350"/>
      <c r="IYB16" s="350"/>
      <c r="IYC16" s="350"/>
      <c r="IYD16" s="350"/>
      <c r="IYE16" s="350"/>
      <c r="IYF16" s="351"/>
      <c r="IYG16" s="352"/>
      <c r="IYH16" s="353"/>
      <c r="IYI16" s="352"/>
      <c r="IYJ16" s="353"/>
      <c r="IYK16" s="352"/>
      <c r="IYL16" s="353"/>
      <c r="IYM16" s="352"/>
      <c r="IYN16" s="353"/>
      <c r="IYO16" s="350"/>
      <c r="IYP16" s="350"/>
      <c r="IYQ16" s="350"/>
      <c r="IYR16" s="350"/>
      <c r="IYS16" s="350"/>
      <c r="IYT16" s="350"/>
      <c r="IYU16" s="351"/>
      <c r="IYV16" s="352"/>
      <c r="IYW16" s="353"/>
      <c r="IYX16" s="352"/>
      <c r="IYY16" s="353"/>
      <c r="IYZ16" s="352"/>
      <c r="IZA16" s="353"/>
      <c r="IZB16" s="352"/>
      <c r="IZC16" s="353"/>
      <c r="IZD16" s="350"/>
      <c r="IZE16" s="350"/>
      <c r="IZF16" s="350"/>
      <c r="IZG16" s="350"/>
      <c r="IZH16" s="350"/>
      <c r="IZI16" s="350"/>
      <c r="IZJ16" s="351"/>
      <c r="IZK16" s="352"/>
      <c r="IZL16" s="353"/>
      <c r="IZM16" s="352"/>
      <c r="IZN16" s="353"/>
      <c r="IZO16" s="352"/>
      <c r="IZP16" s="353"/>
      <c r="IZQ16" s="352"/>
      <c r="IZR16" s="353"/>
      <c r="IZS16" s="350"/>
      <c r="IZT16" s="350"/>
      <c r="IZU16" s="350"/>
      <c r="IZV16" s="350"/>
      <c r="IZW16" s="350"/>
      <c r="IZX16" s="350"/>
      <c r="IZY16" s="351"/>
      <c r="IZZ16" s="352"/>
      <c r="JAA16" s="353"/>
      <c r="JAB16" s="352"/>
      <c r="JAC16" s="353"/>
      <c r="JAD16" s="352"/>
      <c r="JAE16" s="353"/>
      <c r="JAF16" s="352"/>
      <c r="JAG16" s="353"/>
      <c r="JAH16" s="350"/>
      <c r="JAI16" s="350"/>
      <c r="JAJ16" s="350"/>
      <c r="JAK16" s="350"/>
      <c r="JAL16" s="350"/>
      <c r="JAM16" s="350"/>
      <c r="JAN16" s="351"/>
      <c r="JAO16" s="352"/>
      <c r="JAP16" s="353"/>
      <c r="JAQ16" s="352"/>
      <c r="JAR16" s="353"/>
      <c r="JAS16" s="352"/>
      <c r="JAT16" s="353"/>
      <c r="JAU16" s="352"/>
      <c r="JAV16" s="353"/>
      <c r="JAW16" s="350"/>
      <c r="JAX16" s="350"/>
      <c r="JAY16" s="350"/>
      <c r="JAZ16" s="350"/>
      <c r="JBA16" s="350"/>
      <c r="JBB16" s="350"/>
      <c r="JBC16" s="351"/>
      <c r="JBD16" s="352"/>
      <c r="JBE16" s="353"/>
      <c r="JBF16" s="352"/>
      <c r="JBG16" s="353"/>
      <c r="JBH16" s="352"/>
      <c r="JBI16" s="353"/>
      <c r="JBJ16" s="352"/>
      <c r="JBK16" s="353"/>
      <c r="JBL16" s="350"/>
      <c r="JBM16" s="350"/>
      <c r="JBN16" s="350"/>
      <c r="JBO16" s="350"/>
      <c r="JBP16" s="350"/>
      <c r="JBQ16" s="350"/>
      <c r="JBR16" s="351"/>
      <c r="JBS16" s="352"/>
      <c r="JBT16" s="353"/>
      <c r="JBU16" s="352"/>
      <c r="JBV16" s="353"/>
      <c r="JBW16" s="352"/>
      <c r="JBX16" s="353"/>
      <c r="JBY16" s="352"/>
      <c r="JBZ16" s="353"/>
      <c r="JCA16" s="350"/>
      <c r="JCB16" s="350"/>
      <c r="JCC16" s="350"/>
      <c r="JCD16" s="350"/>
      <c r="JCE16" s="350"/>
      <c r="JCF16" s="350"/>
      <c r="JCG16" s="351"/>
      <c r="JCH16" s="352"/>
      <c r="JCI16" s="353"/>
      <c r="JCJ16" s="352"/>
      <c r="JCK16" s="353"/>
      <c r="JCL16" s="352"/>
      <c r="JCM16" s="353"/>
      <c r="JCN16" s="352"/>
      <c r="JCO16" s="353"/>
      <c r="JCP16" s="350"/>
      <c r="JCQ16" s="350"/>
      <c r="JCR16" s="350"/>
      <c r="JCS16" s="350"/>
      <c r="JCT16" s="350"/>
      <c r="JCU16" s="350"/>
      <c r="JCV16" s="351"/>
      <c r="JCW16" s="352"/>
      <c r="JCX16" s="353"/>
      <c r="JCY16" s="352"/>
      <c r="JCZ16" s="353"/>
      <c r="JDA16" s="352"/>
      <c r="JDB16" s="353"/>
      <c r="JDC16" s="352"/>
      <c r="JDD16" s="353"/>
      <c r="JDE16" s="350"/>
      <c r="JDF16" s="350"/>
      <c r="JDG16" s="350"/>
      <c r="JDH16" s="350"/>
      <c r="JDI16" s="350"/>
      <c r="JDJ16" s="350"/>
      <c r="JDK16" s="351"/>
      <c r="JDL16" s="352"/>
      <c r="JDM16" s="353"/>
      <c r="JDN16" s="352"/>
      <c r="JDO16" s="353"/>
      <c r="JDP16" s="352"/>
      <c r="JDQ16" s="353"/>
      <c r="JDR16" s="352"/>
      <c r="JDS16" s="353"/>
      <c r="JDT16" s="350"/>
      <c r="JDU16" s="350"/>
      <c r="JDV16" s="350"/>
      <c r="JDW16" s="350"/>
      <c r="JDX16" s="350"/>
      <c r="JDY16" s="350"/>
      <c r="JDZ16" s="351"/>
      <c r="JEA16" s="352"/>
      <c r="JEB16" s="353"/>
      <c r="JEC16" s="352"/>
      <c r="JED16" s="353"/>
      <c r="JEE16" s="352"/>
      <c r="JEF16" s="353"/>
      <c r="JEG16" s="352"/>
      <c r="JEH16" s="353"/>
      <c r="JEI16" s="350"/>
      <c r="JEJ16" s="350"/>
      <c r="JEK16" s="350"/>
      <c r="JEL16" s="350"/>
      <c r="JEM16" s="350"/>
      <c r="JEN16" s="350"/>
      <c r="JEO16" s="351"/>
      <c r="JEP16" s="352"/>
      <c r="JEQ16" s="353"/>
      <c r="JER16" s="352"/>
      <c r="JES16" s="353"/>
      <c r="JET16" s="352"/>
      <c r="JEU16" s="353"/>
      <c r="JEV16" s="352"/>
      <c r="JEW16" s="353"/>
      <c r="JEX16" s="350"/>
      <c r="JEY16" s="350"/>
      <c r="JEZ16" s="350"/>
      <c r="JFA16" s="350"/>
      <c r="JFB16" s="350"/>
      <c r="JFC16" s="350"/>
      <c r="JFD16" s="351"/>
      <c r="JFE16" s="352"/>
      <c r="JFF16" s="353"/>
      <c r="JFG16" s="352"/>
      <c r="JFH16" s="353"/>
      <c r="JFI16" s="352"/>
      <c r="JFJ16" s="353"/>
      <c r="JFK16" s="352"/>
      <c r="JFL16" s="353"/>
      <c r="JFM16" s="350"/>
      <c r="JFN16" s="350"/>
      <c r="JFO16" s="350"/>
      <c r="JFP16" s="350"/>
      <c r="JFQ16" s="350"/>
      <c r="JFR16" s="350"/>
      <c r="JFS16" s="351"/>
      <c r="JFT16" s="352"/>
      <c r="JFU16" s="353"/>
      <c r="JFV16" s="352"/>
      <c r="JFW16" s="353"/>
      <c r="JFX16" s="352"/>
      <c r="JFY16" s="353"/>
      <c r="JFZ16" s="352"/>
      <c r="JGA16" s="353"/>
      <c r="JGB16" s="350"/>
      <c r="JGC16" s="350"/>
      <c r="JGD16" s="350"/>
      <c r="JGE16" s="350"/>
      <c r="JGF16" s="350"/>
      <c r="JGG16" s="350"/>
      <c r="JGH16" s="351"/>
      <c r="JGI16" s="352"/>
      <c r="JGJ16" s="353"/>
      <c r="JGK16" s="352"/>
      <c r="JGL16" s="353"/>
      <c r="JGM16" s="352"/>
      <c r="JGN16" s="353"/>
      <c r="JGO16" s="352"/>
      <c r="JGP16" s="353"/>
      <c r="JGQ16" s="350"/>
      <c r="JGR16" s="350"/>
      <c r="JGS16" s="350"/>
      <c r="JGT16" s="350"/>
      <c r="JGU16" s="350"/>
      <c r="JGV16" s="350"/>
      <c r="JGW16" s="351"/>
      <c r="JGX16" s="352"/>
      <c r="JGY16" s="353"/>
      <c r="JGZ16" s="352"/>
      <c r="JHA16" s="353"/>
      <c r="JHB16" s="352"/>
      <c r="JHC16" s="353"/>
      <c r="JHD16" s="352"/>
      <c r="JHE16" s="353"/>
      <c r="JHF16" s="350"/>
      <c r="JHG16" s="350"/>
      <c r="JHH16" s="350"/>
      <c r="JHI16" s="350"/>
      <c r="JHJ16" s="350"/>
      <c r="JHK16" s="350"/>
      <c r="JHL16" s="351"/>
      <c r="JHM16" s="352"/>
      <c r="JHN16" s="353"/>
      <c r="JHO16" s="352"/>
      <c r="JHP16" s="353"/>
      <c r="JHQ16" s="352"/>
      <c r="JHR16" s="353"/>
      <c r="JHS16" s="352"/>
      <c r="JHT16" s="353"/>
      <c r="JHU16" s="350"/>
      <c r="JHV16" s="350"/>
      <c r="JHW16" s="350"/>
      <c r="JHX16" s="350"/>
      <c r="JHY16" s="350"/>
      <c r="JHZ16" s="350"/>
      <c r="JIA16" s="351"/>
      <c r="JIB16" s="352"/>
      <c r="JIC16" s="353"/>
      <c r="JID16" s="352"/>
      <c r="JIE16" s="353"/>
      <c r="JIF16" s="352"/>
      <c r="JIG16" s="353"/>
      <c r="JIH16" s="352"/>
      <c r="JII16" s="353"/>
      <c r="JIJ16" s="350"/>
      <c r="JIK16" s="350"/>
      <c r="JIL16" s="350"/>
      <c r="JIM16" s="350"/>
      <c r="JIN16" s="350"/>
      <c r="JIO16" s="350"/>
      <c r="JIP16" s="351"/>
      <c r="JIQ16" s="352"/>
      <c r="JIR16" s="353"/>
      <c r="JIS16" s="352"/>
      <c r="JIT16" s="353"/>
      <c r="JIU16" s="352"/>
      <c r="JIV16" s="353"/>
      <c r="JIW16" s="352"/>
      <c r="JIX16" s="353"/>
      <c r="JIY16" s="350"/>
      <c r="JIZ16" s="350"/>
      <c r="JJA16" s="350"/>
      <c r="JJB16" s="350"/>
      <c r="JJC16" s="350"/>
      <c r="JJD16" s="350"/>
      <c r="JJE16" s="351"/>
      <c r="JJF16" s="352"/>
      <c r="JJG16" s="353"/>
      <c r="JJH16" s="352"/>
      <c r="JJI16" s="353"/>
      <c r="JJJ16" s="352"/>
      <c r="JJK16" s="353"/>
      <c r="JJL16" s="352"/>
      <c r="JJM16" s="353"/>
      <c r="JJN16" s="350"/>
      <c r="JJO16" s="350"/>
      <c r="JJP16" s="350"/>
      <c r="JJQ16" s="350"/>
      <c r="JJR16" s="350"/>
      <c r="JJS16" s="350"/>
      <c r="JJT16" s="351"/>
      <c r="JJU16" s="352"/>
      <c r="JJV16" s="353"/>
      <c r="JJW16" s="352"/>
      <c r="JJX16" s="353"/>
      <c r="JJY16" s="352"/>
      <c r="JJZ16" s="353"/>
      <c r="JKA16" s="352"/>
      <c r="JKB16" s="353"/>
      <c r="JKC16" s="350"/>
      <c r="JKD16" s="350"/>
      <c r="JKE16" s="350"/>
      <c r="JKF16" s="350"/>
      <c r="JKG16" s="350"/>
      <c r="JKH16" s="350"/>
      <c r="JKI16" s="351"/>
      <c r="JKJ16" s="352"/>
      <c r="JKK16" s="353"/>
      <c r="JKL16" s="352"/>
      <c r="JKM16" s="353"/>
      <c r="JKN16" s="352"/>
      <c r="JKO16" s="353"/>
      <c r="JKP16" s="352"/>
      <c r="JKQ16" s="353"/>
      <c r="JKR16" s="350"/>
      <c r="JKS16" s="350"/>
      <c r="JKT16" s="350"/>
      <c r="JKU16" s="350"/>
      <c r="JKV16" s="350"/>
      <c r="JKW16" s="350"/>
      <c r="JKX16" s="351"/>
      <c r="JKY16" s="352"/>
      <c r="JKZ16" s="353"/>
      <c r="JLA16" s="352"/>
      <c r="JLB16" s="353"/>
      <c r="JLC16" s="352"/>
      <c r="JLD16" s="353"/>
      <c r="JLE16" s="352"/>
      <c r="JLF16" s="353"/>
      <c r="JLG16" s="350"/>
      <c r="JLH16" s="350"/>
      <c r="JLI16" s="350"/>
      <c r="JLJ16" s="350"/>
      <c r="JLK16" s="350"/>
      <c r="JLL16" s="350"/>
      <c r="JLM16" s="351"/>
      <c r="JLN16" s="352"/>
      <c r="JLO16" s="353"/>
      <c r="JLP16" s="352"/>
      <c r="JLQ16" s="353"/>
      <c r="JLR16" s="352"/>
      <c r="JLS16" s="353"/>
      <c r="JLT16" s="352"/>
      <c r="JLU16" s="353"/>
      <c r="JLV16" s="350"/>
      <c r="JLW16" s="350"/>
      <c r="JLX16" s="350"/>
      <c r="JLY16" s="350"/>
      <c r="JLZ16" s="350"/>
      <c r="JMA16" s="350"/>
      <c r="JMB16" s="351"/>
      <c r="JMC16" s="352"/>
      <c r="JMD16" s="353"/>
      <c r="JME16" s="352"/>
      <c r="JMF16" s="353"/>
      <c r="JMG16" s="352"/>
      <c r="JMH16" s="353"/>
      <c r="JMI16" s="352"/>
      <c r="JMJ16" s="353"/>
      <c r="JMK16" s="350"/>
      <c r="JML16" s="350"/>
      <c r="JMM16" s="350"/>
      <c r="JMN16" s="350"/>
      <c r="JMO16" s="350"/>
      <c r="JMP16" s="350"/>
      <c r="JMQ16" s="351"/>
      <c r="JMR16" s="352"/>
      <c r="JMS16" s="353"/>
      <c r="JMT16" s="352"/>
      <c r="JMU16" s="353"/>
      <c r="JMV16" s="352"/>
      <c r="JMW16" s="353"/>
      <c r="JMX16" s="352"/>
      <c r="JMY16" s="353"/>
      <c r="JMZ16" s="350"/>
      <c r="JNA16" s="350"/>
      <c r="JNB16" s="350"/>
      <c r="JNC16" s="350"/>
      <c r="JND16" s="350"/>
      <c r="JNE16" s="350"/>
      <c r="JNF16" s="351"/>
      <c r="JNG16" s="352"/>
      <c r="JNH16" s="353"/>
      <c r="JNI16" s="352"/>
      <c r="JNJ16" s="353"/>
      <c r="JNK16" s="352"/>
      <c r="JNL16" s="353"/>
      <c r="JNM16" s="352"/>
      <c r="JNN16" s="353"/>
      <c r="JNO16" s="350"/>
      <c r="JNP16" s="350"/>
      <c r="JNQ16" s="350"/>
      <c r="JNR16" s="350"/>
      <c r="JNS16" s="350"/>
      <c r="JNT16" s="350"/>
      <c r="JNU16" s="351"/>
      <c r="JNV16" s="352"/>
      <c r="JNW16" s="353"/>
      <c r="JNX16" s="352"/>
      <c r="JNY16" s="353"/>
      <c r="JNZ16" s="352"/>
      <c r="JOA16" s="353"/>
      <c r="JOB16" s="352"/>
      <c r="JOC16" s="353"/>
      <c r="JOD16" s="350"/>
      <c r="JOE16" s="350"/>
      <c r="JOF16" s="350"/>
      <c r="JOG16" s="350"/>
      <c r="JOH16" s="350"/>
      <c r="JOI16" s="350"/>
      <c r="JOJ16" s="351"/>
      <c r="JOK16" s="352"/>
      <c r="JOL16" s="353"/>
      <c r="JOM16" s="352"/>
      <c r="JON16" s="353"/>
      <c r="JOO16" s="352"/>
      <c r="JOP16" s="353"/>
      <c r="JOQ16" s="352"/>
      <c r="JOR16" s="353"/>
      <c r="JOS16" s="350"/>
      <c r="JOT16" s="350"/>
      <c r="JOU16" s="350"/>
      <c r="JOV16" s="350"/>
      <c r="JOW16" s="350"/>
      <c r="JOX16" s="350"/>
      <c r="JOY16" s="351"/>
      <c r="JOZ16" s="352"/>
      <c r="JPA16" s="353"/>
      <c r="JPB16" s="352"/>
      <c r="JPC16" s="353"/>
      <c r="JPD16" s="352"/>
      <c r="JPE16" s="353"/>
      <c r="JPF16" s="352"/>
      <c r="JPG16" s="353"/>
      <c r="JPH16" s="350"/>
      <c r="JPI16" s="350"/>
      <c r="JPJ16" s="350"/>
      <c r="JPK16" s="350"/>
      <c r="JPL16" s="350"/>
      <c r="JPM16" s="350"/>
      <c r="JPN16" s="351"/>
      <c r="JPO16" s="352"/>
      <c r="JPP16" s="353"/>
      <c r="JPQ16" s="352"/>
      <c r="JPR16" s="353"/>
      <c r="JPS16" s="352"/>
      <c r="JPT16" s="353"/>
      <c r="JPU16" s="352"/>
      <c r="JPV16" s="353"/>
      <c r="JPW16" s="350"/>
      <c r="JPX16" s="350"/>
      <c r="JPY16" s="350"/>
      <c r="JPZ16" s="350"/>
      <c r="JQA16" s="350"/>
      <c r="JQB16" s="350"/>
      <c r="JQC16" s="351"/>
      <c r="JQD16" s="352"/>
      <c r="JQE16" s="353"/>
      <c r="JQF16" s="352"/>
      <c r="JQG16" s="353"/>
      <c r="JQH16" s="352"/>
      <c r="JQI16" s="353"/>
      <c r="JQJ16" s="352"/>
      <c r="JQK16" s="353"/>
      <c r="JQL16" s="350"/>
      <c r="JQM16" s="350"/>
      <c r="JQN16" s="350"/>
      <c r="JQO16" s="350"/>
      <c r="JQP16" s="350"/>
      <c r="JQQ16" s="350"/>
      <c r="JQR16" s="351"/>
      <c r="JQS16" s="352"/>
      <c r="JQT16" s="353"/>
      <c r="JQU16" s="352"/>
      <c r="JQV16" s="353"/>
      <c r="JQW16" s="352"/>
      <c r="JQX16" s="353"/>
      <c r="JQY16" s="352"/>
      <c r="JQZ16" s="353"/>
      <c r="JRA16" s="350"/>
      <c r="JRB16" s="350"/>
      <c r="JRC16" s="350"/>
      <c r="JRD16" s="350"/>
      <c r="JRE16" s="350"/>
      <c r="JRF16" s="350"/>
      <c r="JRG16" s="351"/>
      <c r="JRH16" s="352"/>
      <c r="JRI16" s="353"/>
      <c r="JRJ16" s="352"/>
      <c r="JRK16" s="353"/>
      <c r="JRL16" s="352"/>
      <c r="JRM16" s="353"/>
      <c r="JRN16" s="352"/>
      <c r="JRO16" s="353"/>
      <c r="JRP16" s="350"/>
      <c r="JRQ16" s="350"/>
      <c r="JRR16" s="350"/>
      <c r="JRS16" s="350"/>
      <c r="JRT16" s="350"/>
      <c r="JRU16" s="350"/>
      <c r="JRV16" s="351"/>
      <c r="JRW16" s="352"/>
      <c r="JRX16" s="353"/>
      <c r="JRY16" s="352"/>
      <c r="JRZ16" s="353"/>
      <c r="JSA16" s="352"/>
      <c r="JSB16" s="353"/>
      <c r="JSC16" s="352"/>
      <c r="JSD16" s="353"/>
      <c r="JSE16" s="350"/>
      <c r="JSF16" s="350"/>
      <c r="JSG16" s="350"/>
      <c r="JSH16" s="350"/>
      <c r="JSI16" s="350"/>
      <c r="JSJ16" s="350"/>
      <c r="JSK16" s="351"/>
      <c r="JSL16" s="352"/>
      <c r="JSM16" s="353"/>
      <c r="JSN16" s="352"/>
      <c r="JSO16" s="353"/>
      <c r="JSP16" s="352"/>
      <c r="JSQ16" s="353"/>
      <c r="JSR16" s="352"/>
      <c r="JSS16" s="353"/>
      <c r="JST16" s="350"/>
      <c r="JSU16" s="350"/>
      <c r="JSV16" s="350"/>
      <c r="JSW16" s="350"/>
      <c r="JSX16" s="350"/>
      <c r="JSY16" s="350"/>
      <c r="JSZ16" s="351"/>
      <c r="JTA16" s="352"/>
      <c r="JTB16" s="353"/>
      <c r="JTC16" s="352"/>
      <c r="JTD16" s="353"/>
      <c r="JTE16" s="352"/>
      <c r="JTF16" s="353"/>
      <c r="JTG16" s="352"/>
      <c r="JTH16" s="353"/>
      <c r="JTI16" s="350"/>
      <c r="JTJ16" s="350"/>
      <c r="JTK16" s="350"/>
      <c r="JTL16" s="350"/>
      <c r="JTM16" s="350"/>
      <c r="JTN16" s="350"/>
      <c r="JTO16" s="351"/>
      <c r="JTP16" s="352"/>
      <c r="JTQ16" s="353"/>
      <c r="JTR16" s="352"/>
      <c r="JTS16" s="353"/>
      <c r="JTT16" s="352"/>
      <c r="JTU16" s="353"/>
      <c r="JTV16" s="352"/>
      <c r="JTW16" s="353"/>
      <c r="JTX16" s="350"/>
      <c r="JTY16" s="350"/>
      <c r="JTZ16" s="350"/>
      <c r="JUA16" s="350"/>
      <c r="JUB16" s="350"/>
      <c r="JUC16" s="350"/>
      <c r="JUD16" s="351"/>
      <c r="JUE16" s="352"/>
      <c r="JUF16" s="353"/>
      <c r="JUG16" s="352"/>
      <c r="JUH16" s="353"/>
      <c r="JUI16" s="352"/>
      <c r="JUJ16" s="353"/>
      <c r="JUK16" s="352"/>
      <c r="JUL16" s="353"/>
      <c r="JUM16" s="350"/>
      <c r="JUN16" s="350"/>
      <c r="JUO16" s="350"/>
      <c r="JUP16" s="350"/>
      <c r="JUQ16" s="350"/>
      <c r="JUR16" s="350"/>
      <c r="JUS16" s="351"/>
      <c r="JUT16" s="352"/>
      <c r="JUU16" s="353"/>
      <c r="JUV16" s="352"/>
      <c r="JUW16" s="353"/>
      <c r="JUX16" s="352"/>
      <c r="JUY16" s="353"/>
      <c r="JUZ16" s="352"/>
      <c r="JVA16" s="353"/>
      <c r="JVB16" s="350"/>
      <c r="JVC16" s="350"/>
      <c r="JVD16" s="350"/>
      <c r="JVE16" s="350"/>
      <c r="JVF16" s="350"/>
      <c r="JVG16" s="350"/>
      <c r="JVH16" s="351"/>
      <c r="JVI16" s="352"/>
      <c r="JVJ16" s="353"/>
      <c r="JVK16" s="352"/>
      <c r="JVL16" s="353"/>
      <c r="JVM16" s="352"/>
      <c r="JVN16" s="353"/>
      <c r="JVO16" s="352"/>
      <c r="JVP16" s="353"/>
      <c r="JVQ16" s="350"/>
      <c r="JVR16" s="350"/>
      <c r="JVS16" s="350"/>
      <c r="JVT16" s="350"/>
      <c r="JVU16" s="350"/>
      <c r="JVV16" s="350"/>
      <c r="JVW16" s="351"/>
      <c r="JVX16" s="352"/>
      <c r="JVY16" s="353"/>
      <c r="JVZ16" s="352"/>
      <c r="JWA16" s="353"/>
      <c r="JWB16" s="352"/>
      <c r="JWC16" s="353"/>
      <c r="JWD16" s="352"/>
      <c r="JWE16" s="353"/>
      <c r="JWF16" s="350"/>
      <c r="JWG16" s="350"/>
      <c r="JWH16" s="350"/>
      <c r="JWI16" s="350"/>
      <c r="JWJ16" s="350"/>
      <c r="JWK16" s="350"/>
      <c r="JWL16" s="351"/>
      <c r="JWM16" s="352"/>
      <c r="JWN16" s="353"/>
      <c r="JWO16" s="352"/>
      <c r="JWP16" s="353"/>
      <c r="JWQ16" s="352"/>
      <c r="JWR16" s="353"/>
      <c r="JWS16" s="352"/>
      <c r="JWT16" s="353"/>
      <c r="JWU16" s="350"/>
      <c r="JWV16" s="350"/>
      <c r="JWW16" s="350"/>
      <c r="JWX16" s="350"/>
      <c r="JWY16" s="350"/>
      <c r="JWZ16" s="350"/>
      <c r="JXA16" s="351"/>
      <c r="JXB16" s="352"/>
      <c r="JXC16" s="353"/>
      <c r="JXD16" s="352"/>
      <c r="JXE16" s="353"/>
      <c r="JXF16" s="352"/>
      <c r="JXG16" s="353"/>
      <c r="JXH16" s="352"/>
      <c r="JXI16" s="353"/>
      <c r="JXJ16" s="350"/>
      <c r="JXK16" s="350"/>
      <c r="JXL16" s="350"/>
      <c r="JXM16" s="350"/>
      <c r="JXN16" s="350"/>
      <c r="JXO16" s="350"/>
      <c r="JXP16" s="351"/>
      <c r="JXQ16" s="352"/>
      <c r="JXR16" s="353"/>
      <c r="JXS16" s="352"/>
      <c r="JXT16" s="353"/>
      <c r="JXU16" s="352"/>
      <c r="JXV16" s="353"/>
      <c r="JXW16" s="352"/>
      <c r="JXX16" s="353"/>
      <c r="JXY16" s="350"/>
      <c r="JXZ16" s="350"/>
      <c r="JYA16" s="350"/>
      <c r="JYB16" s="350"/>
      <c r="JYC16" s="350"/>
      <c r="JYD16" s="350"/>
      <c r="JYE16" s="351"/>
      <c r="JYF16" s="352"/>
      <c r="JYG16" s="353"/>
      <c r="JYH16" s="352"/>
      <c r="JYI16" s="353"/>
      <c r="JYJ16" s="352"/>
      <c r="JYK16" s="353"/>
      <c r="JYL16" s="352"/>
      <c r="JYM16" s="353"/>
      <c r="JYN16" s="350"/>
      <c r="JYO16" s="350"/>
      <c r="JYP16" s="350"/>
      <c r="JYQ16" s="350"/>
      <c r="JYR16" s="350"/>
      <c r="JYS16" s="350"/>
      <c r="JYT16" s="351"/>
      <c r="JYU16" s="352"/>
      <c r="JYV16" s="353"/>
      <c r="JYW16" s="352"/>
      <c r="JYX16" s="353"/>
      <c r="JYY16" s="352"/>
      <c r="JYZ16" s="353"/>
      <c r="JZA16" s="352"/>
      <c r="JZB16" s="353"/>
      <c r="JZC16" s="350"/>
      <c r="JZD16" s="350"/>
      <c r="JZE16" s="350"/>
      <c r="JZF16" s="350"/>
      <c r="JZG16" s="350"/>
      <c r="JZH16" s="350"/>
      <c r="JZI16" s="351"/>
      <c r="JZJ16" s="352"/>
      <c r="JZK16" s="353"/>
      <c r="JZL16" s="352"/>
      <c r="JZM16" s="353"/>
      <c r="JZN16" s="352"/>
      <c r="JZO16" s="353"/>
      <c r="JZP16" s="352"/>
      <c r="JZQ16" s="353"/>
      <c r="JZR16" s="350"/>
      <c r="JZS16" s="350"/>
      <c r="JZT16" s="350"/>
      <c r="JZU16" s="350"/>
      <c r="JZV16" s="350"/>
      <c r="JZW16" s="350"/>
      <c r="JZX16" s="351"/>
      <c r="JZY16" s="352"/>
      <c r="JZZ16" s="353"/>
      <c r="KAA16" s="352"/>
      <c r="KAB16" s="353"/>
      <c r="KAC16" s="352"/>
      <c r="KAD16" s="353"/>
      <c r="KAE16" s="352"/>
      <c r="KAF16" s="353"/>
      <c r="KAG16" s="350"/>
      <c r="KAH16" s="350"/>
      <c r="KAI16" s="350"/>
      <c r="KAJ16" s="350"/>
      <c r="KAK16" s="350"/>
      <c r="KAL16" s="350"/>
      <c r="KAM16" s="351"/>
      <c r="KAN16" s="352"/>
      <c r="KAO16" s="353"/>
      <c r="KAP16" s="352"/>
      <c r="KAQ16" s="353"/>
      <c r="KAR16" s="352"/>
      <c r="KAS16" s="353"/>
      <c r="KAT16" s="352"/>
      <c r="KAU16" s="353"/>
      <c r="KAV16" s="350"/>
      <c r="KAW16" s="350"/>
      <c r="KAX16" s="350"/>
      <c r="KAY16" s="350"/>
      <c r="KAZ16" s="350"/>
      <c r="KBA16" s="350"/>
      <c r="KBB16" s="351"/>
      <c r="KBC16" s="352"/>
      <c r="KBD16" s="353"/>
      <c r="KBE16" s="352"/>
      <c r="KBF16" s="353"/>
      <c r="KBG16" s="352"/>
      <c r="KBH16" s="353"/>
      <c r="KBI16" s="352"/>
      <c r="KBJ16" s="353"/>
      <c r="KBK16" s="350"/>
      <c r="KBL16" s="350"/>
      <c r="KBM16" s="350"/>
      <c r="KBN16" s="350"/>
      <c r="KBO16" s="350"/>
      <c r="KBP16" s="350"/>
      <c r="KBQ16" s="351"/>
      <c r="KBR16" s="352"/>
      <c r="KBS16" s="353"/>
      <c r="KBT16" s="352"/>
      <c r="KBU16" s="353"/>
      <c r="KBV16" s="352"/>
      <c r="KBW16" s="353"/>
      <c r="KBX16" s="352"/>
      <c r="KBY16" s="353"/>
      <c r="KBZ16" s="350"/>
      <c r="KCA16" s="350"/>
      <c r="KCB16" s="350"/>
      <c r="KCC16" s="350"/>
      <c r="KCD16" s="350"/>
      <c r="KCE16" s="350"/>
      <c r="KCF16" s="351"/>
      <c r="KCG16" s="352"/>
      <c r="KCH16" s="353"/>
      <c r="KCI16" s="352"/>
      <c r="KCJ16" s="353"/>
      <c r="KCK16" s="352"/>
      <c r="KCL16" s="353"/>
      <c r="KCM16" s="352"/>
      <c r="KCN16" s="353"/>
      <c r="KCO16" s="350"/>
      <c r="KCP16" s="350"/>
      <c r="KCQ16" s="350"/>
      <c r="KCR16" s="350"/>
      <c r="KCS16" s="350"/>
      <c r="KCT16" s="350"/>
      <c r="KCU16" s="351"/>
      <c r="KCV16" s="352"/>
      <c r="KCW16" s="353"/>
      <c r="KCX16" s="352"/>
      <c r="KCY16" s="353"/>
      <c r="KCZ16" s="352"/>
      <c r="KDA16" s="353"/>
      <c r="KDB16" s="352"/>
      <c r="KDC16" s="353"/>
      <c r="KDD16" s="350"/>
      <c r="KDE16" s="350"/>
      <c r="KDF16" s="350"/>
      <c r="KDG16" s="350"/>
      <c r="KDH16" s="350"/>
      <c r="KDI16" s="350"/>
      <c r="KDJ16" s="351"/>
      <c r="KDK16" s="352"/>
      <c r="KDL16" s="353"/>
      <c r="KDM16" s="352"/>
      <c r="KDN16" s="353"/>
      <c r="KDO16" s="352"/>
      <c r="KDP16" s="353"/>
      <c r="KDQ16" s="352"/>
      <c r="KDR16" s="353"/>
      <c r="KDS16" s="350"/>
      <c r="KDT16" s="350"/>
      <c r="KDU16" s="350"/>
      <c r="KDV16" s="350"/>
      <c r="KDW16" s="350"/>
      <c r="KDX16" s="350"/>
      <c r="KDY16" s="351"/>
      <c r="KDZ16" s="352"/>
      <c r="KEA16" s="353"/>
      <c r="KEB16" s="352"/>
      <c r="KEC16" s="353"/>
      <c r="KED16" s="352"/>
      <c r="KEE16" s="353"/>
      <c r="KEF16" s="352"/>
      <c r="KEG16" s="353"/>
      <c r="KEH16" s="350"/>
      <c r="KEI16" s="350"/>
      <c r="KEJ16" s="350"/>
      <c r="KEK16" s="350"/>
      <c r="KEL16" s="350"/>
      <c r="KEM16" s="350"/>
      <c r="KEN16" s="351"/>
      <c r="KEO16" s="352"/>
      <c r="KEP16" s="353"/>
      <c r="KEQ16" s="352"/>
      <c r="KER16" s="353"/>
      <c r="KES16" s="352"/>
      <c r="KET16" s="353"/>
      <c r="KEU16" s="352"/>
      <c r="KEV16" s="353"/>
      <c r="KEW16" s="350"/>
      <c r="KEX16" s="350"/>
      <c r="KEY16" s="350"/>
      <c r="KEZ16" s="350"/>
      <c r="KFA16" s="350"/>
      <c r="KFB16" s="350"/>
      <c r="KFC16" s="351"/>
      <c r="KFD16" s="352"/>
      <c r="KFE16" s="353"/>
      <c r="KFF16" s="352"/>
      <c r="KFG16" s="353"/>
      <c r="KFH16" s="352"/>
      <c r="KFI16" s="353"/>
      <c r="KFJ16" s="352"/>
      <c r="KFK16" s="353"/>
      <c r="KFL16" s="350"/>
      <c r="KFM16" s="350"/>
      <c r="KFN16" s="350"/>
      <c r="KFO16" s="350"/>
      <c r="KFP16" s="350"/>
      <c r="KFQ16" s="350"/>
      <c r="KFR16" s="351"/>
      <c r="KFS16" s="352"/>
      <c r="KFT16" s="353"/>
      <c r="KFU16" s="352"/>
      <c r="KFV16" s="353"/>
      <c r="KFW16" s="352"/>
      <c r="KFX16" s="353"/>
      <c r="KFY16" s="352"/>
      <c r="KFZ16" s="353"/>
      <c r="KGA16" s="350"/>
      <c r="KGB16" s="350"/>
      <c r="KGC16" s="350"/>
      <c r="KGD16" s="350"/>
      <c r="KGE16" s="350"/>
      <c r="KGF16" s="350"/>
      <c r="KGG16" s="351"/>
      <c r="KGH16" s="352"/>
      <c r="KGI16" s="353"/>
      <c r="KGJ16" s="352"/>
      <c r="KGK16" s="353"/>
      <c r="KGL16" s="352"/>
      <c r="KGM16" s="353"/>
      <c r="KGN16" s="352"/>
      <c r="KGO16" s="353"/>
      <c r="KGP16" s="350"/>
      <c r="KGQ16" s="350"/>
      <c r="KGR16" s="350"/>
      <c r="KGS16" s="350"/>
      <c r="KGT16" s="350"/>
      <c r="KGU16" s="350"/>
      <c r="KGV16" s="351"/>
      <c r="KGW16" s="352"/>
      <c r="KGX16" s="353"/>
      <c r="KGY16" s="352"/>
      <c r="KGZ16" s="353"/>
      <c r="KHA16" s="352"/>
      <c r="KHB16" s="353"/>
      <c r="KHC16" s="352"/>
      <c r="KHD16" s="353"/>
      <c r="KHE16" s="350"/>
      <c r="KHF16" s="350"/>
      <c r="KHG16" s="350"/>
      <c r="KHH16" s="350"/>
      <c r="KHI16" s="350"/>
      <c r="KHJ16" s="350"/>
      <c r="KHK16" s="351"/>
      <c r="KHL16" s="352"/>
      <c r="KHM16" s="353"/>
      <c r="KHN16" s="352"/>
      <c r="KHO16" s="353"/>
      <c r="KHP16" s="352"/>
      <c r="KHQ16" s="353"/>
      <c r="KHR16" s="352"/>
      <c r="KHS16" s="353"/>
      <c r="KHT16" s="350"/>
      <c r="KHU16" s="350"/>
      <c r="KHV16" s="350"/>
      <c r="KHW16" s="350"/>
      <c r="KHX16" s="350"/>
      <c r="KHY16" s="350"/>
      <c r="KHZ16" s="351"/>
      <c r="KIA16" s="352"/>
      <c r="KIB16" s="353"/>
      <c r="KIC16" s="352"/>
      <c r="KID16" s="353"/>
      <c r="KIE16" s="352"/>
      <c r="KIF16" s="353"/>
      <c r="KIG16" s="352"/>
      <c r="KIH16" s="353"/>
      <c r="KII16" s="350"/>
      <c r="KIJ16" s="350"/>
      <c r="KIK16" s="350"/>
      <c r="KIL16" s="350"/>
      <c r="KIM16" s="350"/>
      <c r="KIN16" s="350"/>
      <c r="KIO16" s="351"/>
      <c r="KIP16" s="352"/>
      <c r="KIQ16" s="353"/>
      <c r="KIR16" s="352"/>
      <c r="KIS16" s="353"/>
      <c r="KIT16" s="352"/>
      <c r="KIU16" s="353"/>
      <c r="KIV16" s="352"/>
      <c r="KIW16" s="353"/>
      <c r="KIX16" s="350"/>
      <c r="KIY16" s="350"/>
      <c r="KIZ16" s="350"/>
      <c r="KJA16" s="350"/>
      <c r="KJB16" s="350"/>
      <c r="KJC16" s="350"/>
      <c r="KJD16" s="351"/>
      <c r="KJE16" s="352"/>
      <c r="KJF16" s="353"/>
      <c r="KJG16" s="352"/>
      <c r="KJH16" s="353"/>
      <c r="KJI16" s="352"/>
      <c r="KJJ16" s="353"/>
      <c r="KJK16" s="352"/>
      <c r="KJL16" s="353"/>
      <c r="KJM16" s="350"/>
      <c r="KJN16" s="350"/>
      <c r="KJO16" s="350"/>
      <c r="KJP16" s="350"/>
      <c r="KJQ16" s="350"/>
      <c r="KJR16" s="350"/>
      <c r="KJS16" s="351"/>
      <c r="KJT16" s="352"/>
      <c r="KJU16" s="353"/>
      <c r="KJV16" s="352"/>
      <c r="KJW16" s="353"/>
      <c r="KJX16" s="352"/>
      <c r="KJY16" s="353"/>
      <c r="KJZ16" s="352"/>
      <c r="KKA16" s="353"/>
      <c r="KKB16" s="350"/>
      <c r="KKC16" s="350"/>
      <c r="KKD16" s="350"/>
      <c r="KKE16" s="350"/>
      <c r="KKF16" s="350"/>
      <c r="KKG16" s="350"/>
      <c r="KKH16" s="351"/>
      <c r="KKI16" s="352"/>
      <c r="KKJ16" s="353"/>
      <c r="KKK16" s="352"/>
      <c r="KKL16" s="353"/>
      <c r="KKM16" s="352"/>
      <c r="KKN16" s="353"/>
      <c r="KKO16" s="352"/>
      <c r="KKP16" s="353"/>
      <c r="KKQ16" s="350"/>
      <c r="KKR16" s="350"/>
      <c r="KKS16" s="350"/>
      <c r="KKT16" s="350"/>
      <c r="KKU16" s="350"/>
      <c r="KKV16" s="350"/>
      <c r="KKW16" s="351"/>
      <c r="KKX16" s="352"/>
      <c r="KKY16" s="353"/>
      <c r="KKZ16" s="352"/>
      <c r="KLA16" s="353"/>
      <c r="KLB16" s="352"/>
      <c r="KLC16" s="353"/>
      <c r="KLD16" s="352"/>
      <c r="KLE16" s="353"/>
      <c r="KLF16" s="350"/>
      <c r="KLG16" s="350"/>
      <c r="KLH16" s="350"/>
      <c r="KLI16" s="350"/>
      <c r="KLJ16" s="350"/>
      <c r="KLK16" s="350"/>
      <c r="KLL16" s="351"/>
      <c r="KLM16" s="352"/>
      <c r="KLN16" s="353"/>
      <c r="KLO16" s="352"/>
      <c r="KLP16" s="353"/>
      <c r="KLQ16" s="352"/>
      <c r="KLR16" s="353"/>
      <c r="KLS16" s="352"/>
      <c r="KLT16" s="353"/>
      <c r="KLU16" s="350"/>
      <c r="KLV16" s="350"/>
      <c r="KLW16" s="350"/>
      <c r="KLX16" s="350"/>
      <c r="KLY16" s="350"/>
      <c r="KLZ16" s="350"/>
      <c r="KMA16" s="351"/>
      <c r="KMB16" s="352"/>
      <c r="KMC16" s="353"/>
      <c r="KMD16" s="352"/>
      <c r="KME16" s="353"/>
      <c r="KMF16" s="352"/>
      <c r="KMG16" s="353"/>
      <c r="KMH16" s="352"/>
      <c r="KMI16" s="353"/>
      <c r="KMJ16" s="350"/>
      <c r="KMK16" s="350"/>
      <c r="KML16" s="350"/>
      <c r="KMM16" s="350"/>
      <c r="KMN16" s="350"/>
      <c r="KMO16" s="350"/>
      <c r="KMP16" s="351"/>
      <c r="KMQ16" s="352"/>
      <c r="KMR16" s="353"/>
      <c r="KMS16" s="352"/>
      <c r="KMT16" s="353"/>
      <c r="KMU16" s="352"/>
      <c r="KMV16" s="353"/>
      <c r="KMW16" s="352"/>
      <c r="KMX16" s="353"/>
      <c r="KMY16" s="350"/>
      <c r="KMZ16" s="350"/>
      <c r="KNA16" s="350"/>
      <c r="KNB16" s="350"/>
      <c r="KNC16" s="350"/>
      <c r="KND16" s="350"/>
      <c r="KNE16" s="351"/>
      <c r="KNF16" s="352"/>
      <c r="KNG16" s="353"/>
      <c r="KNH16" s="352"/>
      <c r="KNI16" s="353"/>
      <c r="KNJ16" s="352"/>
      <c r="KNK16" s="353"/>
      <c r="KNL16" s="352"/>
      <c r="KNM16" s="353"/>
      <c r="KNN16" s="350"/>
      <c r="KNO16" s="350"/>
      <c r="KNP16" s="350"/>
      <c r="KNQ16" s="350"/>
      <c r="KNR16" s="350"/>
      <c r="KNS16" s="350"/>
      <c r="KNT16" s="351"/>
      <c r="KNU16" s="352"/>
      <c r="KNV16" s="353"/>
      <c r="KNW16" s="352"/>
      <c r="KNX16" s="353"/>
      <c r="KNY16" s="352"/>
      <c r="KNZ16" s="353"/>
      <c r="KOA16" s="352"/>
      <c r="KOB16" s="353"/>
      <c r="KOC16" s="350"/>
      <c r="KOD16" s="350"/>
      <c r="KOE16" s="350"/>
      <c r="KOF16" s="350"/>
      <c r="KOG16" s="350"/>
      <c r="KOH16" s="350"/>
      <c r="KOI16" s="351"/>
      <c r="KOJ16" s="352"/>
      <c r="KOK16" s="353"/>
      <c r="KOL16" s="352"/>
      <c r="KOM16" s="353"/>
      <c r="KON16" s="352"/>
      <c r="KOO16" s="353"/>
      <c r="KOP16" s="352"/>
      <c r="KOQ16" s="353"/>
      <c r="KOR16" s="350"/>
      <c r="KOS16" s="350"/>
      <c r="KOT16" s="350"/>
      <c r="KOU16" s="350"/>
      <c r="KOV16" s="350"/>
      <c r="KOW16" s="350"/>
      <c r="KOX16" s="351"/>
      <c r="KOY16" s="352"/>
      <c r="KOZ16" s="353"/>
      <c r="KPA16" s="352"/>
      <c r="KPB16" s="353"/>
      <c r="KPC16" s="352"/>
      <c r="KPD16" s="353"/>
      <c r="KPE16" s="352"/>
      <c r="KPF16" s="353"/>
      <c r="KPG16" s="350"/>
      <c r="KPH16" s="350"/>
      <c r="KPI16" s="350"/>
      <c r="KPJ16" s="350"/>
      <c r="KPK16" s="350"/>
      <c r="KPL16" s="350"/>
      <c r="KPM16" s="351"/>
      <c r="KPN16" s="352"/>
      <c r="KPO16" s="353"/>
      <c r="KPP16" s="352"/>
      <c r="KPQ16" s="353"/>
      <c r="KPR16" s="352"/>
      <c r="KPS16" s="353"/>
      <c r="KPT16" s="352"/>
      <c r="KPU16" s="353"/>
      <c r="KPV16" s="350"/>
      <c r="KPW16" s="350"/>
      <c r="KPX16" s="350"/>
      <c r="KPY16" s="350"/>
      <c r="KPZ16" s="350"/>
      <c r="KQA16" s="350"/>
      <c r="KQB16" s="351"/>
      <c r="KQC16" s="352"/>
      <c r="KQD16" s="353"/>
      <c r="KQE16" s="352"/>
      <c r="KQF16" s="353"/>
      <c r="KQG16" s="352"/>
      <c r="KQH16" s="353"/>
      <c r="KQI16" s="352"/>
      <c r="KQJ16" s="353"/>
      <c r="KQK16" s="350"/>
      <c r="KQL16" s="350"/>
      <c r="KQM16" s="350"/>
      <c r="KQN16" s="350"/>
      <c r="KQO16" s="350"/>
      <c r="KQP16" s="350"/>
      <c r="KQQ16" s="351"/>
      <c r="KQR16" s="352"/>
      <c r="KQS16" s="353"/>
      <c r="KQT16" s="352"/>
      <c r="KQU16" s="353"/>
      <c r="KQV16" s="352"/>
      <c r="KQW16" s="353"/>
      <c r="KQX16" s="352"/>
      <c r="KQY16" s="353"/>
      <c r="KQZ16" s="350"/>
      <c r="KRA16" s="350"/>
      <c r="KRB16" s="350"/>
      <c r="KRC16" s="350"/>
      <c r="KRD16" s="350"/>
      <c r="KRE16" s="350"/>
      <c r="KRF16" s="351"/>
      <c r="KRG16" s="352"/>
      <c r="KRH16" s="353"/>
      <c r="KRI16" s="352"/>
      <c r="KRJ16" s="353"/>
      <c r="KRK16" s="352"/>
      <c r="KRL16" s="353"/>
      <c r="KRM16" s="352"/>
      <c r="KRN16" s="353"/>
      <c r="KRO16" s="350"/>
      <c r="KRP16" s="350"/>
      <c r="KRQ16" s="350"/>
      <c r="KRR16" s="350"/>
      <c r="KRS16" s="350"/>
      <c r="KRT16" s="350"/>
      <c r="KRU16" s="351"/>
      <c r="KRV16" s="352"/>
      <c r="KRW16" s="353"/>
      <c r="KRX16" s="352"/>
      <c r="KRY16" s="353"/>
      <c r="KRZ16" s="352"/>
      <c r="KSA16" s="353"/>
      <c r="KSB16" s="352"/>
      <c r="KSC16" s="353"/>
      <c r="KSD16" s="350"/>
      <c r="KSE16" s="350"/>
      <c r="KSF16" s="350"/>
      <c r="KSG16" s="350"/>
      <c r="KSH16" s="350"/>
      <c r="KSI16" s="350"/>
      <c r="KSJ16" s="351"/>
      <c r="KSK16" s="352"/>
      <c r="KSL16" s="353"/>
      <c r="KSM16" s="352"/>
      <c r="KSN16" s="353"/>
      <c r="KSO16" s="352"/>
      <c r="KSP16" s="353"/>
      <c r="KSQ16" s="352"/>
      <c r="KSR16" s="353"/>
      <c r="KSS16" s="350"/>
      <c r="KST16" s="350"/>
      <c r="KSU16" s="350"/>
      <c r="KSV16" s="350"/>
      <c r="KSW16" s="350"/>
      <c r="KSX16" s="350"/>
      <c r="KSY16" s="351"/>
      <c r="KSZ16" s="352"/>
      <c r="KTA16" s="353"/>
      <c r="KTB16" s="352"/>
      <c r="KTC16" s="353"/>
      <c r="KTD16" s="352"/>
      <c r="KTE16" s="353"/>
      <c r="KTF16" s="352"/>
      <c r="KTG16" s="353"/>
      <c r="KTH16" s="350"/>
      <c r="KTI16" s="350"/>
      <c r="KTJ16" s="350"/>
      <c r="KTK16" s="350"/>
      <c r="KTL16" s="350"/>
      <c r="KTM16" s="350"/>
      <c r="KTN16" s="351"/>
      <c r="KTO16" s="352"/>
      <c r="KTP16" s="353"/>
      <c r="KTQ16" s="352"/>
      <c r="KTR16" s="353"/>
      <c r="KTS16" s="352"/>
      <c r="KTT16" s="353"/>
      <c r="KTU16" s="352"/>
      <c r="KTV16" s="353"/>
      <c r="KTW16" s="350"/>
      <c r="KTX16" s="350"/>
      <c r="KTY16" s="350"/>
      <c r="KTZ16" s="350"/>
      <c r="KUA16" s="350"/>
      <c r="KUB16" s="350"/>
      <c r="KUC16" s="351"/>
      <c r="KUD16" s="352"/>
      <c r="KUE16" s="353"/>
      <c r="KUF16" s="352"/>
      <c r="KUG16" s="353"/>
      <c r="KUH16" s="352"/>
      <c r="KUI16" s="353"/>
      <c r="KUJ16" s="352"/>
      <c r="KUK16" s="353"/>
      <c r="KUL16" s="350"/>
      <c r="KUM16" s="350"/>
      <c r="KUN16" s="350"/>
      <c r="KUO16" s="350"/>
      <c r="KUP16" s="350"/>
      <c r="KUQ16" s="350"/>
      <c r="KUR16" s="351"/>
      <c r="KUS16" s="352"/>
      <c r="KUT16" s="353"/>
      <c r="KUU16" s="352"/>
      <c r="KUV16" s="353"/>
      <c r="KUW16" s="352"/>
      <c r="KUX16" s="353"/>
      <c r="KUY16" s="352"/>
      <c r="KUZ16" s="353"/>
      <c r="KVA16" s="350"/>
      <c r="KVB16" s="350"/>
      <c r="KVC16" s="350"/>
      <c r="KVD16" s="350"/>
      <c r="KVE16" s="350"/>
      <c r="KVF16" s="350"/>
      <c r="KVG16" s="351"/>
      <c r="KVH16" s="352"/>
      <c r="KVI16" s="353"/>
      <c r="KVJ16" s="352"/>
      <c r="KVK16" s="353"/>
      <c r="KVL16" s="352"/>
      <c r="KVM16" s="353"/>
      <c r="KVN16" s="352"/>
      <c r="KVO16" s="353"/>
      <c r="KVP16" s="350"/>
      <c r="KVQ16" s="350"/>
      <c r="KVR16" s="350"/>
      <c r="KVS16" s="350"/>
      <c r="KVT16" s="350"/>
      <c r="KVU16" s="350"/>
      <c r="KVV16" s="351"/>
      <c r="KVW16" s="352"/>
      <c r="KVX16" s="353"/>
      <c r="KVY16" s="352"/>
      <c r="KVZ16" s="353"/>
      <c r="KWA16" s="352"/>
      <c r="KWB16" s="353"/>
      <c r="KWC16" s="352"/>
      <c r="KWD16" s="353"/>
      <c r="KWE16" s="350"/>
      <c r="KWF16" s="350"/>
      <c r="KWG16" s="350"/>
      <c r="KWH16" s="350"/>
      <c r="KWI16" s="350"/>
      <c r="KWJ16" s="350"/>
      <c r="KWK16" s="351"/>
      <c r="KWL16" s="352"/>
      <c r="KWM16" s="353"/>
      <c r="KWN16" s="352"/>
      <c r="KWO16" s="353"/>
      <c r="KWP16" s="352"/>
      <c r="KWQ16" s="353"/>
      <c r="KWR16" s="352"/>
      <c r="KWS16" s="353"/>
      <c r="KWT16" s="350"/>
      <c r="KWU16" s="350"/>
      <c r="KWV16" s="350"/>
      <c r="KWW16" s="350"/>
      <c r="KWX16" s="350"/>
      <c r="KWY16" s="350"/>
      <c r="KWZ16" s="351"/>
      <c r="KXA16" s="352"/>
      <c r="KXB16" s="353"/>
      <c r="KXC16" s="352"/>
      <c r="KXD16" s="353"/>
      <c r="KXE16" s="352"/>
      <c r="KXF16" s="353"/>
      <c r="KXG16" s="352"/>
      <c r="KXH16" s="353"/>
      <c r="KXI16" s="350"/>
      <c r="KXJ16" s="350"/>
      <c r="KXK16" s="350"/>
      <c r="KXL16" s="350"/>
      <c r="KXM16" s="350"/>
      <c r="KXN16" s="350"/>
      <c r="KXO16" s="351"/>
      <c r="KXP16" s="352"/>
      <c r="KXQ16" s="353"/>
      <c r="KXR16" s="352"/>
      <c r="KXS16" s="353"/>
      <c r="KXT16" s="352"/>
      <c r="KXU16" s="353"/>
      <c r="KXV16" s="352"/>
      <c r="KXW16" s="353"/>
      <c r="KXX16" s="350"/>
      <c r="KXY16" s="350"/>
      <c r="KXZ16" s="350"/>
      <c r="KYA16" s="350"/>
      <c r="KYB16" s="350"/>
      <c r="KYC16" s="350"/>
      <c r="KYD16" s="351"/>
      <c r="KYE16" s="352"/>
      <c r="KYF16" s="353"/>
      <c r="KYG16" s="352"/>
      <c r="KYH16" s="353"/>
      <c r="KYI16" s="352"/>
      <c r="KYJ16" s="353"/>
      <c r="KYK16" s="352"/>
      <c r="KYL16" s="353"/>
      <c r="KYM16" s="350"/>
      <c r="KYN16" s="350"/>
      <c r="KYO16" s="350"/>
      <c r="KYP16" s="350"/>
      <c r="KYQ16" s="350"/>
      <c r="KYR16" s="350"/>
      <c r="KYS16" s="351"/>
      <c r="KYT16" s="352"/>
      <c r="KYU16" s="353"/>
      <c r="KYV16" s="352"/>
      <c r="KYW16" s="353"/>
      <c r="KYX16" s="352"/>
      <c r="KYY16" s="353"/>
      <c r="KYZ16" s="352"/>
      <c r="KZA16" s="353"/>
      <c r="KZB16" s="350"/>
      <c r="KZC16" s="350"/>
      <c r="KZD16" s="350"/>
      <c r="KZE16" s="350"/>
      <c r="KZF16" s="350"/>
      <c r="KZG16" s="350"/>
      <c r="KZH16" s="351"/>
      <c r="KZI16" s="352"/>
      <c r="KZJ16" s="353"/>
      <c r="KZK16" s="352"/>
      <c r="KZL16" s="353"/>
      <c r="KZM16" s="352"/>
      <c r="KZN16" s="353"/>
      <c r="KZO16" s="352"/>
      <c r="KZP16" s="353"/>
      <c r="KZQ16" s="350"/>
      <c r="KZR16" s="350"/>
      <c r="KZS16" s="350"/>
      <c r="KZT16" s="350"/>
      <c r="KZU16" s="350"/>
      <c r="KZV16" s="350"/>
      <c r="KZW16" s="351"/>
      <c r="KZX16" s="352"/>
      <c r="KZY16" s="353"/>
      <c r="KZZ16" s="352"/>
      <c r="LAA16" s="353"/>
      <c r="LAB16" s="352"/>
      <c r="LAC16" s="353"/>
      <c r="LAD16" s="352"/>
      <c r="LAE16" s="353"/>
      <c r="LAF16" s="350"/>
      <c r="LAG16" s="350"/>
      <c r="LAH16" s="350"/>
      <c r="LAI16" s="350"/>
      <c r="LAJ16" s="350"/>
      <c r="LAK16" s="350"/>
      <c r="LAL16" s="351"/>
      <c r="LAM16" s="352"/>
      <c r="LAN16" s="353"/>
      <c r="LAO16" s="352"/>
      <c r="LAP16" s="353"/>
      <c r="LAQ16" s="352"/>
      <c r="LAR16" s="353"/>
      <c r="LAS16" s="352"/>
      <c r="LAT16" s="353"/>
      <c r="LAU16" s="350"/>
      <c r="LAV16" s="350"/>
      <c r="LAW16" s="350"/>
      <c r="LAX16" s="350"/>
      <c r="LAY16" s="350"/>
      <c r="LAZ16" s="350"/>
      <c r="LBA16" s="351"/>
      <c r="LBB16" s="352"/>
      <c r="LBC16" s="353"/>
      <c r="LBD16" s="352"/>
      <c r="LBE16" s="353"/>
      <c r="LBF16" s="352"/>
      <c r="LBG16" s="353"/>
      <c r="LBH16" s="352"/>
      <c r="LBI16" s="353"/>
      <c r="LBJ16" s="350"/>
      <c r="LBK16" s="350"/>
      <c r="LBL16" s="350"/>
      <c r="LBM16" s="350"/>
      <c r="LBN16" s="350"/>
      <c r="LBO16" s="350"/>
      <c r="LBP16" s="351"/>
      <c r="LBQ16" s="352"/>
      <c r="LBR16" s="353"/>
      <c r="LBS16" s="352"/>
      <c r="LBT16" s="353"/>
      <c r="LBU16" s="352"/>
      <c r="LBV16" s="353"/>
      <c r="LBW16" s="352"/>
      <c r="LBX16" s="353"/>
      <c r="LBY16" s="350"/>
      <c r="LBZ16" s="350"/>
      <c r="LCA16" s="350"/>
      <c r="LCB16" s="350"/>
      <c r="LCC16" s="350"/>
      <c r="LCD16" s="350"/>
      <c r="LCE16" s="351"/>
      <c r="LCF16" s="352"/>
      <c r="LCG16" s="353"/>
      <c r="LCH16" s="352"/>
      <c r="LCI16" s="353"/>
      <c r="LCJ16" s="352"/>
      <c r="LCK16" s="353"/>
      <c r="LCL16" s="352"/>
      <c r="LCM16" s="353"/>
      <c r="LCN16" s="350"/>
      <c r="LCO16" s="350"/>
      <c r="LCP16" s="350"/>
      <c r="LCQ16" s="350"/>
      <c r="LCR16" s="350"/>
      <c r="LCS16" s="350"/>
      <c r="LCT16" s="351"/>
      <c r="LCU16" s="352"/>
      <c r="LCV16" s="353"/>
      <c r="LCW16" s="352"/>
      <c r="LCX16" s="353"/>
      <c r="LCY16" s="352"/>
      <c r="LCZ16" s="353"/>
      <c r="LDA16" s="352"/>
      <c r="LDB16" s="353"/>
      <c r="LDC16" s="350"/>
      <c r="LDD16" s="350"/>
      <c r="LDE16" s="350"/>
      <c r="LDF16" s="350"/>
      <c r="LDG16" s="350"/>
      <c r="LDH16" s="350"/>
      <c r="LDI16" s="351"/>
      <c r="LDJ16" s="352"/>
      <c r="LDK16" s="353"/>
      <c r="LDL16" s="352"/>
      <c r="LDM16" s="353"/>
      <c r="LDN16" s="352"/>
      <c r="LDO16" s="353"/>
      <c r="LDP16" s="352"/>
      <c r="LDQ16" s="353"/>
      <c r="LDR16" s="350"/>
      <c r="LDS16" s="350"/>
      <c r="LDT16" s="350"/>
      <c r="LDU16" s="350"/>
      <c r="LDV16" s="350"/>
      <c r="LDW16" s="350"/>
      <c r="LDX16" s="351"/>
      <c r="LDY16" s="352"/>
      <c r="LDZ16" s="353"/>
      <c r="LEA16" s="352"/>
      <c r="LEB16" s="353"/>
      <c r="LEC16" s="352"/>
      <c r="LED16" s="353"/>
      <c r="LEE16" s="352"/>
      <c r="LEF16" s="353"/>
      <c r="LEG16" s="350"/>
      <c r="LEH16" s="350"/>
      <c r="LEI16" s="350"/>
      <c r="LEJ16" s="350"/>
      <c r="LEK16" s="350"/>
      <c r="LEL16" s="350"/>
      <c r="LEM16" s="351"/>
      <c r="LEN16" s="352"/>
      <c r="LEO16" s="353"/>
      <c r="LEP16" s="352"/>
      <c r="LEQ16" s="353"/>
      <c r="LER16" s="352"/>
      <c r="LES16" s="353"/>
      <c r="LET16" s="352"/>
      <c r="LEU16" s="353"/>
      <c r="LEV16" s="350"/>
      <c r="LEW16" s="350"/>
      <c r="LEX16" s="350"/>
      <c r="LEY16" s="350"/>
      <c r="LEZ16" s="350"/>
      <c r="LFA16" s="350"/>
      <c r="LFB16" s="351"/>
      <c r="LFC16" s="352"/>
      <c r="LFD16" s="353"/>
      <c r="LFE16" s="352"/>
      <c r="LFF16" s="353"/>
      <c r="LFG16" s="352"/>
      <c r="LFH16" s="353"/>
      <c r="LFI16" s="352"/>
      <c r="LFJ16" s="353"/>
      <c r="LFK16" s="350"/>
      <c r="LFL16" s="350"/>
      <c r="LFM16" s="350"/>
      <c r="LFN16" s="350"/>
      <c r="LFO16" s="350"/>
      <c r="LFP16" s="350"/>
      <c r="LFQ16" s="351"/>
      <c r="LFR16" s="352"/>
      <c r="LFS16" s="353"/>
      <c r="LFT16" s="352"/>
      <c r="LFU16" s="353"/>
      <c r="LFV16" s="352"/>
      <c r="LFW16" s="353"/>
      <c r="LFX16" s="352"/>
      <c r="LFY16" s="353"/>
      <c r="LFZ16" s="350"/>
      <c r="LGA16" s="350"/>
      <c r="LGB16" s="350"/>
      <c r="LGC16" s="350"/>
      <c r="LGD16" s="350"/>
      <c r="LGE16" s="350"/>
      <c r="LGF16" s="351"/>
      <c r="LGG16" s="352"/>
      <c r="LGH16" s="353"/>
      <c r="LGI16" s="352"/>
      <c r="LGJ16" s="353"/>
      <c r="LGK16" s="352"/>
      <c r="LGL16" s="353"/>
      <c r="LGM16" s="352"/>
      <c r="LGN16" s="353"/>
      <c r="LGO16" s="350"/>
      <c r="LGP16" s="350"/>
      <c r="LGQ16" s="350"/>
      <c r="LGR16" s="350"/>
      <c r="LGS16" s="350"/>
      <c r="LGT16" s="350"/>
      <c r="LGU16" s="351"/>
      <c r="LGV16" s="352"/>
      <c r="LGW16" s="353"/>
      <c r="LGX16" s="352"/>
      <c r="LGY16" s="353"/>
      <c r="LGZ16" s="352"/>
      <c r="LHA16" s="353"/>
      <c r="LHB16" s="352"/>
      <c r="LHC16" s="353"/>
      <c r="LHD16" s="350"/>
      <c r="LHE16" s="350"/>
      <c r="LHF16" s="350"/>
      <c r="LHG16" s="350"/>
      <c r="LHH16" s="350"/>
      <c r="LHI16" s="350"/>
      <c r="LHJ16" s="351"/>
      <c r="LHK16" s="352"/>
      <c r="LHL16" s="353"/>
      <c r="LHM16" s="352"/>
      <c r="LHN16" s="353"/>
      <c r="LHO16" s="352"/>
      <c r="LHP16" s="353"/>
      <c r="LHQ16" s="352"/>
      <c r="LHR16" s="353"/>
      <c r="LHS16" s="350"/>
      <c r="LHT16" s="350"/>
      <c r="LHU16" s="350"/>
      <c r="LHV16" s="350"/>
      <c r="LHW16" s="350"/>
      <c r="LHX16" s="350"/>
      <c r="LHY16" s="351"/>
      <c r="LHZ16" s="352"/>
      <c r="LIA16" s="353"/>
      <c r="LIB16" s="352"/>
      <c r="LIC16" s="353"/>
      <c r="LID16" s="352"/>
      <c r="LIE16" s="353"/>
      <c r="LIF16" s="352"/>
      <c r="LIG16" s="353"/>
      <c r="LIH16" s="350"/>
      <c r="LII16" s="350"/>
      <c r="LIJ16" s="350"/>
      <c r="LIK16" s="350"/>
      <c r="LIL16" s="350"/>
      <c r="LIM16" s="350"/>
      <c r="LIN16" s="351"/>
      <c r="LIO16" s="352"/>
      <c r="LIP16" s="353"/>
      <c r="LIQ16" s="352"/>
      <c r="LIR16" s="353"/>
      <c r="LIS16" s="352"/>
      <c r="LIT16" s="353"/>
      <c r="LIU16" s="352"/>
      <c r="LIV16" s="353"/>
      <c r="LIW16" s="350"/>
      <c r="LIX16" s="350"/>
      <c r="LIY16" s="350"/>
      <c r="LIZ16" s="350"/>
      <c r="LJA16" s="350"/>
      <c r="LJB16" s="350"/>
      <c r="LJC16" s="351"/>
      <c r="LJD16" s="352"/>
      <c r="LJE16" s="353"/>
      <c r="LJF16" s="352"/>
      <c r="LJG16" s="353"/>
      <c r="LJH16" s="352"/>
      <c r="LJI16" s="353"/>
      <c r="LJJ16" s="352"/>
      <c r="LJK16" s="353"/>
      <c r="LJL16" s="350"/>
      <c r="LJM16" s="350"/>
      <c r="LJN16" s="350"/>
      <c r="LJO16" s="350"/>
      <c r="LJP16" s="350"/>
      <c r="LJQ16" s="350"/>
      <c r="LJR16" s="351"/>
      <c r="LJS16" s="352"/>
      <c r="LJT16" s="353"/>
      <c r="LJU16" s="352"/>
      <c r="LJV16" s="353"/>
      <c r="LJW16" s="352"/>
      <c r="LJX16" s="353"/>
      <c r="LJY16" s="352"/>
      <c r="LJZ16" s="353"/>
      <c r="LKA16" s="350"/>
      <c r="LKB16" s="350"/>
      <c r="LKC16" s="350"/>
      <c r="LKD16" s="350"/>
      <c r="LKE16" s="350"/>
      <c r="LKF16" s="350"/>
      <c r="LKG16" s="351"/>
      <c r="LKH16" s="352"/>
      <c r="LKI16" s="353"/>
      <c r="LKJ16" s="352"/>
      <c r="LKK16" s="353"/>
      <c r="LKL16" s="352"/>
      <c r="LKM16" s="353"/>
      <c r="LKN16" s="352"/>
      <c r="LKO16" s="353"/>
      <c r="LKP16" s="350"/>
      <c r="LKQ16" s="350"/>
      <c r="LKR16" s="350"/>
      <c r="LKS16" s="350"/>
      <c r="LKT16" s="350"/>
      <c r="LKU16" s="350"/>
      <c r="LKV16" s="351"/>
      <c r="LKW16" s="352"/>
      <c r="LKX16" s="353"/>
      <c r="LKY16" s="352"/>
      <c r="LKZ16" s="353"/>
      <c r="LLA16" s="352"/>
      <c r="LLB16" s="353"/>
      <c r="LLC16" s="352"/>
      <c r="LLD16" s="353"/>
      <c r="LLE16" s="350"/>
      <c r="LLF16" s="350"/>
      <c r="LLG16" s="350"/>
      <c r="LLH16" s="350"/>
      <c r="LLI16" s="350"/>
      <c r="LLJ16" s="350"/>
      <c r="LLK16" s="351"/>
      <c r="LLL16" s="352"/>
      <c r="LLM16" s="353"/>
      <c r="LLN16" s="352"/>
      <c r="LLO16" s="353"/>
      <c r="LLP16" s="352"/>
      <c r="LLQ16" s="353"/>
      <c r="LLR16" s="352"/>
      <c r="LLS16" s="353"/>
      <c r="LLT16" s="350"/>
      <c r="LLU16" s="350"/>
      <c r="LLV16" s="350"/>
      <c r="LLW16" s="350"/>
      <c r="LLX16" s="350"/>
      <c r="LLY16" s="350"/>
      <c r="LLZ16" s="351"/>
      <c r="LMA16" s="352"/>
      <c r="LMB16" s="353"/>
      <c r="LMC16" s="352"/>
      <c r="LMD16" s="353"/>
      <c r="LME16" s="352"/>
      <c r="LMF16" s="353"/>
      <c r="LMG16" s="352"/>
      <c r="LMH16" s="353"/>
      <c r="LMI16" s="350"/>
      <c r="LMJ16" s="350"/>
      <c r="LMK16" s="350"/>
      <c r="LML16" s="350"/>
      <c r="LMM16" s="350"/>
      <c r="LMN16" s="350"/>
      <c r="LMO16" s="351"/>
      <c r="LMP16" s="352"/>
      <c r="LMQ16" s="353"/>
      <c r="LMR16" s="352"/>
      <c r="LMS16" s="353"/>
      <c r="LMT16" s="352"/>
      <c r="LMU16" s="353"/>
      <c r="LMV16" s="352"/>
      <c r="LMW16" s="353"/>
      <c r="LMX16" s="350"/>
      <c r="LMY16" s="350"/>
      <c r="LMZ16" s="350"/>
      <c r="LNA16" s="350"/>
      <c r="LNB16" s="350"/>
      <c r="LNC16" s="350"/>
      <c r="LND16" s="351"/>
      <c r="LNE16" s="352"/>
      <c r="LNF16" s="353"/>
      <c r="LNG16" s="352"/>
      <c r="LNH16" s="353"/>
      <c r="LNI16" s="352"/>
      <c r="LNJ16" s="353"/>
      <c r="LNK16" s="352"/>
      <c r="LNL16" s="353"/>
      <c r="LNM16" s="350"/>
      <c r="LNN16" s="350"/>
      <c r="LNO16" s="350"/>
      <c r="LNP16" s="350"/>
      <c r="LNQ16" s="350"/>
      <c r="LNR16" s="350"/>
      <c r="LNS16" s="351"/>
      <c r="LNT16" s="352"/>
      <c r="LNU16" s="353"/>
      <c r="LNV16" s="352"/>
      <c r="LNW16" s="353"/>
      <c r="LNX16" s="352"/>
      <c r="LNY16" s="353"/>
      <c r="LNZ16" s="352"/>
      <c r="LOA16" s="353"/>
      <c r="LOB16" s="350"/>
      <c r="LOC16" s="350"/>
      <c r="LOD16" s="350"/>
      <c r="LOE16" s="350"/>
      <c r="LOF16" s="350"/>
      <c r="LOG16" s="350"/>
      <c r="LOH16" s="351"/>
      <c r="LOI16" s="352"/>
      <c r="LOJ16" s="353"/>
      <c r="LOK16" s="352"/>
      <c r="LOL16" s="353"/>
      <c r="LOM16" s="352"/>
      <c r="LON16" s="353"/>
      <c r="LOO16" s="352"/>
      <c r="LOP16" s="353"/>
      <c r="LOQ16" s="350"/>
      <c r="LOR16" s="350"/>
      <c r="LOS16" s="350"/>
      <c r="LOT16" s="350"/>
      <c r="LOU16" s="350"/>
      <c r="LOV16" s="350"/>
      <c r="LOW16" s="351"/>
      <c r="LOX16" s="352"/>
      <c r="LOY16" s="353"/>
      <c r="LOZ16" s="352"/>
      <c r="LPA16" s="353"/>
      <c r="LPB16" s="352"/>
      <c r="LPC16" s="353"/>
      <c r="LPD16" s="352"/>
      <c r="LPE16" s="353"/>
      <c r="LPF16" s="350"/>
      <c r="LPG16" s="350"/>
      <c r="LPH16" s="350"/>
      <c r="LPI16" s="350"/>
      <c r="LPJ16" s="350"/>
      <c r="LPK16" s="350"/>
      <c r="LPL16" s="351"/>
      <c r="LPM16" s="352"/>
      <c r="LPN16" s="353"/>
      <c r="LPO16" s="352"/>
      <c r="LPP16" s="353"/>
      <c r="LPQ16" s="352"/>
      <c r="LPR16" s="353"/>
      <c r="LPS16" s="352"/>
      <c r="LPT16" s="353"/>
      <c r="LPU16" s="350"/>
      <c r="LPV16" s="350"/>
      <c r="LPW16" s="350"/>
      <c r="LPX16" s="350"/>
      <c r="LPY16" s="350"/>
      <c r="LPZ16" s="350"/>
      <c r="LQA16" s="351"/>
      <c r="LQB16" s="352"/>
      <c r="LQC16" s="353"/>
      <c r="LQD16" s="352"/>
      <c r="LQE16" s="353"/>
      <c r="LQF16" s="352"/>
      <c r="LQG16" s="353"/>
      <c r="LQH16" s="352"/>
      <c r="LQI16" s="353"/>
      <c r="LQJ16" s="350"/>
      <c r="LQK16" s="350"/>
      <c r="LQL16" s="350"/>
      <c r="LQM16" s="350"/>
      <c r="LQN16" s="350"/>
      <c r="LQO16" s="350"/>
      <c r="LQP16" s="351"/>
      <c r="LQQ16" s="352"/>
      <c r="LQR16" s="353"/>
      <c r="LQS16" s="352"/>
      <c r="LQT16" s="353"/>
      <c r="LQU16" s="352"/>
      <c r="LQV16" s="353"/>
      <c r="LQW16" s="352"/>
      <c r="LQX16" s="353"/>
      <c r="LQY16" s="350"/>
      <c r="LQZ16" s="350"/>
      <c r="LRA16" s="350"/>
      <c r="LRB16" s="350"/>
      <c r="LRC16" s="350"/>
      <c r="LRD16" s="350"/>
      <c r="LRE16" s="351"/>
      <c r="LRF16" s="352"/>
      <c r="LRG16" s="353"/>
      <c r="LRH16" s="352"/>
      <c r="LRI16" s="353"/>
      <c r="LRJ16" s="352"/>
      <c r="LRK16" s="353"/>
      <c r="LRL16" s="352"/>
      <c r="LRM16" s="353"/>
      <c r="LRN16" s="350"/>
      <c r="LRO16" s="350"/>
      <c r="LRP16" s="350"/>
      <c r="LRQ16" s="350"/>
      <c r="LRR16" s="350"/>
      <c r="LRS16" s="350"/>
      <c r="LRT16" s="351"/>
      <c r="LRU16" s="352"/>
      <c r="LRV16" s="353"/>
      <c r="LRW16" s="352"/>
      <c r="LRX16" s="353"/>
      <c r="LRY16" s="352"/>
      <c r="LRZ16" s="353"/>
      <c r="LSA16" s="352"/>
      <c r="LSB16" s="353"/>
      <c r="LSC16" s="350"/>
      <c r="LSD16" s="350"/>
      <c r="LSE16" s="350"/>
      <c r="LSF16" s="350"/>
      <c r="LSG16" s="350"/>
      <c r="LSH16" s="350"/>
      <c r="LSI16" s="351"/>
      <c r="LSJ16" s="352"/>
      <c r="LSK16" s="353"/>
      <c r="LSL16" s="352"/>
      <c r="LSM16" s="353"/>
      <c r="LSN16" s="352"/>
      <c r="LSO16" s="353"/>
      <c r="LSP16" s="352"/>
      <c r="LSQ16" s="353"/>
      <c r="LSR16" s="350"/>
      <c r="LSS16" s="350"/>
      <c r="LST16" s="350"/>
      <c r="LSU16" s="350"/>
      <c r="LSV16" s="350"/>
      <c r="LSW16" s="350"/>
      <c r="LSX16" s="351"/>
      <c r="LSY16" s="352"/>
      <c r="LSZ16" s="353"/>
      <c r="LTA16" s="352"/>
      <c r="LTB16" s="353"/>
      <c r="LTC16" s="352"/>
      <c r="LTD16" s="353"/>
      <c r="LTE16" s="352"/>
      <c r="LTF16" s="353"/>
      <c r="LTG16" s="350"/>
      <c r="LTH16" s="350"/>
      <c r="LTI16" s="350"/>
      <c r="LTJ16" s="350"/>
      <c r="LTK16" s="350"/>
      <c r="LTL16" s="350"/>
      <c r="LTM16" s="351"/>
      <c r="LTN16" s="352"/>
      <c r="LTO16" s="353"/>
      <c r="LTP16" s="352"/>
      <c r="LTQ16" s="353"/>
      <c r="LTR16" s="352"/>
      <c r="LTS16" s="353"/>
      <c r="LTT16" s="352"/>
      <c r="LTU16" s="353"/>
      <c r="LTV16" s="350"/>
      <c r="LTW16" s="350"/>
      <c r="LTX16" s="350"/>
      <c r="LTY16" s="350"/>
      <c r="LTZ16" s="350"/>
      <c r="LUA16" s="350"/>
      <c r="LUB16" s="351"/>
      <c r="LUC16" s="352"/>
      <c r="LUD16" s="353"/>
      <c r="LUE16" s="352"/>
      <c r="LUF16" s="353"/>
      <c r="LUG16" s="352"/>
      <c r="LUH16" s="353"/>
      <c r="LUI16" s="352"/>
      <c r="LUJ16" s="353"/>
      <c r="LUK16" s="350"/>
      <c r="LUL16" s="350"/>
      <c r="LUM16" s="350"/>
      <c r="LUN16" s="350"/>
      <c r="LUO16" s="350"/>
      <c r="LUP16" s="350"/>
      <c r="LUQ16" s="351"/>
      <c r="LUR16" s="352"/>
      <c r="LUS16" s="353"/>
      <c r="LUT16" s="352"/>
      <c r="LUU16" s="353"/>
      <c r="LUV16" s="352"/>
      <c r="LUW16" s="353"/>
      <c r="LUX16" s="352"/>
      <c r="LUY16" s="353"/>
      <c r="LUZ16" s="350"/>
      <c r="LVA16" s="350"/>
      <c r="LVB16" s="350"/>
      <c r="LVC16" s="350"/>
      <c r="LVD16" s="350"/>
      <c r="LVE16" s="350"/>
      <c r="LVF16" s="351"/>
      <c r="LVG16" s="352"/>
      <c r="LVH16" s="353"/>
      <c r="LVI16" s="352"/>
      <c r="LVJ16" s="353"/>
      <c r="LVK16" s="352"/>
      <c r="LVL16" s="353"/>
      <c r="LVM16" s="352"/>
      <c r="LVN16" s="353"/>
      <c r="LVO16" s="350"/>
      <c r="LVP16" s="350"/>
      <c r="LVQ16" s="350"/>
      <c r="LVR16" s="350"/>
      <c r="LVS16" s="350"/>
      <c r="LVT16" s="350"/>
      <c r="LVU16" s="351"/>
      <c r="LVV16" s="352"/>
      <c r="LVW16" s="353"/>
      <c r="LVX16" s="352"/>
      <c r="LVY16" s="353"/>
      <c r="LVZ16" s="352"/>
      <c r="LWA16" s="353"/>
      <c r="LWB16" s="352"/>
      <c r="LWC16" s="353"/>
      <c r="LWD16" s="350"/>
      <c r="LWE16" s="350"/>
      <c r="LWF16" s="350"/>
      <c r="LWG16" s="350"/>
      <c r="LWH16" s="350"/>
      <c r="LWI16" s="350"/>
      <c r="LWJ16" s="351"/>
      <c r="LWK16" s="352"/>
      <c r="LWL16" s="353"/>
      <c r="LWM16" s="352"/>
      <c r="LWN16" s="353"/>
      <c r="LWO16" s="352"/>
      <c r="LWP16" s="353"/>
      <c r="LWQ16" s="352"/>
      <c r="LWR16" s="353"/>
      <c r="LWS16" s="350"/>
      <c r="LWT16" s="350"/>
      <c r="LWU16" s="350"/>
      <c r="LWV16" s="350"/>
      <c r="LWW16" s="350"/>
      <c r="LWX16" s="350"/>
      <c r="LWY16" s="351"/>
      <c r="LWZ16" s="352"/>
      <c r="LXA16" s="353"/>
      <c r="LXB16" s="352"/>
      <c r="LXC16" s="353"/>
      <c r="LXD16" s="352"/>
      <c r="LXE16" s="353"/>
      <c r="LXF16" s="352"/>
      <c r="LXG16" s="353"/>
      <c r="LXH16" s="350"/>
      <c r="LXI16" s="350"/>
      <c r="LXJ16" s="350"/>
      <c r="LXK16" s="350"/>
      <c r="LXL16" s="350"/>
      <c r="LXM16" s="350"/>
      <c r="LXN16" s="351"/>
      <c r="LXO16" s="352"/>
      <c r="LXP16" s="353"/>
      <c r="LXQ16" s="352"/>
      <c r="LXR16" s="353"/>
      <c r="LXS16" s="352"/>
      <c r="LXT16" s="353"/>
      <c r="LXU16" s="352"/>
      <c r="LXV16" s="353"/>
      <c r="LXW16" s="350"/>
      <c r="LXX16" s="350"/>
      <c r="LXY16" s="350"/>
      <c r="LXZ16" s="350"/>
      <c r="LYA16" s="350"/>
      <c r="LYB16" s="350"/>
      <c r="LYC16" s="351"/>
      <c r="LYD16" s="352"/>
      <c r="LYE16" s="353"/>
      <c r="LYF16" s="352"/>
      <c r="LYG16" s="353"/>
      <c r="LYH16" s="352"/>
      <c r="LYI16" s="353"/>
      <c r="LYJ16" s="352"/>
      <c r="LYK16" s="353"/>
      <c r="LYL16" s="350"/>
      <c r="LYM16" s="350"/>
      <c r="LYN16" s="350"/>
      <c r="LYO16" s="350"/>
      <c r="LYP16" s="350"/>
      <c r="LYQ16" s="350"/>
      <c r="LYR16" s="351"/>
      <c r="LYS16" s="352"/>
      <c r="LYT16" s="353"/>
      <c r="LYU16" s="352"/>
      <c r="LYV16" s="353"/>
      <c r="LYW16" s="352"/>
      <c r="LYX16" s="353"/>
      <c r="LYY16" s="352"/>
      <c r="LYZ16" s="353"/>
      <c r="LZA16" s="350"/>
      <c r="LZB16" s="350"/>
      <c r="LZC16" s="350"/>
      <c r="LZD16" s="350"/>
      <c r="LZE16" s="350"/>
      <c r="LZF16" s="350"/>
      <c r="LZG16" s="351"/>
      <c r="LZH16" s="352"/>
      <c r="LZI16" s="353"/>
      <c r="LZJ16" s="352"/>
      <c r="LZK16" s="353"/>
      <c r="LZL16" s="352"/>
      <c r="LZM16" s="353"/>
      <c r="LZN16" s="352"/>
      <c r="LZO16" s="353"/>
      <c r="LZP16" s="350"/>
      <c r="LZQ16" s="350"/>
      <c r="LZR16" s="350"/>
      <c r="LZS16" s="350"/>
      <c r="LZT16" s="350"/>
      <c r="LZU16" s="350"/>
      <c r="LZV16" s="351"/>
      <c r="LZW16" s="352"/>
      <c r="LZX16" s="353"/>
      <c r="LZY16" s="352"/>
      <c r="LZZ16" s="353"/>
      <c r="MAA16" s="352"/>
      <c r="MAB16" s="353"/>
      <c r="MAC16" s="352"/>
      <c r="MAD16" s="353"/>
      <c r="MAE16" s="350"/>
      <c r="MAF16" s="350"/>
      <c r="MAG16" s="350"/>
      <c r="MAH16" s="350"/>
      <c r="MAI16" s="350"/>
      <c r="MAJ16" s="350"/>
      <c r="MAK16" s="351"/>
      <c r="MAL16" s="352"/>
      <c r="MAM16" s="353"/>
      <c r="MAN16" s="352"/>
      <c r="MAO16" s="353"/>
      <c r="MAP16" s="352"/>
      <c r="MAQ16" s="353"/>
      <c r="MAR16" s="352"/>
      <c r="MAS16" s="353"/>
      <c r="MAT16" s="350"/>
      <c r="MAU16" s="350"/>
      <c r="MAV16" s="350"/>
      <c r="MAW16" s="350"/>
      <c r="MAX16" s="350"/>
      <c r="MAY16" s="350"/>
      <c r="MAZ16" s="351"/>
      <c r="MBA16" s="352"/>
      <c r="MBB16" s="353"/>
      <c r="MBC16" s="352"/>
      <c r="MBD16" s="353"/>
      <c r="MBE16" s="352"/>
      <c r="MBF16" s="353"/>
      <c r="MBG16" s="352"/>
      <c r="MBH16" s="353"/>
      <c r="MBI16" s="350"/>
      <c r="MBJ16" s="350"/>
      <c r="MBK16" s="350"/>
      <c r="MBL16" s="350"/>
      <c r="MBM16" s="350"/>
      <c r="MBN16" s="350"/>
      <c r="MBO16" s="351"/>
      <c r="MBP16" s="352"/>
      <c r="MBQ16" s="353"/>
      <c r="MBR16" s="352"/>
      <c r="MBS16" s="353"/>
      <c r="MBT16" s="352"/>
      <c r="MBU16" s="353"/>
      <c r="MBV16" s="352"/>
      <c r="MBW16" s="353"/>
      <c r="MBX16" s="350"/>
      <c r="MBY16" s="350"/>
      <c r="MBZ16" s="350"/>
      <c r="MCA16" s="350"/>
      <c r="MCB16" s="350"/>
      <c r="MCC16" s="350"/>
      <c r="MCD16" s="351"/>
      <c r="MCE16" s="352"/>
      <c r="MCF16" s="353"/>
      <c r="MCG16" s="352"/>
      <c r="MCH16" s="353"/>
      <c r="MCI16" s="352"/>
      <c r="MCJ16" s="353"/>
      <c r="MCK16" s="352"/>
      <c r="MCL16" s="353"/>
      <c r="MCM16" s="350"/>
      <c r="MCN16" s="350"/>
      <c r="MCO16" s="350"/>
      <c r="MCP16" s="350"/>
      <c r="MCQ16" s="350"/>
      <c r="MCR16" s="350"/>
      <c r="MCS16" s="351"/>
      <c r="MCT16" s="352"/>
      <c r="MCU16" s="353"/>
      <c r="MCV16" s="352"/>
      <c r="MCW16" s="353"/>
      <c r="MCX16" s="352"/>
      <c r="MCY16" s="353"/>
      <c r="MCZ16" s="352"/>
      <c r="MDA16" s="353"/>
      <c r="MDB16" s="350"/>
      <c r="MDC16" s="350"/>
      <c r="MDD16" s="350"/>
      <c r="MDE16" s="350"/>
      <c r="MDF16" s="350"/>
      <c r="MDG16" s="350"/>
      <c r="MDH16" s="351"/>
      <c r="MDI16" s="352"/>
      <c r="MDJ16" s="353"/>
      <c r="MDK16" s="352"/>
      <c r="MDL16" s="353"/>
      <c r="MDM16" s="352"/>
      <c r="MDN16" s="353"/>
      <c r="MDO16" s="352"/>
      <c r="MDP16" s="353"/>
      <c r="MDQ16" s="350"/>
      <c r="MDR16" s="350"/>
      <c r="MDS16" s="350"/>
      <c r="MDT16" s="350"/>
      <c r="MDU16" s="350"/>
      <c r="MDV16" s="350"/>
      <c r="MDW16" s="351"/>
      <c r="MDX16" s="352"/>
      <c r="MDY16" s="353"/>
      <c r="MDZ16" s="352"/>
      <c r="MEA16" s="353"/>
      <c r="MEB16" s="352"/>
      <c r="MEC16" s="353"/>
      <c r="MED16" s="352"/>
      <c r="MEE16" s="353"/>
      <c r="MEF16" s="350"/>
      <c r="MEG16" s="350"/>
      <c r="MEH16" s="350"/>
      <c r="MEI16" s="350"/>
      <c r="MEJ16" s="350"/>
      <c r="MEK16" s="350"/>
      <c r="MEL16" s="351"/>
      <c r="MEM16" s="352"/>
      <c r="MEN16" s="353"/>
      <c r="MEO16" s="352"/>
      <c r="MEP16" s="353"/>
      <c r="MEQ16" s="352"/>
      <c r="MER16" s="353"/>
      <c r="MES16" s="352"/>
      <c r="MET16" s="353"/>
      <c r="MEU16" s="350"/>
      <c r="MEV16" s="350"/>
      <c r="MEW16" s="350"/>
      <c r="MEX16" s="350"/>
      <c r="MEY16" s="350"/>
      <c r="MEZ16" s="350"/>
      <c r="MFA16" s="351"/>
      <c r="MFB16" s="352"/>
      <c r="MFC16" s="353"/>
      <c r="MFD16" s="352"/>
      <c r="MFE16" s="353"/>
      <c r="MFF16" s="352"/>
      <c r="MFG16" s="353"/>
      <c r="MFH16" s="352"/>
      <c r="MFI16" s="353"/>
      <c r="MFJ16" s="350"/>
      <c r="MFK16" s="350"/>
      <c r="MFL16" s="350"/>
      <c r="MFM16" s="350"/>
      <c r="MFN16" s="350"/>
      <c r="MFO16" s="350"/>
      <c r="MFP16" s="351"/>
      <c r="MFQ16" s="352"/>
      <c r="MFR16" s="353"/>
      <c r="MFS16" s="352"/>
      <c r="MFT16" s="353"/>
      <c r="MFU16" s="352"/>
      <c r="MFV16" s="353"/>
      <c r="MFW16" s="352"/>
      <c r="MFX16" s="353"/>
      <c r="MFY16" s="350"/>
      <c r="MFZ16" s="350"/>
      <c r="MGA16" s="350"/>
      <c r="MGB16" s="350"/>
      <c r="MGC16" s="350"/>
      <c r="MGD16" s="350"/>
      <c r="MGE16" s="351"/>
      <c r="MGF16" s="352"/>
      <c r="MGG16" s="353"/>
      <c r="MGH16" s="352"/>
      <c r="MGI16" s="353"/>
      <c r="MGJ16" s="352"/>
      <c r="MGK16" s="353"/>
      <c r="MGL16" s="352"/>
      <c r="MGM16" s="353"/>
      <c r="MGN16" s="350"/>
      <c r="MGO16" s="350"/>
      <c r="MGP16" s="350"/>
      <c r="MGQ16" s="350"/>
      <c r="MGR16" s="350"/>
      <c r="MGS16" s="350"/>
      <c r="MGT16" s="351"/>
      <c r="MGU16" s="352"/>
      <c r="MGV16" s="353"/>
      <c r="MGW16" s="352"/>
      <c r="MGX16" s="353"/>
      <c r="MGY16" s="352"/>
      <c r="MGZ16" s="353"/>
      <c r="MHA16" s="352"/>
      <c r="MHB16" s="353"/>
      <c r="MHC16" s="350"/>
      <c r="MHD16" s="350"/>
      <c r="MHE16" s="350"/>
      <c r="MHF16" s="350"/>
      <c r="MHG16" s="350"/>
      <c r="MHH16" s="350"/>
      <c r="MHI16" s="351"/>
      <c r="MHJ16" s="352"/>
      <c r="MHK16" s="353"/>
      <c r="MHL16" s="352"/>
      <c r="MHM16" s="353"/>
      <c r="MHN16" s="352"/>
      <c r="MHO16" s="353"/>
      <c r="MHP16" s="352"/>
      <c r="MHQ16" s="353"/>
      <c r="MHR16" s="350"/>
      <c r="MHS16" s="350"/>
      <c r="MHT16" s="350"/>
      <c r="MHU16" s="350"/>
      <c r="MHV16" s="350"/>
      <c r="MHW16" s="350"/>
      <c r="MHX16" s="351"/>
      <c r="MHY16" s="352"/>
      <c r="MHZ16" s="353"/>
      <c r="MIA16" s="352"/>
      <c r="MIB16" s="353"/>
      <c r="MIC16" s="352"/>
      <c r="MID16" s="353"/>
      <c r="MIE16" s="352"/>
      <c r="MIF16" s="353"/>
      <c r="MIG16" s="350"/>
      <c r="MIH16" s="350"/>
      <c r="MII16" s="350"/>
      <c r="MIJ16" s="350"/>
      <c r="MIK16" s="350"/>
      <c r="MIL16" s="350"/>
      <c r="MIM16" s="351"/>
      <c r="MIN16" s="352"/>
      <c r="MIO16" s="353"/>
      <c r="MIP16" s="352"/>
      <c r="MIQ16" s="353"/>
      <c r="MIR16" s="352"/>
      <c r="MIS16" s="353"/>
      <c r="MIT16" s="352"/>
      <c r="MIU16" s="353"/>
      <c r="MIV16" s="350"/>
      <c r="MIW16" s="350"/>
      <c r="MIX16" s="350"/>
      <c r="MIY16" s="350"/>
      <c r="MIZ16" s="350"/>
      <c r="MJA16" s="350"/>
      <c r="MJB16" s="351"/>
      <c r="MJC16" s="352"/>
      <c r="MJD16" s="353"/>
      <c r="MJE16" s="352"/>
      <c r="MJF16" s="353"/>
      <c r="MJG16" s="352"/>
      <c r="MJH16" s="353"/>
      <c r="MJI16" s="352"/>
      <c r="MJJ16" s="353"/>
      <c r="MJK16" s="350"/>
      <c r="MJL16" s="350"/>
      <c r="MJM16" s="350"/>
      <c r="MJN16" s="350"/>
      <c r="MJO16" s="350"/>
      <c r="MJP16" s="350"/>
      <c r="MJQ16" s="351"/>
      <c r="MJR16" s="352"/>
      <c r="MJS16" s="353"/>
      <c r="MJT16" s="352"/>
      <c r="MJU16" s="353"/>
      <c r="MJV16" s="352"/>
      <c r="MJW16" s="353"/>
      <c r="MJX16" s="352"/>
      <c r="MJY16" s="353"/>
      <c r="MJZ16" s="350"/>
      <c r="MKA16" s="350"/>
      <c r="MKB16" s="350"/>
      <c r="MKC16" s="350"/>
      <c r="MKD16" s="350"/>
      <c r="MKE16" s="350"/>
      <c r="MKF16" s="351"/>
      <c r="MKG16" s="352"/>
      <c r="MKH16" s="353"/>
      <c r="MKI16" s="352"/>
      <c r="MKJ16" s="353"/>
      <c r="MKK16" s="352"/>
      <c r="MKL16" s="353"/>
      <c r="MKM16" s="352"/>
      <c r="MKN16" s="353"/>
      <c r="MKO16" s="350"/>
      <c r="MKP16" s="350"/>
      <c r="MKQ16" s="350"/>
      <c r="MKR16" s="350"/>
      <c r="MKS16" s="350"/>
      <c r="MKT16" s="350"/>
      <c r="MKU16" s="351"/>
      <c r="MKV16" s="352"/>
      <c r="MKW16" s="353"/>
      <c r="MKX16" s="352"/>
      <c r="MKY16" s="353"/>
      <c r="MKZ16" s="352"/>
      <c r="MLA16" s="353"/>
      <c r="MLB16" s="352"/>
      <c r="MLC16" s="353"/>
      <c r="MLD16" s="350"/>
      <c r="MLE16" s="350"/>
      <c r="MLF16" s="350"/>
      <c r="MLG16" s="350"/>
      <c r="MLH16" s="350"/>
      <c r="MLI16" s="350"/>
      <c r="MLJ16" s="351"/>
      <c r="MLK16" s="352"/>
      <c r="MLL16" s="353"/>
      <c r="MLM16" s="352"/>
      <c r="MLN16" s="353"/>
      <c r="MLO16" s="352"/>
      <c r="MLP16" s="353"/>
      <c r="MLQ16" s="352"/>
      <c r="MLR16" s="353"/>
      <c r="MLS16" s="350"/>
      <c r="MLT16" s="350"/>
      <c r="MLU16" s="350"/>
      <c r="MLV16" s="350"/>
      <c r="MLW16" s="350"/>
      <c r="MLX16" s="350"/>
      <c r="MLY16" s="351"/>
      <c r="MLZ16" s="352"/>
      <c r="MMA16" s="353"/>
      <c r="MMB16" s="352"/>
      <c r="MMC16" s="353"/>
      <c r="MMD16" s="352"/>
      <c r="MME16" s="353"/>
      <c r="MMF16" s="352"/>
      <c r="MMG16" s="353"/>
      <c r="MMH16" s="350"/>
      <c r="MMI16" s="350"/>
      <c r="MMJ16" s="350"/>
      <c r="MMK16" s="350"/>
      <c r="MML16" s="350"/>
      <c r="MMM16" s="350"/>
      <c r="MMN16" s="351"/>
      <c r="MMO16" s="352"/>
      <c r="MMP16" s="353"/>
      <c r="MMQ16" s="352"/>
      <c r="MMR16" s="353"/>
      <c r="MMS16" s="352"/>
      <c r="MMT16" s="353"/>
      <c r="MMU16" s="352"/>
      <c r="MMV16" s="353"/>
      <c r="MMW16" s="350"/>
      <c r="MMX16" s="350"/>
      <c r="MMY16" s="350"/>
      <c r="MMZ16" s="350"/>
      <c r="MNA16" s="350"/>
      <c r="MNB16" s="350"/>
      <c r="MNC16" s="351"/>
      <c r="MND16" s="352"/>
      <c r="MNE16" s="353"/>
      <c r="MNF16" s="352"/>
      <c r="MNG16" s="353"/>
      <c r="MNH16" s="352"/>
      <c r="MNI16" s="353"/>
      <c r="MNJ16" s="352"/>
      <c r="MNK16" s="353"/>
      <c r="MNL16" s="350"/>
      <c r="MNM16" s="350"/>
      <c r="MNN16" s="350"/>
      <c r="MNO16" s="350"/>
      <c r="MNP16" s="350"/>
      <c r="MNQ16" s="350"/>
      <c r="MNR16" s="351"/>
      <c r="MNS16" s="352"/>
      <c r="MNT16" s="353"/>
      <c r="MNU16" s="352"/>
      <c r="MNV16" s="353"/>
      <c r="MNW16" s="352"/>
      <c r="MNX16" s="353"/>
      <c r="MNY16" s="352"/>
      <c r="MNZ16" s="353"/>
      <c r="MOA16" s="350"/>
      <c r="MOB16" s="350"/>
      <c r="MOC16" s="350"/>
      <c r="MOD16" s="350"/>
      <c r="MOE16" s="350"/>
      <c r="MOF16" s="350"/>
      <c r="MOG16" s="351"/>
      <c r="MOH16" s="352"/>
      <c r="MOI16" s="353"/>
      <c r="MOJ16" s="352"/>
      <c r="MOK16" s="353"/>
      <c r="MOL16" s="352"/>
      <c r="MOM16" s="353"/>
      <c r="MON16" s="352"/>
      <c r="MOO16" s="353"/>
      <c r="MOP16" s="350"/>
      <c r="MOQ16" s="350"/>
      <c r="MOR16" s="350"/>
      <c r="MOS16" s="350"/>
      <c r="MOT16" s="350"/>
      <c r="MOU16" s="350"/>
      <c r="MOV16" s="351"/>
      <c r="MOW16" s="352"/>
      <c r="MOX16" s="353"/>
      <c r="MOY16" s="352"/>
      <c r="MOZ16" s="353"/>
      <c r="MPA16" s="352"/>
      <c r="MPB16" s="353"/>
      <c r="MPC16" s="352"/>
      <c r="MPD16" s="353"/>
      <c r="MPE16" s="350"/>
      <c r="MPF16" s="350"/>
      <c r="MPG16" s="350"/>
      <c r="MPH16" s="350"/>
      <c r="MPI16" s="350"/>
      <c r="MPJ16" s="350"/>
      <c r="MPK16" s="351"/>
      <c r="MPL16" s="352"/>
      <c r="MPM16" s="353"/>
      <c r="MPN16" s="352"/>
      <c r="MPO16" s="353"/>
      <c r="MPP16" s="352"/>
      <c r="MPQ16" s="353"/>
      <c r="MPR16" s="352"/>
      <c r="MPS16" s="353"/>
      <c r="MPT16" s="350"/>
      <c r="MPU16" s="350"/>
      <c r="MPV16" s="350"/>
      <c r="MPW16" s="350"/>
      <c r="MPX16" s="350"/>
      <c r="MPY16" s="350"/>
      <c r="MPZ16" s="351"/>
      <c r="MQA16" s="352"/>
      <c r="MQB16" s="353"/>
      <c r="MQC16" s="352"/>
      <c r="MQD16" s="353"/>
      <c r="MQE16" s="352"/>
      <c r="MQF16" s="353"/>
      <c r="MQG16" s="352"/>
      <c r="MQH16" s="353"/>
      <c r="MQI16" s="350"/>
      <c r="MQJ16" s="350"/>
      <c r="MQK16" s="350"/>
      <c r="MQL16" s="350"/>
      <c r="MQM16" s="350"/>
      <c r="MQN16" s="350"/>
      <c r="MQO16" s="351"/>
      <c r="MQP16" s="352"/>
      <c r="MQQ16" s="353"/>
      <c r="MQR16" s="352"/>
      <c r="MQS16" s="353"/>
      <c r="MQT16" s="352"/>
      <c r="MQU16" s="353"/>
      <c r="MQV16" s="352"/>
      <c r="MQW16" s="353"/>
      <c r="MQX16" s="350"/>
      <c r="MQY16" s="350"/>
      <c r="MQZ16" s="350"/>
      <c r="MRA16" s="350"/>
      <c r="MRB16" s="350"/>
      <c r="MRC16" s="350"/>
      <c r="MRD16" s="351"/>
      <c r="MRE16" s="352"/>
      <c r="MRF16" s="353"/>
      <c r="MRG16" s="352"/>
      <c r="MRH16" s="353"/>
      <c r="MRI16" s="352"/>
      <c r="MRJ16" s="353"/>
      <c r="MRK16" s="352"/>
      <c r="MRL16" s="353"/>
      <c r="MRM16" s="350"/>
      <c r="MRN16" s="350"/>
      <c r="MRO16" s="350"/>
      <c r="MRP16" s="350"/>
      <c r="MRQ16" s="350"/>
      <c r="MRR16" s="350"/>
      <c r="MRS16" s="351"/>
      <c r="MRT16" s="352"/>
      <c r="MRU16" s="353"/>
      <c r="MRV16" s="352"/>
      <c r="MRW16" s="353"/>
      <c r="MRX16" s="352"/>
      <c r="MRY16" s="353"/>
      <c r="MRZ16" s="352"/>
      <c r="MSA16" s="353"/>
      <c r="MSB16" s="350"/>
      <c r="MSC16" s="350"/>
      <c r="MSD16" s="350"/>
      <c r="MSE16" s="350"/>
      <c r="MSF16" s="350"/>
      <c r="MSG16" s="350"/>
      <c r="MSH16" s="351"/>
      <c r="MSI16" s="352"/>
      <c r="MSJ16" s="353"/>
      <c r="MSK16" s="352"/>
      <c r="MSL16" s="353"/>
      <c r="MSM16" s="352"/>
      <c r="MSN16" s="353"/>
      <c r="MSO16" s="352"/>
      <c r="MSP16" s="353"/>
      <c r="MSQ16" s="350"/>
      <c r="MSR16" s="350"/>
      <c r="MSS16" s="350"/>
      <c r="MST16" s="350"/>
      <c r="MSU16" s="350"/>
      <c r="MSV16" s="350"/>
      <c r="MSW16" s="351"/>
      <c r="MSX16" s="352"/>
      <c r="MSY16" s="353"/>
      <c r="MSZ16" s="352"/>
      <c r="MTA16" s="353"/>
      <c r="MTB16" s="352"/>
      <c r="MTC16" s="353"/>
      <c r="MTD16" s="352"/>
      <c r="MTE16" s="353"/>
      <c r="MTF16" s="350"/>
      <c r="MTG16" s="350"/>
      <c r="MTH16" s="350"/>
      <c r="MTI16" s="350"/>
      <c r="MTJ16" s="350"/>
      <c r="MTK16" s="350"/>
      <c r="MTL16" s="351"/>
      <c r="MTM16" s="352"/>
      <c r="MTN16" s="353"/>
      <c r="MTO16" s="352"/>
      <c r="MTP16" s="353"/>
      <c r="MTQ16" s="352"/>
      <c r="MTR16" s="353"/>
      <c r="MTS16" s="352"/>
      <c r="MTT16" s="353"/>
      <c r="MTU16" s="350"/>
      <c r="MTV16" s="350"/>
      <c r="MTW16" s="350"/>
      <c r="MTX16" s="350"/>
      <c r="MTY16" s="350"/>
      <c r="MTZ16" s="350"/>
      <c r="MUA16" s="351"/>
      <c r="MUB16" s="352"/>
      <c r="MUC16" s="353"/>
      <c r="MUD16" s="352"/>
      <c r="MUE16" s="353"/>
      <c r="MUF16" s="352"/>
      <c r="MUG16" s="353"/>
      <c r="MUH16" s="352"/>
      <c r="MUI16" s="353"/>
      <c r="MUJ16" s="350"/>
      <c r="MUK16" s="350"/>
      <c r="MUL16" s="350"/>
      <c r="MUM16" s="350"/>
      <c r="MUN16" s="350"/>
      <c r="MUO16" s="350"/>
      <c r="MUP16" s="351"/>
      <c r="MUQ16" s="352"/>
      <c r="MUR16" s="353"/>
      <c r="MUS16" s="352"/>
      <c r="MUT16" s="353"/>
      <c r="MUU16" s="352"/>
      <c r="MUV16" s="353"/>
      <c r="MUW16" s="352"/>
      <c r="MUX16" s="353"/>
      <c r="MUY16" s="350"/>
      <c r="MUZ16" s="350"/>
      <c r="MVA16" s="350"/>
      <c r="MVB16" s="350"/>
      <c r="MVC16" s="350"/>
      <c r="MVD16" s="350"/>
      <c r="MVE16" s="351"/>
      <c r="MVF16" s="352"/>
      <c r="MVG16" s="353"/>
      <c r="MVH16" s="352"/>
      <c r="MVI16" s="353"/>
      <c r="MVJ16" s="352"/>
      <c r="MVK16" s="353"/>
      <c r="MVL16" s="352"/>
      <c r="MVM16" s="353"/>
      <c r="MVN16" s="350"/>
      <c r="MVO16" s="350"/>
      <c r="MVP16" s="350"/>
      <c r="MVQ16" s="350"/>
      <c r="MVR16" s="350"/>
      <c r="MVS16" s="350"/>
      <c r="MVT16" s="351"/>
      <c r="MVU16" s="352"/>
      <c r="MVV16" s="353"/>
      <c r="MVW16" s="352"/>
      <c r="MVX16" s="353"/>
      <c r="MVY16" s="352"/>
      <c r="MVZ16" s="353"/>
      <c r="MWA16" s="352"/>
      <c r="MWB16" s="353"/>
      <c r="MWC16" s="350"/>
      <c r="MWD16" s="350"/>
      <c r="MWE16" s="350"/>
      <c r="MWF16" s="350"/>
      <c r="MWG16" s="350"/>
      <c r="MWH16" s="350"/>
      <c r="MWI16" s="351"/>
      <c r="MWJ16" s="352"/>
      <c r="MWK16" s="353"/>
      <c r="MWL16" s="352"/>
      <c r="MWM16" s="353"/>
      <c r="MWN16" s="352"/>
      <c r="MWO16" s="353"/>
      <c r="MWP16" s="352"/>
      <c r="MWQ16" s="353"/>
      <c r="MWR16" s="350"/>
      <c r="MWS16" s="350"/>
      <c r="MWT16" s="350"/>
      <c r="MWU16" s="350"/>
      <c r="MWV16" s="350"/>
      <c r="MWW16" s="350"/>
      <c r="MWX16" s="351"/>
      <c r="MWY16" s="352"/>
      <c r="MWZ16" s="353"/>
      <c r="MXA16" s="352"/>
      <c r="MXB16" s="353"/>
      <c r="MXC16" s="352"/>
      <c r="MXD16" s="353"/>
      <c r="MXE16" s="352"/>
      <c r="MXF16" s="353"/>
      <c r="MXG16" s="350"/>
      <c r="MXH16" s="350"/>
      <c r="MXI16" s="350"/>
      <c r="MXJ16" s="350"/>
      <c r="MXK16" s="350"/>
      <c r="MXL16" s="350"/>
      <c r="MXM16" s="351"/>
      <c r="MXN16" s="352"/>
      <c r="MXO16" s="353"/>
      <c r="MXP16" s="352"/>
      <c r="MXQ16" s="353"/>
      <c r="MXR16" s="352"/>
      <c r="MXS16" s="353"/>
      <c r="MXT16" s="352"/>
      <c r="MXU16" s="353"/>
      <c r="MXV16" s="350"/>
      <c r="MXW16" s="350"/>
      <c r="MXX16" s="350"/>
      <c r="MXY16" s="350"/>
      <c r="MXZ16" s="350"/>
      <c r="MYA16" s="350"/>
      <c r="MYB16" s="351"/>
      <c r="MYC16" s="352"/>
      <c r="MYD16" s="353"/>
      <c r="MYE16" s="352"/>
      <c r="MYF16" s="353"/>
      <c r="MYG16" s="352"/>
      <c r="MYH16" s="353"/>
      <c r="MYI16" s="352"/>
      <c r="MYJ16" s="353"/>
      <c r="MYK16" s="350"/>
      <c r="MYL16" s="350"/>
      <c r="MYM16" s="350"/>
      <c r="MYN16" s="350"/>
      <c r="MYO16" s="350"/>
      <c r="MYP16" s="350"/>
      <c r="MYQ16" s="351"/>
      <c r="MYR16" s="352"/>
      <c r="MYS16" s="353"/>
      <c r="MYT16" s="352"/>
      <c r="MYU16" s="353"/>
      <c r="MYV16" s="352"/>
      <c r="MYW16" s="353"/>
      <c r="MYX16" s="352"/>
      <c r="MYY16" s="353"/>
      <c r="MYZ16" s="350"/>
      <c r="MZA16" s="350"/>
      <c r="MZB16" s="350"/>
      <c r="MZC16" s="350"/>
      <c r="MZD16" s="350"/>
      <c r="MZE16" s="350"/>
      <c r="MZF16" s="351"/>
      <c r="MZG16" s="352"/>
      <c r="MZH16" s="353"/>
      <c r="MZI16" s="352"/>
      <c r="MZJ16" s="353"/>
      <c r="MZK16" s="352"/>
      <c r="MZL16" s="353"/>
      <c r="MZM16" s="352"/>
      <c r="MZN16" s="353"/>
      <c r="MZO16" s="350"/>
      <c r="MZP16" s="350"/>
      <c r="MZQ16" s="350"/>
      <c r="MZR16" s="350"/>
      <c r="MZS16" s="350"/>
      <c r="MZT16" s="350"/>
      <c r="MZU16" s="351"/>
      <c r="MZV16" s="352"/>
      <c r="MZW16" s="353"/>
      <c r="MZX16" s="352"/>
      <c r="MZY16" s="353"/>
      <c r="MZZ16" s="352"/>
      <c r="NAA16" s="353"/>
      <c r="NAB16" s="352"/>
      <c r="NAC16" s="353"/>
      <c r="NAD16" s="350"/>
      <c r="NAE16" s="350"/>
      <c r="NAF16" s="350"/>
      <c r="NAG16" s="350"/>
      <c r="NAH16" s="350"/>
      <c r="NAI16" s="350"/>
      <c r="NAJ16" s="351"/>
      <c r="NAK16" s="352"/>
      <c r="NAL16" s="353"/>
      <c r="NAM16" s="352"/>
      <c r="NAN16" s="353"/>
      <c r="NAO16" s="352"/>
      <c r="NAP16" s="353"/>
      <c r="NAQ16" s="352"/>
      <c r="NAR16" s="353"/>
      <c r="NAS16" s="350"/>
      <c r="NAT16" s="350"/>
      <c r="NAU16" s="350"/>
      <c r="NAV16" s="350"/>
      <c r="NAW16" s="350"/>
      <c r="NAX16" s="350"/>
      <c r="NAY16" s="351"/>
      <c r="NAZ16" s="352"/>
      <c r="NBA16" s="353"/>
      <c r="NBB16" s="352"/>
      <c r="NBC16" s="353"/>
      <c r="NBD16" s="352"/>
      <c r="NBE16" s="353"/>
      <c r="NBF16" s="352"/>
      <c r="NBG16" s="353"/>
      <c r="NBH16" s="350"/>
      <c r="NBI16" s="350"/>
      <c r="NBJ16" s="350"/>
      <c r="NBK16" s="350"/>
      <c r="NBL16" s="350"/>
      <c r="NBM16" s="350"/>
      <c r="NBN16" s="351"/>
      <c r="NBO16" s="352"/>
      <c r="NBP16" s="353"/>
      <c r="NBQ16" s="352"/>
      <c r="NBR16" s="353"/>
      <c r="NBS16" s="352"/>
      <c r="NBT16" s="353"/>
      <c r="NBU16" s="352"/>
      <c r="NBV16" s="353"/>
      <c r="NBW16" s="350"/>
      <c r="NBX16" s="350"/>
      <c r="NBY16" s="350"/>
      <c r="NBZ16" s="350"/>
      <c r="NCA16" s="350"/>
      <c r="NCB16" s="350"/>
      <c r="NCC16" s="351"/>
      <c r="NCD16" s="352"/>
      <c r="NCE16" s="353"/>
      <c r="NCF16" s="352"/>
      <c r="NCG16" s="353"/>
      <c r="NCH16" s="352"/>
      <c r="NCI16" s="353"/>
      <c r="NCJ16" s="352"/>
      <c r="NCK16" s="353"/>
      <c r="NCL16" s="350"/>
      <c r="NCM16" s="350"/>
      <c r="NCN16" s="350"/>
      <c r="NCO16" s="350"/>
      <c r="NCP16" s="350"/>
      <c r="NCQ16" s="350"/>
      <c r="NCR16" s="351"/>
      <c r="NCS16" s="352"/>
      <c r="NCT16" s="353"/>
      <c r="NCU16" s="352"/>
      <c r="NCV16" s="353"/>
      <c r="NCW16" s="352"/>
      <c r="NCX16" s="353"/>
      <c r="NCY16" s="352"/>
      <c r="NCZ16" s="353"/>
      <c r="NDA16" s="350"/>
      <c r="NDB16" s="350"/>
      <c r="NDC16" s="350"/>
      <c r="NDD16" s="350"/>
      <c r="NDE16" s="350"/>
      <c r="NDF16" s="350"/>
      <c r="NDG16" s="351"/>
      <c r="NDH16" s="352"/>
      <c r="NDI16" s="353"/>
      <c r="NDJ16" s="352"/>
      <c r="NDK16" s="353"/>
      <c r="NDL16" s="352"/>
      <c r="NDM16" s="353"/>
      <c r="NDN16" s="352"/>
      <c r="NDO16" s="353"/>
      <c r="NDP16" s="350"/>
      <c r="NDQ16" s="350"/>
      <c r="NDR16" s="350"/>
      <c r="NDS16" s="350"/>
      <c r="NDT16" s="350"/>
      <c r="NDU16" s="350"/>
      <c r="NDV16" s="351"/>
      <c r="NDW16" s="352"/>
      <c r="NDX16" s="353"/>
      <c r="NDY16" s="352"/>
      <c r="NDZ16" s="353"/>
      <c r="NEA16" s="352"/>
      <c r="NEB16" s="353"/>
      <c r="NEC16" s="352"/>
      <c r="NED16" s="353"/>
      <c r="NEE16" s="350"/>
      <c r="NEF16" s="350"/>
      <c r="NEG16" s="350"/>
      <c r="NEH16" s="350"/>
      <c r="NEI16" s="350"/>
      <c r="NEJ16" s="350"/>
      <c r="NEK16" s="351"/>
      <c r="NEL16" s="352"/>
      <c r="NEM16" s="353"/>
      <c r="NEN16" s="352"/>
      <c r="NEO16" s="353"/>
      <c r="NEP16" s="352"/>
      <c r="NEQ16" s="353"/>
      <c r="NER16" s="352"/>
      <c r="NES16" s="353"/>
      <c r="NET16" s="350"/>
      <c r="NEU16" s="350"/>
      <c r="NEV16" s="350"/>
      <c r="NEW16" s="350"/>
      <c r="NEX16" s="350"/>
      <c r="NEY16" s="350"/>
      <c r="NEZ16" s="351"/>
      <c r="NFA16" s="352"/>
      <c r="NFB16" s="353"/>
      <c r="NFC16" s="352"/>
      <c r="NFD16" s="353"/>
      <c r="NFE16" s="352"/>
      <c r="NFF16" s="353"/>
      <c r="NFG16" s="352"/>
      <c r="NFH16" s="353"/>
      <c r="NFI16" s="350"/>
      <c r="NFJ16" s="350"/>
      <c r="NFK16" s="350"/>
      <c r="NFL16" s="350"/>
      <c r="NFM16" s="350"/>
      <c r="NFN16" s="350"/>
      <c r="NFO16" s="351"/>
      <c r="NFP16" s="352"/>
      <c r="NFQ16" s="353"/>
      <c r="NFR16" s="352"/>
      <c r="NFS16" s="353"/>
      <c r="NFT16" s="352"/>
      <c r="NFU16" s="353"/>
      <c r="NFV16" s="352"/>
      <c r="NFW16" s="353"/>
      <c r="NFX16" s="350"/>
      <c r="NFY16" s="350"/>
      <c r="NFZ16" s="350"/>
      <c r="NGA16" s="350"/>
      <c r="NGB16" s="350"/>
      <c r="NGC16" s="350"/>
      <c r="NGD16" s="351"/>
      <c r="NGE16" s="352"/>
      <c r="NGF16" s="353"/>
      <c r="NGG16" s="352"/>
      <c r="NGH16" s="353"/>
      <c r="NGI16" s="352"/>
      <c r="NGJ16" s="353"/>
      <c r="NGK16" s="352"/>
      <c r="NGL16" s="353"/>
      <c r="NGM16" s="350"/>
      <c r="NGN16" s="350"/>
      <c r="NGO16" s="350"/>
      <c r="NGP16" s="350"/>
      <c r="NGQ16" s="350"/>
      <c r="NGR16" s="350"/>
      <c r="NGS16" s="351"/>
      <c r="NGT16" s="352"/>
      <c r="NGU16" s="353"/>
      <c r="NGV16" s="352"/>
      <c r="NGW16" s="353"/>
      <c r="NGX16" s="352"/>
      <c r="NGY16" s="353"/>
      <c r="NGZ16" s="352"/>
      <c r="NHA16" s="353"/>
      <c r="NHB16" s="350"/>
      <c r="NHC16" s="350"/>
      <c r="NHD16" s="350"/>
      <c r="NHE16" s="350"/>
      <c r="NHF16" s="350"/>
      <c r="NHG16" s="350"/>
      <c r="NHH16" s="351"/>
      <c r="NHI16" s="352"/>
      <c r="NHJ16" s="353"/>
      <c r="NHK16" s="352"/>
      <c r="NHL16" s="353"/>
      <c r="NHM16" s="352"/>
      <c r="NHN16" s="353"/>
      <c r="NHO16" s="352"/>
      <c r="NHP16" s="353"/>
      <c r="NHQ16" s="350"/>
      <c r="NHR16" s="350"/>
      <c r="NHS16" s="350"/>
      <c r="NHT16" s="350"/>
      <c r="NHU16" s="350"/>
      <c r="NHV16" s="350"/>
      <c r="NHW16" s="351"/>
      <c r="NHX16" s="352"/>
      <c r="NHY16" s="353"/>
      <c r="NHZ16" s="352"/>
      <c r="NIA16" s="353"/>
      <c r="NIB16" s="352"/>
      <c r="NIC16" s="353"/>
      <c r="NID16" s="352"/>
      <c r="NIE16" s="353"/>
      <c r="NIF16" s="350"/>
      <c r="NIG16" s="350"/>
      <c r="NIH16" s="350"/>
      <c r="NII16" s="350"/>
      <c r="NIJ16" s="350"/>
      <c r="NIK16" s="350"/>
      <c r="NIL16" s="351"/>
      <c r="NIM16" s="352"/>
      <c r="NIN16" s="353"/>
      <c r="NIO16" s="352"/>
      <c r="NIP16" s="353"/>
      <c r="NIQ16" s="352"/>
      <c r="NIR16" s="353"/>
      <c r="NIS16" s="352"/>
      <c r="NIT16" s="353"/>
      <c r="NIU16" s="350"/>
      <c r="NIV16" s="350"/>
      <c r="NIW16" s="350"/>
      <c r="NIX16" s="350"/>
      <c r="NIY16" s="350"/>
      <c r="NIZ16" s="350"/>
      <c r="NJA16" s="351"/>
      <c r="NJB16" s="352"/>
      <c r="NJC16" s="353"/>
      <c r="NJD16" s="352"/>
      <c r="NJE16" s="353"/>
      <c r="NJF16" s="352"/>
      <c r="NJG16" s="353"/>
      <c r="NJH16" s="352"/>
      <c r="NJI16" s="353"/>
      <c r="NJJ16" s="350"/>
      <c r="NJK16" s="350"/>
      <c r="NJL16" s="350"/>
      <c r="NJM16" s="350"/>
      <c r="NJN16" s="350"/>
      <c r="NJO16" s="350"/>
      <c r="NJP16" s="351"/>
      <c r="NJQ16" s="352"/>
      <c r="NJR16" s="353"/>
      <c r="NJS16" s="352"/>
      <c r="NJT16" s="353"/>
      <c r="NJU16" s="352"/>
      <c r="NJV16" s="353"/>
      <c r="NJW16" s="352"/>
      <c r="NJX16" s="353"/>
      <c r="NJY16" s="350"/>
      <c r="NJZ16" s="350"/>
      <c r="NKA16" s="350"/>
      <c r="NKB16" s="350"/>
      <c r="NKC16" s="350"/>
      <c r="NKD16" s="350"/>
      <c r="NKE16" s="351"/>
      <c r="NKF16" s="352"/>
      <c r="NKG16" s="353"/>
      <c r="NKH16" s="352"/>
      <c r="NKI16" s="353"/>
      <c r="NKJ16" s="352"/>
      <c r="NKK16" s="353"/>
      <c r="NKL16" s="352"/>
      <c r="NKM16" s="353"/>
      <c r="NKN16" s="350"/>
      <c r="NKO16" s="350"/>
      <c r="NKP16" s="350"/>
      <c r="NKQ16" s="350"/>
      <c r="NKR16" s="350"/>
      <c r="NKS16" s="350"/>
      <c r="NKT16" s="351"/>
      <c r="NKU16" s="352"/>
      <c r="NKV16" s="353"/>
      <c r="NKW16" s="352"/>
      <c r="NKX16" s="353"/>
      <c r="NKY16" s="352"/>
      <c r="NKZ16" s="353"/>
      <c r="NLA16" s="352"/>
      <c r="NLB16" s="353"/>
      <c r="NLC16" s="350"/>
      <c r="NLD16" s="350"/>
      <c r="NLE16" s="350"/>
      <c r="NLF16" s="350"/>
      <c r="NLG16" s="350"/>
      <c r="NLH16" s="350"/>
      <c r="NLI16" s="351"/>
      <c r="NLJ16" s="352"/>
      <c r="NLK16" s="353"/>
      <c r="NLL16" s="352"/>
      <c r="NLM16" s="353"/>
      <c r="NLN16" s="352"/>
      <c r="NLO16" s="353"/>
      <c r="NLP16" s="352"/>
      <c r="NLQ16" s="353"/>
      <c r="NLR16" s="350"/>
      <c r="NLS16" s="350"/>
      <c r="NLT16" s="350"/>
      <c r="NLU16" s="350"/>
      <c r="NLV16" s="350"/>
      <c r="NLW16" s="350"/>
      <c r="NLX16" s="351"/>
      <c r="NLY16" s="352"/>
      <c r="NLZ16" s="353"/>
      <c r="NMA16" s="352"/>
      <c r="NMB16" s="353"/>
      <c r="NMC16" s="352"/>
      <c r="NMD16" s="353"/>
      <c r="NME16" s="352"/>
      <c r="NMF16" s="353"/>
      <c r="NMG16" s="350"/>
      <c r="NMH16" s="350"/>
      <c r="NMI16" s="350"/>
      <c r="NMJ16" s="350"/>
      <c r="NMK16" s="350"/>
      <c r="NML16" s="350"/>
      <c r="NMM16" s="351"/>
      <c r="NMN16" s="352"/>
      <c r="NMO16" s="353"/>
      <c r="NMP16" s="352"/>
      <c r="NMQ16" s="353"/>
      <c r="NMR16" s="352"/>
      <c r="NMS16" s="353"/>
      <c r="NMT16" s="352"/>
      <c r="NMU16" s="353"/>
      <c r="NMV16" s="350"/>
      <c r="NMW16" s="350"/>
      <c r="NMX16" s="350"/>
      <c r="NMY16" s="350"/>
      <c r="NMZ16" s="350"/>
      <c r="NNA16" s="350"/>
      <c r="NNB16" s="351"/>
      <c r="NNC16" s="352"/>
      <c r="NND16" s="353"/>
      <c r="NNE16" s="352"/>
      <c r="NNF16" s="353"/>
      <c r="NNG16" s="352"/>
      <c r="NNH16" s="353"/>
      <c r="NNI16" s="352"/>
      <c r="NNJ16" s="353"/>
      <c r="NNK16" s="350"/>
      <c r="NNL16" s="350"/>
      <c r="NNM16" s="350"/>
      <c r="NNN16" s="350"/>
      <c r="NNO16" s="350"/>
      <c r="NNP16" s="350"/>
      <c r="NNQ16" s="351"/>
      <c r="NNR16" s="352"/>
      <c r="NNS16" s="353"/>
      <c r="NNT16" s="352"/>
      <c r="NNU16" s="353"/>
      <c r="NNV16" s="352"/>
      <c r="NNW16" s="353"/>
      <c r="NNX16" s="352"/>
      <c r="NNY16" s="353"/>
      <c r="NNZ16" s="350"/>
      <c r="NOA16" s="350"/>
      <c r="NOB16" s="350"/>
      <c r="NOC16" s="350"/>
      <c r="NOD16" s="350"/>
      <c r="NOE16" s="350"/>
      <c r="NOF16" s="351"/>
      <c r="NOG16" s="352"/>
      <c r="NOH16" s="353"/>
      <c r="NOI16" s="352"/>
      <c r="NOJ16" s="353"/>
      <c r="NOK16" s="352"/>
      <c r="NOL16" s="353"/>
      <c r="NOM16" s="352"/>
      <c r="NON16" s="353"/>
      <c r="NOO16" s="350"/>
      <c r="NOP16" s="350"/>
      <c r="NOQ16" s="350"/>
      <c r="NOR16" s="350"/>
      <c r="NOS16" s="350"/>
      <c r="NOT16" s="350"/>
      <c r="NOU16" s="351"/>
      <c r="NOV16" s="352"/>
      <c r="NOW16" s="353"/>
      <c r="NOX16" s="352"/>
      <c r="NOY16" s="353"/>
      <c r="NOZ16" s="352"/>
      <c r="NPA16" s="353"/>
      <c r="NPB16" s="352"/>
      <c r="NPC16" s="353"/>
      <c r="NPD16" s="350"/>
      <c r="NPE16" s="350"/>
      <c r="NPF16" s="350"/>
      <c r="NPG16" s="350"/>
      <c r="NPH16" s="350"/>
      <c r="NPI16" s="350"/>
      <c r="NPJ16" s="351"/>
      <c r="NPK16" s="352"/>
      <c r="NPL16" s="353"/>
      <c r="NPM16" s="352"/>
      <c r="NPN16" s="353"/>
      <c r="NPO16" s="352"/>
      <c r="NPP16" s="353"/>
      <c r="NPQ16" s="352"/>
      <c r="NPR16" s="353"/>
      <c r="NPS16" s="350"/>
      <c r="NPT16" s="350"/>
      <c r="NPU16" s="350"/>
      <c r="NPV16" s="350"/>
      <c r="NPW16" s="350"/>
      <c r="NPX16" s="350"/>
      <c r="NPY16" s="351"/>
      <c r="NPZ16" s="352"/>
      <c r="NQA16" s="353"/>
      <c r="NQB16" s="352"/>
      <c r="NQC16" s="353"/>
      <c r="NQD16" s="352"/>
      <c r="NQE16" s="353"/>
      <c r="NQF16" s="352"/>
      <c r="NQG16" s="353"/>
      <c r="NQH16" s="350"/>
      <c r="NQI16" s="350"/>
      <c r="NQJ16" s="350"/>
      <c r="NQK16" s="350"/>
      <c r="NQL16" s="350"/>
      <c r="NQM16" s="350"/>
      <c r="NQN16" s="351"/>
      <c r="NQO16" s="352"/>
      <c r="NQP16" s="353"/>
      <c r="NQQ16" s="352"/>
      <c r="NQR16" s="353"/>
      <c r="NQS16" s="352"/>
      <c r="NQT16" s="353"/>
      <c r="NQU16" s="352"/>
      <c r="NQV16" s="353"/>
      <c r="NQW16" s="350"/>
      <c r="NQX16" s="350"/>
      <c r="NQY16" s="350"/>
      <c r="NQZ16" s="350"/>
      <c r="NRA16" s="350"/>
      <c r="NRB16" s="350"/>
      <c r="NRC16" s="351"/>
      <c r="NRD16" s="352"/>
      <c r="NRE16" s="353"/>
      <c r="NRF16" s="352"/>
      <c r="NRG16" s="353"/>
      <c r="NRH16" s="352"/>
      <c r="NRI16" s="353"/>
      <c r="NRJ16" s="352"/>
      <c r="NRK16" s="353"/>
      <c r="NRL16" s="350"/>
      <c r="NRM16" s="350"/>
      <c r="NRN16" s="350"/>
      <c r="NRO16" s="350"/>
      <c r="NRP16" s="350"/>
      <c r="NRQ16" s="350"/>
      <c r="NRR16" s="351"/>
      <c r="NRS16" s="352"/>
      <c r="NRT16" s="353"/>
      <c r="NRU16" s="352"/>
      <c r="NRV16" s="353"/>
      <c r="NRW16" s="352"/>
      <c r="NRX16" s="353"/>
      <c r="NRY16" s="352"/>
      <c r="NRZ16" s="353"/>
      <c r="NSA16" s="350"/>
      <c r="NSB16" s="350"/>
      <c r="NSC16" s="350"/>
      <c r="NSD16" s="350"/>
      <c r="NSE16" s="350"/>
      <c r="NSF16" s="350"/>
      <c r="NSG16" s="351"/>
      <c r="NSH16" s="352"/>
      <c r="NSI16" s="353"/>
      <c r="NSJ16" s="352"/>
      <c r="NSK16" s="353"/>
      <c r="NSL16" s="352"/>
      <c r="NSM16" s="353"/>
      <c r="NSN16" s="352"/>
      <c r="NSO16" s="353"/>
      <c r="NSP16" s="350"/>
      <c r="NSQ16" s="350"/>
      <c r="NSR16" s="350"/>
      <c r="NSS16" s="350"/>
      <c r="NST16" s="350"/>
      <c r="NSU16" s="350"/>
      <c r="NSV16" s="351"/>
      <c r="NSW16" s="352"/>
      <c r="NSX16" s="353"/>
      <c r="NSY16" s="352"/>
      <c r="NSZ16" s="353"/>
      <c r="NTA16" s="352"/>
      <c r="NTB16" s="353"/>
      <c r="NTC16" s="352"/>
      <c r="NTD16" s="353"/>
      <c r="NTE16" s="350"/>
      <c r="NTF16" s="350"/>
      <c r="NTG16" s="350"/>
      <c r="NTH16" s="350"/>
      <c r="NTI16" s="350"/>
      <c r="NTJ16" s="350"/>
      <c r="NTK16" s="351"/>
      <c r="NTL16" s="352"/>
      <c r="NTM16" s="353"/>
      <c r="NTN16" s="352"/>
      <c r="NTO16" s="353"/>
      <c r="NTP16" s="352"/>
      <c r="NTQ16" s="353"/>
      <c r="NTR16" s="352"/>
      <c r="NTS16" s="353"/>
      <c r="NTT16" s="350"/>
      <c r="NTU16" s="350"/>
      <c r="NTV16" s="350"/>
      <c r="NTW16" s="350"/>
      <c r="NTX16" s="350"/>
      <c r="NTY16" s="350"/>
      <c r="NTZ16" s="351"/>
      <c r="NUA16" s="352"/>
      <c r="NUB16" s="353"/>
      <c r="NUC16" s="352"/>
      <c r="NUD16" s="353"/>
      <c r="NUE16" s="352"/>
      <c r="NUF16" s="353"/>
      <c r="NUG16" s="352"/>
      <c r="NUH16" s="353"/>
      <c r="NUI16" s="350"/>
      <c r="NUJ16" s="350"/>
      <c r="NUK16" s="350"/>
      <c r="NUL16" s="350"/>
      <c r="NUM16" s="350"/>
      <c r="NUN16" s="350"/>
      <c r="NUO16" s="351"/>
      <c r="NUP16" s="352"/>
      <c r="NUQ16" s="353"/>
      <c r="NUR16" s="352"/>
      <c r="NUS16" s="353"/>
      <c r="NUT16" s="352"/>
      <c r="NUU16" s="353"/>
      <c r="NUV16" s="352"/>
      <c r="NUW16" s="353"/>
      <c r="NUX16" s="350"/>
      <c r="NUY16" s="350"/>
      <c r="NUZ16" s="350"/>
      <c r="NVA16" s="350"/>
      <c r="NVB16" s="350"/>
      <c r="NVC16" s="350"/>
      <c r="NVD16" s="351"/>
      <c r="NVE16" s="352"/>
      <c r="NVF16" s="353"/>
      <c r="NVG16" s="352"/>
      <c r="NVH16" s="353"/>
      <c r="NVI16" s="352"/>
      <c r="NVJ16" s="353"/>
      <c r="NVK16" s="352"/>
      <c r="NVL16" s="353"/>
      <c r="NVM16" s="350"/>
      <c r="NVN16" s="350"/>
      <c r="NVO16" s="350"/>
      <c r="NVP16" s="350"/>
      <c r="NVQ16" s="350"/>
      <c r="NVR16" s="350"/>
      <c r="NVS16" s="351"/>
      <c r="NVT16" s="352"/>
      <c r="NVU16" s="353"/>
      <c r="NVV16" s="352"/>
      <c r="NVW16" s="353"/>
      <c r="NVX16" s="352"/>
      <c r="NVY16" s="353"/>
      <c r="NVZ16" s="352"/>
      <c r="NWA16" s="353"/>
      <c r="NWB16" s="350"/>
      <c r="NWC16" s="350"/>
      <c r="NWD16" s="350"/>
      <c r="NWE16" s="350"/>
      <c r="NWF16" s="350"/>
      <c r="NWG16" s="350"/>
      <c r="NWH16" s="351"/>
      <c r="NWI16" s="352"/>
      <c r="NWJ16" s="353"/>
      <c r="NWK16" s="352"/>
      <c r="NWL16" s="353"/>
      <c r="NWM16" s="352"/>
      <c r="NWN16" s="353"/>
      <c r="NWO16" s="352"/>
      <c r="NWP16" s="353"/>
      <c r="NWQ16" s="350"/>
      <c r="NWR16" s="350"/>
      <c r="NWS16" s="350"/>
      <c r="NWT16" s="350"/>
      <c r="NWU16" s="350"/>
      <c r="NWV16" s="350"/>
      <c r="NWW16" s="351"/>
      <c r="NWX16" s="352"/>
      <c r="NWY16" s="353"/>
      <c r="NWZ16" s="352"/>
      <c r="NXA16" s="353"/>
      <c r="NXB16" s="352"/>
      <c r="NXC16" s="353"/>
      <c r="NXD16" s="352"/>
      <c r="NXE16" s="353"/>
      <c r="NXF16" s="350"/>
      <c r="NXG16" s="350"/>
      <c r="NXH16" s="350"/>
      <c r="NXI16" s="350"/>
      <c r="NXJ16" s="350"/>
      <c r="NXK16" s="350"/>
      <c r="NXL16" s="351"/>
      <c r="NXM16" s="352"/>
      <c r="NXN16" s="353"/>
      <c r="NXO16" s="352"/>
      <c r="NXP16" s="353"/>
      <c r="NXQ16" s="352"/>
      <c r="NXR16" s="353"/>
      <c r="NXS16" s="352"/>
      <c r="NXT16" s="353"/>
      <c r="NXU16" s="350"/>
      <c r="NXV16" s="350"/>
      <c r="NXW16" s="350"/>
      <c r="NXX16" s="350"/>
      <c r="NXY16" s="350"/>
      <c r="NXZ16" s="350"/>
      <c r="NYA16" s="351"/>
      <c r="NYB16" s="352"/>
      <c r="NYC16" s="353"/>
      <c r="NYD16" s="352"/>
      <c r="NYE16" s="353"/>
      <c r="NYF16" s="352"/>
      <c r="NYG16" s="353"/>
      <c r="NYH16" s="352"/>
      <c r="NYI16" s="353"/>
      <c r="NYJ16" s="350"/>
      <c r="NYK16" s="350"/>
      <c r="NYL16" s="350"/>
      <c r="NYM16" s="350"/>
      <c r="NYN16" s="350"/>
      <c r="NYO16" s="350"/>
      <c r="NYP16" s="351"/>
      <c r="NYQ16" s="352"/>
      <c r="NYR16" s="353"/>
      <c r="NYS16" s="352"/>
      <c r="NYT16" s="353"/>
      <c r="NYU16" s="352"/>
      <c r="NYV16" s="353"/>
      <c r="NYW16" s="352"/>
      <c r="NYX16" s="353"/>
      <c r="NYY16" s="350"/>
      <c r="NYZ16" s="350"/>
      <c r="NZA16" s="350"/>
      <c r="NZB16" s="350"/>
      <c r="NZC16" s="350"/>
      <c r="NZD16" s="350"/>
      <c r="NZE16" s="351"/>
      <c r="NZF16" s="352"/>
      <c r="NZG16" s="353"/>
      <c r="NZH16" s="352"/>
      <c r="NZI16" s="353"/>
      <c r="NZJ16" s="352"/>
      <c r="NZK16" s="353"/>
      <c r="NZL16" s="352"/>
      <c r="NZM16" s="353"/>
      <c r="NZN16" s="350"/>
      <c r="NZO16" s="350"/>
      <c r="NZP16" s="350"/>
      <c r="NZQ16" s="350"/>
      <c r="NZR16" s="350"/>
      <c r="NZS16" s="350"/>
      <c r="NZT16" s="351"/>
      <c r="NZU16" s="352"/>
      <c r="NZV16" s="353"/>
      <c r="NZW16" s="352"/>
      <c r="NZX16" s="353"/>
      <c r="NZY16" s="352"/>
      <c r="NZZ16" s="353"/>
      <c r="OAA16" s="352"/>
      <c r="OAB16" s="353"/>
      <c r="OAC16" s="350"/>
      <c r="OAD16" s="350"/>
      <c r="OAE16" s="350"/>
      <c r="OAF16" s="350"/>
      <c r="OAG16" s="350"/>
      <c r="OAH16" s="350"/>
      <c r="OAI16" s="351"/>
      <c r="OAJ16" s="352"/>
      <c r="OAK16" s="353"/>
      <c r="OAL16" s="352"/>
      <c r="OAM16" s="353"/>
      <c r="OAN16" s="352"/>
      <c r="OAO16" s="353"/>
      <c r="OAP16" s="352"/>
      <c r="OAQ16" s="353"/>
      <c r="OAR16" s="350"/>
      <c r="OAS16" s="350"/>
      <c r="OAT16" s="350"/>
      <c r="OAU16" s="350"/>
      <c r="OAV16" s="350"/>
      <c r="OAW16" s="350"/>
      <c r="OAX16" s="351"/>
      <c r="OAY16" s="352"/>
      <c r="OAZ16" s="353"/>
      <c r="OBA16" s="352"/>
      <c r="OBB16" s="353"/>
      <c r="OBC16" s="352"/>
      <c r="OBD16" s="353"/>
      <c r="OBE16" s="352"/>
      <c r="OBF16" s="353"/>
      <c r="OBG16" s="350"/>
      <c r="OBH16" s="350"/>
      <c r="OBI16" s="350"/>
      <c r="OBJ16" s="350"/>
      <c r="OBK16" s="350"/>
      <c r="OBL16" s="350"/>
      <c r="OBM16" s="351"/>
      <c r="OBN16" s="352"/>
      <c r="OBO16" s="353"/>
      <c r="OBP16" s="352"/>
      <c r="OBQ16" s="353"/>
      <c r="OBR16" s="352"/>
      <c r="OBS16" s="353"/>
      <c r="OBT16" s="352"/>
      <c r="OBU16" s="353"/>
      <c r="OBV16" s="350"/>
      <c r="OBW16" s="350"/>
      <c r="OBX16" s="350"/>
      <c r="OBY16" s="350"/>
      <c r="OBZ16" s="350"/>
      <c r="OCA16" s="350"/>
      <c r="OCB16" s="351"/>
      <c r="OCC16" s="352"/>
      <c r="OCD16" s="353"/>
      <c r="OCE16" s="352"/>
      <c r="OCF16" s="353"/>
      <c r="OCG16" s="352"/>
      <c r="OCH16" s="353"/>
      <c r="OCI16" s="352"/>
      <c r="OCJ16" s="353"/>
      <c r="OCK16" s="350"/>
      <c r="OCL16" s="350"/>
      <c r="OCM16" s="350"/>
      <c r="OCN16" s="350"/>
      <c r="OCO16" s="350"/>
      <c r="OCP16" s="350"/>
      <c r="OCQ16" s="351"/>
      <c r="OCR16" s="352"/>
      <c r="OCS16" s="353"/>
      <c r="OCT16" s="352"/>
      <c r="OCU16" s="353"/>
      <c r="OCV16" s="352"/>
      <c r="OCW16" s="353"/>
      <c r="OCX16" s="352"/>
      <c r="OCY16" s="353"/>
      <c r="OCZ16" s="350"/>
      <c r="ODA16" s="350"/>
      <c r="ODB16" s="350"/>
      <c r="ODC16" s="350"/>
      <c r="ODD16" s="350"/>
      <c r="ODE16" s="350"/>
      <c r="ODF16" s="351"/>
      <c r="ODG16" s="352"/>
      <c r="ODH16" s="353"/>
      <c r="ODI16" s="352"/>
      <c r="ODJ16" s="353"/>
      <c r="ODK16" s="352"/>
      <c r="ODL16" s="353"/>
      <c r="ODM16" s="352"/>
      <c r="ODN16" s="353"/>
      <c r="ODO16" s="350"/>
      <c r="ODP16" s="350"/>
      <c r="ODQ16" s="350"/>
      <c r="ODR16" s="350"/>
      <c r="ODS16" s="350"/>
      <c r="ODT16" s="350"/>
      <c r="ODU16" s="351"/>
      <c r="ODV16" s="352"/>
      <c r="ODW16" s="353"/>
      <c r="ODX16" s="352"/>
      <c r="ODY16" s="353"/>
      <c r="ODZ16" s="352"/>
      <c r="OEA16" s="353"/>
      <c r="OEB16" s="352"/>
      <c r="OEC16" s="353"/>
      <c r="OED16" s="350"/>
      <c r="OEE16" s="350"/>
      <c r="OEF16" s="350"/>
      <c r="OEG16" s="350"/>
      <c r="OEH16" s="350"/>
      <c r="OEI16" s="350"/>
      <c r="OEJ16" s="351"/>
      <c r="OEK16" s="352"/>
      <c r="OEL16" s="353"/>
      <c r="OEM16" s="352"/>
      <c r="OEN16" s="353"/>
      <c r="OEO16" s="352"/>
      <c r="OEP16" s="353"/>
      <c r="OEQ16" s="352"/>
      <c r="OER16" s="353"/>
      <c r="OES16" s="350"/>
      <c r="OET16" s="350"/>
      <c r="OEU16" s="350"/>
      <c r="OEV16" s="350"/>
      <c r="OEW16" s="350"/>
      <c r="OEX16" s="350"/>
      <c r="OEY16" s="351"/>
      <c r="OEZ16" s="352"/>
      <c r="OFA16" s="353"/>
      <c r="OFB16" s="352"/>
      <c r="OFC16" s="353"/>
      <c r="OFD16" s="352"/>
      <c r="OFE16" s="353"/>
      <c r="OFF16" s="352"/>
      <c r="OFG16" s="353"/>
      <c r="OFH16" s="350"/>
      <c r="OFI16" s="350"/>
      <c r="OFJ16" s="350"/>
      <c r="OFK16" s="350"/>
      <c r="OFL16" s="350"/>
      <c r="OFM16" s="350"/>
      <c r="OFN16" s="351"/>
      <c r="OFO16" s="352"/>
      <c r="OFP16" s="353"/>
      <c r="OFQ16" s="352"/>
      <c r="OFR16" s="353"/>
      <c r="OFS16" s="352"/>
      <c r="OFT16" s="353"/>
      <c r="OFU16" s="352"/>
      <c r="OFV16" s="353"/>
      <c r="OFW16" s="350"/>
      <c r="OFX16" s="350"/>
      <c r="OFY16" s="350"/>
      <c r="OFZ16" s="350"/>
      <c r="OGA16" s="350"/>
      <c r="OGB16" s="350"/>
      <c r="OGC16" s="351"/>
      <c r="OGD16" s="352"/>
      <c r="OGE16" s="353"/>
      <c r="OGF16" s="352"/>
      <c r="OGG16" s="353"/>
      <c r="OGH16" s="352"/>
      <c r="OGI16" s="353"/>
      <c r="OGJ16" s="352"/>
      <c r="OGK16" s="353"/>
      <c r="OGL16" s="350"/>
      <c r="OGM16" s="350"/>
      <c r="OGN16" s="350"/>
      <c r="OGO16" s="350"/>
      <c r="OGP16" s="350"/>
      <c r="OGQ16" s="350"/>
      <c r="OGR16" s="351"/>
      <c r="OGS16" s="352"/>
      <c r="OGT16" s="353"/>
      <c r="OGU16" s="352"/>
      <c r="OGV16" s="353"/>
      <c r="OGW16" s="352"/>
      <c r="OGX16" s="353"/>
      <c r="OGY16" s="352"/>
      <c r="OGZ16" s="353"/>
      <c r="OHA16" s="350"/>
      <c r="OHB16" s="350"/>
      <c r="OHC16" s="350"/>
      <c r="OHD16" s="350"/>
      <c r="OHE16" s="350"/>
      <c r="OHF16" s="350"/>
      <c r="OHG16" s="351"/>
      <c r="OHH16" s="352"/>
      <c r="OHI16" s="353"/>
      <c r="OHJ16" s="352"/>
      <c r="OHK16" s="353"/>
      <c r="OHL16" s="352"/>
      <c r="OHM16" s="353"/>
      <c r="OHN16" s="352"/>
      <c r="OHO16" s="353"/>
      <c r="OHP16" s="350"/>
      <c r="OHQ16" s="350"/>
      <c r="OHR16" s="350"/>
      <c r="OHS16" s="350"/>
      <c r="OHT16" s="350"/>
      <c r="OHU16" s="350"/>
      <c r="OHV16" s="351"/>
      <c r="OHW16" s="352"/>
      <c r="OHX16" s="353"/>
      <c r="OHY16" s="352"/>
      <c r="OHZ16" s="353"/>
      <c r="OIA16" s="352"/>
      <c r="OIB16" s="353"/>
      <c r="OIC16" s="352"/>
      <c r="OID16" s="353"/>
      <c r="OIE16" s="350"/>
      <c r="OIF16" s="350"/>
      <c r="OIG16" s="350"/>
      <c r="OIH16" s="350"/>
      <c r="OII16" s="350"/>
      <c r="OIJ16" s="350"/>
      <c r="OIK16" s="351"/>
      <c r="OIL16" s="352"/>
      <c r="OIM16" s="353"/>
      <c r="OIN16" s="352"/>
      <c r="OIO16" s="353"/>
      <c r="OIP16" s="352"/>
      <c r="OIQ16" s="353"/>
      <c r="OIR16" s="352"/>
      <c r="OIS16" s="353"/>
      <c r="OIT16" s="350"/>
      <c r="OIU16" s="350"/>
      <c r="OIV16" s="350"/>
      <c r="OIW16" s="350"/>
      <c r="OIX16" s="350"/>
      <c r="OIY16" s="350"/>
      <c r="OIZ16" s="351"/>
      <c r="OJA16" s="352"/>
      <c r="OJB16" s="353"/>
      <c r="OJC16" s="352"/>
      <c r="OJD16" s="353"/>
      <c r="OJE16" s="352"/>
      <c r="OJF16" s="353"/>
      <c r="OJG16" s="352"/>
      <c r="OJH16" s="353"/>
      <c r="OJI16" s="350"/>
      <c r="OJJ16" s="350"/>
      <c r="OJK16" s="350"/>
      <c r="OJL16" s="350"/>
      <c r="OJM16" s="350"/>
      <c r="OJN16" s="350"/>
      <c r="OJO16" s="351"/>
      <c r="OJP16" s="352"/>
      <c r="OJQ16" s="353"/>
      <c r="OJR16" s="352"/>
      <c r="OJS16" s="353"/>
      <c r="OJT16" s="352"/>
      <c r="OJU16" s="353"/>
      <c r="OJV16" s="352"/>
      <c r="OJW16" s="353"/>
      <c r="OJX16" s="350"/>
      <c r="OJY16" s="350"/>
      <c r="OJZ16" s="350"/>
      <c r="OKA16" s="350"/>
      <c r="OKB16" s="350"/>
      <c r="OKC16" s="350"/>
      <c r="OKD16" s="351"/>
      <c r="OKE16" s="352"/>
      <c r="OKF16" s="353"/>
      <c r="OKG16" s="352"/>
      <c r="OKH16" s="353"/>
      <c r="OKI16" s="352"/>
      <c r="OKJ16" s="353"/>
      <c r="OKK16" s="352"/>
      <c r="OKL16" s="353"/>
      <c r="OKM16" s="350"/>
      <c r="OKN16" s="350"/>
      <c r="OKO16" s="350"/>
      <c r="OKP16" s="350"/>
      <c r="OKQ16" s="350"/>
      <c r="OKR16" s="350"/>
      <c r="OKS16" s="351"/>
      <c r="OKT16" s="352"/>
      <c r="OKU16" s="353"/>
      <c r="OKV16" s="352"/>
      <c r="OKW16" s="353"/>
      <c r="OKX16" s="352"/>
      <c r="OKY16" s="353"/>
      <c r="OKZ16" s="352"/>
      <c r="OLA16" s="353"/>
      <c r="OLB16" s="350"/>
      <c r="OLC16" s="350"/>
      <c r="OLD16" s="350"/>
      <c r="OLE16" s="350"/>
      <c r="OLF16" s="350"/>
      <c r="OLG16" s="350"/>
      <c r="OLH16" s="351"/>
      <c r="OLI16" s="352"/>
      <c r="OLJ16" s="353"/>
      <c r="OLK16" s="352"/>
      <c r="OLL16" s="353"/>
      <c r="OLM16" s="352"/>
      <c r="OLN16" s="353"/>
      <c r="OLO16" s="352"/>
      <c r="OLP16" s="353"/>
      <c r="OLQ16" s="350"/>
      <c r="OLR16" s="350"/>
      <c r="OLS16" s="350"/>
      <c r="OLT16" s="350"/>
      <c r="OLU16" s="350"/>
      <c r="OLV16" s="350"/>
      <c r="OLW16" s="351"/>
      <c r="OLX16" s="352"/>
      <c r="OLY16" s="353"/>
      <c r="OLZ16" s="352"/>
      <c r="OMA16" s="353"/>
      <c r="OMB16" s="352"/>
      <c r="OMC16" s="353"/>
      <c r="OMD16" s="352"/>
      <c r="OME16" s="353"/>
      <c r="OMF16" s="350"/>
      <c r="OMG16" s="350"/>
      <c r="OMH16" s="350"/>
      <c r="OMI16" s="350"/>
      <c r="OMJ16" s="350"/>
      <c r="OMK16" s="350"/>
      <c r="OML16" s="351"/>
      <c r="OMM16" s="352"/>
      <c r="OMN16" s="353"/>
      <c r="OMO16" s="352"/>
      <c r="OMP16" s="353"/>
      <c r="OMQ16" s="352"/>
      <c r="OMR16" s="353"/>
      <c r="OMS16" s="352"/>
      <c r="OMT16" s="353"/>
      <c r="OMU16" s="350"/>
      <c r="OMV16" s="350"/>
      <c r="OMW16" s="350"/>
      <c r="OMX16" s="350"/>
      <c r="OMY16" s="350"/>
      <c r="OMZ16" s="350"/>
      <c r="ONA16" s="351"/>
      <c r="ONB16" s="352"/>
      <c r="ONC16" s="353"/>
      <c r="OND16" s="352"/>
      <c r="ONE16" s="353"/>
      <c r="ONF16" s="352"/>
      <c r="ONG16" s="353"/>
      <c r="ONH16" s="352"/>
      <c r="ONI16" s="353"/>
      <c r="ONJ16" s="350"/>
      <c r="ONK16" s="350"/>
      <c r="ONL16" s="350"/>
      <c r="ONM16" s="350"/>
      <c r="ONN16" s="350"/>
      <c r="ONO16" s="350"/>
      <c r="ONP16" s="351"/>
      <c r="ONQ16" s="352"/>
      <c r="ONR16" s="353"/>
      <c r="ONS16" s="352"/>
      <c r="ONT16" s="353"/>
      <c r="ONU16" s="352"/>
      <c r="ONV16" s="353"/>
      <c r="ONW16" s="352"/>
      <c r="ONX16" s="353"/>
      <c r="ONY16" s="350"/>
      <c r="ONZ16" s="350"/>
      <c r="OOA16" s="350"/>
      <c r="OOB16" s="350"/>
      <c r="OOC16" s="350"/>
      <c r="OOD16" s="350"/>
      <c r="OOE16" s="351"/>
      <c r="OOF16" s="352"/>
      <c r="OOG16" s="353"/>
      <c r="OOH16" s="352"/>
      <c r="OOI16" s="353"/>
      <c r="OOJ16" s="352"/>
      <c r="OOK16" s="353"/>
      <c r="OOL16" s="352"/>
      <c r="OOM16" s="353"/>
      <c r="OON16" s="350"/>
      <c r="OOO16" s="350"/>
      <c r="OOP16" s="350"/>
      <c r="OOQ16" s="350"/>
      <c r="OOR16" s="350"/>
      <c r="OOS16" s="350"/>
      <c r="OOT16" s="351"/>
      <c r="OOU16" s="352"/>
      <c r="OOV16" s="353"/>
      <c r="OOW16" s="352"/>
      <c r="OOX16" s="353"/>
      <c r="OOY16" s="352"/>
      <c r="OOZ16" s="353"/>
      <c r="OPA16" s="352"/>
      <c r="OPB16" s="353"/>
      <c r="OPC16" s="350"/>
      <c r="OPD16" s="350"/>
      <c r="OPE16" s="350"/>
      <c r="OPF16" s="350"/>
      <c r="OPG16" s="350"/>
      <c r="OPH16" s="350"/>
      <c r="OPI16" s="351"/>
      <c r="OPJ16" s="352"/>
      <c r="OPK16" s="353"/>
      <c r="OPL16" s="352"/>
      <c r="OPM16" s="353"/>
      <c r="OPN16" s="352"/>
      <c r="OPO16" s="353"/>
      <c r="OPP16" s="352"/>
      <c r="OPQ16" s="353"/>
      <c r="OPR16" s="350"/>
      <c r="OPS16" s="350"/>
      <c r="OPT16" s="350"/>
      <c r="OPU16" s="350"/>
      <c r="OPV16" s="350"/>
      <c r="OPW16" s="350"/>
      <c r="OPX16" s="351"/>
      <c r="OPY16" s="352"/>
      <c r="OPZ16" s="353"/>
      <c r="OQA16" s="352"/>
      <c r="OQB16" s="353"/>
      <c r="OQC16" s="352"/>
      <c r="OQD16" s="353"/>
      <c r="OQE16" s="352"/>
      <c r="OQF16" s="353"/>
      <c r="OQG16" s="350"/>
      <c r="OQH16" s="350"/>
      <c r="OQI16" s="350"/>
      <c r="OQJ16" s="350"/>
      <c r="OQK16" s="350"/>
      <c r="OQL16" s="350"/>
      <c r="OQM16" s="351"/>
      <c r="OQN16" s="352"/>
      <c r="OQO16" s="353"/>
      <c r="OQP16" s="352"/>
      <c r="OQQ16" s="353"/>
      <c r="OQR16" s="352"/>
      <c r="OQS16" s="353"/>
      <c r="OQT16" s="352"/>
      <c r="OQU16" s="353"/>
      <c r="OQV16" s="350"/>
      <c r="OQW16" s="350"/>
      <c r="OQX16" s="350"/>
      <c r="OQY16" s="350"/>
      <c r="OQZ16" s="350"/>
      <c r="ORA16" s="350"/>
      <c r="ORB16" s="351"/>
      <c r="ORC16" s="352"/>
      <c r="ORD16" s="353"/>
      <c r="ORE16" s="352"/>
      <c r="ORF16" s="353"/>
      <c r="ORG16" s="352"/>
      <c r="ORH16" s="353"/>
      <c r="ORI16" s="352"/>
      <c r="ORJ16" s="353"/>
      <c r="ORK16" s="350"/>
      <c r="ORL16" s="350"/>
      <c r="ORM16" s="350"/>
      <c r="ORN16" s="350"/>
      <c r="ORO16" s="350"/>
      <c r="ORP16" s="350"/>
      <c r="ORQ16" s="351"/>
      <c r="ORR16" s="352"/>
      <c r="ORS16" s="353"/>
      <c r="ORT16" s="352"/>
      <c r="ORU16" s="353"/>
      <c r="ORV16" s="352"/>
      <c r="ORW16" s="353"/>
      <c r="ORX16" s="352"/>
      <c r="ORY16" s="353"/>
      <c r="ORZ16" s="350"/>
      <c r="OSA16" s="350"/>
      <c r="OSB16" s="350"/>
      <c r="OSC16" s="350"/>
      <c r="OSD16" s="350"/>
      <c r="OSE16" s="350"/>
      <c r="OSF16" s="351"/>
      <c r="OSG16" s="352"/>
      <c r="OSH16" s="353"/>
      <c r="OSI16" s="352"/>
      <c r="OSJ16" s="353"/>
      <c r="OSK16" s="352"/>
      <c r="OSL16" s="353"/>
      <c r="OSM16" s="352"/>
      <c r="OSN16" s="353"/>
      <c r="OSO16" s="350"/>
      <c r="OSP16" s="350"/>
      <c r="OSQ16" s="350"/>
      <c r="OSR16" s="350"/>
      <c r="OSS16" s="350"/>
      <c r="OST16" s="350"/>
      <c r="OSU16" s="351"/>
      <c r="OSV16" s="352"/>
      <c r="OSW16" s="353"/>
      <c r="OSX16" s="352"/>
      <c r="OSY16" s="353"/>
      <c r="OSZ16" s="352"/>
      <c r="OTA16" s="353"/>
      <c r="OTB16" s="352"/>
      <c r="OTC16" s="353"/>
      <c r="OTD16" s="350"/>
      <c r="OTE16" s="350"/>
      <c r="OTF16" s="350"/>
      <c r="OTG16" s="350"/>
      <c r="OTH16" s="350"/>
      <c r="OTI16" s="350"/>
      <c r="OTJ16" s="351"/>
      <c r="OTK16" s="352"/>
      <c r="OTL16" s="353"/>
      <c r="OTM16" s="352"/>
      <c r="OTN16" s="353"/>
      <c r="OTO16" s="352"/>
      <c r="OTP16" s="353"/>
      <c r="OTQ16" s="352"/>
      <c r="OTR16" s="353"/>
      <c r="OTS16" s="350"/>
      <c r="OTT16" s="350"/>
      <c r="OTU16" s="350"/>
      <c r="OTV16" s="350"/>
      <c r="OTW16" s="350"/>
      <c r="OTX16" s="350"/>
      <c r="OTY16" s="351"/>
      <c r="OTZ16" s="352"/>
      <c r="OUA16" s="353"/>
      <c r="OUB16" s="352"/>
      <c r="OUC16" s="353"/>
      <c r="OUD16" s="352"/>
      <c r="OUE16" s="353"/>
      <c r="OUF16" s="352"/>
      <c r="OUG16" s="353"/>
      <c r="OUH16" s="350"/>
      <c r="OUI16" s="350"/>
      <c r="OUJ16" s="350"/>
      <c r="OUK16" s="350"/>
      <c r="OUL16" s="350"/>
      <c r="OUM16" s="350"/>
      <c r="OUN16" s="351"/>
      <c r="OUO16" s="352"/>
      <c r="OUP16" s="353"/>
      <c r="OUQ16" s="352"/>
      <c r="OUR16" s="353"/>
      <c r="OUS16" s="352"/>
      <c r="OUT16" s="353"/>
      <c r="OUU16" s="352"/>
      <c r="OUV16" s="353"/>
      <c r="OUW16" s="350"/>
      <c r="OUX16" s="350"/>
      <c r="OUY16" s="350"/>
      <c r="OUZ16" s="350"/>
      <c r="OVA16" s="350"/>
      <c r="OVB16" s="350"/>
      <c r="OVC16" s="351"/>
      <c r="OVD16" s="352"/>
      <c r="OVE16" s="353"/>
      <c r="OVF16" s="352"/>
      <c r="OVG16" s="353"/>
      <c r="OVH16" s="352"/>
      <c r="OVI16" s="353"/>
      <c r="OVJ16" s="352"/>
      <c r="OVK16" s="353"/>
      <c r="OVL16" s="350"/>
      <c r="OVM16" s="350"/>
      <c r="OVN16" s="350"/>
      <c r="OVO16" s="350"/>
      <c r="OVP16" s="350"/>
      <c r="OVQ16" s="350"/>
      <c r="OVR16" s="351"/>
      <c r="OVS16" s="352"/>
      <c r="OVT16" s="353"/>
      <c r="OVU16" s="352"/>
      <c r="OVV16" s="353"/>
      <c r="OVW16" s="352"/>
      <c r="OVX16" s="353"/>
      <c r="OVY16" s="352"/>
      <c r="OVZ16" s="353"/>
      <c r="OWA16" s="350"/>
      <c r="OWB16" s="350"/>
      <c r="OWC16" s="350"/>
      <c r="OWD16" s="350"/>
      <c r="OWE16" s="350"/>
      <c r="OWF16" s="350"/>
      <c r="OWG16" s="351"/>
      <c r="OWH16" s="352"/>
      <c r="OWI16" s="353"/>
      <c r="OWJ16" s="352"/>
      <c r="OWK16" s="353"/>
      <c r="OWL16" s="352"/>
      <c r="OWM16" s="353"/>
      <c r="OWN16" s="352"/>
      <c r="OWO16" s="353"/>
      <c r="OWP16" s="350"/>
      <c r="OWQ16" s="350"/>
      <c r="OWR16" s="350"/>
      <c r="OWS16" s="350"/>
      <c r="OWT16" s="350"/>
      <c r="OWU16" s="350"/>
      <c r="OWV16" s="351"/>
      <c r="OWW16" s="352"/>
      <c r="OWX16" s="353"/>
      <c r="OWY16" s="352"/>
      <c r="OWZ16" s="353"/>
      <c r="OXA16" s="352"/>
      <c r="OXB16" s="353"/>
      <c r="OXC16" s="352"/>
      <c r="OXD16" s="353"/>
      <c r="OXE16" s="350"/>
      <c r="OXF16" s="350"/>
      <c r="OXG16" s="350"/>
      <c r="OXH16" s="350"/>
      <c r="OXI16" s="350"/>
      <c r="OXJ16" s="350"/>
      <c r="OXK16" s="351"/>
      <c r="OXL16" s="352"/>
      <c r="OXM16" s="353"/>
      <c r="OXN16" s="352"/>
      <c r="OXO16" s="353"/>
      <c r="OXP16" s="352"/>
      <c r="OXQ16" s="353"/>
      <c r="OXR16" s="352"/>
      <c r="OXS16" s="353"/>
      <c r="OXT16" s="350"/>
      <c r="OXU16" s="350"/>
      <c r="OXV16" s="350"/>
      <c r="OXW16" s="350"/>
      <c r="OXX16" s="350"/>
      <c r="OXY16" s="350"/>
      <c r="OXZ16" s="351"/>
      <c r="OYA16" s="352"/>
      <c r="OYB16" s="353"/>
      <c r="OYC16" s="352"/>
      <c r="OYD16" s="353"/>
      <c r="OYE16" s="352"/>
      <c r="OYF16" s="353"/>
      <c r="OYG16" s="352"/>
      <c r="OYH16" s="353"/>
      <c r="OYI16" s="350"/>
      <c r="OYJ16" s="350"/>
      <c r="OYK16" s="350"/>
      <c r="OYL16" s="350"/>
      <c r="OYM16" s="350"/>
      <c r="OYN16" s="350"/>
      <c r="OYO16" s="351"/>
      <c r="OYP16" s="352"/>
      <c r="OYQ16" s="353"/>
      <c r="OYR16" s="352"/>
      <c r="OYS16" s="353"/>
      <c r="OYT16" s="352"/>
      <c r="OYU16" s="353"/>
      <c r="OYV16" s="352"/>
      <c r="OYW16" s="353"/>
      <c r="OYX16" s="350"/>
      <c r="OYY16" s="350"/>
      <c r="OYZ16" s="350"/>
      <c r="OZA16" s="350"/>
      <c r="OZB16" s="350"/>
      <c r="OZC16" s="350"/>
      <c r="OZD16" s="351"/>
      <c r="OZE16" s="352"/>
      <c r="OZF16" s="353"/>
      <c r="OZG16" s="352"/>
      <c r="OZH16" s="353"/>
      <c r="OZI16" s="352"/>
      <c r="OZJ16" s="353"/>
      <c r="OZK16" s="352"/>
      <c r="OZL16" s="353"/>
      <c r="OZM16" s="350"/>
      <c r="OZN16" s="350"/>
      <c r="OZO16" s="350"/>
      <c r="OZP16" s="350"/>
      <c r="OZQ16" s="350"/>
      <c r="OZR16" s="350"/>
      <c r="OZS16" s="351"/>
      <c r="OZT16" s="352"/>
      <c r="OZU16" s="353"/>
      <c r="OZV16" s="352"/>
      <c r="OZW16" s="353"/>
      <c r="OZX16" s="352"/>
      <c r="OZY16" s="353"/>
      <c r="OZZ16" s="352"/>
      <c r="PAA16" s="353"/>
      <c r="PAB16" s="350"/>
      <c r="PAC16" s="350"/>
      <c r="PAD16" s="350"/>
      <c r="PAE16" s="350"/>
      <c r="PAF16" s="350"/>
      <c r="PAG16" s="350"/>
      <c r="PAH16" s="351"/>
      <c r="PAI16" s="352"/>
      <c r="PAJ16" s="353"/>
      <c r="PAK16" s="352"/>
      <c r="PAL16" s="353"/>
      <c r="PAM16" s="352"/>
      <c r="PAN16" s="353"/>
      <c r="PAO16" s="352"/>
      <c r="PAP16" s="353"/>
      <c r="PAQ16" s="350"/>
      <c r="PAR16" s="350"/>
      <c r="PAS16" s="350"/>
      <c r="PAT16" s="350"/>
      <c r="PAU16" s="350"/>
      <c r="PAV16" s="350"/>
      <c r="PAW16" s="351"/>
      <c r="PAX16" s="352"/>
      <c r="PAY16" s="353"/>
      <c r="PAZ16" s="352"/>
      <c r="PBA16" s="353"/>
      <c r="PBB16" s="352"/>
      <c r="PBC16" s="353"/>
      <c r="PBD16" s="352"/>
      <c r="PBE16" s="353"/>
      <c r="PBF16" s="350"/>
      <c r="PBG16" s="350"/>
      <c r="PBH16" s="350"/>
      <c r="PBI16" s="350"/>
      <c r="PBJ16" s="350"/>
      <c r="PBK16" s="350"/>
      <c r="PBL16" s="351"/>
      <c r="PBM16" s="352"/>
      <c r="PBN16" s="353"/>
      <c r="PBO16" s="352"/>
      <c r="PBP16" s="353"/>
      <c r="PBQ16" s="352"/>
      <c r="PBR16" s="353"/>
      <c r="PBS16" s="352"/>
      <c r="PBT16" s="353"/>
      <c r="PBU16" s="350"/>
      <c r="PBV16" s="350"/>
      <c r="PBW16" s="350"/>
      <c r="PBX16" s="350"/>
      <c r="PBY16" s="350"/>
      <c r="PBZ16" s="350"/>
      <c r="PCA16" s="351"/>
      <c r="PCB16" s="352"/>
      <c r="PCC16" s="353"/>
      <c r="PCD16" s="352"/>
      <c r="PCE16" s="353"/>
      <c r="PCF16" s="352"/>
      <c r="PCG16" s="353"/>
      <c r="PCH16" s="352"/>
      <c r="PCI16" s="353"/>
      <c r="PCJ16" s="350"/>
      <c r="PCK16" s="350"/>
      <c r="PCL16" s="350"/>
      <c r="PCM16" s="350"/>
      <c r="PCN16" s="350"/>
      <c r="PCO16" s="350"/>
      <c r="PCP16" s="351"/>
      <c r="PCQ16" s="352"/>
      <c r="PCR16" s="353"/>
      <c r="PCS16" s="352"/>
      <c r="PCT16" s="353"/>
      <c r="PCU16" s="352"/>
      <c r="PCV16" s="353"/>
      <c r="PCW16" s="352"/>
      <c r="PCX16" s="353"/>
      <c r="PCY16" s="350"/>
      <c r="PCZ16" s="350"/>
      <c r="PDA16" s="350"/>
      <c r="PDB16" s="350"/>
      <c r="PDC16" s="350"/>
      <c r="PDD16" s="350"/>
      <c r="PDE16" s="351"/>
      <c r="PDF16" s="352"/>
      <c r="PDG16" s="353"/>
      <c r="PDH16" s="352"/>
      <c r="PDI16" s="353"/>
      <c r="PDJ16" s="352"/>
      <c r="PDK16" s="353"/>
      <c r="PDL16" s="352"/>
      <c r="PDM16" s="353"/>
      <c r="PDN16" s="350"/>
      <c r="PDO16" s="350"/>
      <c r="PDP16" s="350"/>
      <c r="PDQ16" s="350"/>
      <c r="PDR16" s="350"/>
      <c r="PDS16" s="350"/>
      <c r="PDT16" s="351"/>
      <c r="PDU16" s="352"/>
      <c r="PDV16" s="353"/>
      <c r="PDW16" s="352"/>
      <c r="PDX16" s="353"/>
      <c r="PDY16" s="352"/>
      <c r="PDZ16" s="353"/>
      <c r="PEA16" s="352"/>
      <c r="PEB16" s="353"/>
      <c r="PEC16" s="350"/>
      <c r="PED16" s="350"/>
      <c r="PEE16" s="350"/>
      <c r="PEF16" s="350"/>
      <c r="PEG16" s="350"/>
      <c r="PEH16" s="350"/>
      <c r="PEI16" s="351"/>
      <c r="PEJ16" s="352"/>
      <c r="PEK16" s="353"/>
      <c r="PEL16" s="352"/>
      <c r="PEM16" s="353"/>
      <c r="PEN16" s="352"/>
      <c r="PEO16" s="353"/>
      <c r="PEP16" s="352"/>
      <c r="PEQ16" s="353"/>
      <c r="PER16" s="350"/>
      <c r="PES16" s="350"/>
      <c r="PET16" s="350"/>
      <c r="PEU16" s="350"/>
      <c r="PEV16" s="350"/>
      <c r="PEW16" s="350"/>
      <c r="PEX16" s="351"/>
      <c r="PEY16" s="352"/>
      <c r="PEZ16" s="353"/>
      <c r="PFA16" s="352"/>
      <c r="PFB16" s="353"/>
      <c r="PFC16" s="352"/>
      <c r="PFD16" s="353"/>
      <c r="PFE16" s="352"/>
      <c r="PFF16" s="353"/>
      <c r="PFG16" s="350"/>
      <c r="PFH16" s="350"/>
      <c r="PFI16" s="350"/>
      <c r="PFJ16" s="350"/>
      <c r="PFK16" s="350"/>
      <c r="PFL16" s="350"/>
      <c r="PFM16" s="351"/>
      <c r="PFN16" s="352"/>
      <c r="PFO16" s="353"/>
      <c r="PFP16" s="352"/>
      <c r="PFQ16" s="353"/>
      <c r="PFR16" s="352"/>
      <c r="PFS16" s="353"/>
      <c r="PFT16" s="352"/>
      <c r="PFU16" s="353"/>
      <c r="PFV16" s="350"/>
      <c r="PFW16" s="350"/>
      <c r="PFX16" s="350"/>
      <c r="PFY16" s="350"/>
      <c r="PFZ16" s="350"/>
      <c r="PGA16" s="350"/>
      <c r="PGB16" s="351"/>
      <c r="PGC16" s="352"/>
      <c r="PGD16" s="353"/>
      <c r="PGE16" s="352"/>
      <c r="PGF16" s="353"/>
      <c r="PGG16" s="352"/>
      <c r="PGH16" s="353"/>
      <c r="PGI16" s="352"/>
      <c r="PGJ16" s="353"/>
      <c r="PGK16" s="350"/>
      <c r="PGL16" s="350"/>
      <c r="PGM16" s="350"/>
      <c r="PGN16" s="350"/>
      <c r="PGO16" s="350"/>
      <c r="PGP16" s="350"/>
      <c r="PGQ16" s="351"/>
      <c r="PGR16" s="352"/>
      <c r="PGS16" s="353"/>
      <c r="PGT16" s="352"/>
      <c r="PGU16" s="353"/>
      <c r="PGV16" s="352"/>
      <c r="PGW16" s="353"/>
      <c r="PGX16" s="352"/>
      <c r="PGY16" s="353"/>
      <c r="PGZ16" s="350"/>
      <c r="PHA16" s="350"/>
      <c r="PHB16" s="350"/>
      <c r="PHC16" s="350"/>
      <c r="PHD16" s="350"/>
      <c r="PHE16" s="350"/>
      <c r="PHF16" s="351"/>
      <c r="PHG16" s="352"/>
      <c r="PHH16" s="353"/>
      <c r="PHI16" s="352"/>
      <c r="PHJ16" s="353"/>
      <c r="PHK16" s="352"/>
      <c r="PHL16" s="353"/>
      <c r="PHM16" s="352"/>
      <c r="PHN16" s="353"/>
      <c r="PHO16" s="350"/>
      <c r="PHP16" s="350"/>
      <c r="PHQ16" s="350"/>
      <c r="PHR16" s="350"/>
      <c r="PHS16" s="350"/>
      <c r="PHT16" s="350"/>
      <c r="PHU16" s="351"/>
      <c r="PHV16" s="352"/>
      <c r="PHW16" s="353"/>
      <c r="PHX16" s="352"/>
      <c r="PHY16" s="353"/>
      <c r="PHZ16" s="352"/>
      <c r="PIA16" s="353"/>
      <c r="PIB16" s="352"/>
      <c r="PIC16" s="353"/>
      <c r="PID16" s="350"/>
      <c r="PIE16" s="350"/>
      <c r="PIF16" s="350"/>
      <c r="PIG16" s="350"/>
      <c r="PIH16" s="350"/>
      <c r="PII16" s="350"/>
      <c r="PIJ16" s="351"/>
      <c r="PIK16" s="352"/>
      <c r="PIL16" s="353"/>
      <c r="PIM16" s="352"/>
      <c r="PIN16" s="353"/>
      <c r="PIO16" s="352"/>
      <c r="PIP16" s="353"/>
      <c r="PIQ16" s="352"/>
      <c r="PIR16" s="353"/>
      <c r="PIS16" s="350"/>
      <c r="PIT16" s="350"/>
      <c r="PIU16" s="350"/>
      <c r="PIV16" s="350"/>
      <c r="PIW16" s="350"/>
      <c r="PIX16" s="350"/>
      <c r="PIY16" s="351"/>
      <c r="PIZ16" s="352"/>
      <c r="PJA16" s="353"/>
      <c r="PJB16" s="352"/>
      <c r="PJC16" s="353"/>
      <c r="PJD16" s="352"/>
      <c r="PJE16" s="353"/>
      <c r="PJF16" s="352"/>
      <c r="PJG16" s="353"/>
      <c r="PJH16" s="350"/>
      <c r="PJI16" s="350"/>
      <c r="PJJ16" s="350"/>
      <c r="PJK16" s="350"/>
      <c r="PJL16" s="350"/>
      <c r="PJM16" s="350"/>
      <c r="PJN16" s="351"/>
      <c r="PJO16" s="352"/>
      <c r="PJP16" s="353"/>
      <c r="PJQ16" s="352"/>
      <c r="PJR16" s="353"/>
      <c r="PJS16" s="352"/>
      <c r="PJT16" s="353"/>
      <c r="PJU16" s="352"/>
      <c r="PJV16" s="353"/>
      <c r="PJW16" s="350"/>
      <c r="PJX16" s="350"/>
      <c r="PJY16" s="350"/>
      <c r="PJZ16" s="350"/>
      <c r="PKA16" s="350"/>
      <c r="PKB16" s="350"/>
      <c r="PKC16" s="351"/>
      <c r="PKD16" s="352"/>
      <c r="PKE16" s="353"/>
      <c r="PKF16" s="352"/>
      <c r="PKG16" s="353"/>
      <c r="PKH16" s="352"/>
      <c r="PKI16" s="353"/>
      <c r="PKJ16" s="352"/>
      <c r="PKK16" s="353"/>
      <c r="PKL16" s="350"/>
      <c r="PKM16" s="350"/>
      <c r="PKN16" s="350"/>
      <c r="PKO16" s="350"/>
      <c r="PKP16" s="350"/>
      <c r="PKQ16" s="350"/>
      <c r="PKR16" s="351"/>
      <c r="PKS16" s="352"/>
      <c r="PKT16" s="353"/>
      <c r="PKU16" s="352"/>
      <c r="PKV16" s="353"/>
      <c r="PKW16" s="352"/>
      <c r="PKX16" s="353"/>
      <c r="PKY16" s="352"/>
      <c r="PKZ16" s="353"/>
      <c r="PLA16" s="350"/>
      <c r="PLB16" s="350"/>
      <c r="PLC16" s="350"/>
      <c r="PLD16" s="350"/>
      <c r="PLE16" s="350"/>
      <c r="PLF16" s="350"/>
      <c r="PLG16" s="351"/>
      <c r="PLH16" s="352"/>
      <c r="PLI16" s="353"/>
      <c r="PLJ16" s="352"/>
      <c r="PLK16" s="353"/>
      <c r="PLL16" s="352"/>
      <c r="PLM16" s="353"/>
      <c r="PLN16" s="352"/>
      <c r="PLO16" s="353"/>
      <c r="PLP16" s="350"/>
      <c r="PLQ16" s="350"/>
      <c r="PLR16" s="350"/>
      <c r="PLS16" s="350"/>
      <c r="PLT16" s="350"/>
      <c r="PLU16" s="350"/>
      <c r="PLV16" s="351"/>
      <c r="PLW16" s="352"/>
      <c r="PLX16" s="353"/>
      <c r="PLY16" s="352"/>
      <c r="PLZ16" s="353"/>
      <c r="PMA16" s="352"/>
      <c r="PMB16" s="353"/>
      <c r="PMC16" s="352"/>
      <c r="PMD16" s="353"/>
      <c r="PME16" s="350"/>
      <c r="PMF16" s="350"/>
      <c r="PMG16" s="350"/>
      <c r="PMH16" s="350"/>
      <c r="PMI16" s="350"/>
      <c r="PMJ16" s="350"/>
      <c r="PMK16" s="351"/>
      <c r="PML16" s="352"/>
      <c r="PMM16" s="353"/>
      <c r="PMN16" s="352"/>
      <c r="PMO16" s="353"/>
      <c r="PMP16" s="352"/>
      <c r="PMQ16" s="353"/>
      <c r="PMR16" s="352"/>
      <c r="PMS16" s="353"/>
      <c r="PMT16" s="350"/>
      <c r="PMU16" s="350"/>
      <c r="PMV16" s="350"/>
      <c r="PMW16" s="350"/>
      <c r="PMX16" s="350"/>
      <c r="PMY16" s="350"/>
      <c r="PMZ16" s="351"/>
      <c r="PNA16" s="352"/>
      <c r="PNB16" s="353"/>
      <c r="PNC16" s="352"/>
      <c r="PND16" s="353"/>
      <c r="PNE16" s="352"/>
      <c r="PNF16" s="353"/>
      <c r="PNG16" s="352"/>
      <c r="PNH16" s="353"/>
      <c r="PNI16" s="350"/>
      <c r="PNJ16" s="350"/>
      <c r="PNK16" s="350"/>
      <c r="PNL16" s="350"/>
      <c r="PNM16" s="350"/>
      <c r="PNN16" s="350"/>
      <c r="PNO16" s="351"/>
      <c r="PNP16" s="352"/>
      <c r="PNQ16" s="353"/>
      <c r="PNR16" s="352"/>
      <c r="PNS16" s="353"/>
      <c r="PNT16" s="352"/>
      <c r="PNU16" s="353"/>
      <c r="PNV16" s="352"/>
      <c r="PNW16" s="353"/>
      <c r="PNX16" s="350"/>
      <c r="PNY16" s="350"/>
      <c r="PNZ16" s="350"/>
      <c r="POA16" s="350"/>
      <c r="POB16" s="350"/>
      <c r="POC16" s="350"/>
      <c r="POD16" s="351"/>
      <c r="POE16" s="352"/>
      <c r="POF16" s="353"/>
      <c r="POG16" s="352"/>
      <c r="POH16" s="353"/>
      <c r="POI16" s="352"/>
      <c r="POJ16" s="353"/>
      <c r="POK16" s="352"/>
      <c r="POL16" s="353"/>
      <c r="POM16" s="350"/>
      <c r="PON16" s="350"/>
      <c r="POO16" s="350"/>
      <c r="POP16" s="350"/>
      <c r="POQ16" s="350"/>
      <c r="POR16" s="350"/>
      <c r="POS16" s="351"/>
      <c r="POT16" s="352"/>
      <c r="POU16" s="353"/>
      <c r="POV16" s="352"/>
      <c r="POW16" s="353"/>
      <c r="POX16" s="352"/>
      <c r="POY16" s="353"/>
      <c r="POZ16" s="352"/>
      <c r="PPA16" s="353"/>
      <c r="PPB16" s="350"/>
      <c r="PPC16" s="350"/>
      <c r="PPD16" s="350"/>
      <c r="PPE16" s="350"/>
      <c r="PPF16" s="350"/>
      <c r="PPG16" s="350"/>
      <c r="PPH16" s="351"/>
      <c r="PPI16" s="352"/>
      <c r="PPJ16" s="353"/>
      <c r="PPK16" s="352"/>
      <c r="PPL16" s="353"/>
      <c r="PPM16" s="352"/>
      <c r="PPN16" s="353"/>
      <c r="PPO16" s="352"/>
      <c r="PPP16" s="353"/>
      <c r="PPQ16" s="350"/>
      <c r="PPR16" s="350"/>
      <c r="PPS16" s="350"/>
      <c r="PPT16" s="350"/>
      <c r="PPU16" s="350"/>
      <c r="PPV16" s="350"/>
      <c r="PPW16" s="351"/>
      <c r="PPX16" s="352"/>
      <c r="PPY16" s="353"/>
      <c r="PPZ16" s="352"/>
      <c r="PQA16" s="353"/>
      <c r="PQB16" s="352"/>
      <c r="PQC16" s="353"/>
      <c r="PQD16" s="352"/>
      <c r="PQE16" s="353"/>
      <c r="PQF16" s="350"/>
      <c r="PQG16" s="350"/>
      <c r="PQH16" s="350"/>
      <c r="PQI16" s="350"/>
      <c r="PQJ16" s="350"/>
      <c r="PQK16" s="350"/>
      <c r="PQL16" s="351"/>
      <c r="PQM16" s="352"/>
      <c r="PQN16" s="353"/>
      <c r="PQO16" s="352"/>
      <c r="PQP16" s="353"/>
      <c r="PQQ16" s="352"/>
      <c r="PQR16" s="353"/>
      <c r="PQS16" s="352"/>
      <c r="PQT16" s="353"/>
      <c r="PQU16" s="350"/>
      <c r="PQV16" s="350"/>
      <c r="PQW16" s="350"/>
      <c r="PQX16" s="350"/>
      <c r="PQY16" s="350"/>
      <c r="PQZ16" s="350"/>
      <c r="PRA16" s="351"/>
      <c r="PRB16" s="352"/>
      <c r="PRC16" s="353"/>
      <c r="PRD16" s="352"/>
      <c r="PRE16" s="353"/>
      <c r="PRF16" s="352"/>
      <c r="PRG16" s="353"/>
      <c r="PRH16" s="352"/>
      <c r="PRI16" s="353"/>
      <c r="PRJ16" s="350"/>
      <c r="PRK16" s="350"/>
      <c r="PRL16" s="350"/>
      <c r="PRM16" s="350"/>
      <c r="PRN16" s="350"/>
      <c r="PRO16" s="350"/>
      <c r="PRP16" s="351"/>
      <c r="PRQ16" s="352"/>
      <c r="PRR16" s="353"/>
      <c r="PRS16" s="352"/>
      <c r="PRT16" s="353"/>
      <c r="PRU16" s="352"/>
      <c r="PRV16" s="353"/>
      <c r="PRW16" s="352"/>
      <c r="PRX16" s="353"/>
      <c r="PRY16" s="350"/>
      <c r="PRZ16" s="350"/>
      <c r="PSA16" s="350"/>
      <c r="PSB16" s="350"/>
      <c r="PSC16" s="350"/>
      <c r="PSD16" s="350"/>
      <c r="PSE16" s="351"/>
      <c r="PSF16" s="352"/>
      <c r="PSG16" s="353"/>
      <c r="PSH16" s="352"/>
      <c r="PSI16" s="353"/>
      <c r="PSJ16" s="352"/>
      <c r="PSK16" s="353"/>
      <c r="PSL16" s="352"/>
      <c r="PSM16" s="353"/>
      <c r="PSN16" s="350"/>
      <c r="PSO16" s="350"/>
      <c r="PSP16" s="350"/>
      <c r="PSQ16" s="350"/>
      <c r="PSR16" s="350"/>
      <c r="PSS16" s="350"/>
      <c r="PST16" s="351"/>
      <c r="PSU16" s="352"/>
      <c r="PSV16" s="353"/>
      <c r="PSW16" s="352"/>
      <c r="PSX16" s="353"/>
      <c r="PSY16" s="352"/>
      <c r="PSZ16" s="353"/>
      <c r="PTA16" s="352"/>
      <c r="PTB16" s="353"/>
      <c r="PTC16" s="350"/>
      <c r="PTD16" s="350"/>
      <c r="PTE16" s="350"/>
      <c r="PTF16" s="350"/>
      <c r="PTG16" s="350"/>
      <c r="PTH16" s="350"/>
      <c r="PTI16" s="351"/>
      <c r="PTJ16" s="352"/>
      <c r="PTK16" s="353"/>
      <c r="PTL16" s="352"/>
      <c r="PTM16" s="353"/>
      <c r="PTN16" s="352"/>
      <c r="PTO16" s="353"/>
      <c r="PTP16" s="352"/>
      <c r="PTQ16" s="353"/>
      <c r="PTR16" s="350"/>
      <c r="PTS16" s="350"/>
      <c r="PTT16" s="350"/>
      <c r="PTU16" s="350"/>
      <c r="PTV16" s="350"/>
      <c r="PTW16" s="350"/>
      <c r="PTX16" s="351"/>
      <c r="PTY16" s="352"/>
      <c r="PTZ16" s="353"/>
      <c r="PUA16" s="352"/>
      <c r="PUB16" s="353"/>
      <c r="PUC16" s="352"/>
      <c r="PUD16" s="353"/>
      <c r="PUE16" s="352"/>
      <c r="PUF16" s="353"/>
      <c r="PUG16" s="350"/>
      <c r="PUH16" s="350"/>
      <c r="PUI16" s="350"/>
      <c r="PUJ16" s="350"/>
      <c r="PUK16" s="350"/>
      <c r="PUL16" s="350"/>
      <c r="PUM16" s="351"/>
      <c r="PUN16" s="352"/>
      <c r="PUO16" s="353"/>
      <c r="PUP16" s="352"/>
      <c r="PUQ16" s="353"/>
      <c r="PUR16" s="352"/>
      <c r="PUS16" s="353"/>
      <c r="PUT16" s="352"/>
      <c r="PUU16" s="353"/>
      <c r="PUV16" s="350"/>
      <c r="PUW16" s="350"/>
      <c r="PUX16" s="350"/>
      <c r="PUY16" s="350"/>
      <c r="PUZ16" s="350"/>
      <c r="PVA16" s="350"/>
      <c r="PVB16" s="351"/>
      <c r="PVC16" s="352"/>
      <c r="PVD16" s="353"/>
      <c r="PVE16" s="352"/>
      <c r="PVF16" s="353"/>
      <c r="PVG16" s="352"/>
      <c r="PVH16" s="353"/>
      <c r="PVI16" s="352"/>
      <c r="PVJ16" s="353"/>
      <c r="PVK16" s="350"/>
      <c r="PVL16" s="350"/>
      <c r="PVM16" s="350"/>
      <c r="PVN16" s="350"/>
      <c r="PVO16" s="350"/>
      <c r="PVP16" s="350"/>
      <c r="PVQ16" s="351"/>
      <c r="PVR16" s="352"/>
      <c r="PVS16" s="353"/>
      <c r="PVT16" s="352"/>
      <c r="PVU16" s="353"/>
      <c r="PVV16" s="352"/>
      <c r="PVW16" s="353"/>
      <c r="PVX16" s="352"/>
      <c r="PVY16" s="353"/>
      <c r="PVZ16" s="350"/>
      <c r="PWA16" s="350"/>
      <c r="PWB16" s="350"/>
      <c r="PWC16" s="350"/>
      <c r="PWD16" s="350"/>
      <c r="PWE16" s="350"/>
      <c r="PWF16" s="351"/>
      <c r="PWG16" s="352"/>
      <c r="PWH16" s="353"/>
      <c r="PWI16" s="352"/>
      <c r="PWJ16" s="353"/>
      <c r="PWK16" s="352"/>
      <c r="PWL16" s="353"/>
      <c r="PWM16" s="352"/>
      <c r="PWN16" s="353"/>
      <c r="PWO16" s="350"/>
      <c r="PWP16" s="350"/>
      <c r="PWQ16" s="350"/>
      <c r="PWR16" s="350"/>
      <c r="PWS16" s="350"/>
      <c r="PWT16" s="350"/>
      <c r="PWU16" s="351"/>
      <c r="PWV16" s="352"/>
      <c r="PWW16" s="353"/>
      <c r="PWX16" s="352"/>
      <c r="PWY16" s="353"/>
      <c r="PWZ16" s="352"/>
      <c r="PXA16" s="353"/>
      <c r="PXB16" s="352"/>
      <c r="PXC16" s="353"/>
      <c r="PXD16" s="350"/>
      <c r="PXE16" s="350"/>
      <c r="PXF16" s="350"/>
      <c r="PXG16" s="350"/>
      <c r="PXH16" s="350"/>
      <c r="PXI16" s="350"/>
      <c r="PXJ16" s="351"/>
      <c r="PXK16" s="352"/>
      <c r="PXL16" s="353"/>
      <c r="PXM16" s="352"/>
      <c r="PXN16" s="353"/>
      <c r="PXO16" s="352"/>
      <c r="PXP16" s="353"/>
      <c r="PXQ16" s="352"/>
      <c r="PXR16" s="353"/>
      <c r="PXS16" s="350"/>
      <c r="PXT16" s="350"/>
      <c r="PXU16" s="350"/>
      <c r="PXV16" s="350"/>
      <c r="PXW16" s="350"/>
      <c r="PXX16" s="350"/>
      <c r="PXY16" s="351"/>
      <c r="PXZ16" s="352"/>
      <c r="PYA16" s="353"/>
      <c r="PYB16" s="352"/>
      <c r="PYC16" s="353"/>
      <c r="PYD16" s="352"/>
      <c r="PYE16" s="353"/>
      <c r="PYF16" s="352"/>
      <c r="PYG16" s="353"/>
      <c r="PYH16" s="350"/>
      <c r="PYI16" s="350"/>
      <c r="PYJ16" s="350"/>
      <c r="PYK16" s="350"/>
      <c r="PYL16" s="350"/>
      <c r="PYM16" s="350"/>
      <c r="PYN16" s="351"/>
      <c r="PYO16" s="352"/>
      <c r="PYP16" s="353"/>
      <c r="PYQ16" s="352"/>
      <c r="PYR16" s="353"/>
      <c r="PYS16" s="352"/>
      <c r="PYT16" s="353"/>
      <c r="PYU16" s="352"/>
      <c r="PYV16" s="353"/>
      <c r="PYW16" s="350"/>
      <c r="PYX16" s="350"/>
      <c r="PYY16" s="350"/>
      <c r="PYZ16" s="350"/>
      <c r="PZA16" s="350"/>
      <c r="PZB16" s="350"/>
      <c r="PZC16" s="351"/>
      <c r="PZD16" s="352"/>
      <c r="PZE16" s="353"/>
      <c r="PZF16" s="352"/>
      <c r="PZG16" s="353"/>
      <c r="PZH16" s="352"/>
      <c r="PZI16" s="353"/>
      <c r="PZJ16" s="352"/>
      <c r="PZK16" s="353"/>
      <c r="PZL16" s="350"/>
      <c r="PZM16" s="350"/>
      <c r="PZN16" s="350"/>
      <c r="PZO16" s="350"/>
      <c r="PZP16" s="350"/>
      <c r="PZQ16" s="350"/>
      <c r="PZR16" s="351"/>
      <c r="PZS16" s="352"/>
      <c r="PZT16" s="353"/>
      <c r="PZU16" s="352"/>
      <c r="PZV16" s="353"/>
      <c r="PZW16" s="352"/>
      <c r="PZX16" s="353"/>
      <c r="PZY16" s="352"/>
      <c r="PZZ16" s="353"/>
      <c r="QAA16" s="350"/>
      <c r="QAB16" s="350"/>
      <c r="QAC16" s="350"/>
      <c r="QAD16" s="350"/>
      <c r="QAE16" s="350"/>
      <c r="QAF16" s="350"/>
      <c r="QAG16" s="351"/>
      <c r="QAH16" s="352"/>
      <c r="QAI16" s="353"/>
      <c r="QAJ16" s="352"/>
      <c r="QAK16" s="353"/>
      <c r="QAL16" s="352"/>
      <c r="QAM16" s="353"/>
      <c r="QAN16" s="352"/>
      <c r="QAO16" s="353"/>
      <c r="QAP16" s="350"/>
      <c r="QAQ16" s="350"/>
      <c r="QAR16" s="350"/>
      <c r="QAS16" s="350"/>
      <c r="QAT16" s="350"/>
      <c r="QAU16" s="350"/>
      <c r="QAV16" s="351"/>
      <c r="QAW16" s="352"/>
      <c r="QAX16" s="353"/>
      <c r="QAY16" s="352"/>
      <c r="QAZ16" s="353"/>
      <c r="QBA16" s="352"/>
      <c r="QBB16" s="353"/>
      <c r="QBC16" s="352"/>
      <c r="QBD16" s="353"/>
      <c r="QBE16" s="350"/>
      <c r="QBF16" s="350"/>
      <c r="QBG16" s="350"/>
      <c r="QBH16" s="350"/>
      <c r="QBI16" s="350"/>
      <c r="QBJ16" s="350"/>
      <c r="QBK16" s="351"/>
      <c r="QBL16" s="352"/>
      <c r="QBM16" s="353"/>
      <c r="QBN16" s="352"/>
      <c r="QBO16" s="353"/>
      <c r="QBP16" s="352"/>
      <c r="QBQ16" s="353"/>
      <c r="QBR16" s="352"/>
      <c r="QBS16" s="353"/>
      <c r="QBT16" s="350"/>
      <c r="QBU16" s="350"/>
      <c r="QBV16" s="350"/>
      <c r="QBW16" s="350"/>
      <c r="QBX16" s="350"/>
      <c r="QBY16" s="350"/>
      <c r="QBZ16" s="351"/>
      <c r="QCA16" s="352"/>
      <c r="QCB16" s="353"/>
      <c r="QCC16" s="352"/>
      <c r="QCD16" s="353"/>
      <c r="QCE16" s="352"/>
      <c r="QCF16" s="353"/>
      <c r="QCG16" s="352"/>
      <c r="QCH16" s="353"/>
      <c r="QCI16" s="350"/>
      <c r="QCJ16" s="350"/>
      <c r="QCK16" s="350"/>
      <c r="QCL16" s="350"/>
      <c r="QCM16" s="350"/>
      <c r="QCN16" s="350"/>
      <c r="QCO16" s="351"/>
      <c r="QCP16" s="352"/>
      <c r="QCQ16" s="353"/>
      <c r="QCR16" s="352"/>
      <c r="QCS16" s="353"/>
      <c r="QCT16" s="352"/>
      <c r="QCU16" s="353"/>
      <c r="QCV16" s="352"/>
      <c r="QCW16" s="353"/>
      <c r="QCX16" s="350"/>
      <c r="QCY16" s="350"/>
      <c r="QCZ16" s="350"/>
      <c r="QDA16" s="350"/>
      <c r="QDB16" s="350"/>
      <c r="QDC16" s="350"/>
      <c r="QDD16" s="351"/>
      <c r="QDE16" s="352"/>
      <c r="QDF16" s="353"/>
      <c r="QDG16" s="352"/>
      <c r="QDH16" s="353"/>
      <c r="QDI16" s="352"/>
      <c r="QDJ16" s="353"/>
      <c r="QDK16" s="352"/>
      <c r="QDL16" s="353"/>
      <c r="QDM16" s="350"/>
      <c r="QDN16" s="350"/>
      <c r="QDO16" s="350"/>
      <c r="QDP16" s="350"/>
      <c r="QDQ16" s="350"/>
      <c r="QDR16" s="350"/>
      <c r="QDS16" s="351"/>
      <c r="QDT16" s="352"/>
      <c r="QDU16" s="353"/>
      <c r="QDV16" s="352"/>
      <c r="QDW16" s="353"/>
      <c r="QDX16" s="352"/>
      <c r="QDY16" s="353"/>
      <c r="QDZ16" s="352"/>
      <c r="QEA16" s="353"/>
      <c r="QEB16" s="350"/>
      <c r="QEC16" s="350"/>
      <c r="QED16" s="350"/>
      <c r="QEE16" s="350"/>
      <c r="QEF16" s="350"/>
      <c r="QEG16" s="350"/>
      <c r="QEH16" s="351"/>
      <c r="QEI16" s="352"/>
      <c r="QEJ16" s="353"/>
      <c r="QEK16" s="352"/>
      <c r="QEL16" s="353"/>
      <c r="QEM16" s="352"/>
      <c r="QEN16" s="353"/>
      <c r="QEO16" s="352"/>
      <c r="QEP16" s="353"/>
      <c r="QEQ16" s="350"/>
      <c r="QER16" s="350"/>
      <c r="QES16" s="350"/>
      <c r="QET16" s="350"/>
      <c r="QEU16" s="350"/>
      <c r="QEV16" s="350"/>
      <c r="QEW16" s="351"/>
      <c r="QEX16" s="352"/>
      <c r="QEY16" s="353"/>
      <c r="QEZ16" s="352"/>
      <c r="QFA16" s="353"/>
      <c r="QFB16" s="352"/>
      <c r="QFC16" s="353"/>
      <c r="QFD16" s="352"/>
      <c r="QFE16" s="353"/>
      <c r="QFF16" s="350"/>
      <c r="QFG16" s="350"/>
      <c r="QFH16" s="350"/>
      <c r="QFI16" s="350"/>
      <c r="QFJ16" s="350"/>
      <c r="QFK16" s="350"/>
      <c r="QFL16" s="351"/>
      <c r="QFM16" s="352"/>
      <c r="QFN16" s="353"/>
      <c r="QFO16" s="352"/>
      <c r="QFP16" s="353"/>
      <c r="QFQ16" s="352"/>
      <c r="QFR16" s="353"/>
      <c r="QFS16" s="352"/>
      <c r="QFT16" s="353"/>
      <c r="QFU16" s="350"/>
      <c r="QFV16" s="350"/>
      <c r="QFW16" s="350"/>
      <c r="QFX16" s="350"/>
      <c r="QFY16" s="350"/>
      <c r="QFZ16" s="350"/>
      <c r="QGA16" s="351"/>
      <c r="QGB16" s="352"/>
      <c r="QGC16" s="353"/>
      <c r="QGD16" s="352"/>
      <c r="QGE16" s="353"/>
      <c r="QGF16" s="352"/>
      <c r="QGG16" s="353"/>
      <c r="QGH16" s="352"/>
      <c r="QGI16" s="353"/>
      <c r="QGJ16" s="350"/>
      <c r="QGK16" s="350"/>
      <c r="QGL16" s="350"/>
      <c r="QGM16" s="350"/>
      <c r="QGN16" s="350"/>
      <c r="QGO16" s="350"/>
      <c r="QGP16" s="351"/>
      <c r="QGQ16" s="352"/>
      <c r="QGR16" s="353"/>
      <c r="QGS16" s="352"/>
      <c r="QGT16" s="353"/>
      <c r="QGU16" s="352"/>
      <c r="QGV16" s="353"/>
      <c r="QGW16" s="352"/>
      <c r="QGX16" s="353"/>
      <c r="QGY16" s="350"/>
      <c r="QGZ16" s="350"/>
      <c r="QHA16" s="350"/>
      <c r="QHB16" s="350"/>
      <c r="QHC16" s="350"/>
      <c r="QHD16" s="350"/>
      <c r="QHE16" s="351"/>
      <c r="QHF16" s="352"/>
      <c r="QHG16" s="353"/>
      <c r="QHH16" s="352"/>
      <c r="QHI16" s="353"/>
      <c r="QHJ16" s="352"/>
      <c r="QHK16" s="353"/>
      <c r="QHL16" s="352"/>
      <c r="QHM16" s="353"/>
      <c r="QHN16" s="350"/>
      <c r="QHO16" s="350"/>
      <c r="QHP16" s="350"/>
      <c r="QHQ16" s="350"/>
      <c r="QHR16" s="350"/>
      <c r="QHS16" s="350"/>
      <c r="QHT16" s="351"/>
      <c r="QHU16" s="352"/>
      <c r="QHV16" s="353"/>
      <c r="QHW16" s="352"/>
      <c r="QHX16" s="353"/>
      <c r="QHY16" s="352"/>
      <c r="QHZ16" s="353"/>
      <c r="QIA16" s="352"/>
      <c r="QIB16" s="353"/>
      <c r="QIC16" s="350"/>
      <c r="QID16" s="350"/>
      <c r="QIE16" s="350"/>
      <c r="QIF16" s="350"/>
      <c r="QIG16" s="350"/>
      <c r="QIH16" s="350"/>
      <c r="QII16" s="351"/>
      <c r="QIJ16" s="352"/>
      <c r="QIK16" s="353"/>
      <c r="QIL16" s="352"/>
      <c r="QIM16" s="353"/>
      <c r="QIN16" s="352"/>
      <c r="QIO16" s="353"/>
      <c r="QIP16" s="352"/>
      <c r="QIQ16" s="353"/>
      <c r="QIR16" s="350"/>
      <c r="QIS16" s="350"/>
      <c r="QIT16" s="350"/>
      <c r="QIU16" s="350"/>
      <c r="QIV16" s="350"/>
      <c r="QIW16" s="350"/>
      <c r="QIX16" s="351"/>
      <c r="QIY16" s="352"/>
      <c r="QIZ16" s="353"/>
      <c r="QJA16" s="352"/>
      <c r="QJB16" s="353"/>
      <c r="QJC16" s="352"/>
      <c r="QJD16" s="353"/>
      <c r="QJE16" s="352"/>
      <c r="QJF16" s="353"/>
      <c r="QJG16" s="350"/>
      <c r="QJH16" s="350"/>
      <c r="QJI16" s="350"/>
      <c r="QJJ16" s="350"/>
      <c r="QJK16" s="350"/>
      <c r="QJL16" s="350"/>
      <c r="QJM16" s="351"/>
      <c r="QJN16" s="352"/>
      <c r="QJO16" s="353"/>
      <c r="QJP16" s="352"/>
      <c r="QJQ16" s="353"/>
      <c r="QJR16" s="352"/>
      <c r="QJS16" s="353"/>
      <c r="QJT16" s="352"/>
      <c r="QJU16" s="353"/>
      <c r="QJV16" s="350"/>
      <c r="QJW16" s="350"/>
      <c r="QJX16" s="350"/>
      <c r="QJY16" s="350"/>
      <c r="QJZ16" s="350"/>
      <c r="QKA16" s="350"/>
      <c r="QKB16" s="351"/>
      <c r="QKC16" s="352"/>
      <c r="QKD16" s="353"/>
      <c r="QKE16" s="352"/>
      <c r="QKF16" s="353"/>
      <c r="QKG16" s="352"/>
      <c r="QKH16" s="353"/>
      <c r="QKI16" s="352"/>
      <c r="QKJ16" s="353"/>
      <c r="QKK16" s="350"/>
      <c r="QKL16" s="350"/>
      <c r="QKM16" s="350"/>
      <c r="QKN16" s="350"/>
      <c r="QKO16" s="350"/>
      <c r="QKP16" s="350"/>
      <c r="QKQ16" s="351"/>
      <c r="QKR16" s="352"/>
      <c r="QKS16" s="353"/>
      <c r="QKT16" s="352"/>
      <c r="QKU16" s="353"/>
      <c r="QKV16" s="352"/>
      <c r="QKW16" s="353"/>
      <c r="QKX16" s="352"/>
      <c r="QKY16" s="353"/>
      <c r="QKZ16" s="350"/>
      <c r="QLA16" s="350"/>
      <c r="QLB16" s="350"/>
      <c r="QLC16" s="350"/>
      <c r="QLD16" s="350"/>
      <c r="QLE16" s="350"/>
      <c r="QLF16" s="351"/>
      <c r="QLG16" s="352"/>
      <c r="QLH16" s="353"/>
      <c r="QLI16" s="352"/>
      <c r="QLJ16" s="353"/>
      <c r="QLK16" s="352"/>
      <c r="QLL16" s="353"/>
      <c r="QLM16" s="352"/>
      <c r="QLN16" s="353"/>
      <c r="QLO16" s="350"/>
      <c r="QLP16" s="350"/>
      <c r="QLQ16" s="350"/>
      <c r="QLR16" s="350"/>
      <c r="QLS16" s="350"/>
      <c r="QLT16" s="350"/>
      <c r="QLU16" s="351"/>
      <c r="QLV16" s="352"/>
      <c r="QLW16" s="353"/>
      <c r="QLX16" s="352"/>
      <c r="QLY16" s="353"/>
      <c r="QLZ16" s="352"/>
      <c r="QMA16" s="353"/>
      <c r="QMB16" s="352"/>
      <c r="QMC16" s="353"/>
      <c r="QMD16" s="350"/>
      <c r="QME16" s="350"/>
      <c r="QMF16" s="350"/>
      <c r="QMG16" s="350"/>
      <c r="QMH16" s="350"/>
      <c r="QMI16" s="350"/>
      <c r="QMJ16" s="351"/>
      <c r="QMK16" s="352"/>
      <c r="QML16" s="353"/>
      <c r="QMM16" s="352"/>
      <c r="QMN16" s="353"/>
      <c r="QMO16" s="352"/>
      <c r="QMP16" s="353"/>
      <c r="QMQ16" s="352"/>
      <c r="QMR16" s="353"/>
      <c r="QMS16" s="350"/>
      <c r="QMT16" s="350"/>
      <c r="QMU16" s="350"/>
      <c r="QMV16" s="350"/>
      <c r="QMW16" s="350"/>
      <c r="QMX16" s="350"/>
      <c r="QMY16" s="351"/>
      <c r="QMZ16" s="352"/>
      <c r="QNA16" s="353"/>
      <c r="QNB16" s="352"/>
      <c r="QNC16" s="353"/>
      <c r="QND16" s="352"/>
      <c r="QNE16" s="353"/>
      <c r="QNF16" s="352"/>
      <c r="QNG16" s="353"/>
      <c r="QNH16" s="350"/>
      <c r="QNI16" s="350"/>
      <c r="QNJ16" s="350"/>
      <c r="QNK16" s="350"/>
      <c r="QNL16" s="350"/>
      <c r="QNM16" s="350"/>
      <c r="QNN16" s="351"/>
      <c r="QNO16" s="352"/>
      <c r="QNP16" s="353"/>
      <c r="QNQ16" s="352"/>
      <c r="QNR16" s="353"/>
      <c r="QNS16" s="352"/>
      <c r="QNT16" s="353"/>
      <c r="QNU16" s="352"/>
      <c r="QNV16" s="353"/>
      <c r="QNW16" s="350"/>
      <c r="QNX16" s="350"/>
      <c r="QNY16" s="350"/>
      <c r="QNZ16" s="350"/>
      <c r="QOA16" s="350"/>
      <c r="QOB16" s="350"/>
      <c r="QOC16" s="351"/>
      <c r="QOD16" s="352"/>
      <c r="QOE16" s="353"/>
      <c r="QOF16" s="352"/>
      <c r="QOG16" s="353"/>
      <c r="QOH16" s="352"/>
      <c r="QOI16" s="353"/>
      <c r="QOJ16" s="352"/>
      <c r="QOK16" s="353"/>
      <c r="QOL16" s="350"/>
      <c r="QOM16" s="350"/>
      <c r="QON16" s="350"/>
      <c r="QOO16" s="350"/>
      <c r="QOP16" s="350"/>
      <c r="QOQ16" s="350"/>
      <c r="QOR16" s="351"/>
      <c r="QOS16" s="352"/>
      <c r="QOT16" s="353"/>
      <c r="QOU16" s="352"/>
      <c r="QOV16" s="353"/>
      <c r="QOW16" s="352"/>
      <c r="QOX16" s="353"/>
      <c r="QOY16" s="352"/>
      <c r="QOZ16" s="353"/>
      <c r="QPA16" s="350"/>
      <c r="QPB16" s="350"/>
      <c r="QPC16" s="350"/>
      <c r="QPD16" s="350"/>
      <c r="QPE16" s="350"/>
      <c r="QPF16" s="350"/>
      <c r="QPG16" s="351"/>
      <c r="QPH16" s="352"/>
      <c r="QPI16" s="353"/>
      <c r="QPJ16" s="352"/>
      <c r="QPK16" s="353"/>
      <c r="QPL16" s="352"/>
      <c r="QPM16" s="353"/>
      <c r="QPN16" s="352"/>
      <c r="QPO16" s="353"/>
      <c r="QPP16" s="350"/>
      <c r="QPQ16" s="350"/>
      <c r="QPR16" s="350"/>
      <c r="QPS16" s="350"/>
      <c r="QPT16" s="350"/>
      <c r="QPU16" s="350"/>
      <c r="QPV16" s="351"/>
      <c r="QPW16" s="352"/>
      <c r="QPX16" s="353"/>
      <c r="QPY16" s="352"/>
      <c r="QPZ16" s="353"/>
      <c r="QQA16" s="352"/>
      <c r="QQB16" s="353"/>
      <c r="QQC16" s="352"/>
      <c r="QQD16" s="353"/>
      <c r="QQE16" s="350"/>
      <c r="QQF16" s="350"/>
      <c r="QQG16" s="350"/>
      <c r="QQH16" s="350"/>
      <c r="QQI16" s="350"/>
      <c r="QQJ16" s="350"/>
      <c r="QQK16" s="351"/>
      <c r="QQL16" s="352"/>
      <c r="QQM16" s="353"/>
      <c r="QQN16" s="352"/>
      <c r="QQO16" s="353"/>
      <c r="QQP16" s="352"/>
      <c r="QQQ16" s="353"/>
      <c r="QQR16" s="352"/>
      <c r="QQS16" s="353"/>
      <c r="QQT16" s="350"/>
      <c r="QQU16" s="350"/>
      <c r="QQV16" s="350"/>
      <c r="QQW16" s="350"/>
      <c r="QQX16" s="350"/>
      <c r="QQY16" s="350"/>
      <c r="QQZ16" s="351"/>
      <c r="QRA16" s="352"/>
      <c r="QRB16" s="353"/>
      <c r="QRC16" s="352"/>
      <c r="QRD16" s="353"/>
      <c r="QRE16" s="352"/>
      <c r="QRF16" s="353"/>
      <c r="QRG16" s="352"/>
      <c r="QRH16" s="353"/>
      <c r="QRI16" s="350"/>
      <c r="QRJ16" s="350"/>
      <c r="QRK16" s="350"/>
      <c r="QRL16" s="350"/>
      <c r="QRM16" s="350"/>
      <c r="QRN16" s="350"/>
      <c r="QRO16" s="351"/>
      <c r="QRP16" s="352"/>
      <c r="QRQ16" s="353"/>
      <c r="QRR16" s="352"/>
      <c r="QRS16" s="353"/>
      <c r="QRT16" s="352"/>
      <c r="QRU16" s="353"/>
      <c r="QRV16" s="352"/>
      <c r="QRW16" s="353"/>
      <c r="QRX16" s="350"/>
      <c r="QRY16" s="350"/>
      <c r="QRZ16" s="350"/>
      <c r="QSA16" s="350"/>
      <c r="QSB16" s="350"/>
      <c r="QSC16" s="350"/>
      <c r="QSD16" s="351"/>
      <c r="QSE16" s="352"/>
      <c r="QSF16" s="353"/>
      <c r="QSG16" s="352"/>
      <c r="QSH16" s="353"/>
      <c r="QSI16" s="352"/>
      <c r="QSJ16" s="353"/>
      <c r="QSK16" s="352"/>
      <c r="QSL16" s="353"/>
      <c r="QSM16" s="350"/>
      <c r="QSN16" s="350"/>
      <c r="QSO16" s="350"/>
      <c r="QSP16" s="350"/>
      <c r="QSQ16" s="350"/>
      <c r="QSR16" s="350"/>
      <c r="QSS16" s="351"/>
      <c r="QST16" s="352"/>
      <c r="QSU16" s="353"/>
      <c r="QSV16" s="352"/>
      <c r="QSW16" s="353"/>
      <c r="QSX16" s="352"/>
      <c r="QSY16" s="353"/>
      <c r="QSZ16" s="352"/>
      <c r="QTA16" s="353"/>
      <c r="QTB16" s="350"/>
      <c r="QTC16" s="350"/>
      <c r="QTD16" s="350"/>
      <c r="QTE16" s="350"/>
      <c r="QTF16" s="350"/>
      <c r="QTG16" s="350"/>
      <c r="QTH16" s="351"/>
      <c r="QTI16" s="352"/>
      <c r="QTJ16" s="353"/>
      <c r="QTK16" s="352"/>
      <c r="QTL16" s="353"/>
      <c r="QTM16" s="352"/>
      <c r="QTN16" s="353"/>
      <c r="QTO16" s="352"/>
      <c r="QTP16" s="353"/>
      <c r="QTQ16" s="350"/>
      <c r="QTR16" s="350"/>
      <c r="QTS16" s="350"/>
      <c r="QTT16" s="350"/>
      <c r="QTU16" s="350"/>
      <c r="QTV16" s="350"/>
      <c r="QTW16" s="351"/>
      <c r="QTX16" s="352"/>
      <c r="QTY16" s="353"/>
      <c r="QTZ16" s="352"/>
      <c r="QUA16" s="353"/>
      <c r="QUB16" s="352"/>
      <c r="QUC16" s="353"/>
      <c r="QUD16" s="352"/>
      <c r="QUE16" s="353"/>
      <c r="QUF16" s="350"/>
      <c r="QUG16" s="350"/>
      <c r="QUH16" s="350"/>
      <c r="QUI16" s="350"/>
      <c r="QUJ16" s="350"/>
      <c r="QUK16" s="350"/>
      <c r="QUL16" s="351"/>
      <c r="QUM16" s="352"/>
      <c r="QUN16" s="353"/>
      <c r="QUO16" s="352"/>
      <c r="QUP16" s="353"/>
      <c r="QUQ16" s="352"/>
      <c r="QUR16" s="353"/>
      <c r="QUS16" s="352"/>
      <c r="QUT16" s="353"/>
      <c r="QUU16" s="350"/>
      <c r="QUV16" s="350"/>
      <c r="QUW16" s="350"/>
      <c r="QUX16" s="350"/>
      <c r="QUY16" s="350"/>
      <c r="QUZ16" s="350"/>
      <c r="QVA16" s="351"/>
      <c r="QVB16" s="352"/>
      <c r="QVC16" s="353"/>
      <c r="QVD16" s="352"/>
      <c r="QVE16" s="353"/>
      <c r="QVF16" s="352"/>
      <c r="QVG16" s="353"/>
      <c r="QVH16" s="352"/>
      <c r="QVI16" s="353"/>
      <c r="QVJ16" s="350"/>
      <c r="QVK16" s="350"/>
      <c r="QVL16" s="350"/>
      <c r="QVM16" s="350"/>
      <c r="QVN16" s="350"/>
      <c r="QVO16" s="350"/>
      <c r="QVP16" s="351"/>
      <c r="QVQ16" s="352"/>
      <c r="QVR16" s="353"/>
      <c r="QVS16" s="352"/>
      <c r="QVT16" s="353"/>
      <c r="QVU16" s="352"/>
      <c r="QVV16" s="353"/>
      <c r="QVW16" s="352"/>
      <c r="QVX16" s="353"/>
      <c r="QVY16" s="350"/>
      <c r="QVZ16" s="350"/>
      <c r="QWA16" s="350"/>
      <c r="QWB16" s="350"/>
      <c r="QWC16" s="350"/>
      <c r="QWD16" s="350"/>
      <c r="QWE16" s="351"/>
      <c r="QWF16" s="352"/>
      <c r="QWG16" s="353"/>
      <c r="QWH16" s="352"/>
      <c r="QWI16" s="353"/>
      <c r="QWJ16" s="352"/>
      <c r="QWK16" s="353"/>
      <c r="QWL16" s="352"/>
      <c r="QWM16" s="353"/>
      <c r="QWN16" s="350"/>
      <c r="QWO16" s="350"/>
      <c r="QWP16" s="350"/>
      <c r="QWQ16" s="350"/>
      <c r="QWR16" s="350"/>
      <c r="QWS16" s="350"/>
      <c r="QWT16" s="351"/>
      <c r="QWU16" s="352"/>
      <c r="QWV16" s="353"/>
      <c r="QWW16" s="352"/>
      <c r="QWX16" s="353"/>
      <c r="QWY16" s="352"/>
      <c r="QWZ16" s="353"/>
      <c r="QXA16" s="352"/>
      <c r="QXB16" s="353"/>
      <c r="QXC16" s="350"/>
      <c r="QXD16" s="350"/>
      <c r="QXE16" s="350"/>
      <c r="QXF16" s="350"/>
      <c r="QXG16" s="350"/>
      <c r="QXH16" s="350"/>
      <c r="QXI16" s="351"/>
      <c r="QXJ16" s="352"/>
      <c r="QXK16" s="353"/>
      <c r="QXL16" s="352"/>
      <c r="QXM16" s="353"/>
      <c r="QXN16" s="352"/>
      <c r="QXO16" s="353"/>
      <c r="QXP16" s="352"/>
      <c r="QXQ16" s="353"/>
      <c r="QXR16" s="350"/>
      <c r="QXS16" s="350"/>
      <c r="QXT16" s="350"/>
      <c r="QXU16" s="350"/>
      <c r="QXV16" s="350"/>
      <c r="QXW16" s="350"/>
      <c r="QXX16" s="351"/>
      <c r="QXY16" s="352"/>
      <c r="QXZ16" s="353"/>
      <c r="QYA16" s="352"/>
      <c r="QYB16" s="353"/>
      <c r="QYC16" s="352"/>
      <c r="QYD16" s="353"/>
      <c r="QYE16" s="352"/>
      <c r="QYF16" s="353"/>
      <c r="QYG16" s="350"/>
      <c r="QYH16" s="350"/>
      <c r="QYI16" s="350"/>
      <c r="QYJ16" s="350"/>
      <c r="QYK16" s="350"/>
      <c r="QYL16" s="350"/>
      <c r="QYM16" s="351"/>
      <c r="QYN16" s="352"/>
      <c r="QYO16" s="353"/>
      <c r="QYP16" s="352"/>
      <c r="QYQ16" s="353"/>
      <c r="QYR16" s="352"/>
      <c r="QYS16" s="353"/>
      <c r="QYT16" s="352"/>
      <c r="QYU16" s="353"/>
      <c r="QYV16" s="350"/>
      <c r="QYW16" s="350"/>
      <c r="QYX16" s="350"/>
      <c r="QYY16" s="350"/>
      <c r="QYZ16" s="350"/>
      <c r="QZA16" s="350"/>
      <c r="QZB16" s="351"/>
      <c r="QZC16" s="352"/>
      <c r="QZD16" s="353"/>
      <c r="QZE16" s="352"/>
      <c r="QZF16" s="353"/>
      <c r="QZG16" s="352"/>
      <c r="QZH16" s="353"/>
      <c r="QZI16" s="352"/>
      <c r="QZJ16" s="353"/>
      <c r="QZK16" s="350"/>
      <c r="QZL16" s="350"/>
      <c r="QZM16" s="350"/>
      <c r="QZN16" s="350"/>
      <c r="QZO16" s="350"/>
      <c r="QZP16" s="350"/>
      <c r="QZQ16" s="351"/>
      <c r="QZR16" s="352"/>
      <c r="QZS16" s="353"/>
      <c r="QZT16" s="352"/>
      <c r="QZU16" s="353"/>
      <c r="QZV16" s="352"/>
      <c r="QZW16" s="353"/>
      <c r="QZX16" s="352"/>
      <c r="QZY16" s="353"/>
      <c r="QZZ16" s="350"/>
      <c r="RAA16" s="350"/>
      <c r="RAB16" s="350"/>
      <c r="RAC16" s="350"/>
      <c r="RAD16" s="350"/>
      <c r="RAE16" s="350"/>
      <c r="RAF16" s="351"/>
      <c r="RAG16" s="352"/>
      <c r="RAH16" s="353"/>
      <c r="RAI16" s="352"/>
      <c r="RAJ16" s="353"/>
      <c r="RAK16" s="352"/>
      <c r="RAL16" s="353"/>
      <c r="RAM16" s="352"/>
      <c r="RAN16" s="353"/>
      <c r="RAO16" s="350"/>
      <c r="RAP16" s="350"/>
      <c r="RAQ16" s="350"/>
      <c r="RAR16" s="350"/>
      <c r="RAS16" s="350"/>
      <c r="RAT16" s="350"/>
      <c r="RAU16" s="351"/>
      <c r="RAV16" s="352"/>
      <c r="RAW16" s="353"/>
      <c r="RAX16" s="352"/>
      <c r="RAY16" s="353"/>
      <c r="RAZ16" s="352"/>
      <c r="RBA16" s="353"/>
      <c r="RBB16" s="352"/>
      <c r="RBC16" s="353"/>
      <c r="RBD16" s="350"/>
      <c r="RBE16" s="350"/>
      <c r="RBF16" s="350"/>
      <c r="RBG16" s="350"/>
      <c r="RBH16" s="350"/>
      <c r="RBI16" s="350"/>
      <c r="RBJ16" s="351"/>
      <c r="RBK16" s="352"/>
      <c r="RBL16" s="353"/>
      <c r="RBM16" s="352"/>
      <c r="RBN16" s="353"/>
      <c r="RBO16" s="352"/>
      <c r="RBP16" s="353"/>
      <c r="RBQ16" s="352"/>
      <c r="RBR16" s="353"/>
      <c r="RBS16" s="350"/>
      <c r="RBT16" s="350"/>
      <c r="RBU16" s="350"/>
      <c r="RBV16" s="350"/>
      <c r="RBW16" s="350"/>
      <c r="RBX16" s="350"/>
      <c r="RBY16" s="351"/>
      <c r="RBZ16" s="352"/>
      <c r="RCA16" s="353"/>
      <c r="RCB16" s="352"/>
      <c r="RCC16" s="353"/>
      <c r="RCD16" s="352"/>
      <c r="RCE16" s="353"/>
      <c r="RCF16" s="352"/>
      <c r="RCG16" s="353"/>
      <c r="RCH16" s="350"/>
      <c r="RCI16" s="350"/>
      <c r="RCJ16" s="350"/>
      <c r="RCK16" s="350"/>
      <c r="RCL16" s="350"/>
      <c r="RCM16" s="350"/>
      <c r="RCN16" s="351"/>
      <c r="RCO16" s="352"/>
      <c r="RCP16" s="353"/>
      <c r="RCQ16" s="352"/>
      <c r="RCR16" s="353"/>
      <c r="RCS16" s="352"/>
      <c r="RCT16" s="353"/>
      <c r="RCU16" s="352"/>
      <c r="RCV16" s="353"/>
      <c r="RCW16" s="350"/>
      <c r="RCX16" s="350"/>
      <c r="RCY16" s="350"/>
      <c r="RCZ16" s="350"/>
      <c r="RDA16" s="350"/>
      <c r="RDB16" s="350"/>
      <c r="RDC16" s="351"/>
      <c r="RDD16" s="352"/>
      <c r="RDE16" s="353"/>
      <c r="RDF16" s="352"/>
      <c r="RDG16" s="353"/>
      <c r="RDH16" s="352"/>
      <c r="RDI16" s="353"/>
      <c r="RDJ16" s="352"/>
      <c r="RDK16" s="353"/>
      <c r="RDL16" s="350"/>
      <c r="RDM16" s="350"/>
      <c r="RDN16" s="350"/>
      <c r="RDO16" s="350"/>
      <c r="RDP16" s="350"/>
      <c r="RDQ16" s="350"/>
      <c r="RDR16" s="351"/>
      <c r="RDS16" s="352"/>
      <c r="RDT16" s="353"/>
      <c r="RDU16" s="352"/>
      <c r="RDV16" s="353"/>
      <c r="RDW16" s="352"/>
      <c r="RDX16" s="353"/>
      <c r="RDY16" s="352"/>
      <c r="RDZ16" s="353"/>
      <c r="REA16" s="350"/>
      <c r="REB16" s="350"/>
      <c r="REC16" s="350"/>
      <c r="RED16" s="350"/>
      <c r="REE16" s="350"/>
      <c r="REF16" s="350"/>
      <c r="REG16" s="351"/>
      <c r="REH16" s="352"/>
      <c r="REI16" s="353"/>
      <c r="REJ16" s="352"/>
      <c r="REK16" s="353"/>
      <c r="REL16" s="352"/>
      <c r="REM16" s="353"/>
      <c r="REN16" s="352"/>
      <c r="REO16" s="353"/>
      <c r="REP16" s="350"/>
      <c r="REQ16" s="350"/>
      <c r="RER16" s="350"/>
      <c r="RES16" s="350"/>
      <c r="RET16" s="350"/>
      <c r="REU16" s="350"/>
      <c r="REV16" s="351"/>
      <c r="REW16" s="352"/>
      <c r="REX16" s="353"/>
      <c r="REY16" s="352"/>
      <c r="REZ16" s="353"/>
      <c r="RFA16" s="352"/>
      <c r="RFB16" s="353"/>
      <c r="RFC16" s="352"/>
      <c r="RFD16" s="353"/>
      <c r="RFE16" s="350"/>
      <c r="RFF16" s="350"/>
      <c r="RFG16" s="350"/>
      <c r="RFH16" s="350"/>
      <c r="RFI16" s="350"/>
      <c r="RFJ16" s="350"/>
      <c r="RFK16" s="351"/>
      <c r="RFL16" s="352"/>
      <c r="RFM16" s="353"/>
      <c r="RFN16" s="352"/>
      <c r="RFO16" s="353"/>
      <c r="RFP16" s="352"/>
      <c r="RFQ16" s="353"/>
      <c r="RFR16" s="352"/>
      <c r="RFS16" s="353"/>
      <c r="RFT16" s="350"/>
      <c r="RFU16" s="350"/>
      <c r="RFV16" s="350"/>
      <c r="RFW16" s="350"/>
      <c r="RFX16" s="350"/>
      <c r="RFY16" s="350"/>
      <c r="RFZ16" s="351"/>
      <c r="RGA16" s="352"/>
      <c r="RGB16" s="353"/>
      <c r="RGC16" s="352"/>
      <c r="RGD16" s="353"/>
      <c r="RGE16" s="352"/>
      <c r="RGF16" s="353"/>
      <c r="RGG16" s="352"/>
      <c r="RGH16" s="353"/>
      <c r="RGI16" s="350"/>
      <c r="RGJ16" s="350"/>
      <c r="RGK16" s="350"/>
      <c r="RGL16" s="350"/>
      <c r="RGM16" s="350"/>
      <c r="RGN16" s="350"/>
      <c r="RGO16" s="351"/>
      <c r="RGP16" s="352"/>
      <c r="RGQ16" s="353"/>
      <c r="RGR16" s="352"/>
      <c r="RGS16" s="353"/>
      <c r="RGT16" s="352"/>
      <c r="RGU16" s="353"/>
      <c r="RGV16" s="352"/>
      <c r="RGW16" s="353"/>
      <c r="RGX16" s="350"/>
      <c r="RGY16" s="350"/>
      <c r="RGZ16" s="350"/>
      <c r="RHA16" s="350"/>
      <c r="RHB16" s="350"/>
      <c r="RHC16" s="350"/>
      <c r="RHD16" s="351"/>
      <c r="RHE16" s="352"/>
      <c r="RHF16" s="353"/>
      <c r="RHG16" s="352"/>
      <c r="RHH16" s="353"/>
      <c r="RHI16" s="352"/>
      <c r="RHJ16" s="353"/>
      <c r="RHK16" s="352"/>
      <c r="RHL16" s="353"/>
      <c r="RHM16" s="350"/>
      <c r="RHN16" s="350"/>
      <c r="RHO16" s="350"/>
      <c r="RHP16" s="350"/>
      <c r="RHQ16" s="350"/>
      <c r="RHR16" s="350"/>
      <c r="RHS16" s="351"/>
      <c r="RHT16" s="352"/>
      <c r="RHU16" s="353"/>
      <c r="RHV16" s="352"/>
      <c r="RHW16" s="353"/>
      <c r="RHX16" s="352"/>
      <c r="RHY16" s="353"/>
      <c r="RHZ16" s="352"/>
      <c r="RIA16" s="353"/>
      <c r="RIB16" s="350"/>
      <c r="RIC16" s="350"/>
      <c r="RID16" s="350"/>
      <c r="RIE16" s="350"/>
      <c r="RIF16" s="350"/>
      <c r="RIG16" s="350"/>
      <c r="RIH16" s="351"/>
      <c r="RII16" s="352"/>
      <c r="RIJ16" s="353"/>
      <c r="RIK16" s="352"/>
      <c r="RIL16" s="353"/>
      <c r="RIM16" s="352"/>
      <c r="RIN16" s="353"/>
      <c r="RIO16" s="352"/>
      <c r="RIP16" s="353"/>
      <c r="RIQ16" s="350"/>
      <c r="RIR16" s="350"/>
      <c r="RIS16" s="350"/>
      <c r="RIT16" s="350"/>
      <c r="RIU16" s="350"/>
      <c r="RIV16" s="350"/>
      <c r="RIW16" s="351"/>
      <c r="RIX16" s="352"/>
      <c r="RIY16" s="353"/>
      <c r="RIZ16" s="352"/>
      <c r="RJA16" s="353"/>
      <c r="RJB16" s="352"/>
      <c r="RJC16" s="353"/>
      <c r="RJD16" s="352"/>
      <c r="RJE16" s="353"/>
      <c r="RJF16" s="350"/>
      <c r="RJG16" s="350"/>
      <c r="RJH16" s="350"/>
      <c r="RJI16" s="350"/>
      <c r="RJJ16" s="350"/>
      <c r="RJK16" s="350"/>
      <c r="RJL16" s="351"/>
      <c r="RJM16" s="352"/>
      <c r="RJN16" s="353"/>
      <c r="RJO16" s="352"/>
      <c r="RJP16" s="353"/>
      <c r="RJQ16" s="352"/>
      <c r="RJR16" s="353"/>
      <c r="RJS16" s="352"/>
      <c r="RJT16" s="353"/>
      <c r="RJU16" s="350"/>
      <c r="RJV16" s="350"/>
      <c r="RJW16" s="350"/>
      <c r="RJX16" s="350"/>
      <c r="RJY16" s="350"/>
      <c r="RJZ16" s="350"/>
      <c r="RKA16" s="351"/>
      <c r="RKB16" s="352"/>
      <c r="RKC16" s="353"/>
      <c r="RKD16" s="352"/>
      <c r="RKE16" s="353"/>
      <c r="RKF16" s="352"/>
      <c r="RKG16" s="353"/>
      <c r="RKH16" s="352"/>
      <c r="RKI16" s="353"/>
      <c r="RKJ16" s="350"/>
      <c r="RKK16" s="350"/>
      <c r="RKL16" s="350"/>
      <c r="RKM16" s="350"/>
      <c r="RKN16" s="350"/>
      <c r="RKO16" s="350"/>
      <c r="RKP16" s="351"/>
      <c r="RKQ16" s="352"/>
      <c r="RKR16" s="353"/>
      <c r="RKS16" s="352"/>
      <c r="RKT16" s="353"/>
      <c r="RKU16" s="352"/>
      <c r="RKV16" s="353"/>
      <c r="RKW16" s="352"/>
      <c r="RKX16" s="353"/>
      <c r="RKY16" s="350"/>
      <c r="RKZ16" s="350"/>
      <c r="RLA16" s="350"/>
      <c r="RLB16" s="350"/>
      <c r="RLC16" s="350"/>
      <c r="RLD16" s="350"/>
      <c r="RLE16" s="351"/>
      <c r="RLF16" s="352"/>
      <c r="RLG16" s="353"/>
      <c r="RLH16" s="352"/>
      <c r="RLI16" s="353"/>
      <c r="RLJ16" s="352"/>
      <c r="RLK16" s="353"/>
      <c r="RLL16" s="352"/>
      <c r="RLM16" s="353"/>
      <c r="RLN16" s="350"/>
      <c r="RLO16" s="350"/>
      <c r="RLP16" s="350"/>
      <c r="RLQ16" s="350"/>
      <c r="RLR16" s="350"/>
      <c r="RLS16" s="350"/>
      <c r="RLT16" s="351"/>
      <c r="RLU16" s="352"/>
      <c r="RLV16" s="353"/>
      <c r="RLW16" s="352"/>
      <c r="RLX16" s="353"/>
      <c r="RLY16" s="352"/>
      <c r="RLZ16" s="353"/>
      <c r="RMA16" s="352"/>
      <c r="RMB16" s="353"/>
      <c r="RMC16" s="350"/>
      <c r="RMD16" s="350"/>
      <c r="RME16" s="350"/>
      <c r="RMF16" s="350"/>
      <c r="RMG16" s="350"/>
      <c r="RMH16" s="350"/>
      <c r="RMI16" s="351"/>
      <c r="RMJ16" s="352"/>
      <c r="RMK16" s="353"/>
      <c r="RML16" s="352"/>
      <c r="RMM16" s="353"/>
      <c r="RMN16" s="352"/>
      <c r="RMO16" s="353"/>
      <c r="RMP16" s="352"/>
      <c r="RMQ16" s="353"/>
      <c r="RMR16" s="350"/>
      <c r="RMS16" s="350"/>
      <c r="RMT16" s="350"/>
      <c r="RMU16" s="350"/>
      <c r="RMV16" s="350"/>
      <c r="RMW16" s="350"/>
      <c r="RMX16" s="351"/>
      <c r="RMY16" s="352"/>
      <c r="RMZ16" s="353"/>
      <c r="RNA16" s="352"/>
      <c r="RNB16" s="353"/>
      <c r="RNC16" s="352"/>
      <c r="RND16" s="353"/>
      <c r="RNE16" s="352"/>
      <c r="RNF16" s="353"/>
      <c r="RNG16" s="350"/>
      <c r="RNH16" s="350"/>
      <c r="RNI16" s="350"/>
      <c r="RNJ16" s="350"/>
      <c r="RNK16" s="350"/>
      <c r="RNL16" s="350"/>
      <c r="RNM16" s="351"/>
      <c r="RNN16" s="352"/>
      <c r="RNO16" s="353"/>
      <c r="RNP16" s="352"/>
      <c r="RNQ16" s="353"/>
      <c r="RNR16" s="352"/>
      <c r="RNS16" s="353"/>
      <c r="RNT16" s="352"/>
      <c r="RNU16" s="353"/>
      <c r="RNV16" s="350"/>
      <c r="RNW16" s="350"/>
      <c r="RNX16" s="350"/>
      <c r="RNY16" s="350"/>
      <c r="RNZ16" s="350"/>
      <c r="ROA16" s="350"/>
      <c r="ROB16" s="351"/>
      <c r="ROC16" s="352"/>
      <c r="ROD16" s="353"/>
      <c r="ROE16" s="352"/>
      <c r="ROF16" s="353"/>
      <c r="ROG16" s="352"/>
      <c r="ROH16" s="353"/>
      <c r="ROI16" s="352"/>
      <c r="ROJ16" s="353"/>
      <c r="ROK16" s="350"/>
      <c r="ROL16" s="350"/>
      <c r="ROM16" s="350"/>
      <c r="RON16" s="350"/>
      <c r="ROO16" s="350"/>
      <c r="ROP16" s="350"/>
      <c r="ROQ16" s="351"/>
      <c r="ROR16" s="352"/>
      <c r="ROS16" s="353"/>
      <c r="ROT16" s="352"/>
      <c r="ROU16" s="353"/>
      <c r="ROV16" s="352"/>
      <c r="ROW16" s="353"/>
      <c r="ROX16" s="352"/>
      <c r="ROY16" s="353"/>
      <c r="ROZ16" s="350"/>
      <c r="RPA16" s="350"/>
      <c r="RPB16" s="350"/>
      <c r="RPC16" s="350"/>
      <c r="RPD16" s="350"/>
      <c r="RPE16" s="350"/>
      <c r="RPF16" s="351"/>
      <c r="RPG16" s="352"/>
      <c r="RPH16" s="353"/>
      <c r="RPI16" s="352"/>
      <c r="RPJ16" s="353"/>
      <c r="RPK16" s="352"/>
      <c r="RPL16" s="353"/>
      <c r="RPM16" s="352"/>
      <c r="RPN16" s="353"/>
      <c r="RPO16" s="350"/>
      <c r="RPP16" s="350"/>
      <c r="RPQ16" s="350"/>
      <c r="RPR16" s="350"/>
      <c r="RPS16" s="350"/>
      <c r="RPT16" s="350"/>
      <c r="RPU16" s="351"/>
      <c r="RPV16" s="352"/>
      <c r="RPW16" s="353"/>
      <c r="RPX16" s="352"/>
      <c r="RPY16" s="353"/>
      <c r="RPZ16" s="352"/>
      <c r="RQA16" s="353"/>
      <c r="RQB16" s="352"/>
      <c r="RQC16" s="353"/>
      <c r="RQD16" s="350"/>
      <c r="RQE16" s="350"/>
      <c r="RQF16" s="350"/>
      <c r="RQG16" s="350"/>
      <c r="RQH16" s="350"/>
      <c r="RQI16" s="350"/>
      <c r="RQJ16" s="351"/>
      <c r="RQK16" s="352"/>
      <c r="RQL16" s="353"/>
      <c r="RQM16" s="352"/>
      <c r="RQN16" s="353"/>
      <c r="RQO16" s="352"/>
      <c r="RQP16" s="353"/>
      <c r="RQQ16" s="352"/>
      <c r="RQR16" s="353"/>
      <c r="RQS16" s="350"/>
      <c r="RQT16" s="350"/>
      <c r="RQU16" s="350"/>
      <c r="RQV16" s="350"/>
      <c r="RQW16" s="350"/>
      <c r="RQX16" s="350"/>
      <c r="RQY16" s="351"/>
      <c r="RQZ16" s="352"/>
      <c r="RRA16" s="353"/>
      <c r="RRB16" s="352"/>
      <c r="RRC16" s="353"/>
      <c r="RRD16" s="352"/>
      <c r="RRE16" s="353"/>
      <c r="RRF16" s="352"/>
      <c r="RRG16" s="353"/>
      <c r="RRH16" s="350"/>
      <c r="RRI16" s="350"/>
      <c r="RRJ16" s="350"/>
      <c r="RRK16" s="350"/>
      <c r="RRL16" s="350"/>
      <c r="RRM16" s="350"/>
      <c r="RRN16" s="351"/>
      <c r="RRO16" s="352"/>
      <c r="RRP16" s="353"/>
      <c r="RRQ16" s="352"/>
      <c r="RRR16" s="353"/>
      <c r="RRS16" s="352"/>
      <c r="RRT16" s="353"/>
      <c r="RRU16" s="352"/>
      <c r="RRV16" s="353"/>
      <c r="RRW16" s="350"/>
      <c r="RRX16" s="350"/>
      <c r="RRY16" s="350"/>
      <c r="RRZ16" s="350"/>
      <c r="RSA16" s="350"/>
      <c r="RSB16" s="350"/>
      <c r="RSC16" s="351"/>
      <c r="RSD16" s="352"/>
      <c r="RSE16" s="353"/>
      <c r="RSF16" s="352"/>
      <c r="RSG16" s="353"/>
      <c r="RSH16" s="352"/>
      <c r="RSI16" s="353"/>
      <c r="RSJ16" s="352"/>
      <c r="RSK16" s="353"/>
      <c r="RSL16" s="350"/>
      <c r="RSM16" s="350"/>
      <c r="RSN16" s="350"/>
      <c r="RSO16" s="350"/>
      <c r="RSP16" s="350"/>
      <c r="RSQ16" s="350"/>
      <c r="RSR16" s="351"/>
      <c r="RSS16" s="352"/>
      <c r="RST16" s="353"/>
      <c r="RSU16" s="352"/>
      <c r="RSV16" s="353"/>
      <c r="RSW16" s="352"/>
      <c r="RSX16" s="353"/>
      <c r="RSY16" s="352"/>
      <c r="RSZ16" s="353"/>
      <c r="RTA16" s="350"/>
      <c r="RTB16" s="350"/>
      <c r="RTC16" s="350"/>
      <c r="RTD16" s="350"/>
      <c r="RTE16" s="350"/>
      <c r="RTF16" s="350"/>
      <c r="RTG16" s="351"/>
      <c r="RTH16" s="352"/>
      <c r="RTI16" s="353"/>
      <c r="RTJ16" s="352"/>
      <c r="RTK16" s="353"/>
      <c r="RTL16" s="352"/>
      <c r="RTM16" s="353"/>
      <c r="RTN16" s="352"/>
      <c r="RTO16" s="353"/>
      <c r="RTP16" s="350"/>
      <c r="RTQ16" s="350"/>
      <c r="RTR16" s="350"/>
      <c r="RTS16" s="350"/>
      <c r="RTT16" s="350"/>
      <c r="RTU16" s="350"/>
      <c r="RTV16" s="351"/>
      <c r="RTW16" s="352"/>
      <c r="RTX16" s="353"/>
      <c r="RTY16" s="352"/>
      <c r="RTZ16" s="353"/>
      <c r="RUA16" s="352"/>
      <c r="RUB16" s="353"/>
      <c r="RUC16" s="352"/>
      <c r="RUD16" s="353"/>
      <c r="RUE16" s="350"/>
      <c r="RUF16" s="350"/>
      <c r="RUG16" s="350"/>
      <c r="RUH16" s="350"/>
      <c r="RUI16" s="350"/>
      <c r="RUJ16" s="350"/>
      <c r="RUK16" s="351"/>
      <c r="RUL16" s="352"/>
      <c r="RUM16" s="353"/>
      <c r="RUN16" s="352"/>
      <c r="RUO16" s="353"/>
      <c r="RUP16" s="352"/>
      <c r="RUQ16" s="353"/>
      <c r="RUR16" s="352"/>
      <c r="RUS16" s="353"/>
      <c r="RUT16" s="350"/>
      <c r="RUU16" s="350"/>
      <c r="RUV16" s="350"/>
      <c r="RUW16" s="350"/>
      <c r="RUX16" s="350"/>
      <c r="RUY16" s="350"/>
      <c r="RUZ16" s="351"/>
      <c r="RVA16" s="352"/>
      <c r="RVB16" s="353"/>
      <c r="RVC16" s="352"/>
      <c r="RVD16" s="353"/>
      <c r="RVE16" s="352"/>
      <c r="RVF16" s="353"/>
      <c r="RVG16" s="352"/>
      <c r="RVH16" s="353"/>
      <c r="RVI16" s="350"/>
      <c r="RVJ16" s="350"/>
      <c r="RVK16" s="350"/>
      <c r="RVL16" s="350"/>
      <c r="RVM16" s="350"/>
      <c r="RVN16" s="350"/>
      <c r="RVO16" s="351"/>
      <c r="RVP16" s="352"/>
      <c r="RVQ16" s="353"/>
      <c r="RVR16" s="352"/>
      <c r="RVS16" s="353"/>
      <c r="RVT16" s="352"/>
      <c r="RVU16" s="353"/>
      <c r="RVV16" s="352"/>
      <c r="RVW16" s="353"/>
      <c r="RVX16" s="350"/>
      <c r="RVY16" s="350"/>
      <c r="RVZ16" s="350"/>
      <c r="RWA16" s="350"/>
      <c r="RWB16" s="350"/>
      <c r="RWC16" s="350"/>
      <c r="RWD16" s="351"/>
      <c r="RWE16" s="352"/>
      <c r="RWF16" s="353"/>
      <c r="RWG16" s="352"/>
      <c r="RWH16" s="353"/>
      <c r="RWI16" s="352"/>
      <c r="RWJ16" s="353"/>
      <c r="RWK16" s="352"/>
      <c r="RWL16" s="353"/>
      <c r="RWM16" s="350"/>
      <c r="RWN16" s="350"/>
      <c r="RWO16" s="350"/>
      <c r="RWP16" s="350"/>
      <c r="RWQ16" s="350"/>
      <c r="RWR16" s="350"/>
      <c r="RWS16" s="351"/>
      <c r="RWT16" s="352"/>
      <c r="RWU16" s="353"/>
      <c r="RWV16" s="352"/>
      <c r="RWW16" s="353"/>
      <c r="RWX16" s="352"/>
      <c r="RWY16" s="353"/>
      <c r="RWZ16" s="352"/>
      <c r="RXA16" s="353"/>
      <c r="RXB16" s="350"/>
      <c r="RXC16" s="350"/>
      <c r="RXD16" s="350"/>
      <c r="RXE16" s="350"/>
      <c r="RXF16" s="350"/>
      <c r="RXG16" s="350"/>
      <c r="RXH16" s="351"/>
      <c r="RXI16" s="352"/>
      <c r="RXJ16" s="353"/>
      <c r="RXK16" s="352"/>
      <c r="RXL16" s="353"/>
      <c r="RXM16" s="352"/>
      <c r="RXN16" s="353"/>
      <c r="RXO16" s="352"/>
      <c r="RXP16" s="353"/>
      <c r="RXQ16" s="350"/>
      <c r="RXR16" s="350"/>
      <c r="RXS16" s="350"/>
      <c r="RXT16" s="350"/>
      <c r="RXU16" s="350"/>
      <c r="RXV16" s="350"/>
      <c r="RXW16" s="351"/>
      <c r="RXX16" s="352"/>
      <c r="RXY16" s="353"/>
      <c r="RXZ16" s="352"/>
      <c r="RYA16" s="353"/>
      <c r="RYB16" s="352"/>
      <c r="RYC16" s="353"/>
      <c r="RYD16" s="352"/>
      <c r="RYE16" s="353"/>
      <c r="RYF16" s="350"/>
      <c r="RYG16" s="350"/>
      <c r="RYH16" s="350"/>
      <c r="RYI16" s="350"/>
      <c r="RYJ16" s="350"/>
      <c r="RYK16" s="350"/>
      <c r="RYL16" s="351"/>
      <c r="RYM16" s="352"/>
      <c r="RYN16" s="353"/>
      <c r="RYO16" s="352"/>
      <c r="RYP16" s="353"/>
      <c r="RYQ16" s="352"/>
      <c r="RYR16" s="353"/>
      <c r="RYS16" s="352"/>
      <c r="RYT16" s="353"/>
      <c r="RYU16" s="350"/>
      <c r="RYV16" s="350"/>
      <c r="RYW16" s="350"/>
      <c r="RYX16" s="350"/>
      <c r="RYY16" s="350"/>
      <c r="RYZ16" s="350"/>
      <c r="RZA16" s="351"/>
      <c r="RZB16" s="352"/>
      <c r="RZC16" s="353"/>
      <c r="RZD16" s="352"/>
      <c r="RZE16" s="353"/>
      <c r="RZF16" s="352"/>
      <c r="RZG16" s="353"/>
      <c r="RZH16" s="352"/>
      <c r="RZI16" s="353"/>
      <c r="RZJ16" s="350"/>
      <c r="RZK16" s="350"/>
      <c r="RZL16" s="350"/>
      <c r="RZM16" s="350"/>
      <c r="RZN16" s="350"/>
      <c r="RZO16" s="350"/>
      <c r="RZP16" s="351"/>
      <c r="RZQ16" s="352"/>
      <c r="RZR16" s="353"/>
      <c r="RZS16" s="352"/>
      <c r="RZT16" s="353"/>
      <c r="RZU16" s="352"/>
      <c r="RZV16" s="353"/>
      <c r="RZW16" s="352"/>
      <c r="RZX16" s="353"/>
      <c r="RZY16" s="350"/>
      <c r="RZZ16" s="350"/>
      <c r="SAA16" s="350"/>
      <c r="SAB16" s="350"/>
      <c r="SAC16" s="350"/>
      <c r="SAD16" s="350"/>
      <c r="SAE16" s="351"/>
      <c r="SAF16" s="352"/>
      <c r="SAG16" s="353"/>
      <c r="SAH16" s="352"/>
      <c r="SAI16" s="353"/>
      <c r="SAJ16" s="352"/>
      <c r="SAK16" s="353"/>
      <c r="SAL16" s="352"/>
      <c r="SAM16" s="353"/>
      <c r="SAN16" s="350"/>
      <c r="SAO16" s="350"/>
      <c r="SAP16" s="350"/>
      <c r="SAQ16" s="350"/>
      <c r="SAR16" s="350"/>
      <c r="SAS16" s="350"/>
      <c r="SAT16" s="351"/>
      <c r="SAU16" s="352"/>
      <c r="SAV16" s="353"/>
      <c r="SAW16" s="352"/>
      <c r="SAX16" s="353"/>
      <c r="SAY16" s="352"/>
      <c r="SAZ16" s="353"/>
      <c r="SBA16" s="352"/>
      <c r="SBB16" s="353"/>
      <c r="SBC16" s="350"/>
      <c r="SBD16" s="350"/>
      <c r="SBE16" s="350"/>
      <c r="SBF16" s="350"/>
      <c r="SBG16" s="350"/>
      <c r="SBH16" s="350"/>
      <c r="SBI16" s="351"/>
      <c r="SBJ16" s="352"/>
      <c r="SBK16" s="353"/>
      <c r="SBL16" s="352"/>
      <c r="SBM16" s="353"/>
      <c r="SBN16" s="352"/>
      <c r="SBO16" s="353"/>
      <c r="SBP16" s="352"/>
      <c r="SBQ16" s="353"/>
      <c r="SBR16" s="350"/>
      <c r="SBS16" s="350"/>
      <c r="SBT16" s="350"/>
      <c r="SBU16" s="350"/>
      <c r="SBV16" s="350"/>
      <c r="SBW16" s="350"/>
      <c r="SBX16" s="351"/>
      <c r="SBY16" s="352"/>
      <c r="SBZ16" s="353"/>
      <c r="SCA16" s="352"/>
      <c r="SCB16" s="353"/>
      <c r="SCC16" s="352"/>
      <c r="SCD16" s="353"/>
      <c r="SCE16" s="352"/>
      <c r="SCF16" s="353"/>
      <c r="SCG16" s="350"/>
      <c r="SCH16" s="350"/>
      <c r="SCI16" s="350"/>
      <c r="SCJ16" s="350"/>
      <c r="SCK16" s="350"/>
      <c r="SCL16" s="350"/>
      <c r="SCM16" s="351"/>
      <c r="SCN16" s="352"/>
      <c r="SCO16" s="353"/>
      <c r="SCP16" s="352"/>
      <c r="SCQ16" s="353"/>
      <c r="SCR16" s="352"/>
      <c r="SCS16" s="353"/>
      <c r="SCT16" s="352"/>
      <c r="SCU16" s="353"/>
      <c r="SCV16" s="350"/>
      <c r="SCW16" s="350"/>
      <c r="SCX16" s="350"/>
      <c r="SCY16" s="350"/>
      <c r="SCZ16" s="350"/>
      <c r="SDA16" s="350"/>
      <c r="SDB16" s="351"/>
      <c r="SDC16" s="352"/>
      <c r="SDD16" s="353"/>
      <c r="SDE16" s="352"/>
      <c r="SDF16" s="353"/>
      <c r="SDG16" s="352"/>
      <c r="SDH16" s="353"/>
      <c r="SDI16" s="352"/>
      <c r="SDJ16" s="353"/>
      <c r="SDK16" s="350"/>
      <c r="SDL16" s="350"/>
      <c r="SDM16" s="350"/>
      <c r="SDN16" s="350"/>
      <c r="SDO16" s="350"/>
      <c r="SDP16" s="350"/>
      <c r="SDQ16" s="351"/>
      <c r="SDR16" s="352"/>
      <c r="SDS16" s="353"/>
      <c r="SDT16" s="352"/>
      <c r="SDU16" s="353"/>
      <c r="SDV16" s="352"/>
      <c r="SDW16" s="353"/>
      <c r="SDX16" s="352"/>
      <c r="SDY16" s="353"/>
      <c r="SDZ16" s="350"/>
      <c r="SEA16" s="350"/>
      <c r="SEB16" s="350"/>
      <c r="SEC16" s="350"/>
      <c r="SED16" s="350"/>
      <c r="SEE16" s="350"/>
      <c r="SEF16" s="351"/>
      <c r="SEG16" s="352"/>
      <c r="SEH16" s="353"/>
      <c r="SEI16" s="352"/>
      <c r="SEJ16" s="353"/>
      <c r="SEK16" s="352"/>
      <c r="SEL16" s="353"/>
      <c r="SEM16" s="352"/>
      <c r="SEN16" s="353"/>
      <c r="SEO16" s="350"/>
      <c r="SEP16" s="350"/>
      <c r="SEQ16" s="350"/>
      <c r="SER16" s="350"/>
      <c r="SES16" s="350"/>
      <c r="SET16" s="350"/>
      <c r="SEU16" s="351"/>
      <c r="SEV16" s="352"/>
      <c r="SEW16" s="353"/>
      <c r="SEX16" s="352"/>
      <c r="SEY16" s="353"/>
      <c r="SEZ16" s="352"/>
      <c r="SFA16" s="353"/>
      <c r="SFB16" s="352"/>
      <c r="SFC16" s="353"/>
      <c r="SFD16" s="350"/>
      <c r="SFE16" s="350"/>
      <c r="SFF16" s="350"/>
      <c r="SFG16" s="350"/>
      <c r="SFH16" s="350"/>
      <c r="SFI16" s="350"/>
      <c r="SFJ16" s="351"/>
      <c r="SFK16" s="352"/>
      <c r="SFL16" s="353"/>
      <c r="SFM16" s="352"/>
      <c r="SFN16" s="353"/>
      <c r="SFO16" s="352"/>
      <c r="SFP16" s="353"/>
      <c r="SFQ16" s="352"/>
      <c r="SFR16" s="353"/>
      <c r="SFS16" s="350"/>
      <c r="SFT16" s="350"/>
      <c r="SFU16" s="350"/>
      <c r="SFV16" s="350"/>
      <c r="SFW16" s="350"/>
      <c r="SFX16" s="350"/>
      <c r="SFY16" s="351"/>
      <c r="SFZ16" s="352"/>
      <c r="SGA16" s="353"/>
      <c r="SGB16" s="352"/>
      <c r="SGC16" s="353"/>
      <c r="SGD16" s="352"/>
      <c r="SGE16" s="353"/>
      <c r="SGF16" s="352"/>
      <c r="SGG16" s="353"/>
      <c r="SGH16" s="350"/>
      <c r="SGI16" s="350"/>
      <c r="SGJ16" s="350"/>
      <c r="SGK16" s="350"/>
      <c r="SGL16" s="350"/>
      <c r="SGM16" s="350"/>
      <c r="SGN16" s="351"/>
      <c r="SGO16" s="352"/>
      <c r="SGP16" s="353"/>
      <c r="SGQ16" s="352"/>
      <c r="SGR16" s="353"/>
      <c r="SGS16" s="352"/>
      <c r="SGT16" s="353"/>
      <c r="SGU16" s="352"/>
      <c r="SGV16" s="353"/>
      <c r="SGW16" s="350"/>
      <c r="SGX16" s="350"/>
      <c r="SGY16" s="350"/>
      <c r="SGZ16" s="350"/>
      <c r="SHA16" s="350"/>
      <c r="SHB16" s="350"/>
      <c r="SHC16" s="351"/>
      <c r="SHD16" s="352"/>
      <c r="SHE16" s="353"/>
      <c r="SHF16" s="352"/>
      <c r="SHG16" s="353"/>
      <c r="SHH16" s="352"/>
      <c r="SHI16" s="353"/>
      <c r="SHJ16" s="352"/>
      <c r="SHK16" s="353"/>
      <c r="SHL16" s="350"/>
      <c r="SHM16" s="350"/>
      <c r="SHN16" s="350"/>
      <c r="SHO16" s="350"/>
      <c r="SHP16" s="350"/>
      <c r="SHQ16" s="350"/>
      <c r="SHR16" s="351"/>
      <c r="SHS16" s="352"/>
      <c r="SHT16" s="353"/>
      <c r="SHU16" s="352"/>
      <c r="SHV16" s="353"/>
      <c r="SHW16" s="352"/>
      <c r="SHX16" s="353"/>
      <c r="SHY16" s="352"/>
      <c r="SHZ16" s="353"/>
      <c r="SIA16" s="350"/>
      <c r="SIB16" s="350"/>
      <c r="SIC16" s="350"/>
      <c r="SID16" s="350"/>
      <c r="SIE16" s="350"/>
      <c r="SIF16" s="350"/>
      <c r="SIG16" s="351"/>
      <c r="SIH16" s="352"/>
      <c r="SII16" s="353"/>
      <c r="SIJ16" s="352"/>
      <c r="SIK16" s="353"/>
      <c r="SIL16" s="352"/>
      <c r="SIM16" s="353"/>
      <c r="SIN16" s="352"/>
      <c r="SIO16" s="353"/>
      <c r="SIP16" s="350"/>
      <c r="SIQ16" s="350"/>
      <c r="SIR16" s="350"/>
      <c r="SIS16" s="350"/>
      <c r="SIT16" s="350"/>
      <c r="SIU16" s="350"/>
      <c r="SIV16" s="351"/>
      <c r="SIW16" s="352"/>
      <c r="SIX16" s="353"/>
      <c r="SIY16" s="352"/>
      <c r="SIZ16" s="353"/>
      <c r="SJA16" s="352"/>
      <c r="SJB16" s="353"/>
      <c r="SJC16" s="352"/>
      <c r="SJD16" s="353"/>
      <c r="SJE16" s="350"/>
      <c r="SJF16" s="350"/>
      <c r="SJG16" s="350"/>
      <c r="SJH16" s="350"/>
      <c r="SJI16" s="350"/>
      <c r="SJJ16" s="350"/>
      <c r="SJK16" s="351"/>
      <c r="SJL16" s="352"/>
      <c r="SJM16" s="353"/>
      <c r="SJN16" s="352"/>
      <c r="SJO16" s="353"/>
      <c r="SJP16" s="352"/>
      <c r="SJQ16" s="353"/>
      <c r="SJR16" s="352"/>
      <c r="SJS16" s="353"/>
      <c r="SJT16" s="350"/>
      <c r="SJU16" s="350"/>
      <c r="SJV16" s="350"/>
      <c r="SJW16" s="350"/>
      <c r="SJX16" s="350"/>
      <c r="SJY16" s="350"/>
      <c r="SJZ16" s="351"/>
      <c r="SKA16" s="352"/>
      <c r="SKB16" s="353"/>
      <c r="SKC16" s="352"/>
      <c r="SKD16" s="353"/>
      <c r="SKE16" s="352"/>
      <c r="SKF16" s="353"/>
      <c r="SKG16" s="352"/>
      <c r="SKH16" s="353"/>
      <c r="SKI16" s="350"/>
      <c r="SKJ16" s="350"/>
      <c r="SKK16" s="350"/>
      <c r="SKL16" s="350"/>
      <c r="SKM16" s="350"/>
      <c r="SKN16" s="350"/>
      <c r="SKO16" s="351"/>
      <c r="SKP16" s="352"/>
      <c r="SKQ16" s="353"/>
      <c r="SKR16" s="352"/>
      <c r="SKS16" s="353"/>
      <c r="SKT16" s="352"/>
      <c r="SKU16" s="353"/>
      <c r="SKV16" s="352"/>
      <c r="SKW16" s="353"/>
      <c r="SKX16" s="350"/>
      <c r="SKY16" s="350"/>
      <c r="SKZ16" s="350"/>
      <c r="SLA16" s="350"/>
      <c r="SLB16" s="350"/>
      <c r="SLC16" s="350"/>
      <c r="SLD16" s="351"/>
      <c r="SLE16" s="352"/>
      <c r="SLF16" s="353"/>
      <c r="SLG16" s="352"/>
      <c r="SLH16" s="353"/>
      <c r="SLI16" s="352"/>
      <c r="SLJ16" s="353"/>
      <c r="SLK16" s="352"/>
      <c r="SLL16" s="353"/>
      <c r="SLM16" s="350"/>
      <c r="SLN16" s="350"/>
      <c r="SLO16" s="350"/>
      <c r="SLP16" s="350"/>
      <c r="SLQ16" s="350"/>
      <c r="SLR16" s="350"/>
      <c r="SLS16" s="351"/>
      <c r="SLT16" s="352"/>
      <c r="SLU16" s="353"/>
      <c r="SLV16" s="352"/>
      <c r="SLW16" s="353"/>
      <c r="SLX16" s="352"/>
      <c r="SLY16" s="353"/>
      <c r="SLZ16" s="352"/>
      <c r="SMA16" s="353"/>
      <c r="SMB16" s="350"/>
      <c r="SMC16" s="350"/>
      <c r="SMD16" s="350"/>
      <c r="SME16" s="350"/>
      <c r="SMF16" s="350"/>
      <c r="SMG16" s="350"/>
      <c r="SMH16" s="351"/>
      <c r="SMI16" s="352"/>
      <c r="SMJ16" s="353"/>
      <c r="SMK16" s="352"/>
      <c r="SML16" s="353"/>
      <c r="SMM16" s="352"/>
      <c r="SMN16" s="353"/>
      <c r="SMO16" s="352"/>
      <c r="SMP16" s="353"/>
      <c r="SMQ16" s="350"/>
      <c r="SMR16" s="350"/>
      <c r="SMS16" s="350"/>
      <c r="SMT16" s="350"/>
      <c r="SMU16" s="350"/>
      <c r="SMV16" s="350"/>
      <c r="SMW16" s="351"/>
      <c r="SMX16" s="352"/>
      <c r="SMY16" s="353"/>
      <c r="SMZ16" s="352"/>
      <c r="SNA16" s="353"/>
      <c r="SNB16" s="352"/>
      <c r="SNC16" s="353"/>
      <c r="SND16" s="352"/>
      <c r="SNE16" s="353"/>
      <c r="SNF16" s="350"/>
      <c r="SNG16" s="350"/>
      <c r="SNH16" s="350"/>
      <c r="SNI16" s="350"/>
      <c r="SNJ16" s="350"/>
      <c r="SNK16" s="350"/>
      <c r="SNL16" s="351"/>
      <c r="SNM16" s="352"/>
      <c r="SNN16" s="353"/>
      <c r="SNO16" s="352"/>
      <c r="SNP16" s="353"/>
      <c r="SNQ16" s="352"/>
      <c r="SNR16" s="353"/>
      <c r="SNS16" s="352"/>
      <c r="SNT16" s="353"/>
      <c r="SNU16" s="350"/>
      <c r="SNV16" s="350"/>
      <c r="SNW16" s="350"/>
      <c r="SNX16" s="350"/>
      <c r="SNY16" s="350"/>
      <c r="SNZ16" s="350"/>
      <c r="SOA16" s="351"/>
      <c r="SOB16" s="352"/>
      <c r="SOC16" s="353"/>
      <c r="SOD16" s="352"/>
      <c r="SOE16" s="353"/>
      <c r="SOF16" s="352"/>
      <c r="SOG16" s="353"/>
      <c r="SOH16" s="352"/>
      <c r="SOI16" s="353"/>
      <c r="SOJ16" s="350"/>
      <c r="SOK16" s="350"/>
      <c r="SOL16" s="350"/>
      <c r="SOM16" s="350"/>
      <c r="SON16" s="350"/>
      <c r="SOO16" s="350"/>
      <c r="SOP16" s="351"/>
      <c r="SOQ16" s="352"/>
      <c r="SOR16" s="353"/>
      <c r="SOS16" s="352"/>
      <c r="SOT16" s="353"/>
      <c r="SOU16" s="352"/>
      <c r="SOV16" s="353"/>
      <c r="SOW16" s="352"/>
      <c r="SOX16" s="353"/>
      <c r="SOY16" s="350"/>
      <c r="SOZ16" s="350"/>
      <c r="SPA16" s="350"/>
      <c r="SPB16" s="350"/>
      <c r="SPC16" s="350"/>
      <c r="SPD16" s="350"/>
      <c r="SPE16" s="351"/>
      <c r="SPF16" s="352"/>
      <c r="SPG16" s="353"/>
      <c r="SPH16" s="352"/>
      <c r="SPI16" s="353"/>
      <c r="SPJ16" s="352"/>
      <c r="SPK16" s="353"/>
      <c r="SPL16" s="352"/>
      <c r="SPM16" s="353"/>
      <c r="SPN16" s="350"/>
      <c r="SPO16" s="350"/>
      <c r="SPP16" s="350"/>
      <c r="SPQ16" s="350"/>
      <c r="SPR16" s="350"/>
      <c r="SPS16" s="350"/>
      <c r="SPT16" s="351"/>
      <c r="SPU16" s="352"/>
      <c r="SPV16" s="353"/>
      <c r="SPW16" s="352"/>
      <c r="SPX16" s="353"/>
      <c r="SPY16" s="352"/>
      <c r="SPZ16" s="353"/>
      <c r="SQA16" s="352"/>
      <c r="SQB16" s="353"/>
      <c r="SQC16" s="350"/>
      <c r="SQD16" s="350"/>
      <c r="SQE16" s="350"/>
      <c r="SQF16" s="350"/>
      <c r="SQG16" s="350"/>
      <c r="SQH16" s="350"/>
      <c r="SQI16" s="351"/>
      <c r="SQJ16" s="352"/>
      <c r="SQK16" s="353"/>
      <c r="SQL16" s="352"/>
      <c r="SQM16" s="353"/>
      <c r="SQN16" s="352"/>
      <c r="SQO16" s="353"/>
      <c r="SQP16" s="352"/>
      <c r="SQQ16" s="353"/>
      <c r="SQR16" s="350"/>
      <c r="SQS16" s="350"/>
      <c r="SQT16" s="350"/>
      <c r="SQU16" s="350"/>
      <c r="SQV16" s="350"/>
      <c r="SQW16" s="350"/>
      <c r="SQX16" s="351"/>
      <c r="SQY16" s="352"/>
      <c r="SQZ16" s="353"/>
      <c r="SRA16" s="352"/>
      <c r="SRB16" s="353"/>
      <c r="SRC16" s="352"/>
      <c r="SRD16" s="353"/>
      <c r="SRE16" s="352"/>
      <c r="SRF16" s="353"/>
      <c r="SRG16" s="350"/>
      <c r="SRH16" s="350"/>
      <c r="SRI16" s="350"/>
      <c r="SRJ16" s="350"/>
      <c r="SRK16" s="350"/>
      <c r="SRL16" s="350"/>
      <c r="SRM16" s="351"/>
      <c r="SRN16" s="352"/>
      <c r="SRO16" s="353"/>
      <c r="SRP16" s="352"/>
      <c r="SRQ16" s="353"/>
      <c r="SRR16" s="352"/>
      <c r="SRS16" s="353"/>
      <c r="SRT16" s="352"/>
      <c r="SRU16" s="353"/>
      <c r="SRV16" s="350"/>
      <c r="SRW16" s="350"/>
      <c r="SRX16" s="350"/>
      <c r="SRY16" s="350"/>
      <c r="SRZ16" s="350"/>
      <c r="SSA16" s="350"/>
      <c r="SSB16" s="351"/>
      <c r="SSC16" s="352"/>
      <c r="SSD16" s="353"/>
      <c r="SSE16" s="352"/>
      <c r="SSF16" s="353"/>
      <c r="SSG16" s="352"/>
      <c r="SSH16" s="353"/>
      <c r="SSI16" s="352"/>
      <c r="SSJ16" s="353"/>
      <c r="SSK16" s="350"/>
      <c r="SSL16" s="350"/>
      <c r="SSM16" s="350"/>
      <c r="SSN16" s="350"/>
      <c r="SSO16" s="350"/>
      <c r="SSP16" s="350"/>
      <c r="SSQ16" s="351"/>
      <c r="SSR16" s="352"/>
      <c r="SSS16" s="353"/>
      <c r="SST16" s="352"/>
      <c r="SSU16" s="353"/>
      <c r="SSV16" s="352"/>
      <c r="SSW16" s="353"/>
      <c r="SSX16" s="352"/>
      <c r="SSY16" s="353"/>
      <c r="SSZ16" s="350"/>
      <c r="STA16" s="350"/>
      <c r="STB16" s="350"/>
      <c r="STC16" s="350"/>
      <c r="STD16" s="350"/>
      <c r="STE16" s="350"/>
      <c r="STF16" s="351"/>
      <c r="STG16" s="352"/>
      <c r="STH16" s="353"/>
      <c r="STI16" s="352"/>
      <c r="STJ16" s="353"/>
      <c r="STK16" s="352"/>
      <c r="STL16" s="353"/>
      <c r="STM16" s="352"/>
      <c r="STN16" s="353"/>
      <c r="STO16" s="350"/>
      <c r="STP16" s="350"/>
      <c r="STQ16" s="350"/>
      <c r="STR16" s="350"/>
      <c r="STS16" s="350"/>
      <c r="STT16" s="350"/>
      <c r="STU16" s="351"/>
      <c r="STV16" s="352"/>
      <c r="STW16" s="353"/>
      <c r="STX16" s="352"/>
      <c r="STY16" s="353"/>
      <c r="STZ16" s="352"/>
      <c r="SUA16" s="353"/>
      <c r="SUB16" s="352"/>
      <c r="SUC16" s="353"/>
      <c r="SUD16" s="350"/>
      <c r="SUE16" s="350"/>
      <c r="SUF16" s="350"/>
      <c r="SUG16" s="350"/>
      <c r="SUH16" s="350"/>
      <c r="SUI16" s="350"/>
      <c r="SUJ16" s="351"/>
      <c r="SUK16" s="352"/>
      <c r="SUL16" s="353"/>
      <c r="SUM16" s="352"/>
      <c r="SUN16" s="353"/>
      <c r="SUO16" s="352"/>
      <c r="SUP16" s="353"/>
      <c r="SUQ16" s="352"/>
      <c r="SUR16" s="353"/>
      <c r="SUS16" s="350"/>
      <c r="SUT16" s="350"/>
      <c r="SUU16" s="350"/>
      <c r="SUV16" s="350"/>
      <c r="SUW16" s="350"/>
      <c r="SUX16" s="350"/>
      <c r="SUY16" s="351"/>
      <c r="SUZ16" s="352"/>
      <c r="SVA16" s="353"/>
      <c r="SVB16" s="352"/>
      <c r="SVC16" s="353"/>
      <c r="SVD16" s="352"/>
      <c r="SVE16" s="353"/>
      <c r="SVF16" s="352"/>
      <c r="SVG16" s="353"/>
      <c r="SVH16" s="350"/>
      <c r="SVI16" s="350"/>
      <c r="SVJ16" s="350"/>
      <c r="SVK16" s="350"/>
      <c r="SVL16" s="350"/>
      <c r="SVM16" s="350"/>
      <c r="SVN16" s="351"/>
      <c r="SVO16" s="352"/>
      <c r="SVP16" s="353"/>
      <c r="SVQ16" s="352"/>
      <c r="SVR16" s="353"/>
      <c r="SVS16" s="352"/>
      <c r="SVT16" s="353"/>
      <c r="SVU16" s="352"/>
      <c r="SVV16" s="353"/>
      <c r="SVW16" s="350"/>
      <c r="SVX16" s="350"/>
      <c r="SVY16" s="350"/>
      <c r="SVZ16" s="350"/>
      <c r="SWA16" s="350"/>
      <c r="SWB16" s="350"/>
      <c r="SWC16" s="351"/>
      <c r="SWD16" s="352"/>
      <c r="SWE16" s="353"/>
      <c r="SWF16" s="352"/>
      <c r="SWG16" s="353"/>
      <c r="SWH16" s="352"/>
      <c r="SWI16" s="353"/>
      <c r="SWJ16" s="352"/>
      <c r="SWK16" s="353"/>
      <c r="SWL16" s="350"/>
      <c r="SWM16" s="350"/>
      <c r="SWN16" s="350"/>
      <c r="SWO16" s="350"/>
      <c r="SWP16" s="350"/>
      <c r="SWQ16" s="350"/>
      <c r="SWR16" s="351"/>
      <c r="SWS16" s="352"/>
      <c r="SWT16" s="353"/>
      <c r="SWU16" s="352"/>
      <c r="SWV16" s="353"/>
      <c r="SWW16" s="352"/>
      <c r="SWX16" s="353"/>
      <c r="SWY16" s="352"/>
      <c r="SWZ16" s="353"/>
      <c r="SXA16" s="350"/>
      <c r="SXB16" s="350"/>
      <c r="SXC16" s="350"/>
      <c r="SXD16" s="350"/>
      <c r="SXE16" s="350"/>
      <c r="SXF16" s="350"/>
      <c r="SXG16" s="351"/>
      <c r="SXH16" s="352"/>
      <c r="SXI16" s="353"/>
      <c r="SXJ16" s="352"/>
      <c r="SXK16" s="353"/>
      <c r="SXL16" s="352"/>
      <c r="SXM16" s="353"/>
      <c r="SXN16" s="352"/>
      <c r="SXO16" s="353"/>
      <c r="SXP16" s="350"/>
      <c r="SXQ16" s="350"/>
      <c r="SXR16" s="350"/>
      <c r="SXS16" s="350"/>
      <c r="SXT16" s="350"/>
      <c r="SXU16" s="350"/>
      <c r="SXV16" s="351"/>
      <c r="SXW16" s="352"/>
      <c r="SXX16" s="353"/>
      <c r="SXY16" s="352"/>
      <c r="SXZ16" s="353"/>
      <c r="SYA16" s="352"/>
      <c r="SYB16" s="353"/>
      <c r="SYC16" s="352"/>
      <c r="SYD16" s="353"/>
      <c r="SYE16" s="350"/>
      <c r="SYF16" s="350"/>
      <c r="SYG16" s="350"/>
      <c r="SYH16" s="350"/>
      <c r="SYI16" s="350"/>
      <c r="SYJ16" s="350"/>
      <c r="SYK16" s="351"/>
      <c r="SYL16" s="352"/>
      <c r="SYM16" s="353"/>
      <c r="SYN16" s="352"/>
      <c r="SYO16" s="353"/>
      <c r="SYP16" s="352"/>
      <c r="SYQ16" s="353"/>
      <c r="SYR16" s="352"/>
      <c r="SYS16" s="353"/>
      <c r="SYT16" s="350"/>
      <c r="SYU16" s="350"/>
      <c r="SYV16" s="350"/>
      <c r="SYW16" s="350"/>
      <c r="SYX16" s="350"/>
      <c r="SYY16" s="350"/>
      <c r="SYZ16" s="351"/>
      <c r="SZA16" s="352"/>
      <c r="SZB16" s="353"/>
      <c r="SZC16" s="352"/>
      <c r="SZD16" s="353"/>
      <c r="SZE16" s="352"/>
      <c r="SZF16" s="353"/>
      <c r="SZG16" s="352"/>
      <c r="SZH16" s="353"/>
      <c r="SZI16" s="350"/>
      <c r="SZJ16" s="350"/>
      <c r="SZK16" s="350"/>
      <c r="SZL16" s="350"/>
      <c r="SZM16" s="350"/>
      <c r="SZN16" s="350"/>
      <c r="SZO16" s="351"/>
      <c r="SZP16" s="352"/>
      <c r="SZQ16" s="353"/>
      <c r="SZR16" s="352"/>
      <c r="SZS16" s="353"/>
      <c r="SZT16" s="352"/>
      <c r="SZU16" s="353"/>
      <c r="SZV16" s="352"/>
      <c r="SZW16" s="353"/>
      <c r="SZX16" s="350"/>
      <c r="SZY16" s="350"/>
      <c r="SZZ16" s="350"/>
      <c r="TAA16" s="350"/>
      <c r="TAB16" s="350"/>
      <c r="TAC16" s="350"/>
      <c r="TAD16" s="351"/>
      <c r="TAE16" s="352"/>
      <c r="TAF16" s="353"/>
      <c r="TAG16" s="352"/>
      <c r="TAH16" s="353"/>
      <c r="TAI16" s="352"/>
      <c r="TAJ16" s="353"/>
      <c r="TAK16" s="352"/>
      <c r="TAL16" s="353"/>
      <c r="TAM16" s="350"/>
      <c r="TAN16" s="350"/>
      <c r="TAO16" s="350"/>
      <c r="TAP16" s="350"/>
      <c r="TAQ16" s="350"/>
      <c r="TAR16" s="350"/>
      <c r="TAS16" s="351"/>
      <c r="TAT16" s="352"/>
      <c r="TAU16" s="353"/>
      <c r="TAV16" s="352"/>
      <c r="TAW16" s="353"/>
      <c r="TAX16" s="352"/>
      <c r="TAY16" s="353"/>
      <c r="TAZ16" s="352"/>
      <c r="TBA16" s="353"/>
      <c r="TBB16" s="350"/>
      <c r="TBC16" s="350"/>
      <c r="TBD16" s="350"/>
      <c r="TBE16" s="350"/>
      <c r="TBF16" s="350"/>
      <c r="TBG16" s="350"/>
      <c r="TBH16" s="351"/>
      <c r="TBI16" s="352"/>
      <c r="TBJ16" s="353"/>
      <c r="TBK16" s="352"/>
      <c r="TBL16" s="353"/>
      <c r="TBM16" s="352"/>
      <c r="TBN16" s="353"/>
      <c r="TBO16" s="352"/>
      <c r="TBP16" s="353"/>
      <c r="TBQ16" s="350"/>
      <c r="TBR16" s="350"/>
      <c r="TBS16" s="350"/>
      <c r="TBT16" s="350"/>
      <c r="TBU16" s="350"/>
      <c r="TBV16" s="350"/>
      <c r="TBW16" s="351"/>
      <c r="TBX16" s="352"/>
      <c r="TBY16" s="353"/>
      <c r="TBZ16" s="352"/>
      <c r="TCA16" s="353"/>
      <c r="TCB16" s="352"/>
      <c r="TCC16" s="353"/>
      <c r="TCD16" s="352"/>
      <c r="TCE16" s="353"/>
      <c r="TCF16" s="350"/>
      <c r="TCG16" s="350"/>
      <c r="TCH16" s="350"/>
      <c r="TCI16" s="350"/>
      <c r="TCJ16" s="350"/>
      <c r="TCK16" s="350"/>
      <c r="TCL16" s="351"/>
      <c r="TCM16" s="352"/>
      <c r="TCN16" s="353"/>
      <c r="TCO16" s="352"/>
      <c r="TCP16" s="353"/>
      <c r="TCQ16" s="352"/>
      <c r="TCR16" s="353"/>
      <c r="TCS16" s="352"/>
      <c r="TCT16" s="353"/>
      <c r="TCU16" s="350"/>
      <c r="TCV16" s="350"/>
      <c r="TCW16" s="350"/>
      <c r="TCX16" s="350"/>
      <c r="TCY16" s="350"/>
      <c r="TCZ16" s="350"/>
      <c r="TDA16" s="351"/>
      <c r="TDB16" s="352"/>
      <c r="TDC16" s="353"/>
      <c r="TDD16" s="352"/>
      <c r="TDE16" s="353"/>
      <c r="TDF16" s="352"/>
      <c r="TDG16" s="353"/>
      <c r="TDH16" s="352"/>
      <c r="TDI16" s="353"/>
      <c r="TDJ16" s="350"/>
      <c r="TDK16" s="350"/>
      <c r="TDL16" s="350"/>
      <c r="TDM16" s="350"/>
      <c r="TDN16" s="350"/>
      <c r="TDO16" s="350"/>
      <c r="TDP16" s="351"/>
      <c r="TDQ16" s="352"/>
      <c r="TDR16" s="353"/>
      <c r="TDS16" s="352"/>
      <c r="TDT16" s="353"/>
      <c r="TDU16" s="352"/>
      <c r="TDV16" s="353"/>
      <c r="TDW16" s="352"/>
      <c r="TDX16" s="353"/>
      <c r="TDY16" s="350"/>
      <c r="TDZ16" s="350"/>
      <c r="TEA16" s="350"/>
      <c r="TEB16" s="350"/>
      <c r="TEC16" s="350"/>
      <c r="TED16" s="350"/>
      <c r="TEE16" s="351"/>
      <c r="TEF16" s="352"/>
      <c r="TEG16" s="353"/>
      <c r="TEH16" s="352"/>
      <c r="TEI16" s="353"/>
      <c r="TEJ16" s="352"/>
      <c r="TEK16" s="353"/>
      <c r="TEL16" s="352"/>
      <c r="TEM16" s="353"/>
      <c r="TEN16" s="350"/>
      <c r="TEO16" s="350"/>
      <c r="TEP16" s="350"/>
      <c r="TEQ16" s="350"/>
      <c r="TER16" s="350"/>
      <c r="TES16" s="350"/>
      <c r="TET16" s="351"/>
      <c r="TEU16" s="352"/>
      <c r="TEV16" s="353"/>
      <c r="TEW16" s="352"/>
      <c r="TEX16" s="353"/>
      <c r="TEY16" s="352"/>
      <c r="TEZ16" s="353"/>
      <c r="TFA16" s="352"/>
      <c r="TFB16" s="353"/>
      <c r="TFC16" s="350"/>
      <c r="TFD16" s="350"/>
      <c r="TFE16" s="350"/>
      <c r="TFF16" s="350"/>
      <c r="TFG16" s="350"/>
      <c r="TFH16" s="350"/>
      <c r="TFI16" s="351"/>
      <c r="TFJ16" s="352"/>
      <c r="TFK16" s="353"/>
      <c r="TFL16" s="352"/>
      <c r="TFM16" s="353"/>
      <c r="TFN16" s="352"/>
      <c r="TFO16" s="353"/>
      <c r="TFP16" s="352"/>
      <c r="TFQ16" s="353"/>
      <c r="TFR16" s="350"/>
      <c r="TFS16" s="350"/>
      <c r="TFT16" s="350"/>
      <c r="TFU16" s="350"/>
      <c r="TFV16" s="350"/>
      <c r="TFW16" s="350"/>
      <c r="TFX16" s="351"/>
      <c r="TFY16" s="352"/>
      <c r="TFZ16" s="353"/>
      <c r="TGA16" s="352"/>
      <c r="TGB16" s="353"/>
      <c r="TGC16" s="352"/>
      <c r="TGD16" s="353"/>
      <c r="TGE16" s="352"/>
      <c r="TGF16" s="353"/>
      <c r="TGG16" s="350"/>
      <c r="TGH16" s="350"/>
      <c r="TGI16" s="350"/>
      <c r="TGJ16" s="350"/>
      <c r="TGK16" s="350"/>
      <c r="TGL16" s="350"/>
      <c r="TGM16" s="351"/>
      <c r="TGN16" s="352"/>
      <c r="TGO16" s="353"/>
      <c r="TGP16" s="352"/>
      <c r="TGQ16" s="353"/>
      <c r="TGR16" s="352"/>
      <c r="TGS16" s="353"/>
      <c r="TGT16" s="352"/>
      <c r="TGU16" s="353"/>
      <c r="TGV16" s="350"/>
      <c r="TGW16" s="350"/>
      <c r="TGX16" s="350"/>
      <c r="TGY16" s="350"/>
      <c r="TGZ16" s="350"/>
      <c r="THA16" s="350"/>
      <c r="THB16" s="351"/>
      <c r="THC16" s="352"/>
      <c r="THD16" s="353"/>
      <c r="THE16" s="352"/>
      <c r="THF16" s="353"/>
      <c r="THG16" s="352"/>
      <c r="THH16" s="353"/>
      <c r="THI16" s="352"/>
      <c r="THJ16" s="353"/>
      <c r="THK16" s="350"/>
      <c r="THL16" s="350"/>
      <c r="THM16" s="350"/>
      <c r="THN16" s="350"/>
      <c r="THO16" s="350"/>
      <c r="THP16" s="350"/>
      <c r="THQ16" s="351"/>
      <c r="THR16" s="352"/>
      <c r="THS16" s="353"/>
      <c r="THT16" s="352"/>
      <c r="THU16" s="353"/>
      <c r="THV16" s="352"/>
      <c r="THW16" s="353"/>
      <c r="THX16" s="352"/>
      <c r="THY16" s="353"/>
      <c r="THZ16" s="350"/>
      <c r="TIA16" s="350"/>
      <c r="TIB16" s="350"/>
      <c r="TIC16" s="350"/>
      <c r="TID16" s="350"/>
      <c r="TIE16" s="350"/>
      <c r="TIF16" s="351"/>
      <c r="TIG16" s="352"/>
      <c r="TIH16" s="353"/>
      <c r="TII16" s="352"/>
      <c r="TIJ16" s="353"/>
      <c r="TIK16" s="352"/>
      <c r="TIL16" s="353"/>
      <c r="TIM16" s="352"/>
      <c r="TIN16" s="353"/>
      <c r="TIO16" s="350"/>
      <c r="TIP16" s="350"/>
      <c r="TIQ16" s="350"/>
      <c r="TIR16" s="350"/>
      <c r="TIS16" s="350"/>
      <c r="TIT16" s="350"/>
      <c r="TIU16" s="351"/>
      <c r="TIV16" s="352"/>
      <c r="TIW16" s="353"/>
      <c r="TIX16" s="352"/>
      <c r="TIY16" s="353"/>
      <c r="TIZ16" s="352"/>
      <c r="TJA16" s="353"/>
      <c r="TJB16" s="352"/>
      <c r="TJC16" s="353"/>
      <c r="TJD16" s="350"/>
      <c r="TJE16" s="350"/>
      <c r="TJF16" s="350"/>
      <c r="TJG16" s="350"/>
      <c r="TJH16" s="350"/>
      <c r="TJI16" s="350"/>
      <c r="TJJ16" s="351"/>
      <c r="TJK16" s="352"/>
      <c r="TJL16" s="353"/>
      <c r="TJM16" s="352"/>
      <c r="TJN16" s="353"/>
      <c r="TJO16" s="352"/>
      <c r="TJP16" s="353"/>
      <c r="TJQ16" s="352"/>
      <c r="TJR16" s="353"/>
      <c r="TJS16" s="350"/>
      <c r="TJT16" s="350"/>
      <c r="TJU16" s="350"/>
      <c r="TJV16" s="350"/>
      <c r="TJW16" s="350"/>
      <c r="TJX16" s="350"/>
      <c r="TJY16" s="351"/>
      <c r="TJZ16" s="352"/>
      <c r="TKA16" s="353"/>
      <c r="TKB16" s="352"/>
      <c r="TKC16" s="353"/>
      <c r="TKD16" s="352"/>
      <c r="TKE16" s="353"/>
      <c r="TKF16" s="352"/>
      <c r="TKG16" s="353"/>
      <c r="TKH16" s="350"/>
      <c r="TKI16" s="350"/>
      <c r="TKJ16" s="350"/>
      <c r="TKK16" s="350"/>
      <c r="TKL16" s="350"/>
      <c r="TKM16" s="350"/>
      <c r="TKN16" s="351"/>
      <c r="TKO16" s="352"/>
      <c r="TKP16" s="353"/>
      <c r="TKQ16" s="352"/>
      <c r="TKR16" s="353"/>
      <c r="TKS16" s="352"/>
      <c r="TKT16" s="353"/>
      <c r="TKU16" s="352"/>
      <c r="TKV16" s="353"/>
      <c r="TKW16" s="350"/>
      <c r="TKX16" s="350"/>
      <c r="TKY16" s="350"/>
      <c r="TKZ16" s="350"/>
      <c r="TLA16" s="350"/>
      <c r="TLB16" s="350"/>
      <c r="TLC16" s="351"/>
      <c r="TLD16" s="352"/>
      <c r="TLE16" s="353"/>
      <c r="TLF16" s="352"/>
      <c r="TLG16" s="353"/>
      <c r="TLH16" s="352"/>
      <c r="TLI16" s="353"/>
      <c r="TLJ16" s="352"/>
      <c r="TLK16" s="353"/>
      <c r="TLL16" s="350"/>
      <c r="TLM16" s="350"/>
      <c r="TLN16" s="350"/>
      <c r="TLO16" s="350"/>
      <c r="TLP16" s="350"/>
      <c r="TLQ16" s="350"/>
      <c r="TLR16" s="351"/>
      <c r="TLS16" s="352"/>
      <c r="TLT16" s="353"/>
      <c r="TLU16" s="352"/>
      <c r="TLV16" s="353"/>
      <c r="TLW16" s="352"/>
      <c r="TLX16" s="353"/>
      <c r="TLY16" s="352"/>
      <c r="TLZ16" s="353"/>
      <c r="TMA16" s="350"/>
      <c r="TMB16" s="350"/>
      <c r="TMC16" s="350"/>
      <c r="TMD16" s="350"/>
      <c r="TME16" s="350"/>
      <c r="TMF16" s="350"/>
      <c r="TMG16" s="351"/>
      <c r="TMH16" s="352"/>
      <c r="TMI16" s="353"/>
      <c r="TMJ16" s="352"/>
      <c r="TMK16" s="353"/>
      <c r="TML16" s="352"/>
      <c r="TMM16" s="353"/>
      <c r="TMN16" s="352"/>
      <c r="TMO16" s="353"/>
      <c r="TMP16" s="350"/>
      <c r="TMQ16" s="350"/>
      <c r="TMR16" s="350"/>
      <c r="TMS16" s="350"/>
      <c r="TMT16" s="350"/>
      <c r="TMU16" s="350"/>
      <c r="TMV16" s="351"/>
      <c r="TMW16" s="352"/>
      <c r="TMX16" s="353"/>
      <c r="TMY16" s="352"/>
      <c r="TMZ16" s="353"/>
      <c r="TNA16" s="352"/>
      <c r="TNB16" s="353"/>
      <c r="TNC16" s="352"/>
      <c r="TND16" s="353"/>
      <c r="TNE16" s="350"/>
      <c r="TNF16" s="350"/>
      <c r="TNG16" s="350"/>
      <c r="TNH16" s="350"/>
      <c r="TNI16" s="350"/>
      <c r="TNJ16" s="350"/>
      <c r="TNK16" s="351"/>
      <c r="TNL16" s="352"/>
      <c r="TNM16" s="353"/>
      <c r="TNN16" s="352"/>
      <c r="TNO16" s="353"/>
      <c r="TNP16" s="352"/>
      <c r="TNQ16" s="353"/>
      <c r="TNR16" s="352"/>
      <c r="TNS16" s="353"/>
      <c r="TNT16" s="350"/>
      <c r="TNU16" s="350"/>
      <c r="TNV16" s="350"/>
      <c r="TNW16" s="350"/>
      <c r="TNX16" s="350"/>
      <c r="TNY16" s="350"/>
      <c r="TNZ16" s="351"/>
      <c r="TOA16" s="352"/>
      <c r="TOB16" s="353"/>
      <c r="TOC16" s="352"/>
      <c r="TOD16" s="353"/>
      <c r="TOE16" s="352"/>
      <c r="TOF16" s="353"/>
      <c r="TOG16" s="352"/>
      <c r="TOH16" s="353"/>
      <c r="TOI16" s="350"/>
      <c r="TOJ16" s="350"/>
      <c r="TOK16" s="350"/>
      <c r="TOL16" s="350"/>
      <c r="TOM16" s="350"/>
      <c r="TON16" s="350"/>
      <c r="TOO16" s="351"/>
      <c r="TOP16" s="352"/>
      <c r="TOQ16" s="353"/>
      <c r="TOR16" s="352"/>
      <c r="TOS16" s="353"/>
      <c r="TOT16" s="352"/>
      <c r="TOU16" s="353"/>
      <c r="TOV16" s="352"/>
      <c r="TOW16" s="353"/>
      <c r="TOX16" s="350"/>
      <c r="TOY16" s="350"/>
      <c r="TOZ16" s="350"/>
      <c r="TPA16" s="350"/>
      <c r="TPB16" s="350"/>
      <c r="TPC16" s="350"/>
      <c r="TPD16" s="351"/>
      <c r="TPE16" s="352"/>
      <c r="TPF16" s="353"/>
      <c r="TPG16" s="352"/>
      <c r="TPH16" s="353"/>
      <c r="TPI16" s="352"/>
      <c r="TPJ16" s="353"/>
      <c r="TPK16" s="352"/>
      <c r="TPL16" s="353"/>
      <c r="TPM16" s="350"/>
      <c r="TPN16" s="350"/>
      <c r="TPO16" s="350"/>
      <c r="TPP16" s="350"/>
      <c r="TPQ16" s="350"/>
      <c r="TPR16" s="350"/>
      <c r="TPS16" s="351"/>
      <c r="TPT16" s="352"/>
      <c r="TPU16" s="353"/>
      <c r="TPV16" s="352"/>
      <c r="TPW16" s="353"/>
      <c r="TPX16" s="352"/>
      <c r="TPY16" s="353"/>
      <c r="TPZ16" s="352"/>
      <c r="TQA16" s="353"/>
      <c r="TQB16" s="350"/>
      <c r="TQC16" s="350"/>
      <c r="TQD16" s="350"/>
      <c r="TQE16" s="350"/>
      <c r="TQF16" s="350"/>
      <c r="TQG16" s="350"/>
      <c r="TQH16" s="351"/>
      <c r="TQI16" s="352"/>
      <c r="TQJ16" s="353"/>
      <c r="TQK16" s="352"/>
      <c r="TQL16" s="353"/>
      <c r="TQM16" s="352"/>
      <c r="TQN16" s="353"/>
      <c r="TQO16" s="352"/>
      <c r="TQP16" s="353"/>
      <c r="TQQ16" s="350"/>
      <c r="TQR16" s="350"/>
      <c r="TQS16" s="350"/>
      <c r="TQT16" s="350"/>
      <c r="TQU16" s="350"/>
      <c r="TQV16" s="350"/>
      <c r="TQW16" s="351"/>
      <c r="TQX16" s="352"/>
      <c r="TQY16" s="353"/>
      <c r="TQZ16" s="352"/>
      <c r="TRA16" s="353"/>
      <c r="TRB16" s="352"/>
      <c r="TRC16" s="353"/>
      <c r="TRD16" s="352"/>
      <c r="TRE16" s="353"/>
      <c r="TRF16" s="350"/>
      <c r="TRG16" s="350"/>
      <c r="TRH16" s="350"/>
      <c r="TRI16" s="350"/>
      <c r="TRJ16" s="350"/>
      <c r="TRK16" s="350"/>
      <c r="TRL16" s="351"/>
      <c r="TRM16" s="352"/>
      <c r="TRN16" s="353"/>
      <c r="TRO16" s="352"/>
      <c r="TRP16" s="353"/>
      <c r="TRQ16" s="352"/>
      <c r="TRR16" s="353"/>
      <c r="TRS16" s="352"/>
      <c r="TRT16" s="353"/>
      <c r="TRU16" s="350"/>
      <c r="TRV16" s="350"/>
      <c r="TRW16" s="350"/>
      <c r="TRX16" s="350"/>
      <c r="TRY16" s="350"/>
      <c r="TRZ16" s="350"/>
      <c r="TSA16" s="351"/>
      <c r="TSB16" s="352"/>
      <c r="TSC16" s="353"/>
      <c r="TSD16" s="352"/>
      <c r="TSE16" s="353"/>
      <c r="TSF16" s="352"/>
      <c r="TSG16" s="353"/>
      <c r="TSH16" s="352"/>
      <c r="TSI16" s="353"/>
      <c r="TSJ16" s="350"/>
      <c r="TSK16" s="350"/>
      <c r="TSL16" s="350"/>
      <c r="TSM16" s="350"/>
      <c r="TSN16" s="350"/>
      <c r="TSO16" s="350"/>
      <c r="TSP16" s="351"/>
      <c r="TSQ16" s="352"/>
      <c r="TSR16" s="353"/>
      <c r="TSS16" s="352"/>
      <c r="TST16" s="353"/>
      <c r="TSU16" s="352"/>
      <c r="TSV16" s="353"/>
      <c r="TSW16" s="352"/>
      <c r="TSX16" s="353"/>
      <c r="TSY16" s="350"/>
      <c r="TSZ16" s="350"/>
      <c r="TTA16" s="350"/>
      <c r="TTB16" s="350"/>
      <c r="TTC16" s="350"/>
      <c r="TTD16" s="350"/>
      <c r="TTE16" s="351"/>
      <c r="TTF16" s="352"/>
      <c r="TTG16" s="353"/>
      <c r="TTH16" s="352"/>
      <c r="TTI16" s="353"/>
      <c r="TTJ16" s="352"/>
      <c r="TTK16" s="353"/>
      <c r="TTL16" s="352"/>
      <c r="TTM16" s="353"/>
      <c r="TTN16" s="350"/>
      <c r="TTO16" s="350"/>
      <c r="TTP16" s="350"/>
      <c r="TTQ16" s="350"/>
      <c r="TTR16" s="350"/>
      <c r="TTS16" s="350"/>
      <c r="TTT16" s="351"/>
      <c r="TTU16" s="352"/>
      <c r="TTV16" s="353"/>
      <c r="TTW16" s="352"/>
      <c r="TTX16" s="353"/>
      <c r="TTY16" s="352"/>
      <c r="TTZ16" s="353"/>
      <c r="TUA16" s="352"/>
      <c r="TUB16" s="353"/>
      <c r="TUC16" s="350"/>
      <c r="TUD16" s="350"/>
      <c r="TUE16" s="350"/>
      <c r="TUF16" s="350"/>
      <c r="TUG16" s="350"/>
      <c r="TUH16" s="350"/>
      <c r="TUI16" s="351"/>
      <c r="TUJ16" s="352"/>
      <c r="TUK16" s="353"/>
      <c r="TUL16" s="352"/>
      <c r="TUM16" s="353"/>
      <c r="TUN16" s="352"/>
      <c r="TUO16" s="353"/>
      <c r="TUP16" s="352"/>
      <c r="TUQ16" s="353"/>
      <c r="TUR16" s="350"/>
      <c r="TUS16" s="350"/>
      <c r="TUT16" s="350"/>
      <c r="TUU16" s="350"/>
      <c r="TUV16" s="350"/>
      <c r="TUW16" s="350"/>
      <c r="TUX16" s="351"/>
      <c r="TUY16" s="352"/>
      <c r="TUZ16" s="353"/>
      <c r="TVA16" s="352"/>
      <c r="TVB16" s="353"/>
      <c r="TVC16" s="352"/>
      <c r="TVD16" s="353"/>
      <c r="TVE16" s="352"/>
      <c r="TVF16" s="353"/>
      <c r="TVG16" s="350"/>
      <c r="TVH16" s="350"/>
      <c r="TVI16" s="350"/>
      <c r="TVJ16" s="350"/>
      <c r="TVK16" s="350"/>
      <c r="TVL16" s="350"/>
      <c r="TVM16" s="351"/>
      <c r="TVN16" s="352"/>
      <c r="TVO16" s="353"/>
      <c r="TVP16" s="352"/>
      <c r="TVQ16" s="353"/>
      <c r="TVR16" s="352"/>
      <c r="TVS16" s="353"/>
      <c r="TVT16" s="352"/>
      <c r="TVU16" s="353"/>
      <c r="TVV16" s="350"/>
      <c r="TVW16" s="350"/>
      <c r="TVX16" s="350"/>
      <c r="TVY16" s="350"/>
      <c r="TVZ16" s="350"/>
      <c r="TWA16" s="350"/>
      <c r="TWB16" s="351"/>
      <c r="TWC16" s="352"/>
      <c r="TWD16" s="353"/>
      <c r="TWE16" s="352"/>
      <c r="TWF16" s="353"/>
      <c r="TWG16" s="352"/>
      <c r="TWH16" s="353"/>
      <c r="TWI16" s="352"/>
      <c r="TWJ16" s="353"/>
      <c r="TWK16" s="350"/>
      <c r="TWL16" s="350"/>
      <c r="TWM16" s="350"/>
      <c r="TWN16" s="350"/>
      <c r="TWO16" s="350"/>
      <c r="TWP16" s="350"/>
      <c r="TWQ16" s="351"/>
      <c r="TWR16" s="352"/>
      <c r="TWS16" s="353"/>
      <c r="TWT16" s="352"/>
      <c r="TWU16" s="353"/>
      <c r="TWV16" s="352"/>
      <c r="TWW16" s="353"/>
      <c r="TWX16" s="352"/>
      <c r="TWY16" s="353"/>
      <c r="TWZ16" s="350"/>
      <c r="TXA16" s="350"/>
      <c r="TXB16" s="350"/>
      <c r="TXC16" s="350"/>
      <c r="TXD16" s="350"/>
      <c r="TXE16" s="350"/>
      <c r="TXF16" s="351"/>
      <c r="TXG16" s="352"/>
      <c r="TXH16" s="353"/>
      <c r="TXI16" s="352"/>
      <c r="TXJ16" s="353"/>
      <c r="TXK16" s="352"/>
      <c r="TXL16" s="353"/>
      <c r="TXM16" s="352"/>
      <c r="TXN16" s="353"/>
      <c r="TXO16" s="350"/>
      <c r="TXP16" s="350"/>
      <c r="TXQ16" s="350"/>
      <c r="TXR16" s="350"/>
      <c r="TXS16" s="350"/>
      <c r="TXT16" s="350"/>
      <c r="TXU16" s="351"/>
      <c r="TXV16" s="352"/>
      <c r="TXW16" s="353"/>
      <c r="TXX16" s="352"/>
      <c r="TXY16" s="353"/>
      <c r="TXZ16" s="352"/>
      <c r="TYA16" s="353"/>
      <c r="TYB16" s="352"/>
      <c r="TYC16" s="353"/>
      <c r="TYD16" s="350"/>
      <c r="TYE16" s="350"/>
      <c r="TYF16" s="350"/>
      <c r="TYG16" s="350"/>
      <c r="TYH16" s="350"/>
      <c r="TYI16" s="350"/>
      <c r="TYJ16" s="351"/>
      <c r="TYK16" s="352"/>
      <c r="TYL16" s="353"/>
      <c r="TYM16" s="352"/>
      <c r="TYN16" s="353"/>
      <c r="TYO16" s="352"/>
      <c r="TYP16" s="353"/>
      <c r="TYQ16" s="352"/>
      <c r="TYR16" s="353"/>
      <c r="TYS16" s="350"/>
      <c r="TYT16" s="350"/>
      <c r="TYU16" s="350"/>
      <c r="TYV16" s="350"/>
      <c r="TYW16" s="350"/>
      <c r="TYX16" s="350"/>
      <c r="TYY16" s="351"/>
      <c r="TYZ16" s="352"/>
      <c r="TZA16" s="353"/>
      <c r="TZB16" s="352"/>
      <c r="TZC16" s="353"/>
      <c r="TZD16" s="352"/>
      <c r="TZE16" s="353"/>
      <c r="TZF16" s="352"/>
      <c r="TZG16" s="353"/>
      <c r="TZH16" s="350"/>
      <c r="TZI16" s="350"/>
      <c r="TZJ16" s="350"/>
      <c r="TZK16" s="350"/>
      <c r="TZL16" s="350"/>
      <c r="TZM16" s="350"/>
      <c r="TZN16" s="351"/>
      <c r="TZO16" s="352"/>
      <c r="TZP16" s="353"/>
      <c r="TZQ16" s="352"/>
      <c r="TZR16" s="353"/>
      <c r="TZS16" s="352"/>
      <c r="TZT16" s="353"/>
      <c r="TZU16" s="352"/>
      <c r="TZV16" s="353"/>
      <c r="TZW16" s="350"/>
      <c r="TZX16" s="350"/>
      <c r="TZY16" s="350"/>
      <c r="TZZ16" s="350"/>
      <c r="UAA16" s="350"/>
      <c r="UAB16" s="350"/>
      <c r="UAC16" s="351"/>
      <c r="UAD16" s="352"/>
      <c r="UAE16" s="353"/>
      <c r="UAF16" s="352"/>
      <c r="UAG16" s="353"/>
      <c r="UAH16" s="352"/>
      <c r="UAI16" s="353"/>
      <c r="UAJ16" s="352"/>
      <c r="UAK16" s="353"/>
      <c r="UAL16" s="350"/>
      <c r="UAM16" s="350"/>
      <c r="UAN16" s="350"/>
      <c r="UAO16" s="350"/>
      <c r="UAP16" s="350"/>
      <c r="UAQ16" s="350"/>
      <c r="UAR16" s="351"/>
      <c r="UAS16" s="352"/>
      <c r="UAT16" s="353"/>
      <c r="UAU16" s="352"/>
      <c r="UAV16" s="353"/>
      <c r="UAW16" s="352"/>
      <c r="UAX16" s="353"/>
      <c r="UAY16" s="352"/>
      <c r="UAZ16" s="353"/>
      <c r="UBA16" s="350"/>
      <c r="UBB16" s="350"/>
      <c r="UBC16" s="350"/>
      <c r="UBD16" s="350"/>
      <c r="UBE16" s="350"/>
      <c r="UBF16" s="350"/>
      <c r="UBG16" s="351"/>
      <c r="UBH16" s="352"/>
      <c r="UBI16" s="353"/>
      <c r="UBJ16" s="352"/>
      <c r="UBK16" s="353"/>
      <c r="UBL16" s="352"/>
      <c r="UBM16" s="353"/>
      <c r="UBN16" s="352"/>
      <c r="UBO16" s="353"/>
      <c r="UBP16" s="350"/>
      <c r="UBQ16" s="350"/>
      <c r="UBR16" s="350"/>
      <c r="UBS16" s="350"/>
      <c r="UBT16" s="350"/>
      <c r="UBU16" s="350"/>
      <c r="UBV16" s="351"/>
      <c r="UBW16" s="352"/>
      <c r="UBX16" s="353"/>
      <c r="UBY16" s="352"/>
      <c r="UBZ16" s="353"/>
      <c r="UCA16" s="352"/>
      <c r="UCB16" s="353"/>
      <c r="UCC16" s="352"/>
      <c r="UCD16" s="353"/>
      <c r="UCE16" s="350"/>
      <c r="UCF16" s="350"/>
      <c r="UCG16" s="350"/>
      <c r="UCH16" s="350"/>
      <c r="UCI16" s="350"/>
      <c r="UCJ16" s="350"/>
      <c r="UCK16" s="351"/>
      <c r="UCL16" s="352"/>
      <c r="UCM16" s="353"/>
      <c r="UCN16" s="352"/>
      <c r="UCO16" s="353"/>
      <c r="UCP16" s="352"/>
      <c r="UCQ16" s="353"/>
      <c r="UCR16" s="352"/>
      <c r="UCS16" s="353"/>
      <c r="UCT16" s="350"/>
      <c r="UCU16" s="350"/>
      <c r="UCV16" s="350"/>
      <c r="UCW16" s="350"/>
      <c r="UCX16" s="350"/>
      <c r="UCY16" s="350"/>
      <c r="UCZ16" s="351"/>
      <c r="UDA16" s="352"/>
      <c r="UDB16" s="353"/>
      <c r="UDC16" s="352"/>
      <c r="UDD16" s="353"/>
      <c r="UDE16" s="352"/>
      <c r="UDF16" s="353"/>
      <c r="UDG16" s="352"/>
      <c r="UDH16" s="353"/>
      <c r="UDI16" s="350"/>
      <c r="UDJ16" s="350"/>
      <c r="UDK16" s="350"/>
      <c r="UDL16" s="350"/>
      <c r="UDM16" s="350"/>
      <c r="UDN16" s="350"/>
      <c r="UDO16" s="351"/>
      <c r="UDP16" s="352"/>
      <c r="UDQ16" s="353"/>
      <c r="UDR16" s="352"/>
      <c r="UDS16" s="353"/>
      <c r="UDT16" s="352"/>
      <c r="UDU16" s="353"/>
      <c r="UDV16" s="352"/>
      <c r="UDW16" s="353"/>
      <c r="UDX16" s="350"/>
      <c r="UDY16" s="350"/>
      <c r="UDZ16" s="350"/>
      <c r="UEA16" s="350"/>
      <c r="UEB16" s="350"/>
      <c r="UEC16" s="350"/>
      <c r="UED16" s="351"/>
      <c r="UEE16" s="352"/>
      <c r="UEF16" s="353"/>
      <c r="UEG16" s="352"/>
      <c r="UEH16" s="353"/>
      <c r="UEI16" s="352"/>
      <c r="UEJ16" s="353"/>
      <c r="UEK16" s="352"/>
      <c r="UEL16" s="353"/>
      <c r="UEM16" s="350"/>
      <c r="UEN16" s="350"/>
      <c r="UEO16" s="350"/>
      <c r="UEP16" s="350"/>
      <c r="UEQ16" s="350"/>
      <c r="UER16" s="350"/>
      <c r="UES16" s="351"/>
      <c r="UET16" s="352"/>
      <c r="UEU16" s="353"/>
      <c r="UEV16" s="352"/>
      <c r="UEW16" s="353"/>
      <c r="UEX16" s="352"/>
      <c r="UEY16" s="353"/>
      <c r="UEZ16" s="352"/>
      <c r="UFA16" s="353"/>
      <c r="UFB16" s="350"/>
      <c r="UFC16" s="350"/>
      <c r="UFD16" s="350"/>
      <c r="UFE16" s="350"/>
      <c r="UFF16" s="350"/>
      <c r="UFG16" s="350"/>
      <c r="UFH16" s="351"/>
      <c r="UFI16" s="352"/>
      <c r="UFJ16" s="353"/>
      <c r="UFK16" s="352"/>
      <c r="UFL16" s="353"/>
      <c r="UFM16" s="352"/>
      <c r="UFN16" s="353"/>
      <c r="UFO16" s="352"/>
      <c r="UFP16" s="353"/>
      <c r="UFQ16" s="350"/>
      <c r="UFR16" s="350"/>
      <c r="UFS16" s="350"/>
      <c r="UFT16" s="350"/>
      <c r="UFU16" s="350"/>
      <c r="UFV16" s="350"/>
      <c r="UFW16" s="351"/>
      <c r="UFX16" s="352"/>
      <c r="UFY16" s="353"/>
      <c r="UFZ16" s="352"/>
      <c r="UGA16" s="353"/>
      <c r="UGB16" s="352"/>
      <c r="UGC16" s="353"/>
      <c r="UGD16" s="352"/>
      <c r="UGE16" s="353"/>
      <c r="UGF16" s="350"/>
      <c r="UGG16" s="350"/>
      <c r="UGH16" s="350"/>
      <c r="UGI16" s="350"/>
      <c r="UGJ16" s="350"/>
      <c r="UGK16" s="350"/>
      <c r="UGL16" s="351"/>
      <c r="UGM16" s="352"/>
      <c r="UGN16" s="353"/>
      <c r="UGO16" s="352"/>
      <c r="UGP16" s="353"/>
      <c r="UGQ16" s="352"/>
      <c r="UGR16" s="353"/>
      <c r="UGS16" s="352"/>
      <c r="UGT16" s="353"/>
      <c r="UGU16" s="350"/>
      <c r="UGV16" s="350"/>
      <c r="UGW16" s="350"/>
      <c r="UGX16" s="350"/>
      <c r="UGY16" s="350"/>
      <c r="UGZ16" s="350"/>
      <c r="UHA16" s="351"/>
      <c r="UHB16" s="352"/>
      <c r="UHC16" s="353"/>
      <c r="UHD16" s="352"/>
      <c r="UHE16" s="353"/>
      <c r="UHF16" s="352"/>
      <c r="UHG16" s="353"/>
      <c r="UHH16" s="352"/>
      <c r="UHI16" s="353"/>
      <c r="UHJ16" s="350"/>
      <c r="UHK16" s="350"/>
      <c r="UHL16" s="350"/>
      <c r="UHM16" s="350"/>
      <c r="UHN16" s="350"/>
      <c r="UHO16" s="350"/>
      <c r="UHP16" s="351"/>
      <c r="UHQ16" s="352"/>
      <c r="UHR16" s="353"/>
      <c r="UHS16" s="352"/>
      <c r="UHT16" s="353"/>
      <c r="UHU16" s="352"/>
      <c r="UHV16" s="353"/>
      <c r="UHW16" s="352"/>
      <c r="UHX16" s="353"/>
      <c r="UHY16" s="350"/>
      <c r="UHZ16" s="350"/>
      <c r="UIA16" s="350"/>
      <c r="UIB16" s="350"/>
      <c r="UIC16" s="350"/>
      <c r="UID16" s="350"/>
      <c r="UIE16" s="351"/>
      <c r="UIF16" s="352"/>
      <c r="UIG16" s="353"/>
      <c r="UIH16" s="352"/>
      <c r="UII16" s="353"/>
      <c r="UIJ16" s="352"/>
      <c r="UIK16" s="353"/>
      <c r="UIL16" s="352"/>
      <c r="UIM16" s="353"/>
      <c r="UIN16" s="350"/>
      <c r="UIO16" s="350"/>
      <c r="UIP16" s="350"/>
      <c r="UIQ16" s="350"/>
      <c r="UIR16" s="350"/>
      <c r="UIS16" s="350"/>
      <c r="UIT16" s="351"/>
      <c r="UIU16" s="352"/>
      <c r="UIV16" s="353"/>
      <c r="UIW16" s="352"/>
      <c r="UIX16" s="353"/>
      <c r="UIY16" s="352"/>
      <c r="UIZ16" s="353"/>
      <c r="UJA16" s="352"/>
      <c r="UJB16" s="353"/>
      <c r="UJC16" s="350"/>
      <c r="UJD16" s="350"/>
      <c r="UJE16" s="350"/>
      <c r="UJF16" s="350"/>
      <c r="UJG16" s="350"/>
      <c r="UJH16" s="350"/>
      <c r="UJI16" s="351"/>
      <c r="UJJ16" s="352"/>
      <c r="UJK16" s="353"/>
      <c r="UJL16" s="352"/>
      <c r="UJM16" s="353"/>
      <c r="UJN16" s="352"/>
      <c r="UJO16" s="353"/>
      <c r="UJP16" s="352"/>
      <c r="UJQ16" s="353"/>
      <c r="UJR16" s="350"/>
      <c r="UJS16" s="350"/>
      <c r="UJT16" s="350"/>
      <c r="UJU16" s="350"/>
      <c r="UJV16" s="350"/>
      <c r="UJW16" s="350"/>
      <c r="UJX16" s="351"/>
      <c r="UJY16" s="352"/>
      <c r="UJZ16" s="353"/>
      <c r="UKA16" s="352"/>
      <c r="UKB16" s="353"/>
      <c r="UKC16" s="352"/>
      <c r="UKD16" s="353"/>
      <c r="UKE16" s="352"/>
      <c r="UKF16" s="353"/>
      <c r="UKG16" s="350"/>
      <c r="UKH16" s="350"/>
      <c r="UKI16" s="350"/>
      <c r="UKJ16" s="350"/>
      <c r="UKK16" s="350"/>
      <c r="UKL16" s="350"/>
      <c r="UKM16" s="351"/>
      <c r="UKN16" s="352"/>
      <c r="UKO16" s="353"/>
      <c r="UKP16" s="352"/>
      <c r="UKQ16" s="353"/>
      <c r="UKR16" s="352"/>
      <c r="UKS16" s="353"/>
      <c r="UKT16" s="352"/>
      <c r="UKU16" s="353"/>
      <c r="UKV16" s="350"/>
      <c r="UKW16" s="350"/>
      <c r="UKX16" s="350"/>
      <c r="UKY16" s="350"/>
      <c r="UKZ16" s="350"/>
      <c r="ULA16" s="350"/>
      <c r="ULB16" s="351"/>
      <c r="ULC16" s="352"/>
      <c r="ULD16" s="353"/>
      <c r="ULE16" s="352"/>
      <c r="ULF16" s="353"/>
      <c r="ULG16" s="352"/>
      <c r="ULH16" s="353"/>
      <c r="ULI16" s="352"/>
      <c r="ULJ16" s="353"/>
      <c r="ULK16" s="350"/>
      <c r="ULL16" s="350"/>
      <c r="ULM16" s="350"/>
      <c r="ULN16" s="350"/>
      <c r="ULO16" s="350"/>
      <c r="ULP16" s="350"/>
      <c r="ULQ16" s="351"/>
      <c r="ULR16" s="352"/>
      <c r="ULS16" s="353"/>
      <c r="ULT16" s="352"/>
      <c r="ULU16" s="353"/>
      <c r="ULV16" s="352"/>
      <c r="ULW16" s="353"/>
      <c r="ULX16" s="352"/>
      <c r="ULY16" s="353"/>
      <c r="ULZ16" s="350"/>
      <c r="UMA16" s="350"/>
      <c r="UMB16" s="350"/>
      <c r="UMC16" s="350"/>
      <c r="UMD16" s="350"/>
      <c r="UME16" s="350"/>
      <c r="UMF16" s="351"/>
      <c r="UMG16" s="352"/>
      <c r="UMH16" s="353"/>
      <c r="UMI16" s="352"/>
      <c r="UMJ16" s="353"/>
      <c r="UMK16" s="352"/>
      <c r="UML16" s="353"/>
      <c r="UMM16" s="352"/>
      <c r="UMN16" s="353"/>
      <c r="UMO16" s="350"/>
      <c r="UMP16" s="350"/>
      <c r="UMQ16" s="350"/>
      <c r="UMR16" s="350"/>
      <c r="UMS16" s="350"/>
      <c r="UMT16" s="350"/>
      <c r="UMU16" s="351"/>
      <c r="UMV16" s="352"/>
      <c r="UMW16" s="353"/>
      <c r="UMX16" s="352"/>
      <c r="UMY16" s="353"/>
      <c r="UMZ16" s="352"/>
      <c r="UNA16" s="353"/>
      <c r="UNB16" s="352"/>
      <c r="UNC16" s="353"/>
      <c r="UND16" s="350"/>
      <c r="UNE16" s="350"/>
      <c r="UNF16" s="350"/>
      <c r="UNG16" s="350"/>
      <c r="UNH16" s="350"/>
      <c r="UNI16" s="350"/>
      <c r="UNJ16" s="351"/>
      <c r="UNK16" s="352"/>
      <c r="UNL16" s="353"/>
      <c r="UNM16" s="352"/>
      <c r="UNN16" s="353"/>
      <c r="UNO16" s="352"/>
      <c r="UNP16" s="353"/>
      <c r="UNQ16" s="352"/>
      <c r="UNR16" s="353"/>
      <c r="UNS16" s="350"/>
      <c r="UNT16" s="350"/>
      <c r="UNU16" s="350"/>
      <c r="UNV16" s="350"/>
      <c r="UNW16" s="350"/>
      <c r="UNX16" s="350"/>
      <c r="UNY16" s="351"/>
      <c r="UNZ16" s="352"/>
      <c r="UOA16" s="353"/>
      <c r="UOB16" s="352"/>
      <c r="UOC16" s="353"/>
      <c r="UOD16" s="352"/>
      <c r="UOE16" s="353"/>
      <c r="UOF16" s="352"/>
      <c r="UOG16" s="353"/>
      <c r="UOH16" s="350"/>
      <c r="UOI16" s="350"/>
      <c r="UOJ16" s="350"/>
      <c r="UOK16" s="350"/>
      <c r="UOL16" s="350"/>
      <c r="UOM16" s="350"/>
      <c r="UON16" s="351"/>
      <c r="UOO16" s="352"/>
      <c r="UOP16" s="353"/>
      <c r="UOQ16" s="352"/>
      <c r="UOR16" s="353"/>
      <c r="UOS16" s="352"/>
      <c r="UOT16" s="353"/>
      <c r="UOU16" s="352"/>
      <c r="UOV16" s="353"/>
      <c r="UOW16" s="350"/>
      <c r="UOX16" s="350"/>
      <c r="UOY16" s="350"/>
      <c r="UOZ16" s="350"/>
      <c r="UPA16" s="350"/>
      <c r="UPB16" s="350"/>
      <c r="UPC16" s="351"/>
      <c r="UPD16" s="352"/>
      <c r="UPE16" s="353"/>
      <c r="UPF16" s="352"/>
      <c r="UPG16" s="353"/>
      <c r="UPH16" s="352"/>
      <c r="UPI16" s="353"/>
      <c r="UPJ16" s="352"/>
      <c r="UPK16" s="353"/>
      <c r="UPL16" s="350"/>
      <c r="UPM16" s="350"/>
      <c r="UPN16" s="350"/>
      <c r="UPO16" s="350"/>
      <c r="UPP16" s="350"/>
      <c r="UPQ16" s="350"/>
      <c r="UPR16" s="351"/>
      <c r="UPS16" s="352"/>
      <c r="UPT16" s="353"/>
      <c r="UPU16" s="352"/>
      <c r="UPV16" s="353"/>
      <c r="UPW16" s="352"/>
      <c r="UPX16" s="353"/>
      <c r="UPY16" s="352"/>
      <c r="UPZ16" s="353"/>
      <c r="UQA16" s="350"/>
      <c r="UQB16" s="350"/>
      <c r="UQC16" s="350"/>
      <c r="UQD16" s="350"/>
      <c r="UQE16" s="350"/>
      <c r="UQF16" s="350"/>
      <c r="UQG16" s="351"/>
      <c r="UQH16" s="352"/>
      <c r="UQI16" s="353"/>
      <c r="UQJ16" s="352"/>
      <c r="UQK16" s="353"/>
      <c r="UQL16" s="352"/>
      <c r="UQM16" s="353"/>
      <c r="UQN16" s="352"/>
      <c r="UQO16" s="353"/>
      <c r="UQP16" s="350"/>
      <c r="UQQ16" s="350"/>
      <c r="UQR16" s="350"/>
      <c r="UQS16" s="350"/>
      <c r="UQT16" s="350"/>
      <c r="UQU16" s="350"/>
      <c r="UQV16" s="351"/>
      <c r="UQW16" s="352"/>
      <c r="UQX16" s="353"/>
      <c r="UQY16" s="352"/>
      <c r="UQZ16" s="353"/>
      <c r="URA16" s="352"/>
      <c r="URB16" s="353"/>
      <c r="URC16" s="352"/>
      <c r="URD16" s="353"/>
      <c r="URE16" s="350"/>
      <c r="URF16" s="350"/>
      <c r="URG16" s="350"/>
      <c r="URH16" s="350"/>
      <c r="URI16" s="350"/>
      <c r="URJ16" s="350"/>
      <c r="URK16" s="351"/>
      <c r="URL16" s="352"/>
      <c r="URM16" s="353"/>
      <c r="URN16" s="352"/>
      <c r="URO16" s="353"/>
      <c r="URP16" s="352"/>
      <c r="URQ16" s="353"/>
      <c r="URR16" s="352"/>
      <c r="URS16" s="353"/>
      <c r="URT16" s="350"/>
      <c r="URU16" s="350"/>
      <c r="URV16" s="350"/>
      <c r="URW16" s="350"/>
      <c r="URX16" s="350"/>
      <c r="URY16" s="350"/>
      <c r="URZ16" s="351"/>
      <c r="USA16" s="352"/>
      <c r="USB16" s="353"/>
      <c r="USC16" s="352"/>
      <c r="USD16" s="353"/>
      <c r="USE16" s="352"/>
      <c r="USF16" s="353"/>
      <c r="USG16" s="352"/>
      <c r="USH16" s="353"/>
      <c r="USI16" s="350"/>
      <c r="USJ16" s="350"/>
      <c r="USK16" s="350"/>
      <c r="USL16" s="350"/>
      <c r="USM16" s="350"/>
      <c r="USN16" s="350"/>
      <c r="USO16" s="351"/>
      <c r="USP16" s="352"/>
      <c r="USQ16" s="353"/>
      <c r="USR16" s="352"/>
      <c r="USS16" s="353"/>
      <c r="UST16" s="352"/>
      <c r="USU16" s="353"/>
      <c r="USV16" s="352"/>
      <c r="USW16" s="353"/>
      <c r="USX16" s="350"/>
      <c r="USY16" s="350"/>
      <c r="USZ16" s="350"/>
      <c r="UTA16" s="350"/>
      <c r="UTB16" s="350"/>
      <c r="UTC16" s="350"/>
      <c r="UTD16" s="351"/>
      <c r="UTE16" s="352"/>
      <c r="UTF16" s="353"/>
      <c r="UTG16" s="352"/>
      <c r="UTH16" s="353"/>
      <c r="UTI16" s="352"/>
      <c r="UTJ16" s="353"/>
      <c r="UTK16" s="352"/>
      <c r="UTL16" s="353"/>
      <c r="UTM16" s="350"/>
      <c r="UTN16" s="350"/>
      <c r="UTO16" s="350"/>
      <c r="UTP16" s="350"/>
      <c r="UTQ16" s="350"/>
      <c r="UTR16" s="350"/>
      <c r="UTS16" s="351"/>
      <c r="UTT16" s="352"/>
      <c r="UTU16" s="353"/>
      <c r="UTV16" s="352"/>
      <c r="UTW16" s="353"/>
      <c r="UTX16" s="352"/>
      <c r="UTY16" s="353"/>
      <c r="UTZ16" s="352"/>
      <c r="UUA16" s="353"/>
      <c r="UUB16" s="350"/>
      <c r="UUC16" s="350"/>
      <c r="UUD16" s="350"/>
      <c r="UUE16" s="350"/>
      <c r="UUF16" s="350"/>
      <c r="UUG16" s="350"/>
      <c r="UUH16" s="351"/>
      <c r="UUI16" s="352"/>
      <c r="UUJ16" s="353"/>
      <c r="UUK16" s="352"/>
      <c r="UUL16" s="353"/>
      <c r="UUM16" s="352"/>
      <c r="UUN16" s="353"/>
      <c r="UUO16" s="352"/>
      <c r="UUP16" s="353"/>
      <c r="UUQ16" s="350"/>
      <c r="UUR16" s="350"/>
      <c r="UUS16" s="350"/>
      <c r="UUT16" s="350"/>
      <c r="UUU16" s="350"/>
      <c r="UUV16" s="350"/>
      <c r="UUW16" s="351"/>
      <c r="UUX16" s="352"/>
      <c r="UUY16" s="353"/>
      <c r="UUZ16" s="352"/>
      <c r="UVA16" s="353"/>
      <c r="UVB16" s="352"/>
      <c r="UVC16" s="353"/>
      <c r="UVD16" s="352"/>
      <c r="UVE16" s="353"/>
      <c r="UVF16" s="350"/>
      <c r="UVG16" s="350"/>
      <c r="UVH16" s="350"/>
      <c r="UVI16" s="350"/>
      <c r="UVJ16" s="350"/>
      <c r="UVK16" s="350"/>
      <c r="UVL16" s="351"/>
      <c r="UVM16" s="352"/>
      <c r="UVN16" s="353"/>
      <c r="UVO16" s="352"/>
      <c r="UVP16" s="353"/>
      <c r="UVQ16" s="352"/>
      <c r="UVR16" s="353"/>
      <c r="UVS16" s="352"/>
      <c r="UVT16" s="353"/>
      <c r="UVU16" s="350"/>
      <c r="UVV16" s="350"/>
      <c r="UVW16" s="350"/>
      <c r="UVX16" s="350"/>
      <c r="UVY16" s="350"/>
      <c r="UVZ16" s="350"/>
      <c r="UWA16" s="351"/>
      <c r="UWB16" s="352"/>
      <c r="UWC16" s="353"/>
      <c r="UWD16" s="352"/>
      <c r="UWE16" s="353"/>
      <c r="UWF16" s="352"/>
      <c r="UWG16" s="353"/>
      <c r="UWH16" s="352"/>
      <c r="UWI16" s="353"/>
      <c r="UWJ16" s="350"/>
      <c r="UWK16" s="350"/>
      <c r="UWL16" s="350"/>
      <c r="UWM16" s="350"/>
      <c r="UWN16" s="350"/>
      <c r="UWO16" s="350"/>
      <c r="UWP16" s="351"/>
      <c r="UWQ16" s="352"/>
      <c r="UWR16" s="353"/>
      <c r="UWS16" s="352"/>
      <c r="UWT16" s="353"/>
      <c r="UWU16" s="352"/>
      <c r="UWV16" s="353"/>
      <c r="UWW16" s="352"/>
      <c r="UWX16" s="353"/>
      <c r="UWY16" s="350"/>
      <c r="UWZ16" s="350"/>
      <c r="UXA16" s="350"/>
      <c r="UXB16" s="350"/>
      <c r="UXC16" s="350"/>
      <c r="UXD16" s="350"/>
      <c r="UXE16" s="351"/>
      <c r="UXF16" s="352"/>
      <c r="UXG16" s="353"/>
      <c r="UXH16" s="352"/>
      <c r="UXI16" s="353"/>
      <c r="UXJ16" s="352"/>
      <c r="UXK16" s="353"/>
      <c r="UXL16" s="352"/>
      <c r="UXM16" s="353"/>
      <c r="UXN16" s="350"/>
      <c r="UXO16" s="350"/>
      <c r="UXP16" s="350"/>
      <c r="UXQ16" s="350"/>
      <c r="UXR16" s="350"/>
      <c r="UXS16" s="350"/>
      <c r="UXT16" s="351"/>
      <c r="UXU16" s="352"/>
      <c r="UXV16" s="353"/>
      <c r="UXW16" s="352"/>
      <c r="UXX16" s="353"/>
      <c r="UXY16" s="352"/>
      <c r="UXZ16" s="353"/>
      <c r="UYA16" s="352"/>
      <c r="UYB16" s="353"/>
      <c r="UYC16" s="350"/>
      <c r="UYD16" s="350"/>
      <c r="UYE16" s="350"/>
      <c r="UYF16" s="350"/>
      <c r="UYG16" s="350"/>
      <c r="UYH16" s="350"/>
      <c r="UYI16" s="351"/>
      <c r="UYJ16" s="352"/>
      <c r="UYK16" s="353"/>
      <c r="UYL16" s="352"/>
      <c r="UYM16" s="353"/>
      <c r="UYN16" s="352"/>
      <c r="UYO16" s="353"/>
      <c r="UYP16" s="352"/>
      <c r="UYQ16" s="353"/>
      <c r="UYR16" s="350"/>
      <c r="UYS16" s="350"/>
      <c r="UYT16" s="350"/>
      <c r="UYU16" s="350"/>
      <c r="UYV16" s="350"/>
      <c r="UYW16" s="350"/>
      <c r="UYX16" s="351"/>
      <c r="UYY16" s="352"/>
      <c r="UYZ16" s="353"/>
      <c r="UZA16" s="352"/>
      <c r="UZB16" s="353"/>
      <c r="UZC16" s="352"/>
      <c r="UZD16" s="353"/>
      <c r="UZE16" s="352"/>
      <c r="UZF16" s="353"/>
      <c r="UZG16" s="350"/>
      <c r="UZH16" s="350"/>
      <c r="UZI16" s="350"/>
      <c r="UZJ16" s="350"/>
      <c r="UZK16" s="350"/>
      <c r="UZL16" s="350"/>
      <c r="UZM16" s="351"/>
      <c r="UZN16" s="352"/>
      <c r="UZO16" s="353"/>
      <c r="UZP16" s="352"/>
      <c r="UZQ16" s="353"/>
      <c r="UZR16" s="352"/>
      <c r="UZS16" s="353"/>
      <c r="UZT16" s="352"/>
      <c r="UZU16" s="353"/>
      <c r="UZV16" s="350"/>
      <c r="UZW16" s="350"/>
      <c r="UZX16" s="350"/>
      <c r="UZY16" s="350"/>
      <c r="UZZ16" s="350"/>
      <c r="VAA16" s="350"/>
      <c r="VAB16" s="351"/>
      <c r="VAC16" s="352"/>
      <c r="VAD16" s="353"/>
      <c r="VAE16" s="352"/>
      <c r="VAF16" s="353"/>
      <c r="VAG16" s="352"/>
      <c r="VAH16" s="353"/>
      <c r="VAI16" s="352"/>
      <c r="VAJ16" s="353"/>
      <c r="VAK16" s="350"/>
      <c r="VAL16" s="350"/>
      <c r="VAM16" s="350"/>
      <c r="VAN16" s="350"/>
      <c r="VAO16" s="350"/>
      <c r="VAP16" s="350"/>
      <c r="VAQ16" s="351"/>
      <c r="VAR16" s="352"/>
      <c r="VAS16" s="353"/>
      <c r="VAT16" s="352"/>
      <c r="VAU16" s="353"/>
      <c r="VAV16" s="352"/>
      <c r="VAW16" s="353"/>
      <c r="VAX16" s="352"/>
      <c r="VAY16" s="353"/>
      <c r="VAZ16" s="350"/>
      <c r="VBA16" s="350"/>
      <c r="VBB16" s="350"/>
      <c r="VBC16" s="350"/>
      <c r="VBD16" s="350"/>
      <c r="VBE16" s="350"/>
      <c r="VBF16" s="351"/>
      <c r="VBG16" s="352"/>
      <c r="VBH16" s="353"/>
      <c r="VBI16" s="352"/>
      <c r="VBJ16" s="353"/>
      <c r="VBK16" s="352"/>
      <c r="VBL16" s="353"/>
      <c r="VBM16" s="352"/>
      <c r="VBN16" s="353"/>
      <c r="VBO16" s="350"/>
      <c r="VBP16" s="350"/>
      <c r="VBQ16" s="350"/>
      <c r="VBR16" s="350"/>
      <c r="VBS16" s="350"/>
      <c r="VBT16" s="350"/>
      <c r="VBU16" s="351"/>
      <c r="VBV16" s="352"/>
      <c r="VBW16" s="353"/>
      <c r="VBX16" s="352"/>
      <c r="VBY16" s="353"/>
      <c r="VBZ16" s="352"/>
      <c r="VCA16" s="353"/>
      <c r="VCB16" s="352"/>
      <c r="VCC16" s="353"/>
      <c r="VCD16" s="350"/>
      <c r="VCE16" s="350"/>
      <c r="VCF16" s="350"/>
      <c r="VCG16" s="350"/>
      <c r="VCH16" s="350"/>
      <c r="VCI16" s="350"/>
      <c r="VCJ16" s="351"/>
      <c r="VCK16" s="352"/>
      <c r="VCL16" s="353"/>
      <c r="VCM16" s="352"/>
      <c r="VCN16" s="353"/>
      <c r="VCO16" s="352"/>
      <c r="VCP16" s="353"/>
      <c r="VCQ16" s="352"/>
      <c r="VCR16" s="353"/>
      <c r="VCS16" s="350"/>
      <c r="VCT16" s="350"/>
      <c r="VCU16" s="350"/>
      <c r="VCV16" s="350"/>
      <c r="VCW16" s="350"/>
      <c r="VCX16" s="350"/>
      <c r="VCY16" s="351"/>
      <c r="VCZ16" s="352"/>
      <c r="VDA16" s="353"/>
      <c r="VDB16" s="352"/>
      <c r="VDC16" s="353"/>
      <c r="VDD16" s="352"/>
      <c r="VDE16" s="353"/>
      <c r="VDF16" s="352"/>
      <c r="VDG16" s="353"/>
      <c r="VDH16" s="350"/>
      <c r="VDI16" s="350"/>
      <c r="VDJ16" s="350"/>
      <c r="VDK16" s="350"/>
      <c r="VDL16" s="350"/>
      <c r="VDM16" s="350"/>
      <c r="VDN16" s="351"/>
      <c r="VDO16" s="352"/>
      <c r="VDP16" s="353"/>
      <c r="VDQ16" s="352"/>
      <c r="VDR16" s="353"/>
      <c r="VDS16" s="352"/>
      <c r="VDT16" s="353"/>
      <c r="VDU16" s="352"/>
      <c r="VDV16" s="353"/>
      <c r="VDW16" s="350"/>
      <c r="VDX16" s="350"/>
      <c r="VDY16" s="350"/>
      <c r="VDZ16" s="350"/>
      <c r="VEA16" s="350"/>
      <c r="VEB16" s="350"/>
      <c r="VEC16" s="351"/>
      <c r="VED16" s="352"/>
      <c r="VEE16" s="353"/>
      <c r="VEF16" s="352"/>
      <c r="VEG16" s="353"/>
      <c r="VEH16" s="352"/>
      <c r="VEI16" s="353"/>
      <c r="VEJ16" s="352"/>
      <c r="VEK16" s="353"/>
      <c r="VEL16" s="350"/>
      <c r="VEM16" s="350"/>
      <c r="VEN16" s="350"/>
      <c r="VEO16" s="350"/>
      <c r="VEP16" s="350"/>
      <c r="VEQ16" s="350"/>
      <c r="VER16" s="351"/>
      <c r="VES16" s="352"/>
      <c r="VET16" s="353"/>
      <c r="VEU16" s="352"/>
      <c r="VEV16" s="353"/>
      <c r="VEW16" s="352"/>
      <c r="VEX16" s="353"/>
      <c r="VEY16" s="352"/>
      <c r="VEZ16" s="353"/>
      <c r="VFA16" s="350"/>
      <c r="VFB16" s="350"/>
      <c r="VFC16" s="350"/>
      <c r="VFD16" s="350"/>
      <c r="VFE16" s="350"/>
      <c r="VFF16" s="350"/>
      <c r="VFG16" s="351"/>
      <c r="VFH16" s="352"/>
      <c r="VFI16" s="353"/>
      <c r="VFJ16" s="352"/>
      <c r="VFK16" s="353"/>
      <c r="VFL16" s="352"/>
      <c r="VFM16" s="353"/>
      <c r="VFN16" s="352"/>
      <c r="VFO16" s="353"/>
      <c r="VFP16" s="350"/>
      <c r="VFQ16" s="350"/>
      <c r="VFR16" s="350"/>
      <c r="VFS16" s="350"/>
      <c r="VFT16" s="350"/>
      <c r="VFU16" s="350"/>
      <c r="VFV16" s="351"/>
      <c r="VFW16" s="352"/>
      <c r="VFX16" s="353"/>
      <c r="VFY16" s="352"/>
      <c r="VFZ16" s="353"/>
      <c r="VGA16" s="352"/>
      <c r="VGB16" s="353"/>
      <c r="VGC16" s="352"/>
      <c r="VGD16" s="353"/>
      <c r="VGE16" s="350"/>
      <c r="VGF16" s="350"/>
      <c r="VGG16" s="350"/>
      <c r="VGH16" s="350"/>
      <c r="VGI16" s="350"/>
      <c r="VGJ16" s="350"/>
      <c r="VGK16" s="351"/>
      <c r="VGL16" s="352"/>
      <c r="VGM16" s="353"/>
      <c r="VGN16" s="352"/>
      <c r="VGO16" s="353"/>
      <c r="VGP16" s="352"/>
      <c r="VGQ16" s="353"/>
      <c r="VGR16" s="352"/>
      <c r="VGS16" s="353"/>
      <c r="VGT16" s="350"/>
      <c r="VGU16" s="350"/>
      <c r="VGV16" s="350"/>
      <c r="VGW16" s="350"/>
      <c r="VGX16" s="350"/>
      <c r="VGY16" s="350"/>
      <c r="VGZ16" s="351"/>
      <c r="VHA16" s="352"/>
      <c r="VHB16" s="353"/>
      <c r="VHC16" s="352"/>
      <c r="VHD16" s="353"/>
      <c r="VHE16" s="352"/>
      <c r="VHF16" s="353"/>
      <c r="VHG16" s="352"/>
      <c r="VHH16" s="353"/>
      <c r="VHI16" s="350"/>
      <c r="VHJ16" s="350"/>
      <c r="VHK16" s="350"/>
      <c r="VHL16" s="350"/>
      <c r="VHM16" s="350"/>
      <c r="VHN16" s="350"/>
      <c r="VHO16" s="351"/>
      <c r="VHP16" s="352"/>
      <c r="VHQ16" s="353"/>
      <c r="VHR16" s="352"/>
      <c r="VHS16" s="353"/>
      <c r="VHT16" s="352"/>
      <c r="VHU16" s="353"/>
      <c r="VHV16" s="352"/>
      <c r="VHW16" s="353"/>
      <c r="VHX16" s="350"/>
      <c r="VHY16" s="350"/>
      <c r="VHZ16" s="350"/>
      <c r="VIA16" s="350"/>
      <c r="VIB16" s="350"/>
      <c r="VIC16" s="350"/>
      <c r="VID16" s="351"/>
      <c r="VIE16" s="352"/>
      <c r="VIF16" s="353"/>
      <c r="VIG16" s="352"/>
      <c r="VIH16" s="353"/>
      <c r="VII16" s="352"/>
      <c r="VIJ16" s="353"/>
      <c r="VIK16" s="352"/>
      <c r="VIL16" s="353"/>
      <c r="VIM16" s="350"/>
      <c r="VIN16" s="350"/>
      <c r="VIO16" s="350"/>
      <c r="VIP16" s="350"/>
      <c r="VIQ16" s="350"/>
      <c r="VIR16" s="350"/>
      <c r="VIS16" s="351"/>
      <c r="VIT16" s="352"/>
      <c r="VIU16" s="353"/>
      <c r="VIV16" s="352"/>
      <c r="VIW16" s="353"/>
      <c r="VIX16" s="352"/>
      <c r="VIY16" s="353"/>
      <c r="VIZ16" s="352"/>
      <c r="VJA16" s="353"/>
      <c r="VJB16" s="350"/>
      <c r="VJC16" s="350"/>
      <c r="VJD16" s="350"/>
      <c r="VJE16" s="350"/>
      <c r="VJF16" s="350"/>
      <c r="VJG16" s="350"/>
      <c r="VJH16" s="351"/>
      <c r="VJI16" s="352"/>
      <c r="VJJ16" s="353"/>
      <c r="VJK16" s="352"/>
      <c r="VJL16" s="353"/>
      <c r="VJM16" s="352"/>
      <c r="VJN16" s="353"/>
      <c r="VJO16" s="352"/>
      <c r="VJP16" s="353"/>
      <c r="VJQ16" s="350"/>
      <c r="VJR16" s="350"/>
      <c r="VJS16" s="350"/>
      <c r="VJT16" s="350"/>
      <c r="VJU16" s="350"/>
      <c r="VJV16" s="350"/>
      <c r="VJW16" s="351"/>
      <c r="VJX16" s="352"/>
      <c r="VJY16" s="353"/>
      <c r="VJZ16" s="352"/>
      <c r="VKA16" s="353"/>
      <c r="VKB16" s="352"/>
      <c r="VKC16" s="353"/>
      <c r="VKD16" s="352"/>
      <c r="VKE16" s="353"/>
      <c r="VKF16" s="350"/>
      <c r="VKG16" s="350"/>
      <c r="VKH16" s="350"/>
      <c r="VKI16" s="350"/>
      <c r="VKJ16" s="350"/>
      <c r="VKK16" s="350"/>
      <c r="VKL16" s="351"/>
      <c r="VKM16" s="352"/>
      <c r="VKN16" s="353"/>
      <c r="VKO16" s="352"/>
      <c r="VKP16" s="353"/>
      <c r="VKQ16" s="352"/>
      <c r="VKR16" s="353"/>
      <c r="VKS16" s="352"/>
      <c r="VKT16" s="353"/>
      <c r="VKU16" s="350"/>
      <c r="VKV16" s="350"/>
      <c r="VKW16" s="350"/>
      <c r="VKX16" s="350"/>
      <c r="VKY16" s="350"/>
      <c r="VKZ16" s="350"/>
      <c r="VLA16" s="351"/>
      <c r="VLB16" s="352"/>
      <c r="VLC16" s="353"/>
      <c r="VLD16" s="352"/>
      <c r="VLE16" s="353"/>
      <c r="VLF16" s="352"/>
      <c r="VLG16" s="353"/>
      <c r="VLH16" s="352"/>
      <c r="VLI16" s="353"/>
      <c r="VLJ16" s="350"/>
      <c r="VLK16" s="350"/>
      <c r="VLL16" s="350"/>
      <c r="VLM16" s="350"/>
      <c r="VLN16" s="350"/>
      <c r="VLO16" s="350"/>
      <c r="VLP16" s="351"/>
      <c r="VLQ16" s="352"/>
      <c r="VLR16" s="353"/>
      <c r="VLS16" s="352"/>
      <c r="VLT16" s="353"/>
      <c r="VLU16" s="352"/>
      <c r="VLV16" s="353"/>
      <c r="VLW16" s="352"/>
      <c r="VLX16" s="353"/>
      <c r="VLY16" s="350"/>
      <c r="VLZ16" s="350"/>
      <c r="VMA16" s="350"/>
      <c r="VMB16" s="350"/>
      <c r="VMC16" s="350"/>
      <c r="VMD16" s="350"/>
      <c r="VME16" s="351"/>
      <c r="VMF16" s="352"/>
      <c r="VMG16" s="353"/>
      <c r="VMH16" s="352"/>
      <c r="VMI16" s="353"/>
      <c r="VMJ16" s="352"/>
      <c r="VMK16" s="353"/>
      <c r="VML16" s="352"/>
      <c r="VMM16" s="353"/>
      <c r="VMN16" s="350"/>
      <c r="VMO16" s="350"/>
      <c r="VMP16" s="350"/>
      <c r="VMQ16" s="350"/>
      <c r="VMR16" s="350"/>
      <c r="VMS16" s="350"/>
      <c r="VMT16" s="351"/>
      <c r="VMU16" s="352"/>
      <c r="VMV16" s="353"/>
      <c r="VMW16" s="352"/>
      <c r="VMX16" s="353"/>
      <c r="VMY16" s="352"/>
      <c r="VMZ16" s="353"/>
      <c r="VNA16" s="352"/>
      <c r="VNB16" s="353"/>
      <c r="VNC16" s="350"/>
      <c r="VND16" s="350"/>
      <c r="VNE16" s="350"/>
      <c r="VNF16" s="350"/>
      <c r="VNG16" s="350"/>
      <c r="VNH16" s="350"/>
      <c r="VNI16" s="351"/>
      <c r="VNJ16" s="352"/>
      <c r="VNK16" s="353"/>
      <c r="VNL16" s="352"/>
      <c r="VNM16" s="353"/>
      <c r="VNN16" s="352"/>
      <c r="VNO16" s="353"/>
      <c r="VNP16" s="352"/>
      <c r="VNQ16" s="353"/>
      <c r="VNR16" s="350"/>
      <c r="VNS16" s="350"/>
      <c r="VNT16" s="350"/>
      <c r="VNU16" s="350"/>
      <c r="VNV16" s="350"/>
      <c r="VNW16" s="350"/>
      <c r="VNX16" s="351"/>
      <c r="VNY16" s="352"/>
      <c r="VNZ16" s="353"/>
      <c r="VOA16" s="352"/>
      <c r="VOB16" s="353"/>
      <c r="VOC16" s="352"/>
      <c r="VOD16" s="353"/>
      <c r="VOE16" s="352"/>
      <c r="VOF16" s="353"/>
      <c r="VOG16" s="350"/>
      <c r="VOH16" s="350"/>
      <c r="VOI16" s="350"/>
      <c r="VOJ16" s="350"/>
      <c r="VOK16" s="350"/>
      <c r="VOL16" s="350"/>
      <c r="VOM16" s="351"/>
      <c r="VON16" s="352"/>
      <c r="VOO16" s="353"/>
      <c r="VOP16" s="352"/>
      <c r="VOQ16" s="353"/>
      <c r="VOR16" s="352"/>
      <c r="VOS16" s="353"/>
      <c r="VOT16" s="352"/>
      <c r="VOU16" s="353"/>
      <c r="VOV16" s="350"/>
      <c r="VOW16" s="350"/>
      <c r="VOX16" s="350"/>
      <c r="VOY16" s="350"/>
      <c r="VOZ16" s="350"/>
      <c r="VPA16" s="350"/>
      <c r="VPB16" s="351"/>
      <c r="VPC16" s="352"/>
      <c r="VPD16" s="353"/>
      <c r="VPE16" s="352"/>
      <c r="VPF16" s="353"/>
      <c r="VPG16" s="352"/>
      <c r="VPH16" s="353"/>
      <c r="VPI16" s="352"/>
      <c r="VPJ16" s="353"/>
      <c r="VPK16" s="350"/>
      <c r="VPL16" s="350"/>
      <c r="VPM16" s="350"/>
      <c r="VPN16" s="350"/>
      <c r="VPO16" s="350"/>
      <c r="VPP16" s="350"/>
      <c r="VPQ16" s="351"/>
      <c r="VPR16" s="352"/>
      <c r="VPS16" s="353"/>
      <c r="VPT16" s="352"/>
      <c r="VPU16" s="353"/>
      <c r="VPV16" s="352"/>
      <c r="VPW16" s="353"/>
      <c r="VPX16" s="352"/>
      <c r="VPY16" s="353"/>
      <c r="VPZ16" s="350"/>
      <c r="VQA16" s="350"/>
      <c r="VQB16" s="350"/>
      <c r="VQC16" s="350"/>
      <c r="VQD16" s="350"/>
      <c r="VQE16" s="350"/>
      <c r="VQF16" s="351"/>
      <c r="VQG16" s="352"/>
      <c r="VQH16" s="353"/>
      <c r="VQI16" s="352"/>
      <c r="VQJ16" s="353"/>
      <c r="VQK16" s="352"/>
      <c r="VQL16" s="353"/>
      <c r="VQM16" s="352"/>
      <c r="VQN16" s="353"/>
      <c r="VQO16" s="350"/>
      <c r="VQP16" s="350"/>
      <c r="VQQ16" s="350"/>
      <c r="VQR16" s="350"/>
      <c r="VQS16" s="350"/>
      <c r="VQT16" s="350"/>
      <c r="VQU16" s="351"/>
      <c r="VQV16" s="352"/>
      <c r="VQW16" s="353"/>
      <c r="VQX16" s="352"/>
      <c r="VQY16" s="353"/>
      <c r="VQZ16" s="352"/>
      <c r="VRA16" s="353"/>
      <c r="VRB16" s="352"/>
      <c r="VRC16" s="353"/>
      <c r="VRD16" s="350"/>
      <c r="VRE16" s="350"/>
      <c r="VRF16" s="350"/>
      <c r="VRG16" s="350"/>
      <c r="VRH16" s="350"/>
      <c r="VRI16" s="350"/>
      <c r="VRJ16" s="351"/>
      <c r="VRK16" s="352"/>
      <c r="VRL16" s="353"/>
      <c r="VRM16" s="352"/>
      <c r="VRN16" s="353"/>
      <c r="VRO16" s="352"/>
      <c r="VRP16" s="353"/>
      <c r="VRQ16" s="352"/>
      <c r="VRR16" s="353"/>
      <c r="VRS16" s="350"/>
      <c r="VRT16" s="350"/>
      <c r="VRU16" s="350"/>
      <c r="VRV16" s="350"/>
      <c r="VRW16" s="350"/>
      <c r="VRX16" s="350"/>
      <c r="VRY16" s="351"/>
      <c r="VRZ16" s="352"/>
      <c r="VSA16" s="353"/>
      <c r="VSB16" s="352"/>
      <c r="VSC16" s="353"/>
      <c r="VSD16" s="352"/>
      <c r="VSE16" s="353"/>
      <c r="VSF16" s="352"/>
      <c r="VSG16" s="353"/>
      <c r="VSH16" s="350"/>
      <c r="VSI16" s="350"/>
      <c r="VSJ16" s="350"/>
      <c r="VSK16" s="350"/>
      <c r="VSL16" s="350"/>
      <c r="VSM16" s="350"/>
      <c r="VSN16" s="351"/>
      <c r="VSO16" s="352"/>
      <c r="VSP16" s="353"/>
      <c r="VSQ16" s="352"/>
      <c r="VSR16" s="353"/>
      <c r="VSS16" s="352"/>
      <c r="VST16" s="353"/>
      <c r="VSU16" s="352"/>
      <c r="VSV16" s="353"/>
      <c r="VSW16" s="350"/>
      <c r="VSX16" s="350"/>
      <c r="VSY16" s="350"/>
      <c r="VSZ16" s="350"/>
      <c r="VTA16" s="350"/>
      <c r="VTB16" s="350"/>
      <c r="VTC16" s="351"/>
      <c r="VTD16" s="352"/>
      <c r="VTE16" s="353"/>
      <c r="VTF16" s="352"/>
      <c r="VTG16" s="353"/>
      <c r="VTH16" s="352"/>
      <c r="VTI16" s="353"/>
      <c r="VTJ16" s="352"/>
      <c r="VTK16" s="353"/>
      <c r="VTL16" s="350"/>
      <c r="VTM16" s="350"/>
      <c r="VTN16" s="350"/>
      <c r="VTO16" s="350"/>
      <c r="VTP16" s="350"/>
      <c r="VTQ16" s="350"/>
      <c r="VTR16" s="351"/>
      <c r="VTS16" s="352"/>
      <c r="VTT16" s="353"/>
      <c r="VTU16" s="352"/>
      <c r="VTV16" s="353"/>
      <c r="VTW16" s="352"/>
      <c r="VTX16" s="353"/>
      <c r="VTY16" s="352"/>
      <c r="VTZ16" s="353"/>
      <c r="VUA16" s="350"/>
      <c r="VUB16" s="350"/>
      <c r="VUC16" s="350"/>
      <c r="VUD16" s="350"/>
      <c r="VUE16" s="350"/>
      <c r="VUF16" s="350"/>
      <c r="VUG16" s="351"/>
      <c r="VUH16" s="352"/>
      <c r="VUI16" s="353"/>
      <c r="VUJ16" s="352"/>
      <c r="VUK16" s="353"/>
      <c r="VUL16" s="352"/>
      <c r="VUM16" s="353"/>
      <c r="VUN16" s="352"/>
      <c r="VUO16" s="353"/>
      <c r="VUP16" s="350"/>
      <c r="VUQ16" s="350"/>
      <c r="VUR16" s="350"/>
      <c r="VUS16" s="350"/>
      <c r="VUT16" s="350"/>
      <c r="VUU16" s="350"/>
      <c r="VUV16" s="351"/>
      <c r="VUW16" s="352"/>
      <c r="VUX16" s="353"/>
      <c r="VUY16" s="352"/>
      <c r="VUZ16" s="353"/>
      <c r="VVA16" s="352"/>
      <c r="VVB16" s="353"/>
      <c r="VVC16" s="352"/>
      <c r="VVD16" s="353"/>
      <c r="VVE16" s="350"/>
      <c r="VVF16" s="350"/>
      <c r="VVG16" s="350"/>
      <c r="VVH16" s="350"/>
      <c r="VVI16" s="350"/>
      <c r="VVJ16" s="350"/>
      <c r="VVK16" s="351"/>
      <c r="VVL16" s="352"/>
      <c r="VVM16" s="353"/>
      <c r="VVN16" s="352"/>
      <c r="VVO16" s="353"/>
      <c r="VVP16" s="352"/>
      <c r="VVQ16" s="353"/>
      <c r="VVR16" s="352"/>
      <c r="VVS16" s="353"/>
      <c r="VVT16" s="350"/>
      <c r="VVU16" s="350"/>
      <c r="VVV16" s="350"/>
      <c r="VVW16" s="350"/>
      <c r="VVX16" s="350"/>
      <c r="VVY16" s="350"/>
      <c r="VVZ16" s="351"/>
      <c r="VWA16" s="352"/>
      <c r="VWB16" s="353"/>
      <c r="VWC16" s="352"/>
      <c r="VWD16" s="353"/>
      <c r="VWE16" s="352"/>
      <c r="VWF16" s="353"/>
      <c r="VWG16" s="352"/>
      <c r="VWH16" s="353"/>
      <c r="VWI16" s="350"/>
      <c r="VWJ16" s="350"/>
      <c r="VWK16" s="350"/>
      <c r="VWL16" s="350"/>
      <c r="VWM16" s="350"/>
      <c r="VWN16" s="350"/>
      <c r="VWO16" s="351"/>
      <c r="VWP16" s="352"/>
      <c r="VWQ16" s="353"/>
      <c r="VWR16" s="352"/>
      <c r="VWS16" s="353"/>
      <c r="VWT16" s="352"/>
      <c r="VWU16" s="353"/>
      <c r="VWV16" s="352"/>
      <c r="VWW16" s="353"/>
      <c r="VWX16" s="350"/>
      <c r="VWY16" s="350"/>
      <c r="VWZ16" s="350"/>
      <c r="VXA16" s="350"/>
      <c r="VXB16" s="350"/>
      <c r="VXC16" s="350"/>
      <c r="VXD16" s="351"/>
      <c r="VXE16" s="352"/>
      <c r="VXF16" s="353"/>
      <c r="VXG16" s="352"/>
      <c r="VXH16" s="353"/>
      <c r="VXI16" s="352"/>
      <c r="VXJ16" s="353"/>
      <c r="VXK16" s="352"/>
      <c r="VXL16" s="353"/>
      <c r="VXM16" s="350"/>
      <c r="VXN16" s="350"/>
      <c r="VXO16" s="350"/>
      <c r="VXP16" s="350"/>
      <c r="VXQ16" s="350"/>
      <c r="VXR16" s="350"/>
      <c r="VXS16" s="351"/>
      <c r="VXT16" s="352"/>
      <c r="VXU16" s="353"/>
      <c r="VXV16" s="352"/>
      <c r="VXW16" s="353"/>
      <c r="VXX16" s="352"/>
      <c r="VXY16" s="353"/>
      <c r="VXZ16" s="352"/>
      <c r="VYA16" s="353"/>
      <c r="VYB16" s="350"/>
      <c r="VYC16" s="350"/>
      <c r="VYD16" s="350"/>
      <c r="VYE16" s="350"/>
      <c r="VYF16" s="350"/>
      <c r="VYG16" s="350"/>
      <c r="VYH16" s="351"/>
      <c r="VYI16" s="352"/>
      <c r="VYJ16" s="353"/>
      <c r="VYK16" s="352"/>
      <c r="VYL16" s="353"/>
      <c r="VYM16" s="352"/>
      <c r="VYN16" s="353"/>
      <c r="VYO16" s="352"/>
      <c r="VYP16" s="353"/>
      <c r="VYQ16" s="350"/>
      <c r="VYR16" s="350"/>
      <c r="VYS16" s="350"/>
      <c r="VYT16" s="350"/>
      <c r="VYU16" s="350"/>
      <c r="VYV16" s="350"/>
      <c r="VYW16" s="351"/>
      <c r="VYX16" s="352"/>
      <c r="VYY16" s="353"/>
      <c r="VYZ16" s="352"/>
      <c r="VZA16" s="353"/>
      <c r="VZB16" s="352"/>
      <c r="VZC16" s="353"/>
      <c r="VZD16" s="352"/>
      <c r="VZE16" s="353"/>
      <c r="VZF16" s="350"/>
      <c r="VZG16" s="350"/>
      <c r="VZH16" s="350"/>
      <c r="VZI16" s="350"/>
      <c r="VZJ16" s="350"/>
      <c r="VZK16" s="350"/>
      <c r="VZL16" s="351"/>
      <c r="VZM16" s="352"/>
      <c r="VZN16" s="353"/>
      <c r="VZO16" s="352"/>
      <c r="VZP16" s="353"/>
      <c r="VZQ16" s="352"/>
      <c r="VZR16" s="353"/>
      <c r="VZS16" s="352"/>
      <c r="VZT16" s="353"/>
      <c r="VZU16" s="350"/>
      <c r="VZV16" s="350"/>
      <c r="VZW16" s="350"/>
      <c r="VZX16" s="350"/>
      <c r="VZY16" s="350"/>
      <c r="VZZ16" s="350"/>
      <c r="WAA16" s="351"/>
      <c r="WAB16" s="352"/>
      <c r="WAC16" s="353"/>
      <c r="WAD16" s="352"/>
      <c r="WAE16" s="353"/>
      <c r="WAF16" s="352"/>
      <c r="WAG16" s="353"/>
      <c r="WAH16" s="352"/>
      <c r="WAI16" s="353"/>
      <c r="WAJ16" s="350"/>
      <c r="WAK16" s="350"/>
      <c r="WAL16" s="350"/>
      <c r="WAM16" s="350"/>
      <c r="WAN16" s="350"/>
      <c r="WAO16" s="350"/>
      <c r="WAP16" s="351"/>
      <c r="WAQ16" s="352"/>
      <c r="WAR16" s="353"/>
      <c r="WAS16" s="352"/>
      <c r="WAT16" s="353"/>
      <c r="WAU16" s="352"/>
      <c r="WAV16" s="353"/>
      <c r="WAW16" s="352"/>
      <c r="WAX16" s="353"/>
      <c r="WAY16" s="350"/>
      <c r="WAZ16" s="350"/>
      <c r="WBA16" s="350"/>
      <c r="WBB16" s="350"/>
      <c r="WBC16" s="350"/>
      <c r="WBD16" s="350"/>
      <c r="WBE16" s="351"/>
      <c r="WBF16" s="352"/>
      <c r="WBG16" s="353"/>
      <c r="WBH16" s="352"/>
      <c r="WBI16" s="353"/>
      <c r="WBJ16" s="352"/>
      <c r="WBK16" s="353"/>
      <c r="WBL16" s="352"/>
      <c r="WBM16" s="353"/>
      <c r="WBN16" s="350"/>
      <c r="WBO16" s="350"/>
      <c r="WBP16" s="350"/>
      <c r="WBQ16" s="350"/>
      <c r="WBR16" s="350"/>
      <c r="WBS16" s="350"/>
      <c r="WBT16" s="351"/>
      <c r="WBU16" s="352"/>
      <c r="WBV16" s="353"/>
      <c r="WBW16" s="352"/>
      <c r="WBX16" s="353"/>
      <c r="WBY16" s="352"/>
      <c r="WBZ16" s="353"/>
      <c r="WCA16" s="352"/>
      <c r="WCB16" s="353"/>
      <c r="WCC16" s="350"/>
      <c r="WCD16" s="350"/>
      <c r="WCE16" s="350"/>
      <c r="WCF16" s="350"/>
      <c r="WCG16" s="350"/>
      <c r="WCH16" s="350"/>
      <c r="WCI16" s="351"/>
      <c r="WCJ16" s="352"/>
      <c r="WCK16" s="353"/>
      <c r="WCL16" s="352"/>
      <c r="WCM16" s="353"/>
      <c r="WCN16" s="352"/>
      <c r="WCO16" s="353"/>
      <c r="WCP16" s="352"/>
      <c r="WCQ16" s="353"/>
      <c r="WCR16" s="350"/>
      <c r="WCS16" s="350"/>
      <c r="WCT16" s="350"/>
      <c r="WCU16" s="350"/>
      <c r="WCV16" s="350"/>
      <c r="WCW16" s="350"/>
      <c r="WCX16" s="351"/>
      <c r="WCY16" s="352"/>
      <c r="WCZ16" s="353"/>
      <c r="WDA16" s="352"/>
      <c r="WDB16" s="353"/>
      <c r="WDC16" s="352"/>
      <c r="WDD16" s="353"/>
      <c r="WDE16" s="352"/>
      <c r="WDF16" s="353"/>
      <c r="WDG16" s="350"/>
      <c r="WDH16" s="350"/>
      <c r="WDI16" s="350"/>
      <c r="WDJ16" s="350"/>
      <c r="WDK16" s="350"/>
      <c r="WDL16" s="350"/>
      <c r="WDM16" s="351"/>
      <c r="WDN16" s="352"/>
      <c r="WDO16" s="353"/>
      <c r="WDP16" s="352"/>
      <c r="WDQ16" s="353"/>
      <c r="WDR16" s="352"/>
      <c r="WDS16" s="353"/>
      <c r="WDT16" s="352"/>
      <c r="WDU16" s="353"/>
      <c r="WDV16" s="350"/>
      <c r="WDW16" s="350"/>
      <c r="WDX16" s="350"/>
      <c r="WDY16" s="350"/>
      <c r="WDZ16" s="350"/>
      <c r="WEA16" s="350"/>
      <c r="WEB16" s="351"/>
      <c r="WEC16" s="352"/>
      <c r="WED16" s="353"/>
      <c r="WEE16" s="352"/>
      <c r="WEF16" s="353"/>
      <c r="WEG16" s="352"/>
      <c r="WEH16" s="353"/>
      <c r="WEI16" s="352"/>
      <c r="WEJ16" s="353"/>
      <c r="WEK16" s="350"/>
      <c r="WEL16" s="350"/>
      <c r="WEM16" s="350"/>
      <c r="WEN16" s="350"/>
      <c r="WEO16" s="350"/>
      <c r="WEP16" s="350"/>
      <c r="WEQ16" s="351"/>
      <c r="WER16" s="352"/>
      <c r="WES16" s="353"/>
      <c r="WET16" s="352"/>
      <c r="WEU16" s="353"/>
      <c r="WEV16" s="352"/>
      <c r="WEW16" s="353"/>
      <c r="WEX16" s="352"/>
      <c r="WEY16" s="353"/>
      <c r="WEZ16" s="350"/>
      <c r="WFA16" s="350"/>
      <c r="WFB16" s="350"/>
      <c r="WFC16" s="350"/>
      <c r="WFD16" s="350"/>
      <c r="WFE16" s="350"/>
      <c r="WFF16" s="351"/>
      <c r="WFG16" s="352"/>
      <c r="WFH16" s="353"/>
      <c r="WFI16" s="352"/>
      <c r="WFJ16" s="353"/>
      <c r="WFK16" s="352"/>
      <c r="WFL16" s="353"/>
      <c r="WFM16" s="352"/>
      <c r="WFN16" s="353"/>
      <c r="WFO16" s="350"/>
      <c r="WFP16" s="350"/>
      <c r="WFQ16" s="350"/>
      <c r="WFR16" s="350"/>
      <c r="WFS16" s="350"/>
      <c r="WFT16" s="350"/>
      <c r="WFU16" s="351"/>
      <c r="WFV16" s="352"/>
      <c r="WFW16" s="353"/>
      <c r="WFX16" s="352"/>
      <c r="WFY16" s="353"/>
      <c r="WFZ16" s="352"/>
      <c r="WGA16" s="353"/>
      <c r="WGB16" s="352"/>
      <c r="WGC16" s="353"/>
      <c r="WGD16" s="350"/>
      <c r="WGE16" s="350"/>
      <c r="WGF16" s="350"/>
      <c r="WGG16" s="350"/>
      <c r="WGH16" s="350"/>
      <c r="WGI16" s="350"/>
      <c r="WGJ16" s="351"/>
      <c r="WGK16" s="352"/>
      <c r="WGL16" s="353"/>
      <c r="WGM16" s="352"/>
      <c r="WGN16" s="353"/>
      <c r="WGO16" s="352"/>
      <c r="WGP16" s="353"/>
      <c r="WGQ16" s="352"/>
      <c r="WGR16" s="353"/>
      <c r="WGS16" s="350"/>
      <c r="WGT16" s="350"/>
      <c r="WGU16" s="350"/>
      <c r="WGV16" s="350"/>
      <c r="WGW16" s="350"/>
      <c r="WGX16" s="350"/>
      <c r="WGY16" s="351"/>
      <c r="WGZ16" s="352"/>
      <c r="WHA16" s="353"/>
      <c r="WHB16" s="352"/>
      <c r="WHC16" s="353"/>
      <c r="WHD16" s="352"/>
      <c r="WHE16" s="353"/>
      <c r="WHF16" s="352"/>
      <c r="WHG16" s="353"/>
      <c r="WHH16" s="350"/>
      <c r="WHI16" s="350"/>
      <c r="WHJ16" s="350"/>
      <c r="WHK16" s="350"/>
      <c r="WHL16" s="350"/>
      <c r="WHM16" s="350"/>
      <c r="WHN16" s="351"/>
      <c r="WHO16" s="352"/>
      <c r="WHP16" s="353"/>
      <c r="WHQ16" s="352"/>
      <c r="WHR16" s="353"/>
      <c r="WHS16" s="352"/>
      <c r="WHT16" s="353"/>
      <c r="WHU16" s="352"/>
      <c r="WHV16" s="353"/>
      <c r="WHW16" s="350"/>
      <c r="WHX16" s="350"/>
      <c r="WHY16" s="350"/>
      <c r="WHZ16" s="350"/>
      <c r="WIA16" s="350"/>
      <c r="WIB16" s="350"/>
      <c r="WIC16" s="351"/>
      <c r="WID16" s="352"/>
      <c r="WIE16" s="353"/>
      <c r="WIF16" s="352"/>
      <c r="WIG16" s="353"/>
      <c r="WIH16" s="352"/>
      <c r="WII16" s="353"/>
      <c r="WIJ16" s="352"/>
      <c r="WIK16" s="353"/>
      <c r="WIL16" s="350"/>
      <c r="WIM16" s="350"/>
      <c r="WIN16" s="350"/>
      <c r="WIO16" s="350"/>
      <c r="WIP16" s="350"/>
      <c r="WIQ16" s="350"/>
      <c r="WIR16" s="351"/>
      <c r="WIS16" s="352"/>
      <c r="WIT16" s="353"/>
      <c r="WIU16" s="352"/>
      <c r="WIV16" s="353"/>
      <c r="WIW16" s="352"/>
      <c r="WIX16" s="353"/>
      <c r="WIY16" s="352"/>
      <c r="WIZ16" s="353"/>
      <c r="WJA16" s="350"/>
      <c r="WJB16" s="350"/>
      <c r="WJC16" s="350"/>
      <c r="WJD16" s="350"/>
      <c r="WJE16" s="350"/>
      <c r="WJF16" s="350"/>
      <c r="WJG16" s="351"/>
      <c r="WJH16" s="352"/>
      <c r="WJI16" s="353"/>
      <c r="WJJ16" s="352"/>
      <c r="WJK16" s="353"/>
      <c r="WJL16" s="352"/>
      <c r="WJM16" s="353"/>
      <c r="WJN16" s="352"/>
      <c r="WJO16" s="353"/>
      <c r="WJP16" s="350"/>
      <c r="WJQ16" s="350"/>
      <c r="WJR16" s="350"/>
      <c r="WJS16" s="350"/>
      <c r="WJT16" s="350"/>
      <c r="WJU16" s="350"/>
      <c r="WJV16" s="351"/>
      <c r="WJW16" s="352"/>
      <c r="WJX16" s="353"/>
      <c r="WJY16" s="352"/>
      <c r="WJZ16" s="353"/>
      <c r="WKA16" s="352"/>
      <c r="WKB16" s="353"/>
      <c r="WKC16" s="352"/>
      <c r="WKD16" s="353"/>
      <c r="WKE16" s="350"/>
      <c r="WKF16" s="350"/>
      <c r="WKG16" s="350"/>
      <c r="WKH16" s="350"/>
      <c r="WKI16" s="350"/>
      <c r="WKJ16" s="350"/>
      <c r="WKK16" s="351"/>
      <c r="WKL16" s="352"/>
      <c r="WKM16" s="353"/>
      <c r="WKN16" s="352"/>
      <c r="WKO16" s="353"/>
      <c r="WKP16" s="352"/>
      <c r="WKQ16" s="353"/>
      <c r="WKR16" s="352"/>
      <c r="WKS16" s="353"/>
      <c r="WKT16" s="350"/>
      <c r="WKU16" s="350"/>
      <c r="WKV16" s="350"/>
      <c r="WKW16" s="350"/>
      <c r="WKX16" s="350"/>
      <c r="WKY16" s="350"/>
      <c r="WKZ16" s="351"/>
      <c r="WLA16" s="352"/>
      <c r="WLB16" s="353"/>
      <c r="WLC16" s="352"/>
      <c r="WLD16" s="353"/>
      <c r="WLE16" s="352"/>
      <c r="WLF16" s="353"/>
      <c r="WLG16" s="352"/>
      <c r="WLH16" s="353"/>
      <c r="WLI16" s="350"/>
      <c r="WLJ16" s="350"/>
      <c r="WLK16" s="350"/>
      <c r="WLL16" s="350"/>
      <c r="WLM16" s="350"/>
      <c r="WLN16" s="350"/>
      <c r="WLO16" s="351"/>
      <c r="WLP16" s="352"/>
      <c r="WLQ16" s="353"/>
      <c r="WLR16" s="352"/>
      <c r="WLS16" s="353"/>
      <c r="WLT16" s="352"/>
      <c r="WLU16" s="353"/>
      <c r="WLV16" s="352"/>
      <c r="WLW16" s="353"/>
      <c r="WLX16" s="350"/>
      <c r="WLY16" s="350"/>
      <c r="WLZ16" s="350"/>
      <c r="WMA16" s="350"/>
      <c r="WMB16" s="350"/>
      <c r="WMC16" s="350"/>
      <c r="WMD16" s="351"/>
      <c r="WME16" s="352"/>
      <c r="WMF16" s="353"/>
      <c r="WMG16" s="352"/>
      <c r="WMH16" s="353"/>
      <c r="WMI16" s="352"/>
      <c r="WMJ16" s="353"/>
      <c r="WMK16" s="352"/>
      <c r="WML16" s="353"/>
      <c r="WMM16" s="350"/>
      <c r="WMN16" s="350"/>
      <c r="WMO16" s="350"/>
      <c r="WMP16" s="350"/>
      <c r="WMQ16" s="350"/>
      <c r="WMR16" s="350"/>
      <c r="WMS16" s="351"/>
      <c r="WMT16" s="352"/>
      <c r="WMU16" s="353"/>
      <c r="WMV16" s="352"/>
      <c r="WMW16" s="353"/>
      <c r="WMX16" s="352"/>
      <c r="WMY16" s="353"/>
      <c r="WMZ16" s="352"/>
      <c r="WNA16" s="353"/>
      <c r="WNB16" s="350"/>
      <c r="WNC16" s="350"/>
      <c r="WND16" s="350"/>
      <c r="WNE16" s="350"/>
      <c r="WNF16" s="350"/>
      <c r="WNG16" s="350"/>
      <c r="WNH16" s="351"/>
      <c r="WNI16" s="352"/>
      <c r="WNJ16" s="353"/>
      <c r="WNK16" s="352"/>
      <c r="WNL16" s="353"/>
      <c r="WNM16" s="352"/>
      <c r="WNN16" s="353"/>
      <c r="WNO16" s="352"/>
      <c r="WNP16" s="353"/>
      <c r="WNQ16" s="350"/>
      <c r="WNR16" s="350"/>
      <c r="WNS16" s="350"/>
      <c r="WNT16" s="350"/>
      <c r="WNU16" s="350"/>
      <c r="WNV16" s="350"/>
      <c r="WNW16" s="351"/>
      <c r="WNX16" s="352"/>
      <c r="WNY16" s="353"/>
      <c r="WNZ16" s="352"/>
      <c r="WOA16" s="353"/>
      <c r="WOB16" s="352"/>
      <c r="WOC16" s="353"/>
      <c r="WOD16" s="352"/>
      <c r="WOE16" s="353"/>
      <c r="WOF16" s="350"/>
      <c r="WOG16" s="350"/>
      <c r="WOH16" s="350"/>
      <c r="WOI16" s="350"/>
      <c r="WOJ16" s="350"/>
      <c r="WOK16" s="350"/>
      <c r="WOL16" s="351"/>
      <c r="WOM16" s="352"/>
      <c r="WON16" s="353"/>
      <c r="WOO16" s="352"/>
      <c r="WOP16" s="353"/>
      <c r="WOQ16" s="352"/>
      <c r="WOR16" s="353"/>
      <c r="WOS16" s="352"/>
      <c r="WOT16" s="353"/>
      <c r="WOU16" s="350"/>
      <c r="WOV16" s="350"/>
      <c r="WOW16" s="350"/>
      <c r="WOX16" s="350"/>
      <c r="WOY16" s="350"/>
      <c r="WOZ16" s="350"/>
      <c r="WPA16" s="351"/>
      <c r="WPB16" s="352"/>
      <c r="WPC16" s="353"/>
      <c r="WPD16" s="352"/>
      <c r="WPE16" s="353"/>
      <c r="WPF16" s="352"/>
      <c r="WPG16" s="353"/>
      <c r="WPH16" s="352"/>
      <c r="WPI16" s="353"/>
      <c r="WPJ16" s="350"/>
      <c r="WPK16" s="350"/>
      <c r="WPL16" s="350"/>
      <c r="WPM16" s="350"/>
      <c r="WPN16" s="350"/>
      <c r="WPO16" s="350"/>
      <c r="WPP16" s="351"/>
      <c r="WPQ16" s="352"/>
      <c r="WPR16" s="353"/>
      <c r="WPS16" s="352"/>
      <c r="WPT16" s="353"/>
      <c r="WPU16" s="352"/>
      <c r="WPV16" s="353"/>
      <c r="WPW16" s="352"/>
      <c r="WPX16" s="353"/>
      <c r="WPY16" s="350"/>
      <c r="WPZ16" s="350"/>
      <c r="WQA16" s="350"/>
      <c r="WQB16" s="350"/>
      <c r="WQC16" s="350"/>
      <c r="WQD16" s="350"/>
      <c r="WQE16" s="351"/>
      <c r="WQF16" s="352"/>
      <c r="WQG16" s="353"/>
      <c r="WQH16" s="352"/>
      <c r="WQI16" s="353"/>
      <c r="WQJ16" s="352"/>
      <c r="WQK16" s="353"/>
      <c r="WQL16" s="352"/>
      <c r="WQM16" s="353"/>
      <c r="WQN16" s="350"/>
      <c r="WQO16" s="350"/>
      <c r="WQP16" s="350"/>
      <c r="WQQ16" s="350"/>
      <c r="WQR16" s="350"/>
      <c r="WQS16" s="350"/>
      <c r="WQT16" s="351"/>
      <c r="WQU16" s="352"/>
      <c r="WQV16" s="353"/>
      <c r="WQW16" s="352"/>
      <c r="WQX16" s="353"/>
      <c r="WQY16" s="352"/>
      <c r="WQZ16" s="353"/>
      <c r="WRA16" s="352"/>
      <c r="WRB16" s="353"/>
      <c r="WRC16" s="350"/>
      <c r="WRD16" s="350"/>
      <c r="WRE16" s="350"/>
      <c r="WRF16" s="350"/>
      <c r="WRG16" s="350"/>
      <c r="WRH16" s="350"/>
      <c r="WRI16" s="351"/>
      <c r="WRJ16" s="352"/>
      <c r="WRK16" s="353"/>
      <c r="WRL16" s="352"/>
      <c r="WRM16" s="353"/>
      <c r="WRN16" s="352"/>
      <c r="WRO16" s="353"/>
      <c r="WRP16" s="352"/>
      <c r="WRQ16" s="353"/>
      <c r="WRR16" s="350"/>
      <c r="WRS16" s="350"/>
      <c r="WRT16" s="350"/>
      <c r="WRU16" s="350"/>
      <c r="WRV16" s="350"/>
      <c r="WRW16" s="350"/>
      <c r="WRX16" s="351"/>
      <c r="WRY16" s="352"/>
      <c r="WRZ16" s="353"/>
      <c r="WSA16" s="352"/>
      <c r="WSB16" s="353"/>
      <c r="WSC16" s="352"/>
      <c r="WSD16" s="353"/>
      <c r="WSE16" s="352"/>
      <c r="WSF16" s="353"/>
      <c r="WSG16" s="350"/>
      <c r="WSH16" s="350"/>
      <c r="WSI16" s="350"/>
      <c r="WSJ16" s="350"/>
      <c r="WSK16" s="350"/>
      <c r="WSL16" s="350"/>
      <c r="WSM16" s="351"/>
      <c r="WSN16" s="352"/>
      <c r="WSO16" s="353"/>
      <c r="WSP16" s="352"/>
      <c r="WSQ16" s="353"/>
      <c r="WSR16" s="352"/>
      <c r="WSS16" s="353"/>
      <c r="WST16" s="352"/>
      <c r="WSU16" s="353"/>
      <c r="WSV16" s="350"/>
      <c r="WSW16" s="350"/>
      <c r="WSX16" s="350"/>
      <c r="WSY16" s="350"/>
      <c r="WSZ16" s="350"/>
      <c r="WTA16" s="350"/>
      <c r="WTB16" s="351"/>
      <c r="WTC16" s="352"/>
      <c r="WTD16" s="353"/>
      <c r="WTE16" s="352"/>
      <c r="WTF16" s="353"/>
      <c r="WTG16" s="352"/>
      <c r="WTH16" s="353"/>
      <c r="WTI16" s="352"/>
      <c r="WTJ16" s="353"/>
      <c r="WTK16" s="350"/>
      <c r="WTL16" s="350"/>
      <c r="WTM16" s="350"/>
      <c r="WTN16" s="350"/>
      <c r="WTO16" s="350"/>
      <c r="WTP16" s="350"/>
      <c r="WTQ16" s="351"/>
      <c r="WTR16" s="352"/>
      <c r="WTS16" s="353"/>
      <c r="WTT16" s="352"/>
      <c r="WTU16" s="353"/>
      <c r="WTV16" s="352"/>
      <c r="WTW16" s="353"/>
      <c r="WTX16" s="352"/>
      <c r="WTY16" s="353"/>
      <c r="WTZ16" s="350"/>
      <c r="WUA16" s="350"/>
      <c r="WUB16" s="350"/>
      <c r="WUC16" s="350"/>
      <c r="WUD16" s="350"/>
      <c r="WUE16" s="350"/>
      <c r="WUF16" s="351"/>
      <c r="WUG16" s="352"/>
      <c r="WUH16" s="353"/>
      <c r="WUI16" s="352"/>
      <c r="WUJ16" s="353"/>
      <c r="WUK16" s="352"/>
      <c r="WUL16" s="353"/>
      <c r="WUM16" s="352"/>
      <c r="WUN16" s="353"/>
      <c r="WUO16" s="350"/>
      <c r="WUP16" s="350"/>
      <c r="WUQ16" s="350"/>
      <c r="WUR16" s="350"/>
      <c r="WUS16" s="350"/>
      <c r="WUT16" s="350"/>
      <c r="WUU16" s="351"/>
      <c r="WUV16" s="352"/>
      <c r="WUW16" s="353"/>
      <c r="WUX16" s="352"/>
      <c r="WUY16" s="353"/>
      <c r="WUZ16" s="352"/>
      <c r="WVA16" s="353"/>
      <c r="WVB16" s="352"/>
      <c r="WVC16" s="353"/>
      <c r="WVD16" s="350"/>
      <c r="WVE16" s="350"/>
      <c r="WVF16" s="350"/>
      <c r="WVG16" s="350"/>
      <c r="WVH16" s="350"/>
      <c r="WVI16" s="350"/>
      <c r="WVJ16" s="351"/>
      <c r="WVK16" s="352"/>
      <c r="WVL16" s="353"/>
      <c r="WVM16" s="352"/>
      <c r="WVN16" s="353"/>
      <c r="WVO16" s="352"/>
      <c r="WVP16" s="353"/>
      <c r="WVQ16" s="352"/>
      <c r="WVR16" s="353"/>
      <c r="WVS16" s="350"/>
      <c r="WVT16" s="350"/>
      <c r="WVU16" s="350"/>
      <c r="WVV16" s="350"/>
      <c r="WVW16" s="350"/>
      <c r="WVX16" s="350"/>
      <c r="WVY16" s="351"/>
      <c r="WVZ16" s="352"/>
      <c r="WWA16" s="353"/>
      <c r="WWB16" s="352"/>
      <c r="WWC16" s="353"/>
      <c r="WWD16" s="352"/>
      <c r="WWE16" s="353"/>
      <c r="WWF16" s="352"/>
      <c r="WWG16" s="353"/>
      <c r="WWH16" s="350"/>
      <c r="WWI16" s="350"/>
      <c r="WWJ16" s="350"/>
      <c r="WWK16" s="350"/>
      <c r="WWL16" s="350"/>
      <c r="WWM16" s="350"/>
      <c r="WWN16" s="351"/>
      <c r="WWO16" s="352"/>
      <c r="WWP16" s="353"/>
      <c r="WWQ16" s="352"/>
      <c r="WWR16" s="353"/>
      <c r="WWS16" s="352"/>
      <c r="WWT16" s="353"/>
      <c r="WWU16" s="352"/>
      <c r="WWV16" s="353"/>
      <c r="WWW16" s="350"/>
      <c r="WWX16" s="350"/>
      <c r="WWY16" s="350"/>
      <c r="WWZ16" s="350"/>
      <c r="WXA16" s="350"/>
      <c r="WXB16" s="350"/>
      <c r="WXC16" s="351"/>
      <c r="WXD16" s="352"/>
      <c r="WXE16" s="353"/>
      <c r="WXF16" s="352"/>
      <c r="WXG16" s="353"/>
      <c r="WXH16" s="352"/>
      <c r="WXI16" s="353"/>
      <c r="WXJ16" s="352"/>
      <c r="WXK16" s="353"/>
      <c r="WXL16" s="350"/>
      <c r="WXM16" s="350"/>
      <c r="WXN16" s="350"/>
      <c r="WXO16" s="350"/>
      <c r="WXP16" s="350"/>
      <c r="WXQ16" s="350"/>
      <c r="WXR16" s="351"/>
      <c r="WXS16" s="352"/>
      <c r="WXT16" s="353"/>
      <c r="WXU16" s="352"/>
      <c r="WXV16" s="353"/>
      <c r="WXW16" s="352"/>
      <c r="WXX16" s="353"/>
      <c r="WXY16" s="352"/>
      <c r="WXZ16" s="353"/>
      <c r="WYA16" s="350"/>
      <c r="WYB16" s="350"/>
      <c r="WYC16" s="350"/>
      <c r="WYD16" s="350"/>
      <c r="WYE16" s="350"/>
      <c r="WYF16" s="350"/>
      <c r="WYG16" s="351"/>
      <c r="WYH16" s="352"/>
      <c r="WYI16" s="353"/>
      <c r="WYJ16" s="352"/>
      <c r="WYK16" s="353"/>
      <c r="WYL16" s="352"/>
      <c r="WYM16" s="353"/>
      <c r="WYN16" s="352"/>
      <c r="WYO16" s="353"/>
      <c r="WYP16" s="350"/>
      <c r="WYQ16" s="350"/>
      <c r="WYR16" s="350"/>
      <c r="WYS16" s="350"/>
      <c r="WYT16" s="350"/>
      <c r="WYU16" s="350"/>
      <c r="WYV16" s="351"/>
      <c r="WYW16" s="352"/>
      <c r="WYX16" s="353"/>
      <c r="WYY16" s="352"/>
      <c r="WYZ16" s="353"/>
      <c r="WZA16" s="352"/>
      <c r="WZB16" s="353"/>
      <c r="WZC16" s="352"/>
      <c r="WZD16" s="353"/>
      <c r="WZE16" s="350"/>
      <c r="WZF16" s="350"/>
      <c r="WZG16" s="350"/>
      <c r="WZH16" s="350"/>
      <c r="WZI16" s="350"/>
      <c r="WZJ16" s="350"/>
      <c r="WZK16" s="351"/>
      <c r="WZL16" s="352"/>
      <c r="WZM16" s="353"/>
      <c r="WZN16" s="352"/>
      <c r="WZO16" s="353"/>
      <c r="WZP16" s="352"/>
      <c r="WZQ16" s="353"/>
      <c r="WZR16" s="352"/>
      <c r="WZS16" s="353"/>
      <c r="WZT16" s="350"/>
      <c r="WZU16" s="350"/>
      <c r="WZV16" s="350"/>
      <c r="WZW16" s="350"/>
      <c r="WZX16" s="350"/>
      <c r="WZY16" s="350"/>
      <c r="WZZ16" s="351"/>
      <c r="XAA16" s="352"/>
      <c r="XAB16" s="353"/>
      <c r="XAC16" s="352"/>
      <c r="XAD16" s="353"/>
      <c r="XAE16" s="352"/>
      <c r="XAF16" s="353"/>
      <c r="XAG16" s="352"/>
      <c r="XAH16" s="353"/>
      <c r="XAI16" s="350"/>
      <c r="XAJ16" s="350"/>
      <c r="XAK16" s="350"/>
      <c r="XAL16" s="350"/>
      <c r="XAM16" s="350"/>
      <c r="XAN16" s="350"/>
      <c r="XAO16" s="351"/>
      <c r="XAP16" s="352"/>
      <c r="XAQ16" s="353"/>
      <c r="XAR16" s="352"/>
      <c r="XAS16" s="353"/>
      <c r="XAT16" s="352"/>
      <c r="XAU16" s="353"/>
      <c r="XAV16" s="352"/>
      <c r="XAW16" s="353"/>
      <c r="XAX16" s="350"/>
      <c r="XAY16" s="350"/>
      <c r="XAZ16" s="350"/>
      <c r="XBA16" s="350"/>
      <c r="XBB16" s="350"/>
      <c r="XBC16" s="350"/>
      <c r="XBD16" s="351"/>
      <c r="XBE16" s="352"/>
      <c r="XBF16" s="353"/>
      <c r="XBG16" s="352"/>
      <c r="XBH16" s="353"/>
      <c r="XBI16" s="352"/>
      <c r="XBJ16" s="353"/>
      <c r="XBK16" s="352"/>
      <c r="XBL16" s="353"/>
      <c r="XBM16" s="350"/>
      <c r="XBN16" s="350"/>
      <c r="XBO16" s="350"/>
      <c r="XBP16" s="350"/>
      <c r="XBQ16" s="350"/>
      <c r="XBR16" s="350"/>
      <c r="XBS16" s="351"/>
      <c r="XBT16" s="352"/>
      <c r="XBU16" s="353"/>
      <c r="XBV16" s="352"/>
      <c r="XBW16" s="353"/>
      <c r="XBX16" s="352"/>
      <c r="XBY16" s="353"/>
      <c r="XBZ16" s="352"/>
      <c r="XCA16" s="353"/>
      <c r="XCB16" s="350"/>
      <c r="XCC16" s="350"/>
      <c r="XCD16" s="350"/>
      <c r="XCE16" s="350"/>
      <c r="XCF16" s="350"/>
      <c r="XCG16" s="350"/>
      <c r="XCH16" s="351"/>
      <c r="XCI16" s="352"/>
      <c r="XCJ16" s="353"/>
      <c r="XCK16" s="352"/>
      <c r="XCL16" s="353"/>
      <c r="XCM16" s="352"/>
      <c r="XCN16" s="353"/>
      <c r="XCO16" s="352"/>
      <c r="XCP16" s="353"/>
      <c r="XCQ16" s="350"/>
      <c r="XCR16" s="350"/>
      <c r="XCS16" s="350"/>
      <c r="XCT16" s="350"/>
      <c r="XCU16" s="350"/>
      <c r="XCV16" s="350"/>
      <c r="XCW16" s="351"/>
      <c r="XCX16" s="352"/>
      <c r="XCY16" s="353"/>
      <c r="XCZ16" s="352"/>
      <c r="XDA16" s="353"/>
      <c r="XDB16" s="352"/>
      <c r="XDC16" s="353"/>
      <c r="XDD16" s="352"/>
      <c r="XDE16" s="353"/>
      <c r="XDF16" s="350"/>
      <c r="XDG16" s="350"/>
      <c r="XDH16" s="350"/>
      <c r="XDI16" s="350"/>
      <c r="XDJ16" s="350"/>
      <c r="XDK16" s="350"/>
      <c r="XDL16" s="351"/>
      <c r="XDM16" s="352"/>
      <c r="XDN16" s="353"/>
      <c r="XDO16" s="352"/>
      <c r="XDP16" s="353"/>
      <c r="XDQ16" s="352"/>
      <c r="XDR16" s="353"/>
      <c r="XDS16" s="352"/>
      <c r="XDT16" s="353"/>
      <c r="XDU16" s="350"/>
      <c r="XDV16" s="350"/>
      <c r="XDW16" s="350"/>
      <c r="XDX16" s="350"/>
      <c r="XDY16" s="350"/>
      <c r="XDZ16" s="350"/>
      <c r="XEA16" s="351"/>
      <c r="XEB16" s="352"/>
      <c r="XEC16" s="353"/>
      <c r="XED16" s="352"/>
      <c r="XEE16" s="353"/>
      <c r="XEF16" s="352"/>
      <c r="XEG16" s="353"/>
      <c r="XEH16" s="352"/>
      <c r="XEI16" s="353"/>
      <c r="XEJ16" s="350"/>
      <c r="XEK16" s="350"/>
      <c r="XEL16" s="350"/>
      <c r="XEM16" s="350"/>
      <c r="XEN16" s="350"/>
      <c r="XEO16" s="350"/>
      <c r="XEP16" s="351"/>
      <c r="XEQ16" s="352"/>
      <c r="XER16" s="353"/>
      <c r="XES16" s="352"/>
      <c r="XET16" s="353"/>
      <c r="XEU16" s="352"/>
      <c r="XEV16" s="353"/>
      <c r="XEW16" s="352"/>
      <c r="XEX16" s="353"/>
      <c r="XEY16" s="350"/>
      <c r="XEZ16" s="350"/>
      <c r="XFA16" s="350"/>
      <c r="XFB16" s="350"/>
    </row>
    <row r="17" spans="1:16382" ht="44.25" customHeight="1">
      <c r="A17" s="350" t="s">
        <v>795</v>
      </c>
      <c r="B17" s="350"/>
      <c r="C17" s="350"/>
      <c r="D17" s="350"/>
      <c r="E17" s="351">
        <f>ORC_PROPOSTA!F129</f>
        <v>209374.64</v>
      </c>
      <c r="F17" s="352">
        <v>0.2</v>
      </c>
      <c r="G17" s="353">
        <f t="shared" si="0"/>
        <v>41874.928000000007</v>
      </c>
      <c r="H17" s="352">
        <v>0.1</v>
      </c>
      <c r="I17" s="353">
        <f t="shared" si="1"/>
        <v>20937.464000000004</v>
      </c>
      <c r="J17" s="352">
        <v>0.1</v>
      </c>
      <c r="K17" s="353">
        <f t="shared" si="2"/>
        <v>20937.464000000004</v>
      </c>
      <c r="L17" s="352">
        <v>0.1</v>
      </c>
      <c r="M17" s="353">
        <f t="shared" si="3"/>
        <v>20937.464000000004</v>
      </c>
      <c r="N17" s="355"/>
      <c r="O17" s="353">
        <f t="shared" si="4"/>
        <v>0</v>
      </c>
      <c r="P17" s="355">
        <v>0.1</v>
      </c>
      <c r="Q17" s="353">
        <f t="shared" si="5"/>
        <v>20937.464000000004</v>
      </c>
      <c r="R17" s="355">
        <v>0.1</v>
      </c>
      <c r="S17" s="353">
        <f t="shared" si="6"/>
        <v>20937.464000000004</v>
      </c>
      <c r="T17" s="352">
        <v>0.1</v>
      </c>
      <c r="U17" s="353">
        <f t="shared" si="7"/>
        <v>20937.464000000004</v>
      </c>
      <c r="V17" s="352">
        <v>0.1</v>
      </c>
      <c r="W17" s="353">
        <f t="shared" si="8"/>
        <v>20937.464000000004</v>
      </c>
      <c r="X17" s="352">
        <v>0.1</v>
      </c>
      <c r="Y17" s="353">
        <f t="shared" si="9"/>
        <v>20937.464000000004</v>
      </c>
      <c r="Z17" s="354">
        <f>SUM(G17,I17,K17,M17,O17,Q17,S17,U17,W17,Y17)</f>
        <v>209374.64000000004</v>
      </c>
      <c r="AA17" s="354">
        <f t="shared" si="11"/>
        <v>0</v>
      </c>
      <c r="AB17" s="353"/>
      <c r="AC17" s="350"/>
      <c r="AD17" s="350"/>
      <c r="AE17" s="350"/>
      <c r="AF17" s="350"/>
      <c r="AG17" s="350"/>
      <c r="AH17" s="350"/>
      <c r="AI17" s="351"/>
      <c r="AJ17" s="352"/>
      <c r="AK17" s="353"/>
      <c r="AL17" s="352"/>
      <c r="AM17" s="353"/>
      <c r="AN17" s="352"/>
      <c r="AO17" s="353"/>
      <c r="AP17" s="352"/>
      <c r="AQ17" s="353"/>
      <c r="AR17" s="350"/>
      <c r="AS17" s="350"/>
      <c r="AT17" s="350"/>
      <c r="AU17" s="350"/>
      <c r="AV17" s="350"/>
      <c r="AW17" s="350"/>
      <c r="AX17" s="351"/>
      <c r="AY17" s="352"/>
      <c r="AZ17" s="353"/>
      <c r="BA17" s="352"/>
      <c r="BB17" s="353"/>
      <c r="BC17" s="352"/>
      <c r="BD17" s="353"/>
      <c r="BE17" s="352"/>
      <c r="BF17" s="353"/>
      <c r="BG17" s="350"/>
      <c r="BH17" s="350"/>
      <c r="BI17" s="350"/>
      <c r="BJ17" s="350"/>
      <c r="BK17" s="350"/>
      <c r="BL17" s="350"/>
      <c r="BM17" s="351"/>
      <c r="BN17" s="352"/>
      <c r="BO17" s="353"/>
      <c r="BP17" s="352"/>
      <c r="BQ17" s="353"/>
      <c r="BR17" s="352"/>
      <c r="BS17" s="353"/>
      <c r="BT17" s="352"/>
      <c r="BU17" s="353"/>
      <c r="BV17" s="350"/>
      <c r="BW17" s="350"/>
      <c r="BX17" s="350"/>
      <c r="BY17" s="350"/>
      <c r="BZ17" s="350"/>
      <c r="CA17" s="350"/>
      <c r="CB17" s="351"/>
      <c r="CC17" s="352"/>
      <c r="CD17" s="353"/>
      <c r="CE17" s="352"/>
      <c r="CF17" s="353"/>
      <c r="CG17" s="352"/>
      <c r="CH17" s="353"/>
      <c r="CI17" s="352"/>
      <c r="CJ17" s="353"/>
      <c r="CK17" s="350"/>
      <c r="CL17" s="350"/>
      <c r="CM17" s="350"/>
      <c r="CN17" s="350"/>
      <c r="CO17" s="350"/>
      <c r="CP17" s="350"/>
      <c r="CQ17" s="351"/>
      <c r="CR17" s="352"/>
      <c r="CS17" s="353"/>
      <c r="CT17" s="352"/>
      <c r="CU17" s="353"/>
      <c r="CV17" s="352"/>
      <c r="CW17" s="353"/>
      <c r="CX17" s="352"/>
      <c r="CY17" s="353"/>
      <c r="CZ17" s="350"/>
      <c r="DA17" s="350"/>
      <c r="DB17" s="350"/>
      <c r="DC17" s="350"/>
      <c r="DD17" s="350"/>
      <c r="DE17" s="350"/>
      <c r="DF17" s="351"/>
      <c r="DG17" s="352"/>
      <c r="DH17" s="353"/>
      <c r="DI17" s="352"/>
      <c r="DJ17" s="353"/>
      <c r="DK17" s="352"/>
      <c r="DL17" s="353"/>
      <c r="DM17" s="352"/>
      <c r="DN17" s="353"/>
      <c r="DO17" s="350"/>
      <c r="DP17" s="350"/>
      <c r="DQ17" s="350"/>
      <c r="DR17" s="350"/>
      <c r="DS17" s="350"/>
      <c r="DT17" s="350"/>
      <c r="DU17" s="351"/>
      <c r="DV17" s="352"/>
      <c r="DW17" s="353"/>
      <c r="DX17" s="352"/>
      <c r="DY17" s="353"/>
      <c r="DZ17" s="352"/>
      <c r="EA17" s="353"/>
      <c r="EB17" s="352"/>
      <c r="EC17" s="353"/>
      <c r="ED17" s="350"/>
      <c r="EE17" s="350"/>
      <c r="EF17" s="350"/>
      <c r="EG17" s="350"/>
      <c r="EH17" s="350"/>
      <c r="EI17" s="350"/>
      <c r="EJ17" s="351"/>
      <c r="EK17" s="352"/>
      <c r="EL17" s="353"/>
      <c r="EM17" s="352"/>
      <c r="EN17" s="353"/>
      <c r="EO17" s="352"/>
      <c r="EP17" s="353"/>
      <c r="EQ17" s="352"/>
      <c r="ER17" s="353"/>
      <c r="ES17" s="350"/>
      <c r="ET17" s="350"/>
      <c r="EU17" s="350"/>
      <c r="EV17" s="350"/>
      <c r="EW17" s="350"/>
      <c r="EX17" s="350"/>
      <c r="EY17" s="351"/>
      <c r="EZ17" s="352"/>
      <c r="FA17" s="353"/>
      <c r="FB17" s="352"/>
      <c r="FC17" s="353"/>
      <c r="FD17" s="352"/>
      <c r="FE17" s="353"/>
      <c r="FF17" s="352"/>
      <c r="FG17" s="353"/>
      <c r="FH17" s="350"/>
      <c r="FI17" s="350"/>
      <c r="FJ17" s="350"/>
      <c r="FK17" s="350"/>
      <c r="FL17" s="350"/>
      <c r="FM17" s="350"/>
      <c r="FN17" s="351"/>
      <c r="FO17" s="352"/>
      <c r="FP17" s="353"/>
      <c r="FQ17" s="352"/>
      <c r="FR17" s="353"/>
      <c r="FS17" s="352"/>
      <c r="FT17" s="353"/>
      <c r="FU17" s="352"/>
      <c r="FV17" s="353"/>
      <c r="FW17" s="350"/>
      <c r="FX17" s="350"/>
      <c r="FY17" s="350"/>
      <c r="FZ17" s="350"/>
      <c r="GA17" s="350"/>
      <c r="GB17" s="350"/>
      <c r="GC17" s="351"/>
      <c r="GD17" s="352"/>
      <c r="GE17" s="353"/>
      <c r="GF17" s="352"/>
      <c r="GG17" s="353"/>
      <c r="GH17" s="352"/>
      <c r="GI17" s="353"/>
      <c r="GJ17" s="352"/>
      <c r="GK17" s="353"/>
      <c r="GL17" s="350"/>
      <c r="GM17" s="350"/>
      <c r="GN17" s="350"/>
      <c r="GO17" s="350"/>
      <c r="GP17" s="350"/>
      <c r="GQ17" s="350"/>
      <c r="GR17" s="351"/>
      <c r="GS17" s="352"/>
      <c r="GT17" s="353"/>
      <c r="GU17" s="352"/>
      <c r="GV17" s="353"/>
      <c r="GW17" s="352"/>
      <c r="GX17" s="353"/>
      <c r="GY17" s="352"/>
      <c r="GZ17" s="353"/>
      <c r="HA17" s="350"/>
      <c r="HB17" s="350"/>
      <c r="HC17" s="350"/>
      <c r="HD17" s="350"/>
      <c r="HE17" s="350"/>
      <c r="HF17" s="350"/>
      <c r="HG17" s="351"/>
      <c r="HH17" s="352"/>
      <c r="HI17" s="353"/>
      <c r="HJ17" s="352"/>
      <c r="HK17" s="353"/>
      <c r="HL17" s="352"/>
      <c r="HM17" s="353"/>
      <c r="HN17" s="352"/>
      <c r="HO17" s="353"/>
      <c r="HP17" s="350"/>
      <c r="HQ17" s="350"/>
      <c r="HR17" s="350"/>
      <c r="HS17" s="350"/>
      <c r="HT17" s="350"/>
      <c r="HU17" s="350"/>
      <c r="HV17" s="351"/>
      <c r="HW17" s="352"/>
      <c r="HX17" s="353"/>
      <c r="HY17" s="352"/>
      <c r="HZ17" s="353"/>
      <c r="IA17" s="352"/>
      <c r="IB17" s="353"/>
      <c r="IC17" s="352"/>
      <c r="ID17" s="353"/>
      <c r="IE17" s="350"/>
      <c r="IF17" s="350"/>
      <c r="IG17" s="350"/>
      <c r="IH17" s="350"/>
      <c r="II17" s="350"/>
      <c r="IJ17" s="350"/>
      <c r="IK17" s="351"/>
      <c r="IL17" s="352"/>
      <c r="IM17" s="353"/>
      <c r="IN17" s="352"/>
      <c r="IO17" s="353"/>
      <c r="IP17" s="352"/>
      <c r="IQ17" s="353"/>
      <c r="IR17" s="352"/>
      <c r="IS17" s="353"/>
      <c r="IT17" s="350"/>
      <c r="IU17" s="350"/>
      <c r="IV17" s="350"/>
      <c r="IW17" s="350"/>
      <c r="IX17" s="350"/>
      <c r="IY17" s="350"/>
      <c r="IZ17" s="351"/>
      <c r="JA17" s="352"/>
      <c r="JB17" s="353"/>
      <c r="JC17" s="352"/>
      <c r="JD17" s="353"/>
      <c r="JE17" s="352"/>
      <c r="JF17" s="353"/>
      <c r="JG17" s="352"/>
      <c r="JH17" s="353"/>
      <c r="JI17" s="350"/>
      <c r="JJ17" s="350"/>
      <c r="JK17" s="350"/>
      <c r="JL17" s="350"/>
      <c r="JM17" s="350"/>
      <c r="JN17" s="350"/>
      <c r="JO17" s="351"/>
      <c r="JP17" s="352"/>
      <c r="JQ17" s="353"/>
      <c r="JR17" s="352"/>
      <c r="JS17" s="353"/>
      <c r="JT17" s="352"/>
      <c r="JU17" s="353"/>
      <c r="JV17" s="352"/>
      <c r="JW17" s="353"/>
      <c r="JX17" s="350"/>
      <c r="JY17" s="350"/>
      <c r="JZ17" s="350"/>
      <c r="KA17" s="350"/>
      <c r="KB17" s="350"/>
      <c r="KC17" s="350"/>
      <c r="KD17" s="351"/>
      <c r="KE17" s="352"/>
      <c r="KF17" s="353"/>
      <c r="KG17" s="352"/>
      <c r="KH17" s="353"/>
      <c r="KI17" s="352"/>
      <c r="KJ17" s="353"/>
      <c r="KK17" s="352"/>
      <c r="KL17" s="353"/>
      <c r="KM17" s="350"/>
      <c r="KN17" s="350"/>
      <c r="KO17" s="350"/>
      <c r="KP17" s="350"/>
      <c r="KQ17" s="350"/>
      <c r="KR17" s="350"/>
      <c r="KS17" s="351"/>
      <c r="KT17" s="352"/>
      <c r="KU17" s="353"/>
      <c r="KV17" s="352"/>
      <c r="KW17" s="353"/>
      <c r="KX17" s="352"/>
      <c r="KY17" s="353"/>
      <c r="KZ17" s="352"/>
      <c r="LA17" s="353"/>
      <c r="LB17" s="350"/>
      <c r="LC17" s="350"/>
      <c r="LD17" s="350"/>
      <c r="LE17" s="350"/>
      <c r="LF17" s="350"/>
      <c r="LG17" s="350"/>
      <c r="LH17" s="351"/>
      <c r="LI17" s="352"/>
      <c r="LJ17" s="353"/>
      <c r="LK17" s="352"/>
      <c r="LL17" s="353"/>
      <c r="LM17" s="352"/>
      <c r="LN17" s="353"/>
      <c r="LO17" s="352"/>
      <c r="LP17" s="353"/>
      <c r="LQ17" s="350"/>
      <c r="LR17" s="350"/>
      <c r="LS17" s="350"/>
      <c r="LT17" s="350"/>
      <c r="LU17" s="350"/>
      <c r="LV17" s="350"/>
      <c r="LW17" s="351"/>
      <c r="LX17" s="352"/>
      <c r="LY17" s="353"/>
      <c r="LZ17" s="352"/>
      <c r="MA17" s="353"/>
      <c r="MB17" s="352"/>
      <c r="MC17" s="353"/>
      <c r="MD17" s="352"/>
      <c r="ME17" s="353"/>
      <c r="MF17" s="350"/>
      <c r="MG17" s="350"/>
      <c r="MH17" s="350"/>
      <c r="MI17" s="350"/>
      <c r="MJ17" s="350"/>
      <c r="MK17" s="350"/>
      <c r="ML17" s="351"/>
      <c r="MM17" s="352"/>
      <c r="MN17" s="353"/>
      <c r="MO17" s="352"/>
      <c r="MP17" s="353"/>
      <c r="MQ17" s="352"/>
      <c r="MR17" s="353"/>
      <c r="MS17" s="352"/>
      <c r="MT17" s="353"/>
      <c r="MU17" s="350"/>
      <c r="MV17" s="350"/>
      <c r="MW17" s="350"/>
      <c r="MX17" s="350"/>
      <c r="MY17" s="350"/>
      <c r="MZ17" s="350"/>
      <c r="NA17" s="351"/>
      <c r="NB17" s="352"/>
      <c r="NC17" s="353"/>
      <c r="ND17" s="352"/>
      <c r="NE17" s="353"/>
      <c r="NF17" s="352"/>
      <c r="NG17" s="353"/>
      <c r="NH17" s="352"/>
      <c r="NI17" s="353"/>
      <c r="NJ17" s="350"/>
      <c r="NK17" s="350"/>
      <c r="NL17" s="350"/>
      <c r="NM17" s="350"/>
      <c r="NN17" s="350"/>
      <c r="NO17" s="350"/>
      <c r="NP17" s="351"/>
      <c r="NQ17" s="352"/>
      <c r="NR17" s="353"/>
      <c r="NS17" s="352"/>
      <c r="NT17" s="353"/>
      <c r="NU17" s="352"/>
      <c r="NV17" s="353"/>
      <c r="NW17" s="352"/>
      <c r="NX17" s="353"/>
      <c r="NY17" s="350"/>
      <c r="NZ17" s="350"/>
      <c r="OA17" s="350"/>
      <c r="OB17" s="350"/>
      <c r="OC17" s="350"/>
      <c r="OD17" s="350"/>
      <c r="OE17" s="351"/>
      <c r="OF17" s="352"/>
      <c r="OG17" s="353"/>
      <c r="OH17" s="352"/>
      <c r="OI17" s="353"/>
      <c r="OJ17" s="352"/>
      <c r="OK17" s="353"/>
      <c r="OL17" s="352"/>
      <c r="OM17" s="353"/>
      <c r="ON17" s="350"/>
      <c r="OO17" s="350"/>
      <c r="OP17" s="350"/>
      <c r="OQ17" s="350"/>
      <c r="OR17" s="350"/>
      <c r="OS17" s="350"/>
      <c r="OT17" s="351"/>
      <c r="OU17" s="352"/>
      <c r="OV17" s="353"/>
      <c r="OW17" s="352"/>
      <c r="OX17" s="353"/>
      <c r="OY17" s="352"/>
      <c r="OZ17" s="353"/>
      <c r="PA17" s="352"/>
      <c r="PB17" s="353"/>
      <c r="PC17" s="350"/>
      <c r="PD17" s="350"/>
      <c r="PE17" s="350"/>
      <c r="PF17" s="350"/>
      <c r="PG17" s="350"/>
      <c r="PH17" s="350"/>
      <c r="PI17" s="351"/>
      <c r="PJ17" s="352"/>
      <c r="PK17" s="353"/>
      <c r="PL17" s="352"/>
      <c r="PM17" s="353"/>
      <c r="PN17" s="352"/>
      <c r="PO17" s="353"/>
      <c r="PP17" s="352"/>
      <c r="PQ17" s="353"/>
      <c r="PR17" s="350"/>
      <c r="PS17" s="350"/>
      <c r="PT17" s="350"/>
      <c r="PU17" s="350"/>
      <c r="PV17" s="350"/>
      <c r="PW17" s="350"/>
      <c r="PX17" s="351"/>
      <c r="PY17" s="352"/>
      <c r="PZ17" s="353"/>
      <c r="QA17" s="352"/>
      <c r="QB17" s="353"/>
      <c r="QC17" s="352"/>
      <c r="QD17" s="353"/>
      <c r="QE17" s="352"/>
      <c r="QF17" s="353"/>
      <c r="QG17" s="350"/>
      <c r="QH17" s="350"/>
      <c r="QI17" s="350"/>
      <c r="QJ17" s="350"/>
      <c r="QK17" s="350"/>
      <c r="QL17" s="350"/>
      <c r="QM17" s="351"/>
      <c r="QN17" s="352"/>
      <c r="QO17" s="353"/>
      <c r="QP17" s="352"/>
      <c r="QQ17" s="353"/>
      <c r="QR17" s="352"/>
      <c r="QS17" s="353"/>
      <c r="QT17" s="352"/>
      <c r="QU17" s="353"/>
      <c r="QV17" s="350"/>
      <c r="QW17" s="350"/>
      <c r="QX17" s="350"/>
      <c r="QY17" s="350"/>
      <c r="QZ17" s="350"/>
      <c r="RA17" s="350"/>
      <c r="RB17" s="351"/>
      <c r="RC17" s="352"/>
      <c r="RD17" s="353"/>
      <c r="RE17" s="352"/>
      <c r="RF17" s="353"/>
      <c r="RG17" s="352"/>
      <c r="RH17" s="353"/>
      <c r="RI17" s="352"/>
      <c r="RJ17" s="353"/>
      <c r="RK17" s="350"/>
      <c r="RL17" s="350"/>
      <c r="RM17" s="350"/>
      <c r="RN17" s="350"/>
      <c r="RO17" s="350"/>
      <c r="RP17" s="350"/>
      <c r="RQ17" s="351"/>
      <c r="RR17" s="352"/>
      <c r="RS17" s="353"/>
      <c r="RT17" s="352"/>
      <c r="RU17" s="353"/>
      <c r="RV17" s="352"/>
      <c r="RW17" s="353"/>
      <c r="RX17" s="352"/>
      <c r="RY17" s="353"/>
      <c r="RZ17" s="350"/>
      <c r="SA17" s="350"/>
      <c r="SB17" s="350"/>
      <c r="SC17" s="350"/>
      <c r="SD17" s="350"/>
      <c r="SE17" s="350"/>
      <c r="SF17" s="351"/>
      <c r="SG17" s="352"/>
      <c r="SH17" s="353"/>
      <c r="SI17" s="352"/>
      <c r="SJ17" s="353"/>
      <c r="SK17" s="352"/>
      <c r="SL17" s="353"/>
      <c r="SM17" s="352"/>
      <c r="SN17" s="353"/>
      <c r="SO17" s="350"/>
      <c r="SP17" s="350"/>
      <c r="SQ17" s="350"/>
      <c r="SR17" s="350"/>
      <c r="SS17" s="350"/>
      <c r="ST17" s="350"/>
      <c r="SU17" s="351"/>
      <c r="SV17" s="352"/>
      <c r="SW17" s="353"/>
      <c r="SX17" s="352"/>
      <c r="SY17" s="353"/>
      <c r="SZ17" s="352"/>
      <c r="TA17" s="353"/>
      <c r="TB17" s="352"/>
      <c r="TC17" s="353"/>
      <c r="TD17" s="350"/>
      <c r="TE17" s="350"/>
      <c r="TF17" s="350"/>
      <c r="TG17" s="350"/>
      <c r="TH17" s="350"/>
      <c r="TI17" s="350"/>
      <c r="TJ17" s="351"/>
      <c r="TK17" s="352"/>
      <c r="TL17" s="353"/>
      <c r="TM17" s="352"/>
      <c r="TN17" s="353"/>
      <c r="TO17" s="352"/>
      <c r="TP17" s="353"/>
      <c r="TQ17" s="352"/>
      <c r="TR17" s="353"/>
      <c r="TS17" s="350"/>
      <c r="TT17" s="350"/>
      <c r="TU17" s="350"/>
      <c r="TV17" s="350"/>
      <c r="TW17" s="350"/>
      <c r="TX17" s="350"/>
      <c r="TY17" s="351"/>
      <c r="TZ17" s="352"/>
      <c r="UA17" s="353"/>
      <c r="UB17" s="352"/>
      <c r="UC17" s="353"/>
      <c r="UD17" s="352"/>
      <c r="UE17" s="353"/>
      <c r="UF17" s="352"/>
      <c r="UG17" s="353"/>
      <c r="UH17" s="350"/>
      <c r="UI17" s="350"/>
      <c r="UJ17" s="350"/>
      <c r="UK17" s="350"/>
      <c r="UL17" s="350"/>
      <c r="UM17" s="350"/>
      <c r="UN17" s="351"/>
      <c r="UO17" s="352"/>
      <c r="UP17" s="353"/>
      <c r="UQ17" s="352"/>
      <c r="UR17" s="353"/>
      <c r="US17" s="352"/>
      <c r="UT17" s="353"/>
      <c r="UU17" s="352"/>
      <c r="UV17" s="353"/>
      <c r="UW17" s="350"/>
      <c r="UX17" s="350"/>
      <c r="UY17" s="350"/>
      <c r="UZ17" s="350"/>
      <c r="VA17" s="350"/>
      <c r="VB17" s="350"/>
      <c r="VC17" s="351"/>
      <c r="VD17" s="352"/>
      <c r="VE17" s="353"/>
      <c r="VF17" s="352"/>
      <c r="VG17" s="353"/>
      <c r="VH17" s="352"/>
      <c r="VI17" s="353"/>
      <c r="VJ17" s="352"/>
      <c r="VK17" s="353"/>
      <c r="VL17" s="350"/>
      <c r="VM17" s="350"/>
      <c r="VN17" s="350"/>
      <c r="VO17" s="350"/>
      <c r="VP17" s="350"/>
      <c r="VQ17" s="350"/>
      <c r="VR17" s="351"/>
      <c r="VS17" s="352"/>
      <c r="VT17" s="353"/>
      <c r="VU17" s="352"/>
      <c r="VV17" s="353"/>
      <c r="VW17" s="352"/>
      <c r="VX17" s="353"/>
      <c r="VY17" s="352"/>
      <c r="VZ17" s="353"/>
      <c r="WA17" s="350"/>
      <c r="WB17" s="350"/>
      <c r="WC17" s="350"/>
      <c r="WD17" s="350"/>
      <c r="WE17" s="350"/>
      <c r="WF17" s="350"/>
      <c r="WG17" s="351"/>
      <c r="WH17" s="352"/>
      <c r="WI17" s="353"/>
      <c r="WJ17" s="352"/>
      <c r="WK17" s="353"/>
      <c r="WL17" s="352"/>
      <c r="WM17" s="353"/>
      <c r="WN17" s="352"/>
      <c r="WO17" s="353"/>
      <c r="WP17" s="350"/>
      <c r="WQ17" s="350"/>
      <c r="WR17" s="350"/>
      <c r="WS17" s="350"/>
      <c r="WT17" s="350"/>
      <c r="WU17" s="350"/>
      <c r="WV17" s="351"/>
      <c r="WW17" s="352"/>
      <c r="WX17" s="353"/>
      <c r="WY17" s="352"/>
      <c r="WZ17" s="353"/>
      <c r="XA17" s="352"/>
      <c r="XB17" s="353"/>
      <c r="XC17" s="352"/>
      <c r="XD17" s="353"/>
      <c r="XE17" s="350"/>
      <c r="XF17" s="350"/>
      <c r="XG17" s="350"/>
      <c r="XH17" s="350"/>
      <c r="XI17" s="350"/>
      <c r="XJ17" s="350"/>
      <c r="XK17" s="351"/>
      <c r="XL17" s="352"/>
      <c r="XM17" s="353"/>
      <c r="XN17" s="352"/>
      <c r="XO17" s="353"/>
      <c r="XP17" s="352"/>
      <c r="XQ17" s="353"/>
      <c r="XR17" s="352"/>
      <c r="XS17" s="353"/>
      <c r="XT17" s="350"/>
      <c r="XU17" s="350"/>
      <c r="XV17" s="350"/>
      <c r="XW17" s="350"/>
      <c r="XX17" s="350"/>
      <c r="XY17" s="350"/>
      <c r="XZ17" s="351"/>
      <c r="YA17" s="352"/>
      <c r="YB17" s="353"/>
      <c r="YC17" s="352"/>
      <c r="YD17" s="353"/>
      <c r="YE17" s="352"/>
      <c r="YF17" s="353"/>
      <c r="YG17" s="352"/>
      <c r="YH17" s="353"/>
      <c r="YI17" s="350"/>
      <c r="YJ17" s="350"/>
      <c r="YK17" s="350"/>
      <c r="YL17" s="350"/>
      <c r="YM17" s="350"/>
      <c r="YN17" s="350"/>
      <c r="YO17" s="351"/>
      <c r="YP17" s="352"/>
      <c r="YQ17" s="353"/>
      <c r="YR17" s="352"/>
      <c r="YS17" s="353"/>
      <c r="YT17" s="352"/>
      <c r="YU17" s="353"/>
      <c r="YV17" s="352"/>
      <c r="YW17" s="353"/>
      <c r="YX17" s="350"/>
      <c r="YY17" s="350"/>
      <c r="YZ17" s="350"/>
      <c r="ZA17" s="350"/>
      <c r="ZB17" s="350"/>
      <c r="ZC17" s="350"/>
      <c r="ZD17" s="351"/>
      <c r="ZE17" s="352"/>
      <c r="ZF17" s="353"/>
      <c r="ZG17" s="352"/>
      <c r="ZH17" s="353"/>
      <c r="ZI17" s="352"/>
      <c r="ZJ17" s="353"/>
      <c r="ZK17" s="352"/>
      <c r="ZL17" s="353"/>
      <c r="ZM17" s="350"/>
      <c r="ZN17" s="350"/>
      <c r="ZO17" s="350"/>
      <c r="ZP17" s="350"/>
      <c r="ZQ17" s="350"/>
      <c r="ZR17" s="350"/>
      <c r="ZS17" s="351"/>
      <c r="ZT17" s="352"/>
      <c r="ZU17" s="353"/>
      <c r="ZV17" s="352"/>
      <c r="ZW17" s="353"/>
      <c r="ZX17" s="352"/>
      <c r="ZY17" s="353"/>
      <c r="ZZ17" s="352"/>
      <c r="AAA17" s="353"/>
      <c r="AAB17" s="350"/>
      <c r="AAC17" s="350"/>
      <c r="AAD17" s="350"/>
      <c r="AAE17" s="350"/>
      <c r="AAF17" s="350"/>
      <c r="AAG17" s="350"/>
      <c r="AAH17" s="351"/>
      <c r="AAI17" s="352"/>
      <c r="AAJ17" s="353"/>
      <c r="AAK17" s="352"/>
      <c r="AAL17" s="353"/>
      <c r="AAM17" s="352"/>
      <c r="AAN17" s="353"/>
      <c r="AAO17" s="352"/>
      <c r="AAP17" s="353"/>
      <c r="AAQ17" s="350"/>
      <c r="AAR17" s="350"/>
      <c r="AAS17" s="350"/>
      <c r="AAT17" s="350"/>
      <c r="AAU17" s="350"/>
      <c r="AAV17" s="350"/>
      <c r="AAW17" s="351"/>
      <c r="AAX17" s="352"/>
      <c r="AAY17" s="353"/>
      <c r="AAZ17" s="352"/>
      <c r="ABA17" s="353"/>
      <c r="ABB17" s="352"/>
      <c r="ABC17" s="353"/>
      <c r="ABD17" s="352"/>
      <c r="ABE17" s="353"/>
      <c r="ABF17" s="350"/>
      <c r="ABG17" s="350"/>
      <c r="ABH17" s="350"/>
      <c r="ABI17" s="350"/>
      <c r="ABJ17" s="350"/>
      <c r="ABK17" s="350"/>
      <c r="ABL17" s="351"/>
      <c r="ABM17" s="352"/>
      <c r="ABN17" s="353"/>
      <c r="ABO17" s="352"/>
      <c r="ABP17" s="353"/>
      <c r="ABQ17" s="352"/>
      <c r="ABR17" s="353"/>
      <c r="ABS17" s="352"/>
      <c r="ABT17" s="353"/>
      <c r="ABU17" s="350"/>
      <c r="ABV17" s="350"/>
      <c r="ABW17" s="350"/>
      <c r="ABX17" s="350"/>
      <c r="ABY17" s="350"/>
      <c r="ABZ17" s="350"/>
      <c r="ACA17" s="351"/>
      <c r="ACB17" s="352"/>
      <c r="ACC17" s="353"/>
      <c r="ACD17" s="352"/>
      <c r="ACE17" s="353"/>
      <c r="ACF17" s="352"/>
      <c r="ACG17" s="353"/>
      <c r="ACH17" s="352"/>
      <c r="ACI17" s="353"/>
      <c r="ACJ17" s="350"/>
      <c r="ACK17" s="350"/>
      <c r="ACL17" s="350"/>
      <c r="ACM17" s="350"/>
      <c r="ACN17" s="350"/>
      <c r="ACO17" s="350"/>
      <c r="ACP17" s="351"/>
      <c r="ACQ17" s="352"/>
      <c r="ACR17" s="353"/>
      <c r="ACS17" s="352"/>
      <c r="ACT17" s="353"/>
      <c r="ACU17" s="352"/>
      <c r="ACV17" s="353"/>
      <c r="ACW17" s="352"/>
      <c r="ACX17" s="353"/>
      <c r="ACY17" s="350"/>
      <c r="ACZ17" s="350"/>
      <c r="ADA17" s="350"/>
      <c r="ADB17" s="350"/>
      <c r="ADC17" s="350"/>
      <c r="ADD17" s="350"/>
      <c r="ADE17" s="351"/>
      <c r="ADF17" s="352"/>
      <c r="ADG17" s="353"/>
      <c r="ADH17" s="352"/>
      <c r="ADI17" s="353"/>
      <c r="ADJ17" s="352"/>
      <c r="ADK17" s="353"/>
      <c r="ADL17" s="352"/>
      <c r="ADM17" s="353"/>
      <c r="ADN17" s="350"/>
      <c r="ADO17" s="350"/>
      <c r="ADP17" s="350"/>
      <c r="ADQ17" s="350"/>
      <c r="ADR17" s="350"/>
      <c r="ADS17" s="350"/>
      <c r="ADT17" s="351"/>
      <c r="ADU17" s="352"/>
      <c r="ADV17" s="353"/>
      <c r="ADW17" s="352"/>
      <c r="ADX17" s="353"/>
      <c r="ADY17" s="352"/>
      <c r="ADZ17" s="353"/>
      <c r="AEA17" s="352"/>
      <c r="AEB17" s="353"/>
      <c r="AEC17" s="350"/>
      <c r="AED17" s="350"/>
      <c r="AEE17" s="350"/>
      <c r="AEF17" s="350"/>
      <c r="AEG17" s="350"/>
      <c r="AEH17" s="350"/>
      <c r="AEI17" s="351"/>
      <c r="AEJ17" s="352"/>
      <c r="AEK17" s="353"/>
      <c r="AEL17" s="352"/>
      <c r="AEM17" s="353"/>
      <c r="AEN17" s="352"/>
      <c r="AEO17" s="353"/>
      <c r="AEP17" s="352"/>
      <c r="AEQ17" s="353"/>
      <c r="AER17" s="350"/>
      <c r="AES17" s="350"/>
      <c r="AET17" s="350"/>
      <c r="AEU17" s="350"/>
      <c r="AEV17" s="350"/>
      <c r="AEW17" s="350"/>
      <c r="AEX17" s="351"/>
      <c r="AEY17" s="352"/>
      <c r="AEZ17" s="353"/>
      <c r="AFA17" s="352"/>
      <c r="AFB17" s="353"/>
      <c r="AFC17" s="352"/>
      <c r="AFD17" s="353"/>
      <c r="AFE17" s="352"/>
      <c r="AFF17" s="353"/>
      <c r="AFG17" s="350"/>
      <c r="AFH17" s="350"/>
      <c r="AFI17" s="350"/>
      <c r="AFJ17" s="350"/>
      <c r="AFK17" s="350"/>
      <c r="AFL17" s="350"/>
      <c r="AFM17" s="351"/>
      <c r="AFN17" s="352"/>
      <c r="AFO17" s="353"/>
      <c r="AFP17" s="352"/>
      <c r="AFQ17" s="353"/>
      <c r="AFR17" s="352"/>
      <c r="AFS17" s="353"/>
      <c r="AFT17" s="352"/>
      <c r="AFU17" s="353"/>
      <c r="AFV17" s="350"/>
      <c r="AFW17" s="350"/>
      <c r="AFX17" s="350"/>
      <c r="AFY17" s="350"/>
      <c r="AFZ17" s="350"/>
      <c r="AGA17" s="350"/>
      <c r="AGB17" s="351"/>
      <c r="AGC17" s="352"/>
      <c r="AGD17" s="353"/>
      <c r="AGE17" s="352"/>
      <c r="AGF17" s="353"/>
      <c r="AGG17" s="352"/>
      <c r="AGH17" s="353"/>
      <c r="AGI17" s="352"/>
      <c r="AGJ17" s="353"/>
      <c r="AGK17" s="350"/>
      <c r="AGL17" s="350"/>
      <c r="AGM17" s="350"/>
      <c r="AGN17" s="350"/>
      <c r="AGO17" s="350"/>
      <c r="AGP17" s="350"/>
      <c r="AGQ17" s="351"/>
      <c r="AGR17" s="352"/>
      <c r="AGS17" s="353"/>
      <c r="AGT17" s="352"/>
      <c r="AGU17" s="353"/>
      <c r="AGV17" s="352"/>
      <c r="AGW17" s="353"/>
      <c r="AGX17" s="352"/>
      <c r="AGY17" s="353"/>
      <c r="AGZ17" s="350"/>
      <c r="AHA17" s="350"/>
      <c r="AHB17" s="350"/>
      <c r="AHC17" s="350"/>
      <c r="AHD17" s="350"/>
      <c r="AHE17" s="350"/>
      <c r="AHF17" s="351"/>
      <c r="AHG17" s="352"/>
      <c r="AHH17" s="353"/>
      <c r="AHI17" s="352"/>
      <c r="AHJ17" s="353"/>
      <c r="AHK17" s="352"/>
      <c r="AHL17" s="353"/>
      <c r="AHM17" s="352"/>
      <c r="AHN17" s="353"/>
      <c r="AHO17" s="350"/>
      <c r="AHP17" s="350"/>
      <c r="AHQ17" s="350"/>
      <c r="AHR17" s="350"/>
      <c r="AHS17" s="350"/>
      <c r="AHT17" s="350"/>
      <c r="AHU17" s="351"/>
      <c r="AHV17" s="352"/>
      <c r="AHW17" s="353"/>
      <c r="AHX17" s="352"/>
      <c r="AHY17" s="353"/>
      <c r="AHZ17" s="352"/>
      <c r="AIA17" s="353"/>
      <c r="AIB17" s="352"/>
      <c r="AIC17" s="353"/>
      <c r="AID17" s="350"/>
      <c r="AIE17" s="350"/>
      <c r="AIF17" s="350"/>
      <c r="AIG17" s="350"/>
      <c r="AIH17" s="350"/>
      <c r="AII17" s="350"/>
      <c r="AIJ17" s="351"/>
      <c r="AIK17" s="352"/>
      <c r="AIL17" s="353"/>
      <c r="AIM17" s="352"/>
      <c r="AIN17" s="353"/>
      <c r="AIO17" s="352"/>
      <c r="AIP17" s="353"/>
      <c r="AIQ17" s="352"/>
      <c r="AIR17" s="353"/>
      <c r="AIS17" s="350"/>
      <c r="AIT17" s="350"/>
      <c r="AIU17" s="350"/>
      <c r="AIV17" s="350"/>
      <c r="AIW17" s="350"/>
      <c r="AIX17" s="350"/>
      <c r="AIY17" s="351"/>
      <c r="AIZ17" s="352"/>
      <c r="AJA17" s="353"/>
      <c r="AJB17" s="352"/>
      <c r="AJC17" s="353"/>
      <c r="AJD17" s="352"/>
      <c r="AJE17" s="353"/>
      <c r="AJF17" s="352"/>
      <c r="AJG17" s="353"/>
      <c r="AJH17" s="350"/>
      <c r="AJI17" s="350"/>
      <c r="AJJ17" s="350"/>
      <c r="AJK17" s="350"/>
      <c r="AJL17" s="350"/>
      <c r="AJM17" s="350"/>
      <c r="AJN17" s="351"/>
      <c r="AJO17" s="352"/>
      <c r="AJP17" s="353"/>
      <c r="AJQ17" s="352"/>
      <c r="AJR17" s="353"/>
      <c r="AJS17" s="352"/>
      <c r="AJT17" s="353"/>
      <c r="AJU17" s="352"/>
      <c r="AJV17" s="353"/>
      <c r="AJW17" s="350"/>
      <c r="AJX17" s="350"/>
      <c r="AJY17" s="350"/>
      <c r="AJZ17" s="350"/>
      <c r="AKA17" s="350"/>
      <c r="AKB17" s="350"/>
      <c r="AKC17" s="351"/>
      <c r="AKD17" s="352"/>
      <c r="AKE17" s="353"/>
      <c r="AKF17" s="352"/>
      <c r="AKG17" s="353"/>
      <c r="AKH17" s="352"/>
      <c r="AKI17" s="353"/>
      <c r="AKJ17" s="352"/>
      <c r="AKK17" s="353"/>
      <c r="AKL17" s="350"/>
      <c r="AKM17" s="350"/>
      <c r="AKN17" s="350"/>
      <c r="AKO17" s="350"/>
      <c r="AKP17" s="350"/>
      <c r="AKQ17" s="350"/>
      <c r="AKR17" s="351"/>
      <c r="AKS17" s="352"/>
      <c r="AKT17" s="353"/>
      <c r="AKU17" s="352"/>
      <c r="AKV17" s="353"/>
      <c r="AKW17" s="352"/>
      <c r="AKX17" s="353"/>
      <c r="AKY17" s="352"/>
      <c r="AKZ17" s="353"/>
      <c r="ALA17" s="350"/>
      <c r="ALB17" s="350"/>
      <c r="ALC17" s="350"/>
      <c r="ALD17" s="350"/>
      <c r="ALE17" s="350"/>
      <c r="ALF17" s="350"/>
      <c r="ALG17" s="351"/>
      <c r="ALH17" s="352"/>
      <c r="ALI17" s="353"/>
      <c r="ALJ17" s="352"/>
      <c r="ALK17" s="353"/>
      <c r="ALL17" s="352"/>
      <c r="ALM17" s="353"/>
      <c r="ALN17" s="352"/>
      <c r="ALO17" s="353"/>
      <c r="ALP17" s="350"/>
      <c r="ALQ17" s="350"/>
      <c r="ALR17" s="350"/>
      <c r="ALS17" s="350"/>
      <c r="ALT17" s="350"/>
      <c r="ALU17" s="350"/>
      <c r="ALV17" s="351"/>
      <c r="ALW17" s="352"/>
      <c r="ALX17" s="353"/>
      <c r="ALY17" s="352"/>
      <c r="ALZ17" s="353"/>
      <c r="AMA17" s="352"/>
      <c r="AMB17" s="353"/>
      <c r="AMC17" s="352"/>
      <c r="AMD17" s="353"/>
      <c r="AME17" s="350"/>
      <c r="AMF17" s="350"/>
      <c r="AMG17" s="350"/>
      <c r="AMH17" s="350"/>
      <c r="AMI17" s="350"/>
      <c r="AMJ17" s="350"/>
      <c r="AMK17" s="351"/>
      <c r="AML17" s="352"/>
      <c r="AMM17" s="353"/>
      <c r="AMN17" s="352"/>
      <c r="AMO17" s="353"/>
      <c r="AMP17" s="352"/>
      <c r="AMQ17" s="353"/>
      <c r="AMR17" s="352"/>
      <c r="AMS17" s="353"/>
      <c r="AMT17" s="350"/>
      <c r="AMU17" s="350"/>
      <c r="AMV17" s="350"/>
      <c r="AMW17" s="350"/>
      <c r="AMX17" s="350"/>
      <c r="AMY17" s="350"/>
      <c r="AMZ17" s="351"/>
      <c r="ANA17" s="352"/>
      <c r="ANB17" s="353"/>
      <c r="ANC17" s="352"/>
      <c r="AND17" s="353"/>
      <c r="ANE17" s="352"/>
      <c r="ANF17" s="353"/>
      <c r="ANG17" s="352"/>
      <c r="ANH17" s="353"/>
      <c r="ANI17" s="350"/>
      <c r="ANJ17" s="350"/>
      <c r="ANK17" s="350"/>
      <c r="ANL17" s="350"/>
      <c r="ANM17" s="350"/>
      <c r="ANN17" s="350"/>
      <c r="ANO17" s="351"/>
      <c r="ANP17" s="352"/>
      <c r="ANQ17" s="353"/>
      <c r="ANR17" s="352"/>
      <c r="ANS17" s="353"/>
      <c r="ANT17" s="352"/>
      <c r="ANU17" s="353"/>
      <c r="ANV17" s="352"/>
      <c r="ANW17" s="353"/>
      <c r="ANX17" s="350"/>
      <c r="ANY17" s="350"/>
      <c r="ANZ17" s="350"/>
      <c r="AOA17" s="350"/>
      <c r="AOB17" s="350"/>
      <c r="AOC17" s="350"/>
      <c r="AOD17" s="351"/>
      <c r="AOE17" s="352"/>
      <c r="AOF17" s="353"/>
      <c r="AOG17" s="352"/>
      <c r="AOH17" s="353"/>
      <c r="AOI17" s="352"/>
      <c r="AOJ17" s="353"/>
      <c r="AOK17" s="352"/>
      <c r="AOL17" s="353"/>
      <c r="AOM17" s="350"/>
      <c r="AON17" s="350"/>
      <c r="AOO17" s="350"/>
      <c r="AOP17" s="350"/>
      <c r="AOQ17" s="350"/>
      <c r="AOR17" s="350"/>
      <c r="AOS17" s="351"/>
      <c r="AOT17" s="352"/>
      <c r="AOU17" s="353"/>
      <c r="AOV17" s="352"/>
      <c r="AOW17" s="353"/>
      <c r="AOX17" s="352"/>
      <c r="AOY17" s="353"/>
      <c r="AOZ17" s="352"/>
      <c r="APA17" s="353"/>
      <c r="APB17" s="350"/>
      <c r="APC17" s="350"/>
      <c r="APD17" s="350"/>
      <c r="APE17" s="350"/>
      <c r="APF17" s="350"/>
      <c r="APG17" s="350"/>
      <c r="APH17" s="351"/>
      <c r="API17" s="352"/>
      <c r="APJ17" s="353"/>
      <c r="APK17" s="352"/>
      <c r="APL17" s="353"/>
      <c r="APM17" s="352"/>
      <c r="APN17" s="353"/>
      <c r="APO17" s="352"/>
      <c r="APP17" s="353"/>
      <c r="APQ17" s="350"/>
      <c r="APR17" s="350"/>
      <c r="APS17" s="350"/>
      <c r="APT17" s="350"/>
      <c r="APU17" s="350"/>
      <c r="APV17" s="350"/>
      <c r="APW17" s="351"/>
      <c r="APX17" s="352"/>
      <c r="APY17" s="353"/>
      <c r="APZ17" s="352"/>
      <c r="AQA17" s="353"/>
      <c r="AQB17" s="352"/>
      <c r="AQC17" s="353"/>
      <c r="AQD17" s="352"/>
      <c r="AQE17" s="353"/>
      <c r="AQF17" s="350"/>
      <c r="AQG17" s="350"/>
      <c r="AQH17" s="350"/>
      <c r="AQI17" s="350"/>
      <c r="AQJ17" s="350"/>
      <c r="AQK17" s="350"/>
      <c r="AQL17" s="351"/>
      <c r="AQM17" s="352"/>
      <c r="AQN17" s="353"/>
      <c r="AQO17" s="352"/>
      <c r="AQP17" s="353"/>
      <c r="AQQ17" s="352"/>
      <c r="AQR17" s="353"/>
      <c r="AQS17" s="352"/>
      <c r="AQT17" s="353"/>
      <c r="AQU17" s="350"/>
      <c r="AQV17" s="350"/>
      <c r="AQW17" s="350"/>
      <c r="AQX17" s="350"/>
      <c r="AQY17" s="350"/>
      <c r="AQZ17" s="350"/>
      <c r="ARA17" s="351"/>
      <c r="ARB17" s="352"/>
      <c r="ARC17" s="353"/>
      <c r="ARD17" s="352"/>
      <c r="ARE17" s="353"/>
      <c r="ARF17" s="352"/>
      <c r="ARG17" s="353"/>
      <c r="ARH17" s="352"/>
      <c r="ARI17" s="353"/>
      <c r="ARJ17" s="350"/>
      <c r="ARK17" s="350"/>
      <c r="ARL17" s="350"/>
      <c r="ARM17" s="350"/>
      <c r="ARN17" s="350"/>
      <c r="ARO17" s="350"/>
      <c r="ARP17" s="351"/>
      <c r="ARQ17" s="352"/>
      <c r="ARR17" s="353"/>
      <c r="ARS17" s="352"/>
      <c r="ART17" s="353"/>
      <c r="ARU17" s="352"/>
      <c r="ARV17" s="353"/>
      <c r="ARW17" s="352"/>
      <c r="ARX17" s="353"/>
      <c r="ARY17" s="350"/>
      <c r="ARZ17" s="350"/>
      <c r="ASA17" s="350"/>
      <c r="ASB17" s="350"/>
      <c r="ASC17" s="350"/>
      <c r="ASD17" s="350"/>
      <c r="ASE17" s="351"/>
      <c r="ASF17" s="352"/>
      <c r="ASG17" s="353"/>
      <c r="ASH17" s="352"/>
      <c r="ASI17" s="353"/>
      <c r="ASJ17" s="352"/>
      <c r="ASK17" s="353"/>
      <c r="ASL17" s="352"/>
      <c r="ASM17" s="353"/>
      <c r="ASN17" s="350"/>
      <c r="ASO17" s="350"/>
      <c r="ASP17" s="350"/>
      <c r="ASQ17" s="350"/>
      <c r="ASR17" s="350"/>
      <c r="ASS17" s="350"/>
      <c r="AST17" s="351"/>
      <c r="ASU17" s="352"/>
      <c r="ASV17" s="353"/>
      <c r="ASW17" s="352"/>
      <c r="ASX17" s="353"/>
      <c r="ASY17" s="352"/>
      <c r="ASZ17" s="353"/>
      <c r="ATA17" s="352"/>
      <c r="ATB17" s="353"/>
      <c r="ATC17" s="350"/>
      <c r="ATD17" s="350"/>
      <c r="ATE17" s="350"/>
      <c r="ATF17" s="350"/>
      <c r="ATG17" s="350"/>
      <c r="ATH17" s="350"/>
      <c r="ATI17" s="351"/>
      <c r="ATJ17" s="352"/>
      <c r="ATK17" s="353"/>
      <c r="ATL17" s="352"/>
      <c r="ATM17" s="353"/>
      <c r="ATN17" s="352"/>
      <c r="ATO17" s="353"/>
      <c r="ATP17" s="352"/>
      <c r="ATQ17" s="353"/>
      <c r="ATR17" s="350"/>
      <c r="ATS17" s="350"/>
      <c r="ATT17" s="350"/>
      <c r="ATU17" s="350"/>
      <c r="ATV17" s="350"/>
      <c r="ATW17" s="350"/>
      <c r="ATX17" s="351"/>
      <c r="ATY17" s="352"/>
      <c r="ATZ17" s="353"/>
      <c r="AUA17" s="352"/>
      <c r="AUB17" s="353"/>
      <c r="AUC17" s="352"/>
      <c r="AUD17" s="353"/>
      <c r="AUE17" s="352"/>
      <c r="AUF17" s="353"/>
      <c r="AUG17" s="350"/>
      <c r="AUH17" s="350"/>
      <c r="AUI17" s="350"/>
      <c r="AUJ17" s="350"/>
      <c r="AUK17" s="350"/>
      <c r="AUL17" s="350"/>
      <c r="AUM17" s="351"/>
      <c r="AUN17" s="352"/>
      <c r="AUO17" s="353"/>
      <c r="AUP17" s="352"/>
      <c r="AUQ17" s="353"/>
      <c r="AUR17" s="352"/>
      <c r="AUS17" s="353"/>
      <c r="AUT17" s="352"/>
      <c r="AUU17" s="353"/>
      <c r="AUV17" s="350"/>
      <c r="AUW17" s="350"/>
      <c r="AUX17" s="350"/>
      <c r="AUY17" s="350"/>
      <c r="AUZ17" s="350"/>
      <c r="AVA17" s="350"/>
      <c r="AVB17" s="351"/>
      <c r="AVC17" s="352"/>
      <c r="AVD17" s="353"/>
      <c r="AVE17" s="352"/>
      <c r="AVF17" s="353"/>
      <c r="AVG17" s="352"/>
      <c r="AVH17" s="353"/>
      <c r="AVI17" s="352"/>
      <c r="AVJ17" s="353"/>
      <c r="AVK17" s="350"/>
      <c r="AVL17" s="350"/>
      <c r="AVM17" s="350"/>
      <c r="AVN17" s="350"/>
      <c r="AVO17" s="350"/>
      <c r="AVP17" s="350"/>
      <c r="AVQ17" s="351"/>
      <c r="AVR17" s="352"/>
      <c r="AVS17" s="353"/>
      <c r="AVT17" s="352"/>
      <c r="AVU17" s="353"/>
      <c r="AVV17" s="352"/>
      <c r="AVW17" s="353"/>
      <c r="AVX17" s="352"/>
      <c r="AVY17" s="353"/>
      <c r="AVZ17" s="350"/>
      <c r="AWA17" s="350"/>
      <c r="AWB17" s="350"/>
      <c r="AWC17" s="350"/>
      <c r="AWD17" s="350"/>
      <c r="AWE17" s="350"/>
      <c r="AWF17" s="351"/>
      <c r="AWG17" s="352"/>
      <c r="AWH17" s="353"/>
      <c r="AWI17" s="352"/>
      <c r="AWJ17" s="353"/>
      <c r="AWK17" s="352"/>
      <c r="AWL17" s="353"/>
      <c r="AWM17" s="352"/>
      <c r="AWN17" s="353"/>
      <c r="AWO17" s="350"/>
      <c r="AWP17" s="350"/>
      <c r="AWQ17" s="350"/>
      <c r="AWR17" s="350"/>
      <c r="AWS17" s="350"/>
      <c r="AWT17" s="350"/>
      <c r="AWU17" s="351"/>
      <c r="AWV17" s="352"/>
      <c r="AWW17" s="353"/>
      <c r="AWX17" s="352"/>
      <c r="AWY17" s="353"/>
      <c r="AWZ17" s="352"/>
      <c r="AXA17" s="353"/>
      <c r="AXB17" s="352"/>
      <c r="AXC17" s="353"/>
      <c r="AXD17" s="350"/>
      <c r="AXE17" s="350"/>
      <c r="AXF17" s="350"/>
      <c r="AXG17" s="350"/>
      <c r="AXH17" s="350"/>
      <c r="AXI17" s="350"/>
      <c r="AXJ17" s="351"/>
      <c r="AXK17" s="352"/>
      <c r="AXL17" s="353"/>
      <c r="AXM17" s="352"/>
      <c r="AXN17" s="353"/>
      <c r="AXO17" s="352"/>
      <c r="AXP17" s="353"/>
      <c r="AXQ17" s="352"/>
      <c r="AXR17" s="353"/>
      <c r="AXS17" s="350"/>
      <c r="AXT17" s="350"/>
      <c r="AXU17" s="350"/>
      <c r="AXV17" s="350"/>
      <c r="AXW17" s="350"/>
      <c r="AXX17" s="350"/>
      <c r="AXY17" s="351"/>
      <c r="AXZ17" s="352"/>
      <c r="AYA17" s="353"/>
      <c r="AYB17" s="352"/>
      <c r="AYC17" s="353"/>
      <c r="AYD17" s="352"/>
      <c r="AYE17" s="353"/>
      <c r="AYF17" s="352"/>
      <c r="AYG17" s="353"/>
      <c r="AYH17" s="350"/>
      <c r="AYI17" s="350"/>
      <c r="AYJ17" s="350"/>
      <c r="AYK17" s="350"/>
      <c r="AYL17" s="350"/>
      <c r="AYM17" s="350"/>
      <c r="AYN17" s="351"/>
      <c r="AYO17" s="352"/>
      <c r="AYP17" s="353"/>
      <c r="AYQ17" s="352"/>
      <c r="AYR17" s="353"/>
      <c r="AYS17" s="352"/>
      <c r="AYT17" s="353"/>
      <c r="AYU17" s="352"/>
      <c r="AYV17" s="353"/>
      <c r="AYW17" s="350"/>
      <c r="AYX17" s="350"/>
      <c r="AYY17" s="350"/>
      <c r="AYZ17" s="350"/>
      <c r="AZA17" s="350"/>
      <c r="AZB17" s="350"/>
      <c r="AZC17" s="351"/>
      <c r="AZD17" s="352"/>
      <c r="AZE17" s="353"/>
      <c r="AZF17" s="352"/>
      <c r="AZG17" s="353"/>
      <c r="AZH17" s="352"/>
      <c r="AZI17" s="353"/>
      <c r="AZJ17" s="352"/>
      <c r="AZK17" s="353"/>
      <c r="AZL17" s="350"/>
      <c r="AZM17" s="350"/>
      <c r="AZN17" s="350"/>
      <c r="AZO17" s="350"/>
      <c r="AZP17" s="350"/>
      <c r="AZQ17" s="350"/>
      <c r="AZR17" s="351"/>
      <c r="AZS17" s="352"/>
      <c r="AZT17" s="353"/>
      <c r="AZU17" s="352"/>
      <c r="AZV17" s="353"/>
      <c r="AZW17" s="352"/>
      <c r="AZX17" s="353"/>
      <c r="AZY17" s="352"/>
      <c r="AZZ17" s="353"/>
      <c r="BAA17" s="350"/>
      <c r="BAB17" s="350"/>
      <c r="BAC17" s="350"/>
      <c r="BAD17" s="350"/>
      <c r="BAE17" s="350"/>
      <c r="BAF17" s="350"/>
      <c r="BAG17" s="351"/>
      <c r="BAH17" s="352"/>
      <c r="BAI17" s="353"/>
      <c r="BAJ17" s="352"/>
      <c r="BAK17" s="353"/>
      <c r="BAL17" s="352"/>
      <c r="BAM17" s="353"/>
      <c r="BAN17" s="352"/>
      <c r="BAO17" s="353"/>
      <c r="BAP17" s="350"/>
      <c r="BAQ17" s="350"/>
      <c r="BAR17" s="350"/>
      <c r="BAS17" s="350"/>
      <c r="BAT17" s="350"/>
      <c r="BAU17" s="350"/>
      <c r="BAV17" s="351"/>
      <c r="BAW17" s="352"/>
      <c r="BAX17" s="353"/>
      <c r="BAY17" s="352"/>
      <c r="BAZ17" s="353"/>
      <c r="BBA17" s="352"/>
      <c r="BBB17" s="353"/>
      <c r="BBC17" s="352"/>
      <c r="BBD17" s="353"/>
      <c r="BBE17" s="350"/>
      <c r="BBF17" s="350"/>
      <c r="BBG17" s="350"/>
      <c r="BBH17" s="350"/>
      <c r="BBI17" s="350"/>
      <c r="BBJ17" s="350"/>
      <c r="BBK17" s="351"/>
      <c r="BBL17" s="352"/>
      <c r="BBM17" s="353"/>
      <c r="BBN17" s="352"/>
      <c r="BBO17" s="353"/>
      <c r="BBP17" s="352"/>
      <c r="BBQ17" s="353"/>
      <c r="BBR17" s="352"/>
      <c r="BBS17" s="353"/>
      <c r="BBT17" s="350"/>
      <c r="BBU17" s="350"/>
      <c r="BBV17" s="350"/>
      <c r="BBW17" s="350"/>
      <c r="BBX17" s="350"/>
      <c r="BBY17" s="350"/>
      <c r="BBZ17" s="351"/>
      <c r="BCA17" s="352"/>
      <c r="BCB17" s="353"/>
      <c r="BCC17" s="352"/>
      <c r="BCD17" s="353"/>
      <c r="BCE17" s="352"/>
      <c r="BCF17" s="353"/>
      <c r="BCG17" s="352"/>
      <c r="BCH17" s="353"/>
      <c r="BCI17" s="350"/>
      <c r="BCJ17" s="350"/>
      <c r="BCK17" s="350"/>
      <c r="BCL17" s="350"/>
      <c r="BCM17" s="350"/>
      <c r="BCN17" s="350"/>
      <c r="BCO17" s="351"/>
      <c r="BCP17" s="352"/>
      <c r="BCQ17" s="353"/>
      <c r="BCR17" s="352"/>
      <c r="BCS17" s="353"/>
      <c r="BCT17" s="352"/>
      <c r="BCU17" s="353"/>
      <c r="BCV17" s="352"/>
      <c r="BCW17" s="353"/>
      <c r="BCX17" s="350"/>
      <c r="BCY17" s="350"/>
      <c r="BCZ17" s="350"/>
      <c r="BDA17" s="350"/>
      <c r="BDB17" s="350"/>
      <c r="BDC17" s="350"/>
      <c r="BDD17" s="351"/>
      <c r="BDE17" s="352"/>
      <c r="BDF17" s="353"/>
      <c r="BDG17" s="352"/>
      <c r="BDH17" s="353"/>
      <c r="BDI17" s="352"/>
      <c r="BDJ17" s="353"/>
      <c r="BDK17" s="352"/>
      <c r="BDL17" s="353"/>
      <c r="BDM17" s="350"/>
      <c r="BDN17" s="350"/>
      <c r="BDO17" s="350"/>
      <c r="BDP17" s="350"/>
      <c r="BDQ17" s="350"/>
      <c r="BDR17" s="350"/>
      <c r="BDS17" s="351"/>
      <c r="BDT17" s="352"/>
      <c r="BDU17" s="353"/>
      <c r="BDV17" s="352"/>
      <c r="BDW17" s="353"/>
      <c r="BDX17" s="352"/>
      <c r="BDY17" s="353"/>
      <c r="BDZ17" s="352"/>
      <c r="BEA17" s="353"/>
      <c r="BEB17" s="350"/>
      <c r="BEC17" s="350"/>
      <c r="BED17" s="350"/>
      <c r="BEE17" s="350"/>
      <c r="BEF17" s="350"/>
      <c r="BEG17" s="350"/>
      <c r="BEH17" s="351"/>
      <c r="BEI17" s="352"/>
      <c r="BEJ17" s="353"/>
      <c r="BEK17" s="352"/>
      <c r="BEL17" s="353"/>
      <c r="BEM17" s="352"/>
      <c r="BEN17" s="353"/>
      <c r="BEO17" s="352"/>
      <c r="BEP17" s="353"/>
      <c r="BEQ17" s="350"/>
      <c r="BER17" s="350"/>
      <c r="BES17" s="350"/>
      <c r="BET17" s="350"/>
      <c r="BEU17" s="350"/>
      <c r="BEV17" s="350"/>
      <c r="BEW17" s="351"/>
      <c r="BEX17" s="352"/>
      <c r="BEY17" s="353"/>
      <c r="BEZ17" s="352"/>
      <c r="BFA17" s="353"/>
      <c r="BFB17" s="352"/>
      <c r="BFC17" s="353"/>
      <c r="BFD17" s="352"/>
      <c r="BFE17" s="353"/>
      <c r="BFF17" s="350"/>
      <c r="BFG17" s="350"/>
      <c r="BFH17" s="350"/>
      <c r="BFI17" s="350"/>
      <c r="BFJ17" s="350"/>
      <c r="BFK17" s="350"/>
      <c r="BFL17" s="351"/>
      <c r="BFM17" s="352"/>
      <c r="BFN17" s="353"/>
      <c r="BFO17" s="352"/>
      <c r="BFP17" s="353"/>
      <c r="BFQ17" s="352"/>
      <c r="BFR17" s="353"/>
      <c r="BFS17" s="352"/>
      <c r="BFT17" s="353"/>
      <c r="BFU17" s="350"/>
      <c r="BFV17" s="350"/>
      <c r="BFW17" s="350"/>
      <c r="BFX17" s="350"/>
      <c r="BFY17" s="350"/>
      <c r="BFZ17" s="350"/>
      <c r="BGA17" s="351"/>
      <c r="BGB17" s="352"/>
      <c r="BGC17" s="353"/>
      <c r="BGD17" s="352"/>
      <c r="BGE17" s="353"/>
      <c r="BGF17" s="352"/>
      <c r="BGG17" s="353"/>
      <c r="BGH17" s="352"/>
      <c r="BGI17" s="353"/>
      <c r="BGJ17" s="350"/>
      <c r="BGK17" s="350"/>
      <c r="BGL17" s="350"/>
      <c r="BGM17" s="350"/>
      <c r="BGN17" s="350"/>
      <c r="BGO17" s="350"/>
      <c r="BGP17" s="351"/>
      <c r="BGQ17" s="352"/>
      <c r="BGR17" s="353"/>
      <c r="BGS17" s="352"/>
      <c r="BGT17" s="353"/>
      <c r="BGU17" s="352"/>
      <c r="BGV17" s="353"/>
      <c r="BGW17" s="352"/>
      <c r="BGX17" s="353"/>
      <c r="BGY17" s="350"/>
      <c r="BGZ17" s="350"/>
      <c r="BHA17" s="350"/>
      <c r="BHB17" s="350"/>
      <c r="BHC17" s="350"/>
      <c r="BHD17" s="350"/>
      <c r="BHE17" s="351"/>
      <c r="BHF17" s="352"/>
      <c r="BHG17" s="353"/>
      <c r="BHH17" s="352"/>
      <c r="BHI17" s="353"/>
      <c r="BHJ17" s="352"/>
      <c r="BHK17" s="353"/>
      <c r="BHL17" s="352"/>
      <c r="BHM17" s="353"/>
      <c r="BHN17" s="350"/>
      <c r="BHO17" s="350"/>
      <c r="BHP17" s="350"/>
      <c r="BHQ17" s="350"/>
      <c r="BHR17" s="350"/>
      <c r="BHS17" s="350"/>
      <c r="BHT17" s="351"/>
      <c r="BHU17" s="352"/>
      <c r="BHV17" s="353"/>
      <c r="BHW17" s="352"/>
      <c r="BHX17" s="353"/>
      <c r="BHY17" s="352"/>
      <c r="BHZ17" s="353"/>
      <c r="BIA17" s="352"/>
      <c r="BIB17" s="353"/>
      <c r="BIC17" s="350"/>
      <c r="BID17" s="350"/>
      <c r="BIE17" s="350"/>
      <c r="BIF17" s="350"/>
      <c r="BIG17" s="350"/>
      <c r="BIH17" s="350"/>
      <c r="BII17" s="351"/>
      <c r="BIJ17" s="352"/>
      <c r="BIK17" s="353"/>
      <c r="BIL17" s="352"/>
      <c r="BIM17" s="353"/>
      <c r="BIN17" s="352"/>
      <c r="BIO17" s="353"/>
      <c r="BIP17" s="352"/>
      <c r="BIQ17" s="353"/>
      <c r="BIR17" s="350"/>
      <c r="BIS17" s="350"/>
      <c r="BIT17" s="350"/>
      <c r="BIU17" s="350"/>
      <c r="BIV17" s="350"/>
      <c r="BIW17" s="350"/>
      <c r="BIX17" s="351"/>
      <c r="BIY17" s="352"/>
      <c r="BIZ17" s="353"/>
      <c r="BJA17" s="352"/>
      <c r="BJB17" s="353"/>
      <c r="BJC17" s="352"/>
      <c r="BJD17" s="353"/>
      <c r="BJE17" s="352"/>
      <c r="BJF17" s="353"/>
      <c r="BJG17" s="350"/>
      <c r="BJH17" s="350"/>
      <c r="BJI17" s="350"/>
      <c r="BJJ17" s="350"/>
      <c r="BJK17" s="350"/>
      <c r="BJL17" s="350"/>
      <c r="BJM17" s="351"/>
      <c r="BJN17" s="352"/>
      <c r="BJO17" s="353"/>
      <c r="BJP17" s="352"/>
      <c r="BJQ17" s="353"/>
      <c r="BJR17" s="352"/>
      <c r="BJS17" s="353"/>
      <c r="BJT17" s="352"/>
      <c r="BJU17" s="353"/>
      <c r="BJV17" s="350"/>
      <c r="BJW17" s="350"/>
      <c r="BJX17" s="350"/>
      <c r="BJY17" s="350"/>
      <c r="BJZ17" s="350"/>
      <c r="BKA17" s="350"/>
      <c r="BKB17" s="351"/>
      <c r="BKC17" s="352"/>
      <c r="BKD17" s="353"/>
      <c r="BKE17" s="352"/>
      <c r="BKF17" s="353"/>
      <c r="BKG17" s="352"/>
      <c r="BKH17" s="353"/>
      <c r="BKI17" s="352"/>
      <c r="BKJ17" s="353"/>
      <c r="BKK17" s="350"/>
      <c r="BKL17" s="350"/>
      <c r="BKM17" s="350"/>
      <c r="BKN17" s="350"/>
      <c r="BKO17" s="350"/>
      <c r="BKP17" s="350"/>
      <c r="BKQ17" s="351"/>
      <c r="BKR17" s="352"/>
      <c r="BKS17" s="353"/>
      <c r="BKT17" s="352"/>
      <c r="BKU17" s="353"/>
      <c r="BKV17" s="352"/>
      <c r="BKW17" s="353"/>
      <c r="BKX17" s="352"/>
      <c r="BKY17" s="353"/>
      <c r="BKZ17" s="350"/>
      <c r="BLA17" s="350"/>
      <c r="BLB17" s="350"/>
      <c r="BLC17" s="350"/>
      <c r="BLD17" s="350"/>
      <c r="BLE17" s="350"/>
      <c r="BLF17" s="351"/>
      <c r="BLG17" s="352"/>
      <c r="BLH17" s="353"/>
      <c r="BLI17" s="352"/>
      <c r="BLJ17" s="353"/>
      <c r="BLK17" s="352"/>
      <c r="BLL17" s="353"/>
      <c r="BLM17" s="352"/>
      <c r="BLN17" s="353"/>
      <c r="BLO17" s="350"/>
      <c r="BLP17" s="350"/>
      <c r="BLQ17" s="350"/>
      <c r="BLR17" s="350"/>
      <c r="BLS17" s="350"/>
      <c r="BLT17" s="350"/>
      <c r="BLU17" s="351"/>
      <c r="BLV17" s="352"/>
      <c r="BLW17" s="353"/>
      <c r="BLX17" s="352"/>
      <c r="BLY17" s="353"/>
      <c r="BLZ17" s="352"/>
      <c r="BMA17" s="353"/>
      <c r="BMB17" s="352"/>
      <c r="BMC17" s="353"/>
      <c r="BMD17" s="350"/>
      <c r="BME17" s="350"/>
      <c r="BMF17" s="350"/>
      <c r="BMG17" s="350"/>
      <c r="BMH17" s="350"/>
      <c r="BMI17" s="350"/>
      <c r="BMJ17" s="351"/>
      <c r="BMK17" s="352"/>
      <c r="BML17" s="353"/>
      <c r="BMM17" s="352"/>
      <c r="BMN17" s="353"/>
      <c r="BMO17" s="352"/>
      <c r="BMP17" s="353"/>
      <c r="BMQ17" s="352"/>
      <c r="BMR17" s="353"/>
      <c r="BMS17" s="350"/>
      <c r="BMT17" s="350"/>
      <c r="BMU17" s="350"/>
      <c r="BMV17" s="350"/>
      <c r="BMW17" s="350"/>
      <c r="BMX17" s="350"/>
      <c r="BMY17" s="351"/>
      <c r="BMZ17" s="352"/>
      <c r="BNA17" s="353"/>
      <c r="BNB17" s="352"/>
      <c r="BNC17" s="353"/>
      <c r="BND17" s="352"/>
      <c r="BNE17" s="353"/>
      <c r="BNF17" s="352"/>
      <c r="BNG17" s="353"/>
      <c r="BNH17" s="350"/>
      <c r="BNI17" s="350"/>
      <c r="BNJ17" s="350"/>
      <c r="BNK17" s="350"/>
      <c r="BNL17" s="350"/>
      <c r="BNM17" s="350"/>
      <c r="BNN17" s="351"/>
      <c r="BNO17" s="352"/>
      <c r="BNP17" s="353"/>
      <c r="BNQ17" s="352"/>
      <c r="BNR17" s="353"/>
      <c r="BNS17" s="352"/>
      <c r="BNT17" s="353"/>
      <c r="BNU17" s="352"/>
      <c r="BNV17" s="353"/>
      <c r="BNW17" s="350"/>
      <c r="BNX17" s="350"/>
      <c r="BNY17" s="350"/>
      <c r="BNZ17" s="350"/>
      <c r="BOA17" s="350"/>
      <c r="BOB17" s="350"/>
      <c r="BOC17" s="351"/>
      <c r="BOD17" s="352"/>
      <c r="BOE17" s="353"/>
      <c r="BOF17" s="352"/>
      <c r="BOG17" s="353"/>
      <c r="BOH17" s="352"/>
      <c r="BOI17" s="353"/>
      <c r="BOJ17" s="352"/>
      <c r="BOK17" s="353"/>
      <c r="BOL17" s="350"/>
      <c r="BOM17" s="350"/>
      <c r="BON17" s="350"/>
      <c r="BOO17" s="350"/>
      <c r="BOP17" s="350"/>
      <c r="BOQ17" s="350"/>
      <c r="BOR17" s="351"/>
      <c r="BOS17" s="352"/>
      <c r="BOT17" s="353"/>
      <c r="BOU17" s="352"/>
      <c r="BOV17" s="353"/>
      <c r="BOW17" s="352"/>
      <c r="BOX17" s="353"/>
      <c r="BOY17" s="352"/>
      <c r="BOZ17" s="353"/>
      <c r="BPA17" s="350"/>
      <c r="BPB17" s="350"/>
      <c r="BPC17" s="350"/>
      <c r="BPD17" s="350"/>
      <c r="BPE17" s="350"/>
      <c r="BPF17" s="350"/>
      <c r="BPG17" s="351"/>
      <c r="BPH17" s="352"/>
      <c r="BPI17" s="353"/>
      <c r="BPJ17" s="352"/>
      <c r="BPK17" s="353"/>
      <c r="BPL17" s="352"/>
      <c r="BPM17" s="353"/>
      <c r="BPN17" s="352"/>
      <c r="BPO17" s="353"/>
      <c r="BPP17" s="350"/>
      <c r="BPQ17" s="350"/>
      <c r="BPR17" s="350"/>
      <c r="BPS17" s="350"/>
      <c r="BPT17" s="350"/>
      <c r="BPU17" s="350"/>
      <c r="BPV17" s="351"/>
      <c r="BPW17" s="352"/>
      <c r="BPX17" s="353"/>
      <c r="BPY17" s="352"/>
      <c r="BPZ17" s="353"/>
      <c r="BQA17" s="352"/>
      <c r="BQB17" s="353"/>
      <c r="BQC17" s="352"/>
      <c r="BQD17" s="353"/>
      <c r="BQE17" s="350"/>
      <c r="BQF17" s="350"/>
      <c r="BQG17" s="350"/>
      <c r="BQH17" s="350"/>
      <c r="BQI17" s="350"/>
      <c r="BQJ17" s="350"/>
      <c r="BQK17" s="351"/>
      <c r="BQL17" s="352"/>
      <c r="BQM17" s="353"/>
      <c r="BQN17" s="352"/>
      <c r="BQO17" s="353"/>
      <c r="BQP17" s="352"/>
      <c r="BQQ17" s="353"/>
      <c r="BQR17" s="352"/>
      <c r="BQS17" s="353"/>
      <c r="BQT17" s="350"/>
      <c r="BQU17" s="350"/>
      <c r="BQV17" s="350"/>
      <c r="BQW17" s="350"/>
      <c r="BQX17" s="350"/>
      <c r="BQY17" s="350"/>
      <c r="BQZ17" s="351"/>
      <c r="BRA17" s="352"/>
      <c r="BRB17" s="353"/>
      <c r="BRC17" s="352"/>
      <c r="BRD17" s="353"/>
      <c r="BRE17" s="352"/>
      <c r="BRF17" s="353"/>
      <c r="BRG17" s="352"/>
      <c r="BRH17" s="353"/>
      <c r="BRI17" s="350"/>
      <c r="BRJ17" s="350"/>
      <c r="BRK17" s="350"/>
      <c r="BRL17" s="350"/>
      <c r="BRM17" s="350"/>
      <c r="BRN17" s="350"/>
      <c r="BRO17" s="351"/>
      <c r="BRP17" s="352"/>
      <c r="BRQ17" s="353"/>
      <c r="BRR17" s="352"/>
      <c r="BRS17" s="353"/>
      <c r="BRT17" s="352"/>
      <c r="BRU17" s="353"/>
      <c r="BRV17" s="352"/>
      <c r="BRW17" s="353"/>
      <c r="BRX17" s="350"/>
      <c r="BRY17" s="350"/>
      <c r="BRZ17" s="350"/>
      <c r="BSA17" s="350"/>
      <c r="BSB17" s="350"/>
      <c r="BSC17" s="350"/>
      <c r="BSD17" s="351"/>
      <c r="BSE17" s="352"/>
      <c r="BSF17" s="353"/>
      <c r="BSG17" s="352"/>
      <c r="BSH17" s="353"/>
      <c r="BSI17" s="352"/>
      <c r="BSJ17" s="353"/>
      <c r="BSK17" s="352"/>
      <c r="BSL17" s="353"/>
      <c r="BSM17" s="350"/>
      <c r="BSN17" s="350"/>
      <c r="BSO17" s="350"/>
      <c r="BSP17" s="350"/>
      <c r="BSQ17" s="350"/>
      <c r="BSR17" s="350"/>
      <c r="BSS17" s="351"/>
      <c r="BST17" s="352"/>
      <c r="BSU17" s="353"/>
      <c r="BSV17" s="352"/>
      <c r="BSW17" s="353"/>
      <c r="BSX17" s="352"/>
      <c r="BSY17" s="353"/>
      <c r="BSZ17" s="352"/>
      <c r="BTA17" s="353"/>
      <c r="BTB17" s="350"/>
      <c r="BTC17" s="350"/>
      <c r="BTD17" s="350"/>
      <c r="BTE17" s="350"/>
      <c r="BTF17" s="350"/>
      <c r="BTG17" s="350"/>
      <c r="BTH17" s="351"/>
      <c r="BTI17" s="352"/>
      <c r="BTJ17" s="353"/>
      <c r="BTK17" s="352"/>
      <c r="BTL17" s="353"/>
      <c r="BTM17" s="352"/>
      <c r="BTN17" s="353"/>
      <c r="BTO17" s="352"/>
      <c r="BTP17" s="353"/>
      <c r="BTQ17" s="350"/>
      <c r="BTR17" s="350"/>
      <c r="BTS17" s="350"/>
      <c r="BTT17" s="350"/>
      <c r="BTU17" s="350"/>
      <c r="BTV17" s="350"/>
      <c r="BTW17" s="351"/>
      <c r="BTX17" s="352"/>
      <c r="BTY17" s="353"/>
      <c r="BTZ17" s="352"/>
      <c r="BUA17" s="353"/>
      <c r="BUB17" s="352"/>
      <c r="BUC17" s="353"/>
      <c r="BUD17" s="352"/>
      <c r="BUE17" s="353"/>
      <c r="BUF17" s="350"/>
      <c r="BUG17" s="350"/>
      <c r="BUH17" s="350"/>
      <c r="BUI17" s="350"/>
      <c r="BUJ17" s="350"/>
      <c r="BUK17" s="350"/>
      <c r="BUL17" s="351"/>
      <c r="BUM17" s="352"/>
      <c r="BUN17" s="353"/>
      <c r="BUO17" s="352"/>
      <c r="BUP17" s="353"/>
      <c r="BUQ17" s="352"/>
      <c r="BUR17" s="353"/>
      <c r="BUS17" s="352"/>
      <c r="BUT17" s="353"/>
      <c r="BUU17" s="350"/>
      <c r="BUV17" s="350"/>
      <c r="BUW17" s="350"/>
      <c r="BUX17" s="350"/>
      <c r="BUY17" s="350"/>
      <c r="BUZ17" s="350"/>
      <c r="BVA17" s="351"/>
      <c r="BVB17" s="352"/>
      <c r="BVC17" s="353"/>
      <c r="BVD17" s="352"/>
      <c r="BVE17" s="353"/>
      <c r="BVF17" s="352"/>
      <c r="BVG17" s="353"/>
      <c r="BVH17" s="352"/>
      <c r="BVI17" s="353"/>
      <c r="BVJ17" s="350"/>
      <c r="BVK17" s="350"/>
      <c r="BVL17" s="350"/>
      <c r="BVM17" s="350"/>
      <c r="BVN17" s="350"/>
      <c r="BVO17" s="350"/>
      <c r="BVP17" s="351"/>
      <c r="BVQ17" s="352"/>
      <c r="BVR17" s="353"/>
      <c r="BVS17" s="352"/>
      <c r="BVT17" s="353"/>
      <c r="BVU17" s="352"/>
      <c r="BVV17" s="353"/>
      <c r="BVW17" s="352"/>
      <c r="BVX17" s="353"/>
      <c r="BVY17" s="350"/>
      <c r="BVZ17" s="350"/>
      <c r="BWA17" s="350"/>
      <c r="BWB17" s="350"/>
      <c r="BWC17" s="350"/>
      <c r="BWD17" s="350"/>
      <c r="BWE17" s="351"/>
      <c r="BWF17" s="352"/>
      <c r="BWG17" s="353"/>
      <c r="BWH17" s="352"/>
      <c r="BWI17" s="353"/>
      <c r="BWJ17" s="352"/>
      <c r="BWK17" s="353"/>
      <c r="BWL17" s="352"/>
      <c r="BWM17" s="353"/>
      <c r="BWN17" s="350"/>
      <c r="BWO17" s="350"/>
      <c r="BWP17" s="350"/>
      <c r="BWQ17" s="350"/>
      <c r="BWR17" s="350"/>
      <c r="BWS17" s="350"/>
      <c r="BWT17" s="351"/>
      <c r="BWU17" s="352"/>
      <c r="BWV17" s="353"/>
      <c r="BWW17" s="352"/>
      <c r="BWX17" s="353"/>
      <c r="BWY17" s="352"/>
      <c r="BWZ17" s="353"/>
      <c r="BXA17" s="352"/>
      <c r="BXB17" s="353"/>
      <c r="BXC17" s="350"/>
      <c r="BXD17" s="350"/>
      <c r="BXE17" s="350"/>
      <c r="BXF17" s="350"/>
      <c r="BXG17" s="350"/>
      <c r="BXH17" s="350"/>
      <c r="BXI17" s="351"/>
      <c r="BXJ17" s="352"/>
      <c r="BXK17" s="353"/>
      <c r="BXL17" s="352"/>
      <c r="BXM17" s="353"/>
      <c r="BXN17" s="352"/>
      <c r="BXO17" s="353"/>
      <c r="BXP17" s="352"/>
      <c r="BXQ17" s="353"/>
      <c r="BXR17" s="350"/>
      <c r="BXS17" s="350"/>
      <c r="BXT17" s="350"/>
      <c r="BXU17" s="350"/>
      <c r="BXV17" s="350"/>
      <c r="BXW17" s="350"/>
      <c r="BXX17" s="351"/>
      <c r="BXY17" s="352"/>
      <c r="BXZ17" s="353"/>
      <c r="BYA17" s="352"/>
      <c r="BYB17" s="353"/>
      <c r="BYC17" s="352"/>
      <c r="BYD17" s="353"/>
      <c r="BYE17" s="352"/>
      <c r="BYF17" s="353"/>
      <c r="BYG17" s="350"/>
      <c r="BYH17" s="350"/>
      <c r="BYI17" s="350"/>
      <c r="BYJ17" s="350"/>
      <c r="BYK17" s="350"/>
      <c r="BYL17" s="350"/>
      <c r="BYM17" s="351"/>
      <c r="BYN17" s="352"/>
      <c r="BYO17" s="353"/>
      <c r="BYP17" s="352"/>
      <c r="BYQ17" s="353"/>
      <c r="BYR17" s="352"/>
      <c r="BYS17" s="353"/>
      <c r="BYT17" s="352"/>
      <c r="BYU17" s="353"/>
      <c r="BYV17" s="350"/>
      <c r="BYW17" s="350"/>
      <c r="BYX17" s="350"/>
      <c r="BYY17" s="350"/>
      <c r="BYZ17" s="350"/>
      <c r="BZA17" s="350"/>
      <c r="BZB17" s="351"/>
      <c r="BZC17" s="352"/>
      <c r="BZD17" s="353"/>
      <c r="BZE17" s="352"/>
      <c r="BZF17" s="353"/>
      <c r="BZG17" s="352"/>
      <c r="BZH17" s="353"/>
      <c r="BZI17" s="352"/>
      <c r="BZJ17" s="353"/>
      <c r="BZK17" s="350"/>
      <c r="BZL17" s="350"/>
      <c r="BZM17" s="350"/>
      <c r="BZN17" s="350"/>
      <c r="BZO17" s="350"/>
      <c r="BZP17" s="350"/>
      <c r="BZQ17" s="351"/>
      <c r="BZR17" s="352"/>
      <c r="BZS17" s="353"/>
      <c r="BZT17" s="352"/>
      <c r="BZU17" s="353"/>
      <c r="BZV17" s="352"/>
      <c r="BZW17" s="353"/>
      <c r="BZX17" s="352"/>
      <c r="BZY17" s="353"/>
      <c r="BZZ17" s="350"/>
      <c r="CAA17" s="350"/>
      <c r="CAB17" s="350"/>
      <c r="CAC17" s="350"/>
      <c r="CAD17" s="350"/>
      <c r="CAE17" s="350"/>
      <c r="CAF17" s="351"/>
      <c r="CAG17" s="352"/>
      <c r="CAH17" s="353"/>
      <c r="CAI17" s="352"/>
      <c r="CAJ17" s="353"/>
      <c r="CAK17" s="352"/>
      <c r="CAL17" s="353"/>
      <c r="CAM17" s="352"/>
      <c r="CAN17" s="353"/>
      <c r="CAO17" s="350"/>
      <c r="CAP17" s="350"/>
      <c r="CAQ17" s="350"/>
      <c r="CAR17" s="350"/>
      <c r="CAS17" s="350"/>
      <c r="CAT17" s="350"/>
      <c r="CAU17" s="351"/>
      <c r="CAV17" s="352"/>
      <c r="CAW17" s="353"/>
      <c r="CAX17" s="352"/>
      <c r="CAY17" s="353"/>
      <c r="CAZ17" s="352"/>
      <c r="CBA17" s="353"/>
      <c r="CBB17" s="352"/>
      <c r="CBC17" s="353"/>
      <c r="CBD17" s="350"/>
      <c r="CBE17" s="350"/>
      <c r="CBF17" s="350"/>
      <c r="CBG17" s="350"/>
      <c r="CBH17" s="350"/>
      <c r="CBI17" s="350"/>
      <c r="CBJ17" s="351"/>
      <c r="CBK17" s="352"/>
      <c r="CBL17" s="353"/>
      <c r="CBM17" s="352"/>
      <c r="CBN17" s="353"/>
      <c r="CBO17" s="352"/>
      <c r="CBP17" s="353"/>
      <c r="CBQ17" s="352"/>
      <c r="CBR17" s="353"/>
      <c r="CBS17" s="350"/>
      <c r="CBT17" s="350"/>
      <c r="CBU17" s="350"/>
      <c r="CBV17" s="350"/>
      <c r="CBW17" s="350"/>
      <c r="CBX17" s="350"/>
      <c r="CBY17" s="351"/>
      <c r="CBZ17" s="352"/>
      <c r="CCA17" s="353"/>
      <c r="CCB17" s="352"/>
      <c r="CCC17" s="353"/>
      <c r="CCD17" s="352"/>
      <c r="CCE17" s="353"/>
      <c r="CCF17" s="352"/>
      <c r="CCG17" s="353"/>
      <c r="CCH17" s="350"/>
      <c r="CCI17" s="350"/>
      <c r="CCJ17" s="350"/>
      <c r="CCK17" s="350"/>
      <c r="CCL17" s="350"/>
      <c r="CCM17" s="350"/>
      <c r="CCN17" s="351"/>
      <c r="CCO17" s="352"/>
      <c r="CCP17" s="353"/>
      <c r="CCQ17" s="352"/>
      <c r="CCR17" s="353"/>
      <c r="CCS17" s="352"/>
      <c r="CCT17" s="353"/>
      <c r="CCU17" s="352"/>
      <c r="CCV17" s="353"/>
      <c r="CCW17" s="350"/>
      <c r="CCX17" s="350"/>
      <c r="CCY17" s="350"/>
      <c r="CCZ17" s="350"/>
      <c r="CDA17" s="350"/>
      <c r="CDB17" s="350"/>
      <c r="CDC17" s="351"/>
      <c r="CDD17" s="352"/>
      <c r="CDE17" s="353"/>
      <c r="CDF17" s="352"/>
      <c r="CDG17" s="353"/>
      <c r="CDH17" s="352"/>
      <c r="CDI17" s="353"/>
      <c r="CDJ17" s="352"/>
      <c r="CDK17" s="353"/>
      <c r="CDL17" s="350"/>
      <c r="CDM17" s="350"/>
      <c r="CDN17" s="350"/>
      <c r="CDO17" s="350"/>
      <c r="CDP17" s="350"/>
      <c r="CDQ17" s="350"/>
      <c r="CDR17" s="351"/>
      <c r="CDS17" s="352"/>
      <c r="CDT17" s="353"/>
      <c r="CDU17" s="352"/>
      <c r="CDV17" s="353"/>
      <c r="CDW17" s="352"/>
      <c r="CDX17" s="353"/>
      <c r="CDY17" s="352"/>
      <c r="CDZ17" s="353"/>
      <c r="CEA17" s="350"/>
      <c r="CEB17" s="350"/>
      <c r="CEC17" s="350"/>
      <c r="CED17" s="350"/>
      <c r="CEE17" s="350"/>
      <c r="CEF17" s="350"/>
      <c r="CEG17" s="351"/>
      <c r="CEH17" s="352"/>
      <c r="CEI17" s="353"/>
      <c r="CEJ17" s="352"/>
      <c r="CEK17" s="353"/>
      <c r="CEL17" s="352"/>
      <c r="CEM17" s="353"/>
      <c r="CEN17" s="352"/>
      <c r="CEO17" s="353"/>
      <c r="CEP17" s="350"/>
      <c r="CEQ17" s="350"/>
      <c r="CER17" s="350"/>
      <c r="CES17" s="350"/>
      <c r="CET17" s="350"/>
      <c r="CEU17" s="350"/>
      <c r="CEV17" s="351"/>
      <c r="CEW17" s="352"/>
      <c r="CEX17" s="353"/>
      <c r="CEY17" s="352"/>
      <c r="CEZ17" s="353"/>
      <c r="CFA17" s="352"/>
      <c r="CFB17" s="353"/>
      <c r="CFC17" s="352"/>
      <c r="CFD17" s="353"/>
      <c r="CFE17" s="350"/>
      <c r="CFF17" s="350"/>
      <c r="CFG17" s="350"/>
      <c r="CFH17" s="350"/>
      <c r="CFI17" s="350"/>
      <c r="CFJ17" s="350"/>
      <c r="CFK17" s="351"/>
      <c r="CFL17" s="352"/>
      <c r="CFM17" s="353"/>
      <c r="CFN17" s="352"/>
      <c r="CFO17" s="353"/>
      <c r="CFP17" s="352"/>
      <c r="CFQ17" s="353"/>
      <c r="CFR17" s="352"/>
      <c r="CFS17" s="353"/>
      <c r="CFT17" s="350"/>
      <c r="CFU17" s="350"/>
      <c r="CFV17" s="350"/>
      <c r="CFW17" s="350"/>
      <c r="CFX17" s="350"/>
      <c r="CFY17" s="350"/>
      <c r="CFZ17" s="351"/>
      <c r="CGA17" s="352"/>
      <c r="CGB17" s="353"/>
      <c r="CGC17" s="352"/>
      <c r="CGD17" s="353"/>
      <c r="CGE17" s="352"/>
      <c r="CGF17" s="353"/>
      <c r="CGG17" s="352"/>
      <c r="CGH17" s="353"/>
      <c r="CGI17" s="350"/>
      <c r="CGJ17" s="350"/>
      <c r="CGK17" s="350"/>
      <c r="CGL17" s="350"/>
      <c r="CGM17" s="350"/>
      <c r="CGN17" s="350"/>
      <c r="CGO17" s="351"/>
      <c r="CGP17" s="352"/>
      <c r="CGQ17" s="353"/>
      <c r="CGR17" s="352"/>
      <c r="CGS17" s="353"/>
      <c r="CGT17" s="352"/>
      <c r="CGU17" s="353"/>
      <c r="CGV17" s="352"/>
      <c r="CGW17" s="353"/>
      <c r="CGX17" s="350"/>
      <c r="CGY17" s="350"/>
      <c r="CGZ17" s="350"/>
      <c r="CHA17" s="350"/>
      <c r="CHB17" s="350"/>
      <c r="CHC17" s="350"/>
      <c r="CHD17" s="351"/>
      <c r="CHE17" s="352"/>
      <c r="CHF17" s="353"/>
      <c r="CHG17" s="352"/>
      <c r="CHH17" s="353"/>
      <c r="CHI17" s="352"/>
      <c r="CHJ17" s="353"/>
      <c r="CHK17" s="352"/>
      <c r="CHL17" s="353"/>
      <c r="CHM17" s="350"/>
      <c r="CHN17" s="350"/>
      <c r="CHO17" s="350"/>
      <c r="CHP17" s="350"/>
      <c r="CHQ17" s="350"/>
      <c r="CHR17" s="350"/>
      <c r="CHS17" s="351"/>
      <c r="CHT17" s="352"/>
      <c r="CHU17" s="353"/>
      <c r="CHV17" s="352"/>
      <c r="CHW17" s="353"/>
      <c r="CHX17" s="352"/>
      <c r="CHY17" s="353"/>
      <c r="CHZ17" s="352"/>
      <c r="CIA17" s="353"/>
      <c r="CIB17" s="350"/>
      <c r="CIC17" s="350"/>
      <c r="CID17" s="350"/>
      <c r="CIE17" s="350"/>
      <c r="CIF17" s="350"/>
      <c r="CIG17" s="350"/>
      <c r="CIH17" s="351"/>
      <c r="CII17" s="352"/>
      <c r="CIJ17" s="353"/>
      <c r="CIK17" s="352"/>
      <c r="CIL17" s="353"/>
      <c r="CIM17" s="352"/>
      <c r="CIN17" s="353"/>
      <c r="CIO17" s="352"/>
      <c r="CIP17" s="353"/>
      <c r="CIQ17" s="350"/>
      <c r="CIR17" s="350"/>
      <c r="CIS17" s="350"/>
      <c r="CIT17" s="350"/>
      <c r="CIU17" s="350"/>
      <c r="CIV17" s="350"/>
      <c r="CIW17" s="351"/>
      <c r="CIX17" s="352"/>
      <c r="CIY17" s="353"/>
      <c r="CIZ17" s="352"/>
      <c r="CJA17" s="353"/>
      <c r="CJB17" s="352"/>
      <c r="CJC17" s="353"/>
      <c r="CJD17" s="352"/>
      <c r="CJE17" s="353"/>
      <c r="CJF17" s="350"/>
      <c r="CJG17" s="350"/>
      <c r="CJH17" s="350"/>
      <c r="CJI17" s="350"/>
      <c r="CJJ17" s="350"/>
      <c r="CJK17" s="350"/>
      <c r="CJL17" s="351"/>
      <c r="CJM17" s="352"/>
      <c r="CJN17" s="353"/>
      <c r="CJO17" s="352"/>
      <c r="CJP17" s="353"/>
      <c r="CJQ17" s="352"/>
      <c r="CJR17" s="353"/>
      <c r="CJS17" s="352"/>
      <c r="CJT17" s="353"/>
      <c r="CJU17" s="350"/>
      <c r="CJV17" s="350"/>
      <c r="CJW17" s="350"/>
      <c r="CJX17" s="350"/>
      <c r="CJY17" s="350"/>
      <c r="CJZ17" s="350"/>
      <c r="CKA17" s="351"/>
      <c r="CKB17" s="352"/>
      <c r="CKC17" s="353"/>
      <c r="CKD17" s="352"/>
      <c r="CKE17" s="353"/>
      <c r="CKF17" s="352"/>
      <c r="CKG17" s="353"/>
      <c r="CKH17" s="352"/>
      <c r="CKI17" s="353"/>
      <c r="CKJ17" s="350"/>
      <c r="CKK17" s="350"/>
      <c r="CKL17" s="350"/>
      <c r="CKM17" s="350"/>
      <c r="CKN17" s="350"/>
      <c r="CKO17" s="350"/>
      <c r="CKP17" s="351"/>
      <c r="CKQ17" s="352"/>
      <c r="CKR17" s="353"/>
      <c r="CKS17" s="352"/>
      <c r="CKT17" s="353"/>
      <c r="CKU17" s="352"/>
      <c r="CKV17" s="353"/>
      <c r="CKW17" s="352"/>
      <c r="CKX17" s="353"/>
      <c r="CKY17" s="350"/>
      <c r="CKZ17" s="350"/>
      <c r="CLA17" s="350"/>
      <c r="CLB17" s="350"/>
      <c r="CLC17" s="350"/>
      <c r="CLD17" s="350"/>
      <c r="CLE17" s="351"/>
      <c r="CLF17" s="352"/>
      <c r="CLG17" s="353"/>
      <c r="CLH17" s="352"/>
      <c r="CLI17" s="353"/>
      <c r="CLJ17" s="352"/>
      <c r="CLK17" s="353"/>
      <c r="CLL17" s="352"/>
      <c r="CLM17" s="353"/>
      <c r="CLN17" s="350"/>
      <c r="CLO17" s="350"/>
      <c r="CLP17" s="350"/>
      <c r="CLQ17" s="350"/>
      <c r="CLR17" s="350"/>
      <c r="CLS17" s="350"/>
      <c r="CLT17" s="351"/>
      <c r="CLU17" s="352"/>
      <c r="CLV17" s="353"/>
      <c r="CLW17" s="352"/>
      <c r="CLX17" s="353"/>
      <c r="CLY17" s="352"/>
      <c r="CLZ17" s="353"/>
      <c r="CMA17" s="352"/>
      <c r="CMB17" s="353"/>
      <c r="CMC17" s="350"/>
      <c r="CMD17" s="350"/>
      <c r="CME17" s="350"/>
      <c r="CMF17" s="350"/>
      <c r="CMG17" s="350"/>
      <c r="CMH17" s="350"/>
      <c r="CMI17" s="351"/>
      <c r="CMJ17" s="352"/>
      <c r="CMK17" s="353"/>
      <c r="CML17" s="352"/>
      <c r="CMM17" s="353"/>
      <c r="CMN17" s="352"/>
      <c r="CMO17" s="353"/>
      <c r="CMP17" s="352"/>
      <c r="CMQ17" s="353"/>
      <c r="CMR17" s="350"/>
      <c r="CMS17" s="350"/>
      <c r="CMT17" s="350"/>
      <c r="CMU17" s="350"/>
      <c r="CMV17" s="350"/>
      <c r="CMW17" s="350"/>
      <c r="CMX17" s="351"/>
      <c r="CMY17" s="352"/>
      <c r="CMZ17" s="353"/>
      <c r="CNA17" s="352"/>
      <c r="CNB17" s="353"/>
      <c r="CNC17" s="352"/>
      <c r="CND17" s="353"/>
      <c r="CNE17" s="352"/>
      <c r="CNF17" s="353"/>
      <c r="CNG17" s="350"/>
      <c r="CNH17" s="350"/>
      <c r="CNI17" s="350"/>
      <c r="CNJ17" s="350"/>
      <c r="CNK17" s="350"/>
      <c r="CNL17" s="350"/>
      <c r="CNM17" s="351"/>
      <c r="CNN17" s="352"/>
      <c r="CNO17" s="353"/>
      <c r="CNP17" s="352"/>
      <c r="CNQ17" s="353"/>
      <c r="CNR17" s="352"/>
      <c r="CNS17" s="353"/>
      <c r="CNT17" s="352"/>
      <c r="CNU17" s="353"/>
      <c r="CNV17" s="350"/>
      <c r="CNW17" s="350"/>
      <c r="CNX17" s="350"/>
      <c r="CNY17" s="350"/>
      <c r="CNZ17" s="350"/>
      <c r="COA17" s="350"/>
      <c r="COB17" s="351"/>
      <c r="COC17" s="352"/>
      <c r="COD17" s="353"/>
      <c r="COE17" s="352"/>
      <c r="COF17" s="353"/>
      <c r="COG17" s="352"/>
      <c r="COH17" s="353"/>
      <c r="COI17" s="352"/>
      <c r="COJ17" s="353"/>
      <c r="COK17" s="350"/>
      <c r="COL17" s="350"/>
      <c r="COM17" s="350"/>
      <c r="CON17" s="350"/>
      <c r="COO17" s="350"/>
      <c r="COP17" s="350"/>
      <c r="COQ17" s="351"/>
      <c r="COR17" s="352"/>
      <c r="COS17" s="353"/>
      <c r="COT17" s="352"/>
      <c r="COU17" s="353"/>
      <c r="COV17" s="352"/>
      <c r="COW17" s="353"/>
      <c r="COX17" s="352"/>
      <c r="COY17" s="353"/>
      <c r="COZ17" s="350"/>
      <c r="CPA17" s="350"/>
      <c r="CPB17" s="350"/>
      <c r="CPC17" s="350"/>
      <c r="CPD17" s="350"/>
      <c r="CPE17" s="350"/>
      <c r="CPF17" s="351"/>
      <c r="CPG17" s="352"/>
      <c r="CPH17" s="353"/>
      <c r="CPI17" s="352"/>
      <c r="CPJ17" s="353"/>
      <c r="CPK17" s="352"/>
      <c r="CPL17" s="353"/>
      <c r="CPM17" s="352"/>
      <c r="CPN17" s="353"/>
      <c r="CPO17" s="350"/>
      <c r="CPP17" s="350"/>
      <c r="CPQ17" s="350"/>
      <c r="CPR17" s="350"/>
      <c r="CPS17" s="350"/>
      <c r="CPT17" s="350"/>
      <c r="CPU17" s="351"/>
      <c r="CPV17" s="352"/>
      <c r="CPW17" s="353"/>
      <c r="CPX17" s="352"/>
      <c r="CPY17" s="353"/>
      <c r="CPZ17" s="352"/>
      <c r="CQA17" s="353"/>
      <c r="CQB17" s="352"/>
      <c r="CQC17" s="353"/>
      <c r="CQD17" s="350"/>
      <c r="CQE17" s="350"/>
      <c r="CQF17" s="350"/>
      <c r="CQG17" s="350"/>
      <c r="CQH17" s="350"/>
      <c r="CQI17" s="350"/>
      <c r="CQJ17" s="351"/>
      <c r="CQK17" s="352"/>
      <c r="CQL17" s="353"/>
      <c r="CQM17" s="352"/>
      <c r="CQN17" s="353"/>
      <c r="CQO17" s="352"/>
      <c r="CQP17" s="353"/>
      <c r="CQQ17" s="352"/>
      <c r="CQR17" s="353"/>
      <c r="CQS17" s="350"/>
      <c r="CQT17" s="350"/>
      <c r="CQU17" s="350"/>
      <c r="CQV17" s="350"/>
      <c r="CQW17" s="350"/>
      <c r="CQX17" s="350"/>
      <c r="CQY17" s="351"/>
      <c r="CQZ17" s="352"/>
      <c r="CRA17" s="353"/>
      <c r="CRB17" s="352"/>
      <c r="CRC17" s="353"/>
      <c r="CRD17" s="352"/>
      <c r="CRE17" s="353"/>
      <c r="CRF17" s="352"/>
      <c r="CRG17" s="353"/>
      <c r="CRH17" s="350"/>
      <c r="CRI17" s="350"/>
      <c r="CRJ17" s="350"/>
      <c r="CRK17" s="350"/>
      <c r="CRL17" s="350"/>
      <c r="CRM17" s="350"/>
      <c r="CRN17" s="351"/>
      <c r="CRO17" s="352"/>
      <c r="CRP17" s="353"/>
      <c r="CRQ17" s="352"/>
      <c r="CRR17" s="353"/>
      <c r="CRS17" s="352"/>
      <c r="CRT17" s="353"/>
      <c r="CRU17" s="352"/>
      <c r="CRV17" s="353"/>
      <c r="CRW17" s="350"/>
      <c r="CRX17" s="350"/>
      <c r="CRY17" s="350"/>
      <c r="CRZ17" s="350"/>
      <c r="CSA17" s="350"/>
      <c r="CSB17" s="350"/>
      <c r="CSC17" s="351"/>
      <c r="CSD17" s="352"/>
      <c r="CSE17" s="353"/>
      <c r="CSF17" s="352"/>
      <c r="CSG17" s="353"/>
      <c r="CSH17" s="352"/>
      <c r="CSI17" s="353"/>
      <c r="CSJ17" s="352"/>
      <c r="CSK17" s="353"/>
      <c r="CSL17" s="350"/>
      <c r="CSM17" s="350"/>
      <c r="CSN17" s="350"/>
      <c r="CSO17" s="350"/>
      <c r="CSP17" s="350"/>
      <c r="CSQ17" s="350"/>
      <c r="CSR17" s="351"/>
      <c r="CSS17" s="352"/>
      <c r="CST17" s="353"/>
      <c r="CSU17" s="352"/>
      <c r="CSV17" s="353"/>
      <c r="CSW17" s="352"/>
      <c r="CSX17" s="353"/>
      <c r="CSY17" s="352"/>
      <c r="CSZ17" s="353"/>
      <c r="CTA17" s="350"/>
      <c r="CTB17" s="350"/>
      <c r="CTC17" s="350"/>
      <c r="CTD17" s="350"/>
      <c r="CTE17" s="350"/>
      <c r="CTF17" s="350"/>
      <c r="CTG17" s="351"/>
      <c r="CTH17" s="352"/>
      <c r="CTI17" s="353"/>
      <c r="CTJ17" s="352"/>
      <c r="CTK17" s="353"/>
      <c r="CTL17" s="352"/>
      <c r="CTM17" s="353"/>
      <c r="CTN17" s="352"/>
      <c r="CTO17" s="353"/>
      <c r="CTP17" s="350"/>
      <c r="CTQ17" s="350"/>
      <c r="CTR17" s="350"/>
      <c r="CTS17" s="350"/>
      <c r="CTT17" s="350"/>
      <c r="CTU17" s="350"/>
      <c r="CTV17" s="351"/>
      <c r="CTW17" s="352"/>
      <c r="CTX17" s="353"/>
      <c r="CTY17" s="352"/>
      <c r="CTZ17" s="353"/>
      <c r="CUA17" s="352"/>
      <c r="CUB17" s="353"/>
      <c r="CUC17" s="352"/>
      <c r="CUD17" s="353"/>
      <c r="CUE17" s="350"/>
      <c r="CUF17" s="350"/>
      <c r="CUG17" s="350"/>
      <c r="CUH17" s="350"/>
      <c r="CUI17" s="350"/>
      <c r="CUJ17" s="350"/>
      <c r="CUK17" s="351"/>
      <c r="CUL17" s="352"/>
      <c r="CUM17" s="353"/>
      <c r="CUN17" s="352"/>
      <c r="CUO17" s="353"/>
      <c r="CUP17" s="352"/>
      <c r="CUQ17" s="353"/>
      <c r="CUR17" s="352"/>
      <c r="CUS17" s="353"/>
      <c r="CUT17" s="350"/>
      <c r="CUU17" s="350"/>
      <c r="CUV17" s="350"/>
      <c r="CUW17" s="350"/>
      <c r="CUX17" s="350"/>
      <c r="CUY17" s="350"/>
      <c r="CUZ17" s="351"/>
      <c r="CVA17" s="352"/>
      <c r="CVB17" s="353"/>
      <c r="CVC17" s="352"/>
      <c r="CVD17" s="353"/>
      <c r="CVE17" s="352"/>
      <c r="CVF17" s="353"/>
      <c r="CVG17" s="352"/>
      <c r="CVH17" s="353"/>
      <c r="CVI17" s="350"/>
      <c r="CVJ17" s="350"/>
      <c r="CVK17" s="350"/>
      <c r="CVL17" s="350"/>
      <c r="CVM17" s="350"/>
      <c r="CVN17" s="350"/>
      <c r="CVO17" s="351"/>
      <c r="CVP17" s="352"/>
      <c r="CVQ17" s="353"/>
      <c r="CVR17" s="352"/>
      <c r="CVS17" s="353"/>
      <c r="CVT17" s="352"/>
      <c r="CVU17" s="353"/>
      <c r="CVV17" s="352"/>
      <c r="CVW17" s="353"/>
      <c r="CVX17" s="350"/>
      <c r="CVY17" s="350"/>
      <c r="CVZ17" s="350"/>
      <c r="CWA17" s="350"/>
      <c r="CWB17" s="350"/>
      <c r="CWC17" s="350"/>
      <c r="CWD17" s="351"/>
      <c r="CWE17" s="352"/>
      <c r="CWF17" s="353"/>
      <c r="CWG17" s="352"/>
      <c r="CWH17" s="353"/>
      <c r="CWI17" s="352"/>
      <c r="CWJ17" s="353"/>
      <c r="CWK17" s="352"/>
      <c r="CWL17" s="353"/>
      <c r="CWM17" s="350"/>
      <c r="CWN17" s="350"/>
      <c r="CWO17" s="350"/>
      <c r="CWP17" s="350"/>
      <c r="CWQ17" s="350"/>
      <c r="CWR17" s="350"/>
      <c r="CWS17" s="351"/>
      <c r="CWT17" s="352"/>
      <c r="CWU17" s="353"/>
      <c r="CWV17" s="352"/>
      <c r="CWW17" s="353"/>
      <c r="CWX17" s="352"/>
      <c r="CWY17" s="353"/>
      <c r="CWZ17" s="352"/>
      <c r="CXA17" s="353"/>
      <c r="CXB17" s="350"/>
      <c r="CXC17" s="350"/>
      <c r="CXD17" s="350"/>
      <c r="CXE17" s="350"/>
      <c r="CXF17" s="350"/>
      <c r="CXG17" s="350"/>
      <c r="CXH17" s="351"/>
      <c r="CXI17" s="352"/>
      <c r="CXJ17" s="353"/>
      <c r="CXK17" s="352"/>
      <c r="CXL17" s="353"/>
      <c r="CXM17" s="352"/>
      <c r="CXN17" s="353"/>
      <c r="CXO17" s="352"/>
      <c r="CXP17" s="353"/>
      <c r="CXQ17" s="350"/>
      <c r="CXR17" s="350"/>
      <c r="CXS17" s="350"/>
      <c r="CXT17" s="350"/>
      <c r="CXU17" s="350"/>
      <c r="CXV17" s="350"/>
      <c r="CXW17" s="351"/>
      <c r="CXX17" s="352"/>
      <c r="CXY17" s="353"/>
      <c r="CXZ17" s="352"/>
      <c r="CYA17" s="353"/>
      <c r="CYB17" s="352"/>
      <c r="CYC17" s="353"/>
      <c r="CYD17" s="352"/>
      <c r="CYE17" s="353"/>
      <c r="CYF17" s="350"/>
      <c r="CYG17" s="350"/>
      <c r="CYH17" s="350"/>
      <c r="CYI17" s="350"/>
      <c r="CYJ17" s="350"/>
      <c r="CYK17" s="350"/>
      <c r="CYL17" s="351"/>
      <c r="CYM17" s="352"/>
      <c r="CYN17" s="353"/>
      <c r="CYO17" s="352"/>
      <c r="CYP17" s="353"/>
      <c r="CYQ17" s="352"/>
      <c r="CYR17" s="353"/>
      <c r="CYS17" s="352"/>
      <c r="CYT17" s="353"/>
      <c r="CYU17" s="350"/>
      <c r="CYV17" s="350"/>
      <c r="CYW17" s="350"/>
      <c r="CYX17" s="350"/>
      <c r="CYY17" s="350"/>
      <c r="CYZ17" s="350"/>
      <c r="CZA17" s="351"/>
      <c r="CZB17" s="352"/>
      <c r="CZC17" s="353"/>
      <c r="CZD17" s="352"/>
      <c r="CZE17" s="353"/>
      <c r="CZF17" s="352"/>
      <c r="CZG17" s="353"/>
      <c r="CZH17" s="352"/>
      <c r="CZI17" s="353"/>
      <c r="CZJ17" s="350"/>
      <c r="CZK17" s="350"/>
      <c r="CZL17" s="350"/>
      <c r="CZM17" s="350"/>
      <c r="CZN17" s="350"/>
      <c r="CZO17" s="350"/>
      <c r="CZP17" s="351"/>
      <c r="CZQ17" s="352"/>
      <c r="CZR17" s="353"/>
      <c r="CZS17" s="352"/>
      <c r="CZT17" s="353"/>
      <c r="CZU17" s="352"/>
      <c r="CZV17" s="353"/>
      <c r="CZW17" s="352"/>
      <c r="CZX17" s="353"/>
      <c r="CZY17" s="350"/>
      <c r="CZZ17" s="350"/>
      <c r="DAA17" s="350"/>
      <c r="DAB17" s="350"/>
      <c r="DAC17" s="350"/>
      <c r="DAD17" s="350"/>
      <c r="DAE17" s="351"/>
      <c r="DAF17" s="352"/>
      <c r="DAG17" s="353"/>
      <c r="DAH17" s="352"/>
      <c r="DAI17" s="353"/>
      <c r="DAJ17" s="352"/>
      <c r="DAK17" s="353"/>
      <c r="DAL17" s="352"/>
      <c r="DAM17" s="353"/>
      <c r="DAN17" s="350"/>
      <c r="DAO17" s="350"/>
      <c r="DAP17" s="350"/>
      <c r="DAQ17" s="350"/>
      <c r="DAR17" s="350"/>
      <c r="DAS17" s="350"/>
      <c r="DAT17" s="351"/>
      <c r="DAU17" s="352"/>
      <c r="DAV17" s="353"/>
      <c r="DAW17" s="352"/>
      <c r="DAX17" s="353"/>
      <c r="DAY17" s="352"/>
      <c r="DAZ17" s="353"/>
      <c r="DBA17" s="352"/>
      <c r="DBB17" s="353"/>
      <c r="DBC17" s="350"/>
      <c r="DBD17" s="350"/>
      <c r="DBE17" s="350"/>
      <c r="DBF17" s="350"/>
      <c r="DBG17" s="350"/>
      <c r="DBH17" s="350"/>
      <c r="DBI17" s="351"/>
      <c r="DBJ17" s="352"/>
      <c r="DBK17" s="353"/>
      <c r="DBL17" s="352"/>
      <c r="DBM17" s="353"/>
      <c r="DBN17" s="352"/>
      <c r="DBO17" s="353"/>
      <c r="DBP17" s="352"/>
      <c r="DBQ17" s="353"/>
      <c r="DBR17" s="350"/>
      <c r="DBS17" s="350"/>
      <c r="DBT17" s="350"/>
      <c r="DBU17" s="350"/>
      <c r="DBV17" s="350"/>
      <c r="DBW17" s="350"/>
      <c r="DBX17" s="351"/>
      <c r="DBY17" s="352"/>
      <c r="DBZ17" s="353"/>
      <c r="DCA17" s="352"/>
      <c r="DCB17" s="353"/>
      <c r="DCC17" s="352"/>
      <c r="DCD17" s="353"/>
      <c r="DCE17" s="352"/>
      <c r="DCF17" s="353"/>
      <c r="DCG17" s="350"/>
      <c r="DCH17" s="350"/>
      <c r="DCI17" s="350"/>
      <c r="DCJ17" s="350"/>
      <c r="DCK17" s="350"/>
      <c r="DCL17" s="350"/>
      <c r="DCM17" s="351"/>
      <c r="DCN17" s="352"/>
      <c r="DCO17" s="353"/>
      <c r="DCP17" s="352"/>
      <c r="DCQ17" s="353"/>
      <c r="DCR17" s="352"/>
      <c r="DCS17" s="353"/>
      <c r="DCT17" s="352"/>
      <c r="DCU17" s="353"/>
      <c r="DCV17" s="350"/>
      <c r="DCW17" s="350"/>
      <c r="DCX17" s="350"/>
      <c r="DCY17" s="350"/>
      <c r="DCZ17" s="350"/>
      <c r="DDA17" s="350"/>
      <c r="DDB17" s="351"/>
      <c r="DDC17" s="352"/>
      <c r="DDD17" s="353"/>
      <c r="DDE17" s="352"/>
      <c r="DDF17" s="353"/>
      <c r="DDG17" s="352"/>
      <c r="DDH17" s="353"/>
      <c r="DDI17" s="352"/>
      <c r="DDJ17" s="353"/>
      <c r="DDK17" s="350"/>
      <c r="DDL17" s="350"/>
      <c r="DDM17" s="350"/>
      <c r="DDN17" s="350"/>
      <c r="DDO17" s="350"/>
      <c r="DDP17" s="350"/>
      <c r="DDQ17" s="351"/>
      <c r="DDR17" s="352"/>
      <c r="DDS17" s="353"/>
      <c r="DDT17" s="352"/>
      <c r="DDU17" s="353"/>
      <c r="DDV17" s="352"/>
      <c r="DDW17" s="353"/>
      <c r="DDX17" s="352"/>
      <c r="DDY17" s="353"/>
      <c r="DDZ17" s="350"/>
      <c r="DEA17" s="350"/>
      <c r="DEB17" s="350"/>
      <c r="DEC17" s="350"/>
      <c r="DED17" s="350"/>
      <c r="DEE17" s="350"/>
      <c r="DEF17" s="351"/>
      <c r="DEG17" s="352"/>
      <c r="DEH17" s="353"/>
      <c r="DEI17" s="352"/>
      <c r="DEJ17" s="353"/>
      <c r="DEK17" s="352"/>
      <c r="DEL17" s="353"/>
      <c r="DEM17" s="352"/>
      <c r="DEN17" s="353"/>
      <c r="DEO17" s="350"/>
      <c r="DEP17" s="350"/>
      <c r="DEQ17" s="350"/>
      <c r="DER17" s="350"/>
      <c r="DES17" s="350"/>
      <c r="DET17" s="350"/>
      <c r="DEU17" s="351"/>
      <c r="DEV17" s="352"/>
      <c r="DEW17" s="353"/>
      <c r="DEX17" s="352"/>
      <c r="DEY17" s="353"/>
      <c r="DEZ17" s="352"/>
      <c r="DFA17" s="353"/>
      <c r="DFB17" s="352"/>
      <c r="DFC17" s="353"/>
      <c r="DFD17" s="350"/>
      <c r="DFE17" s="350"/>
      <c r="DFF17" s="350"/>
      <c r="DFG17" s="350"/>
      <c r="DFH17" s="350"/>
      <c r="DFI17" s="350"/>
      <c r="DFJ17" s="351"/>
      <c r="DFK17" s="352"/>
      <c r="DFL17" s="353"/>
      <c r="DFM17" s="352"/>
      <c r="DFN17" s="353"/>
      <c r="DFO17" s="352"/>
      <c r="DFP17" s="353"/>
      <c r="DFQ17" s="352"/>
      <c r="DFR17" s="353"/>
      <c r="DFS17" s="350"/>
      <c r="DFT17" s="350"/>
      <c r="DFU17" s="350"/>
      <c r="DFV17" s="350"/>
      <c r="DFW17" s="350"/>
      <c r="DFX17" s="350"/>
      <c r="DFY17" s="351"/>
      <c r="DFZ17" s="352"/>
      <c r="DGA17" s="353"/>
      <c r="DGB17" s="352"/>
      <c r="DGC17" s="353"/>
      <c r="DGD17" s="352"/>
      <c r="DGE17" s="353"/>
      <c r="DGF17" s="352"/>
      <c r="DGG17" s="353"/>
      <c r="DGH17" s="350"/>
      <c r="DGI17" s="350"/>
      <c r="DGJ17" s="350"/>
      <c r="DGK17" s="350"/>
      <c r="DGL17" s="350"/>
      <c r="DGM17" s="350"/>
      <c r="DGN17" s="351"/>
      <c r="DGO17" s="352"/>
      <c r="DGP17" s="353"/>
      <c r="DGQ17" s="352"/>
      <c r="DGR17" s="353"/>
      <c r="DGS17" s="352"/>
      <c r="DGT17" s="353"/>
      <c r="DGU17" s="352"/>
      <c r="DGV17" s="353"/>
      <c r="DGW17" s="350"/>
      <c r="DGX17" s="350"/>
      <c r="DGY17" s="350"/>
      <c r="DGZ17" s="350"/>
      <c r="DHA17" s="350"/>
      <c r="DHB17" s="350"/>
      <c r="DHC17" s="351"/>
      <c r="DHD17" s="352"/>
      <c r="DHE17" s="353"/>
      <c r="DHF17" s="352"/>
      <c r="DHG17" s="353"/>
      <c r="DHH17" s="352"/>
      <c r="DHI17" s="353"/>
      <c r="DHJ17" s="352"/>
      <c r="DHK17" s="353"/>
      <c r="DHL17" s="350"/>
      <c r="DHM17" s="350"/>
      <c r="DHN17" s="350"/>
      <c r="DHO17" s="350"/>
      <c r="DHP17" s="350"/>
      <c r="DHQ17" s="350"/>
      <c r="DHR17" s="351"/>
      <c r="DHS17" s="352"/>
      <c r="DHT17" s="353"/>
      <c r="DHU17" s="352"/>
      <c r="DHV17" s="353"/>
      <c r="DHW17" s="352"/>
      <c r="DHX17" s="353"/>
      <c r="DHY17" s="352"/>
      <c r="DHZ17" s="353"/>
      <c r="DIA17" s="350"/>
      <c r="DIB17" s="350"/>
      <c r="DIC17" s="350"/>
      <c r="DID17" s="350"/>
      <c r="DIE17" s="350"/>
      <c r="DIF17" s="350"/>
      <c r="DIG17" s="351"/>
      <c r="DIH17" s="352"/>
      <c r="DII17" s="353"/>
      <c r="DIJ17" s="352"/>
      <c r="DIK17" s="353"/>
      <c r="DIL17" s="352"/>
      <c r="DIM17" s="353"/>
      <c r="DIN17" s="352"/>
      <c r="DIO17" s="353"/>
      <c r="DIP17" s="350"/>
      <c r="DIQ17" s="350"/>
      <c r="DIR17" s="350"/>
      <c r="DIS17" s="350"/>
      <c r="DIT17" s="350"/>
      <c r="DIU17" s="350"/>
      <c r="DIV17" s="351"/>
      <c r="DIW17" s="352"/>
      <c r="DIX17" s="353"/>
      <c r="DIY17" s="352"/>
      <c r="DIZ17" s="353"/>
      <c r="DJA17" s="352"/>
      <c r="DJB17" s="353"/>
      <c r="DJC17" s="352"/>
      <c r="DJD17" s="353"/>
      <c r="DJE17" s="350"/>
      <c r="DJF17" s="350"/>
      <c r="DJG17" s="350"/>
      <c r="DJH17" s="350"/>
      <c r="DJI17" s="350"/>
      <c r="DJJ17" s="350"/>
      <c r="DJK17" s="351"/>
      <c r="DJL17" s="352"/>
      <c r="DJM17" s="353"/>
      <c r="DJN17" s="352"/>
      <c r="DJO17" s="353"/>
      <c r="DJP17" s="352"/>
      <c r="DJQ17" s="353"/>
      <c r="DJR17" s="352"/>
      <c r="DJS17" s="353"/>
      <c r="DJT17" s="350"/>
      <c r="DJU17" s="350"/>
      <c r="DJV17" s="350"/>
      <c r="DJW17" s="350"/>
      <c r="DJX17" s="350"/>
      <c r="DJY17" s="350"/>
      <c r="DJZ17" s="351"/>
      <c r="DKA17" s="352"/>
      <c r="DKB17" s="353"/>
      <c r="DKC17" s="352"/>
      <c r="DKD17" s="353"/>
      <c r="DKE17" s="352"/>
      <c r="DKF17" s="353"/>
      <c r="DKG17" s="352"/>
      <c r="DKH17" s="353"/>
      <c r="DKI17" s="350"/>
      <c r="DKJ17" s="350"/>
      <c r="DKK17" s="350"/>
      <c r="DKL17" s="350"/>
      <c r="DKM17" s="350"/>
      <c r="DKN17" s="350"/>
      <c r="DKO17" s="351"/>
      <c r="DKP17" s="352"/>
      <c r="DKQ17" s="353"/>
      <c r="DKR17" s="352"/>
      <c r="DKS17" s="353"/>
      <c r="DKT17" s="352"/>
      <c r="DKU17" s="353"/>
      <c r="DKV17" s="352"/>
      <c r="DKW17" s="353"/>
      <c r="DKX17" s="350"/>
      <c r="DKY17" s="350"/>
      <c r="DKZ17" s="350"/>
      <c r="DLA17" s="350"/>
      <c r="DLB17" s="350"/>
      <c r="DLC17" s="350"/>
      <c r="DLD17" s="351"/>
      <c r="DLE17" s="352"/>
      <c r="DLF17" s="353"/>
      <c r="DLG17" s="352"/>
      <c r="DLH17" s="353"/>
      <c r="DLI17" s="352"/>
      <c r="DLJ17" s="353"/>
      <c r="DLK17" s="352"/>
      <c r="DLL17" s="353"/>
      <c r="DLM17" s="350"/>
      <c r="DLN17" s="350"/>
      <c r="DLO17" s="350"/>
      <c r="DLP17" s="350"/>
      <c r="DLQ17" s="350"/>
      <c r="DLR17" s="350"/>
      <c r="DLS17" s="351"/>
      <c r="DLT17" s="352"/>
      <c r="DLU17" s="353"/>
      <c r="DLV17" s="352"/>
      <c r="DLW17" s="353"/>
      <c r="DLX17" s="352"/>
      <c r="DLY17" s="353"/>
      <c r="DLZ17" s="352"/>
      <c r="DMA17" s="353"/>
      <c r="DMB17" s="350"/>
      <c r="DMC17" s="350"/>
      <c r="DMD17" s="350"/>
      <c r="DME17" s="350"/>
      <c r="DMF17" s="350"/>
      <c r="DMG17" s="350"/>
      <c r="DMH17" s="351"/>
      <c r="DMI17" s="352"/>
      <c r="DMJ17" s="353"/>
      <c r="DMK17" s="352"/>
      <c r="DML17" s="353"/>
      <c r="DMM17" s="352"/>
      <c r="DMN17" s="353"/>
      <c r="DMO17" s="352"/>
      <c r="DMP17" s="353"/>
      <c r="DMQ17" s="350"/>
      <c r="DMR17" s="350"/>
      <c r="DMS17" s="350"/>
      <c r="DMT17" s="350"/>
      <c r="DMU17" s="350"/>
      <c r="DMV17" s="350"/>
      <c r="DMW17" s="351"/>
      <c r="DMX17" s="352"/>
      <c r="DMY17" s="353"/>
      <c r="DMZ17" s="352"/>
      <c r="DNA17" s="353"/>
      <c r="DNB17" s="352"/>
      <c r="DNC17" s="353"/>
      <c r="DND17" s="352"/>
      <c r="DNE17" s="353"/>
      <c r="DNF17" s="350"/>
      <c r="DNG17" s="350"/>
      <c r="DNH17" s="350"/>
      <c r="DNI17" s="350"/>
      <c r="DNJ17" s="350"/>
      <c r="DNK17" s="350"/>
      <c r="DNL17" s="351"/>
      <c r="DNM17" s="352"/>
      <c r="DNN17" s="353"/>
      <c r="DNO17" s="352"/>
      <c r="DNP17" s="353"/>
      <c r="DNQ17" s="352"/>
      <c r="DNR17" s="353"/>
      <c r="DNS17" s="352"/>
      <c r="DNT17" s="353"/>
      <c r="DNU17" s="350"/>
      <c r="DNV17" s="350"/>
      <c r="DNW17" s="350"/>
      <c r="DNX17" s="350"/>
      <c r="DNY17" s="350"/>
      <c r="DNZ17" s="350"/>
      <c r="DOA17" s="351"/>
      <c r="DOB17" s="352"/>
      <c r="DOC17" s="353"/>
      <c r="DOD17" s="352"/>
      <c r="DOE17" s="353"/>
      <c r="DOF17" s="352"/>
      <c r="DOG17" s="353"/>
      <c r="DOH17" s="352"/>
      <c r="DOI17" s="353"/>
      <c r="DOJ17" s="350"/>
      <c r="DOK17" s="350"/>
      <c r="DOL17" s="350"/>
      <c r="DOM17" s="350"/>
      <c r="DON17" s="350"/>
      <c r="DOO17" s="350"/>
      <c r="DOP17" s="351"/>
      <c r="DOQ17" s="352"/>
      <c r="DOR17" s="353"/>
      <c r="DOS17" s="352"/>
      <c r="DOT17" s="353"/>
      <c r="DOU17" s="352"/>
      <c r="DOV17" s="353"/>
      <c r="DOW17" s="352"/>
      <c r="DOX17" s="353"/>
      <c r="DOY17" s="350"/>
      <c r="DOZ17" s="350"/>
      <c r="DPA17" s="350"/>
      <c r="DPB17" s="350"/>
      <c r="DPC17" s="350"/>
      <c r="DPD17" s="350"/>
      <c r="DPE17" s="351"/>
      <c r="DPF17" s="352"/>
      <c r="DPG17" s="353"/>
      <c r="DPH17" s="352"/>
      <c r="DPI17" s="353"/>
      <c r="DPJ17" s="352"/>
      <c r="DPK17" s="353"/>
      <c r="DPL17" s="352"/>
      <c r="DPM17" s="353"/>
      <c r="DPN17" s="350"/>
      <c r="DPO17" s="350"/>
      <c r="DPP17" s="350"/>
      <c r="DPQ17" s="350"/>
      <c r="DPR17" s="350"/>
      <c r="DPS17" s="350"/>
      <c r="DPT17" s="351"/>
      <c r="DPU17" s="352"/>
      <c r="DPV17" s="353"/>
      <c r="DPW17" s="352"/>
      <c r="DPX17" s="353"/>
      <c r="DPY17" s="352"/>
      <c r="DPZ17" s="353"/>
      <c r="DQA17" s="352"/>
      <c r="DQB17" s="353"/>
      <c r="DQC17" s="350"/>
      <c r="DQD17" s="350"/>
      <c r="DQE17" s="350"/>
      <c r="DQF17" s="350"/>
      <c r="DQG17" s="350"/>
      <c r="DQH17" s="350"/>
      <c r="DQI17" s="351"/>
      <c r="DQJ17" s="352"/>
      <c r="DQK17" s="353"/>
      <c r="DQL17" s="352"/>
      <c r="DQM17" s="353"/>
      <c r="DQN17" s="352"/>
      <c r="DQO17" s="353"/>
      <c r="DQP17" s="352"/>
      <c r="DQQ17" s="353"/>
      <c r="DQR17" s="350"/>
      <c r="DQS17" s="350"/>
      <c r="DQT17" s="350"/>
      <c r="DQU17" s="350"/>
      <c r="DQV17" s="350"/>
      <c r="DQW17" s="350"/>
      <c r="DQX17" s="351"/>
      <c r="DQY17" s="352"/>
      <c r="DQZ17" s="353"/>
      <c r="DRA17" s="352"/>
      <c r="DRB17" s="353"/>
      <c r="DRC17" s="352"/>
      <c r="DRD17" s="353"/>
      <c r="DRE17" s="352"/>
      <c r="DRF17" s="353"/>
      <c r="DRG17" s="350"/>
      <c r="DRH17" s="350"/>
      <c r="DRI17" s="350"/>
      <c r="DRJ17" s="350"/>
      <c r="DRK17" s="350"/>
      <c r="DRL17" s="350"/>
      <c r="DRM17" s="351"/>
      <c r="DRN17" s="352"/>
      <c r="DRO17" s="353"/>
      <c r="DRP17" s="352"/>
      <c r="DRQ17" s="353"/>
      <c r="DRR17" s="352"/>
      <c r="DRS17" s="353"/>
      <c r="DRT17" s="352"/>
      <c r="DRU17" s="353"/>
      <c r="DRV17" s="350"/>
      <c r="DRW17" s="350"/>
      <c r="DRX17" s="350"/>
      <c r="DRY17" s="350"/>
      <c r="DRZ17" s="350"/>
      <c r="DSA17" s="350"/>
      <c r="DSB17" s="351"/>
      <c r="DSC17" s="352"/>
      <c r="DSD17" s="353"/>
      <c r="DSE17" s="352"/>
      <c r="DSF17" s="353"/>
      <c r="DSG17" s="352"/>
      <c r="DSH17" s="353"/>
      <c r="DSI17" s="352"/>
      <c r="DSJ17" s="353"/>
      <c r="DSK17" s="350"/>
      <c r="DSL17" s="350"/>
      <c r="DSM17" s="350"/>
      <c r="DSN17" s="350"/>
      <c r="DSO17" s="350"/>
      <c r="DSP17" s="350"/>
      <c r="DSQ17" s="351"/>
      <c r="DSR17" s="352"/>
      <c r="DSS17" s="353"/>
      <c r="DST17" s="352"/>
      <c r="DSU17" s="353"/>
      <c r="DSV17" s="352"/>
      <c r="DSW17" s="353"/>
      <c r="DSX17" s="352"/>
      <c r="DSY17" s="353"/>
      <c r="DSZ17" s="350"/>
      <c r="DTA17" s="350"/>
      <c r="DTB17" s="350"/>
      <c r="DTC17" s="350"/>
      <c r="DTD17" s="350"/>
      <c r="DTE17" s="350"/>
      <c r="DTF17" s="351"/>
      <c r="DTG17" s="352"/>
      <c r="DTH17" s="353"/>
      <c r="DTI17" s="352"/>
      <c r="DTJ17" s="353"/>
      <c r="DTK17" s="352"/>
      <c r="DTL17" s="353"/>
      <c r="DTM17" s="352"/>
      <c r="DTN17" s="353"/>
      <c r="DTO17" s="350"/>
      <c r="DTP17" s="350"/>
      <c r="DTQ17" s="350"/>
      <c r="DTR17" s="350"/>
      <c r="DTS17" s="350"/>
      <c r="DTT17" s="350"/>
      <c r="DTU17" s="351"/>
      <c r="DTV17" s="352"/>
      <c r="DTW17" s="353"/>
      <c r="DTX17" s="352"/>
      <c r="DTY17" s="353"/>
      <c r="DTZ17" s="352"/>
      <c r="DUA17" s="353"/>
      <c r="DUB17" s="352"/>
      <c r="DUC17" s="353"/>
      <c r="DUD17" s="350"/>
      <c r="DUE17" s="350"/>
      <c r="DUF17" s="350"/>
      <c r="DUG17" s="350"/>
      <c r="DUH17" s="350"/>
      <c r="DUI17" s="350"/>
      <c r="DUJ17" s="351"/>
      <c r="DUK17" s="352"/>
      <c r="DUL17" s="353"/>
      <c r="DUM17" s="352"/>
      <c r="DUN17" s="353"/>
      <c r="DUO17" s="352"/>
      <c r="DUP17" s="353"/>
      <c r="DUQ17" s="352"/>
      <c r="DUR17" s="353"/>
      <c r="DUS17" s="350"/>
      <c r="DUT17" s="350"/>
      <c r="DUU17" s="350"/>
      <c r="DUV17" s="350"/>
      <c r="DUW17" s="350"/>
      <c r="DUX17" s="350"/>
      <c r="DUY17" s="351"/>
      <c r="DUZ17" s="352"/>
      <c r="DVA17" s="353"/>
      <c r="DVB17" s="352"/>
      <c r="DVC17" s="353"/>
      <c r="DVD17" s="352"/>
      <c r="DVE17" s="353"/>
      <c r="DVF17" s="352"/>
      <c r="DVG17" s="353"/>
      <c r="DVH17" s="350"/>
      <c r="DVI17" s="350"/>
      <c r="DVJ17" s="350"/>
      <c r="DVK17" s="350"/>
      <c r="DVL17" s="350"/>
      <c r="DVM17" s="350"/>
      <c r="DVN17" s="351"/>
      <c r="DVO17" s="352"/>
      <c r="DVP17" s="353"/>
      <c r="DVQ17" s="352"/>
      <c r="DVR17" s="353"/>
      <c r="DVS17" s="352"/>
      <c r="DVT17" s="353"/>
      <c r="DVU17" s="352"/>
      <c r="DVV17" s="353"/>
      <c r="DVW17" s="350"/>
      <c r="DVX17" s="350"/>
      <c r="DVY17" s="350"/>
      <c r="DVZ17" s="350"/>
      <c r="DWA17" s="350"/>
      <c r="DWB17" s="350"/>
      <c r="DWC17" s="351"/>
      <c r="DWD17" s="352"/>
      <c r="DWE17" s="353"/>
      <c r="DWF17" s="352"/>
      <c r="DWG17" s="353"/>
      <c r="DWH17" s="352"/>
      <c r="DWI17" s="353"/>
      <c r="DWJ17" s="352"/>
      <c r="DWK17" s="353"/>
      <c r="DWL17" s="350"/>
      <c r="DWM17" s="350"/>
      <c r="DWN17" s="350"/>
      <c r="DWO17" s="350"/>
      <c r="DWP17" s="350"/>
      <c r="DWQ17" s="350"/>
      <c r="DWR17" s="351"/>
      <c r="DWS17" s="352"/>
      <c r="DWT17" s="353"/>
      <c r="DWU17" s="352"/>
      <c r="DWV17" s="353"/>
      <c r="DWW17" s="352"/>
      <c r="DWX17" s="353"/>
      <c r="DWY17" s="352"/>
      <c r="DWZ17" s="353"/>
      <c r="DXA17" s="350"/>
      <c r="DXB17" s="350"/>
      <c r="DXC17" s="350"/>
      <c r="DXD17" s="350"/>
      <c r="DXE17" s="350"/>
      <c r="DXF17" s="350"/>
      <c r="DXG17" s="351"/>
      <c r="DXH17" s="352"/>
      <c r="DXI17" s="353"/>
      <c r="DXJ17" s="352"/>
      <c r="DXK17" s="353"/>
      <c r="DXL17" s="352"/>
      <c r="DXM17" s="353"/>
      <c r="DXN17" s="352"/>
      <c r="DXO17" s="353"/>
      <c r="DXP17" s="350"/>
      <c r="DXQ17" s="350"/>
      <c r="DXR17" s="350"/>
      <c r="DXS17" s="350"/>
      <c r="DXT17" s="350"/>
      <c r="DXU17" s="350"/>
      <c r="DXV17" s="351"/>
      <c r="DXW17" s="352"/>
      <c r="DXX17" s="353"/>
      <c r="DXY17" s="352"/>
      <c r="DXZ17" s="353"/>
      <c r="DYA17" s="352"/>
      <c r="DYB17" s="353"/>
      <c r="DYC17" s="352"/>
      <c r="DYD17" s="353"/>
      <c r="DYE17" s="350"/>
      <c r="DYF17" s="350"/>
      <c r="DYG17" s="350"/>
      <c r="DYH17" s="350"/>
      <c r="DYI17" s="350"/>
      <c r="DYJ17" s="350"/>
      <c r="DYK17" s="351"/>
      <c r="DYL17" s="352"/>
      <c r="DYM17" s="353"/>
      <c r="DYN17" s="352"/>
      <c r="DYO17" s="353"/>
      <c r="DYP17" s="352"/>
      <c r="DYQ17" s="353"/>
      <c r="DYR17" s="352"/>
      <c r="DYS17" s="353"/>
      <c r="DYT17" s="350"/>
      <c r="DYU17" s="350"/>
      <c r="DYV17" s="350"/>
      <c r="DYW17" s="350"/>
      <c r="DYX17" s="350"/>
      <c r="DYY17" s="350"/>
      <c r="DYZ17" s="351"/>
      <c r="DZA17" s="352"/>
      <c r="DZB17" s="353"/>
      <c r="DZC17" s="352"/>
      <c r="DZD17" s="353"/>
      <c r="DZE17" s="352"/>
      <c r="DZF17" s="353"/>
      <c r="DZG17" s="352"/>
      <c r="DZH17" s="353"/>
      <c r="DZI17" s="350"/>
      <c r="DZJ17" s="350"/>
      <c r="DZK17" s="350"/>
      <c r="DZL17" s="350"/>
      <c r="DZM17" s="350"/>
      <c r="DZN17" s="350"/>
      <c r="DZO17" s="351"/>
      <c r="DZP17" s="352"/>
      <c r="DZQ17" s="353"/>
      <c r="DZR17" s="352"/>
      <c r="DZS17" s="353"/>
      <c r="DZT17" s="352"/>
      <c r="DZU17" s="353"/>
      <c r="DZV17" s="352"/>
      <c r="DZW17" s="353"/>
      <c r="DZX17" s="350"/>
      <c r="DZY17" s="350"/>
      <c r="DZZ17" s="350"/>
      <c r="EAA17" s="350"/>
      <c r="EAB17" s="350"/>
      <c r="EAC17" s="350"/>
      <c r="EAD17" s="351"/>
      <c r="EAE17" s="352"/>
      <c r="EAF17" s="353"/>
      <c r="EAG17" s="352"/>
      <c r="EAH17" s="353"/>
      <c r="EAI17" s="352"/>
      <c r="EAJ17" s="353"/>
      <c r="EAK17" s="352"/>
      <c r="EAL17" s="353"/>
      <c r="EAM17" s="350"/>
      <c r="EAN17" s="350"/>
      <c r="EAO17" s="350"/>
      <c r="EAP17" s="350"/>
      <c r="EAQ17" s="350"/>
      <c r="EAR17" s="350"/>
      <c r="EAS17" s="351"/>
      <c r="EAT17" s="352"/>
      <c r="EAU17" s="353"/>
      <c r="EAV17" s="352"/>
      <c r="EAW17" s="353"/>
      <c r="EAX17" s="352"/>
      <c r="EAY17" s="353"/>
      <c r="EAZ17" s="352"/>
      <c r="EBA17" s="353"/>
      <c r="EBB17" s="350"/>
      <c r="EBC17" s="350"/>
      <c r="EBD17" s="350"/>
      <c r="EBE17" s="350"/>
      <c r="EBF17" s="350"/>
      <c r="EBG17" s="350"/>
      <c r="EBH17" s="351"/>
      <c r="EBI17" s="352"/>
      <c r="EBJ17" s="353"/>
      <c r="EBK17" s="352"/>
      <c r="EBL17" s="353"/>
      <c r="EBM17" s="352"/>
      <c r="EBN17" s="353"/>
      <c r="EBO17" s="352"/>
      <c r="EBP17" s="353"/>
      <c r="EBQ17" s="350"/>
      <c r="EBR17" s="350"/>
      <c r="EBS17" s="350"/>
      <c r="EBT17" s="350"/>
      <c r="EBU17" s="350"/>
      <c r="EBV17" s="350"/>
      <c r="EBW17" s="351"/>
      <c r="EBX17" s="352"/>
      <c r="EBY17" s="353"/>
      <c r="EBZ17" s="352"/>
      <c r="ECA17" s="353"/>
      <c r="ECB17" s="352"/>
      <c r="ECC17" s="353"/>
      <c r="ECD17" s="352"/>
      <c r="ECE17" s="353"/>
      <c r="ECF17" s="350"/>
      <c r="ECG17" s="350"/>
      <c r="ECH17" s="350"/>
      <c r="ECI17" s="350"/>
      <c r="ECJ17" s="350"/>
      <c r="ECK17" s="350"/>
      <c r="ECL17" s="351"/>
      <c r="ECM17" s="352"/>
      <c r="ECN17" s="353"/>
      <c r="ECO17" s="352"/>
      <c r="ECP17" s="353"/>
      <c r="ECQ17" s="352"/>
      <c r="ECR17" s="353"/>
      <c r="ECS17" s="352"/>
      <c r="ECT17" s="353"/>
      <c r="ECU17" s="350"/>
      <c r="ECV17" s="350"/>
      <c r="ECW17" s="350"/>
      <c r="ECX17" s="350"/>
      <c r="ECY17" s="350"/>
      <c r="ECZ17" s="350"/>
      <c r="EDA17" s="351"/>
      <c r="EDB17" s="352"/>
      <c r="EDC17" s="353"/>
      <c r="EDD17" s="352"/>
      <c r="EDE17" s="353"/>
      <c r="EDF17" s="352"/>
      <c r="EDG17" s="353"/>
      <c r="EDH17" s="352"/>
      <c r="EDI17" s="353"/>
      <c r="EDJ17" s="350"/>
      <c r="EDK17" s="350"/>
      <c r="EDL17" s="350"/>
      <c r="EDM17" s="350"/>
      <c r="EDN17" s="350"/>
      <c r="EDO17" s="350"/>
      <c r="EDP17" s="351"/>
      <c r="EDQ17" s="352"/>
      <c r="EDR17" s="353"/>
      <c r="EDS17" s="352"/>
      <c r="EDT17" s="353"/>
      <c r="EDU17" s="352"/>
      <c r="EDV17" s="353"/>
      <c r="EDW17" s="352"/>
      <c r="EDX17" s="353"/>
      <c r="EDY17" s="350"/>
      <c r="EDZ17" s="350"/>
      <c r="EEA17" s="350"/>
      <c r="EEB17" s="350"/>
      <c r="EEC17" s="350"/>
      <c r="EED17" s="350"/>
      <c r="EEE17" s="351"/>
      <c r="EEF17" s="352"/>
      <c r="EEG17" s="353"/>
      <c r="EEH17" s="352"/>
      <c r="EEI17" s="353"/>
      <c r="EEJ17" s="352"/>
      <c r="EEK17" s="353"/>
      <c r="EEL17" s="352"/>
      <c r="EEM17" s="353"/>
      <c r="EEN17" s="350"/>
      <c r="EEO17" s="350"/>
      <c r="EEP17" s="350"/>
      <c r="EEQ17" s="350"/>
      <c r="EER17" s="350"/>
      <c r="EES17" s="350"/>
      <c r="EET17" s="351"/>
      <c r="EEU17" s="352"/>
      <c r="EEV17" s="353"/>
      <c r="EEW17" s="352"/>
      <c r="EEX17" s="353"/>
      <c r="EEY17" s="352"/>
      <c r="EEZ17" s="353"/>
      <c r="EFA17" s="352"/>
      <c r="EFB17" s="353"/>
      <c r="EFC17" s="350"/>
      <c r="EFD17" s="350"/>
      <c r="EFE17" s="350"/>
      <c r="EFF17" s="350"/>
      <c r="EFG17" s="350"/>
      <c r="EFH17" s="350"/>
      <c r="EFI17" s="351"/>
      <c r="EFJ17" s="352"/>
      <c r="EFK17" s="353"/>
      <c r="EFL17" s="352"/>
      <c r="EFM17" s="353"/>
      <c r="EFN17" s="352"/>
      <c r="EFO17" s="353"/>
      <c r="EFP17" s="352"/>
      <c r="EFQ17" s="353"/>
      <c r="EFR17" s="350"/>
      <c r="EFS17" s="350"/>
      <c r="EFT17" s="350"/>
      <c r="EFU17" s="350"/>
      <c r="EFV17" s="350"/>
      <c r="EFW17" s="350"/>
      <c r="EFX17" s="351"/>
      <c r="EFY17" s="352"/>
      <c r="EFZ17" s="353"/>
      <c r="EGA17" s="352"/>
      <c r="EGB17" s="353"/>
      <c r="EGC17" s="352"/>
      <c r="EGD17" s="353"/>
      <c r="EGE17" s="352"/>
      <c r="EGF17" s="353"/>
      <c r="EGG17" s="350"/>
      <c r="EGH17" s="350"/>
      <c r="EGI17" s="350"/>
      <c r="EGJ17" s="350"/>
      <c r="EGK17" s="350"/>
      <c r="EGL17" s="350"/>
      <c r="EGM17" s="351"/>
      <c r="EGN17" s="352"/>
      <c r="EGO17" s="353"/>
      <c r="EGP17" s="352"/>
      <c r="EGQ17" s="353"/>
      <c r="EGR17" s="352"/>
      <c r="EGS17" s="353"/>
      <c r="EGT17" s="352"/>
      <c r="EGU17" s="353"/>
      <c r="EGV17" s="350"/>
      <c r="EGW17" s="350"/>
      <c r="EGX17" s="350"/>
      <c r="EGY17" s="350"/>
      <c r="EGZ17" s="350"/>
      <c r="EHA17" s="350"/>
      <c r="EHB17" s="351"/>
      <c r="EHC17" s="352"/>
      <c r="EHD17" s="353"/>
      <c r="EHE17" s="352"/>
      <c r="EHF17" s="353"/>
      <c r="EHG17" s="352"/>
      <c r="EHH17" s="353"/>
      <c r="EHI17" s="352"/>
      <c r="EHJ17" s="353"/>
      <c r="EHK17" s="350"/>
      <c r="EHL17" s="350"/>
      <c r="EHM17" s="350"/>
      <c r="EHN17" s="350"/>
      <c r="EHO17" s="350"/>
      <c r="EHP17" s="350"/>
      <c r="EHQ17" s="351"/>
      <c r="EHR17" s="352"/>
      <c r="EHS17" s="353"/>
      <c r="EHT17" s="352"/>
      <c r="EHU17" s="353"/>
      <c r="EHV17" s="352"/>
      <c r="EHW17" s="353"/>
      <c r="EHX17" s="352"/>
      <c r="EHY17" s="353"/>
      <c r="EHZ17" s="350"/>
      <c r="EIA17" s="350"/>
      <c r="EIB17" s="350"/>
      <c r="EIC17" s="350"/>
      <c r="EID17" s="350"/>
      <c r="EIE17" s="350"/>
      <c r="EIF17" s="351"/>
      <c r="EIG17" s="352"/>
      <c r="EIH17" s="353"/>
      <c r="EII17" s="352"/>
      <c r="EIJ17" s="353"/>
      <c r="EIK17" s="352"/>
      <c r="EIL17" s="353"/>
      <c r="EIM17" s="352"/>
      <c r="EIN17" s="353"/>
      <c r="EIO17" s="350"/>
      <c r="EIP17" s="350"/>
      <c r="EIQ17" s="350"/>
      <c r="EIR17" s="350"/>
      <c r="EIS17" s="350"/>
      <c r="EIT17" s="350"/>
      <c r="EIU17" s="351"/>
      <c r="EIV17" s="352"/>
      <c r="EIW17" s="353"/>
      <c r="EIX17" s="352"/>
      <c r="EIY17" s="353"/>
      <c r="EIZ17" s="352"/>
      <c r="EJA17" s="353"/>
      <c r="EJB17" s="352"/>
      <c r="EJC17" s="353"/>
      <c r="EJD17" s="350"/>
      <c r="EJE17" s="350"/>
      <c r="EJF17" s="350"/>
      <c r="EJG17" s="350"/>
      <c r="EJH17" s="350"/>
      <c r="EJI17" s="350"/>
      <c r="EJJ17" s="351"/>
      <c r="EJK17" s="352"/>
      <c r="EJL17" s="353"/>
      <c r="EJM17" s="352"/>
      <c r="EJN17" s="353"/>
      <c r="EJO17" s="352"/>
      <c r="EJP17" s="353"/>
      <c r="EJQ17" s="352"/>
      <c r="EJR17" s="353"/>
      <c r="EJS17" s="350"/>
      <c r="EJT17" s="350"/>
      <c r="EJU17" s="350"/>
      <c r="EJV17" s="350"/>
      <c r="EJW17" s="350"/>
      <c r="EJX17" s="350"/>
      <c r="EJY17" s="351"/>
      <c r="EJZ17" s="352"/>
      <c r="EKA17" s="353"/>
      <c r="EKB17" s="352"/>
      <c r="EKC17" s="353"/>
      <c r="EKD17" s="352"/>
      <c r="EKE17" s="353"/>
      <c r="EKF17" s="352"/>
      <c r="EKG17" s="353"/>
      <c r="EKH17" s="350"/>
      <c r="EKI17" s="350"/>
      <c r="EKJ17" s="350"/>
      <c r="EKK17" s="350"/>
      <c r="EKL17" s="350"/>
      <c r="EKM17" s="350"/>
      <c r="EKN17" s="351"/>
      <c r="EKO17" s="352"/>
      <c r="EKP17" s="353"/>
      <c r="EKQ17" s="352"/>
      <c r="EKR17" s="353"/>
      <c r="EKS17" s="352"/>
      <c r="EKT17" s="353"/>
      <c r="EKU17" s="352"/>
      <c r="EKV17" s="353"/>
      <c r="EKW17" s="350"/>
      <c r="EKX17" s="350"/>
      <c r="EKY17" s="350"/>
      <c r="EKZ17" s="350"/>
      <c r="ELA17" s="350"/>
      <c r="ELB17" s="350"/>
      <c r="ELC17" s="351"/>
      <c r="ELD17" s="352"/>
      <c r="ELE17" s="353"/>
      <c r="ELF17" s="352"/>
      <c r="ELG17" s="353"/>
      <c r="ELH17" s="352"/>
      <c r="ELI17" s="353"/>
      <c r="ELJ17" s="352"/>
      <c r="ELK17" s="353"/>
      <c r="ELL17" s="350"/>
      <c r="ELM17" s="350"/>
      <c r="ELN17" s="350"/>
      <c r="ELO17" s="350"/>
      <c r="ELP17" s="350"/>
      <c r="ELQ17" s="350"/>
      <c r="ELR17" s="351"/>
      <c r="ELS17" s="352"/>
      <c r="ELT17" s="353"/>
      <c r="ELU17" s="352"/>
      <c r="ELV17" s="353"/>
      <c r="ELW17" s="352"/>
      <c r="ELX17" s="353"/>
      <c r="ELY17" s="352"/>
      <c r="ELZ17" s="353"/>
      <c r="EMA17" s="350"/>
      <c r="EMB17" s="350"/>
      <c r="EMC17" s="350"/>
      <c r="EMD17" s="350"/>
      <c r="EME17" s="350"/>
      <c r="EMF17" s="350"/>
      <c r="EMG17" s="351"/>
      <c r="EMH17" s="352"/>
      <c r="EMI17" s="353"/>
      <c r="EMJ17" s="352"/>
      <c r="EMK17" s="353"/>
      <c r="EML17" s="352"/>
      <c r="EMM17" s="353"/>
      <c r="EMN17" s="352"/>
      <c r="EMO17" s="353"/>
      <c r="EMP17" s="350"/>
      <c r="EMQ17" s="350"/>
      <c r="EMR17" s="350"/>
      <c r="EMS17" s="350"/>
      <c r="EMT17" s="350"/>
      <c r="EMU17" s="350"/>
      <c r="EMV17" s="351"/>
      <c r="EMW17" s="352"/>
      <c r="EMX17" s="353"/>
      <c r="EMY17" s="352"/>
      <c r="EMZ17" s="353"/>
      <c r="ENA17" s="352"/>
      <c r="ENB17" s="353"/>
      <c r="ENC17" s="352"/>
      <c r="END17" s="353"/>
      <c r="ENE17" s="350"/>
      <c r="ENF17" s="350"/>
      <c r="ENG17" s="350"/>
      <c r="ENH17" s="350"/>
      <c r="ENI17" s="350"/>
      <c r="ENJ17" s="350"/>
      <c r="ENK17" s="351"/>
      <c r="ENL17" s="352"/>
      <c r="ENM17" s="353"/>
      <c r="ENN17" s="352"/>
      <c r="ENO17" s="353"/>
      <c r="ENP17" s="352"/>
      <c r="ENQ17" s="353"/>
      <c r="ENR17" s="352"/>
      <c r="ENS17" s="353"/>
      <c r="ENT17" s="350"/>
      <c r="ENU17" s="350"/>
      <c r="ENV17" s="350"/>
      <c r="ENW17" s="350"/>
      <c r="ENX17" s="350"/>
      <c r="ENY17" s="350"/>
      <c r="ENZ17" s="351"/>
      <c r="EOA17" s="352"/>
      <c r="EOB17" s="353"/>
      <c r="EOC17" s="352"/>
      <c r="EOD17" s="353"/>
      <c r="EOE17" s="352"/>
      <c r="EOF17" s="353"/>
      <c r="EOG17" s="352"/>
      <c r="EOH17" s="353"/>
      <c r="EOI17" s="350"/>
      <c r="EOJ17" s="350"/>
      <c r="EOK17" s="350"/>
      <c r="EOL17" s="350"/>
      <c r="EOM17" s="350"/>
      <c r="EON17" s="350"/>
      <c r="EOO17" s="351"/>
      <c r="EOP17" s="352"/>
      <c r="EOQ17" s="353"/>
      <c r="EOR17" s="352"/>
      <c r="EOS17" s="353"/>
      <c r="EOT17" s="352"/>
      <c r="EOU17" s="353"/>
      <c r="EOV17" s="352"/>
      <c r="EOW17" s="353"/>
      <c r="EOX17" s="350"/>
      <c r="EOY17" s="350"/>
      <c r="EOZ17" s="350"/>
      <c r="EPA17" s="350"/>
      <c r="EPB17" s="350"/>
      <c r="EPC17" s="350"/>
      <c r="EPD17" s="351"/>
      <c r="EPE17" s="352"/>
      <c r="EPF17" s="353"/>
      <c r="EPG17" s="352"/>
      <c r="EPH17" s="353"/>
      <c r="EPI17" s="352"/>
      <c r="EPJ17" s="353"/>
      <c r="EPK17" s="352"/>
      <c r="EPL17" s="353"/>
      <c r="EPM17" s="350"/>
      <c r="EPN17" s="350"/>
      <c r="EPO17" s="350"/>
      <c r="EPP17" s="350"/>
      <c r="EPQ17" s="350"/>
      <c r="EPR17" s="350"/>
      <c r="EPS17" s="351"/>
      <c r="EPT17" s="352"/>
      <c r="EPU17" s="353"/>
      <c r="EPV17" s="352"/>
      <c r="EPW17" s="353"/>
      <c r="EPX17" s="352"/>
      <c r="EPY17" s="353"/>
      <c r="EPZ17" s="352"/>
      <c r="EQA17" s="353"/>
      <c r="EQB17" s="350"/>
      <c r="EQC17" s="350"/>
      <c r="EQD17" s="350"/>
      <c r="EQE17" s="350"/>
      <c r="EQF17" s="350"/>
      <c r="EQG17" s="350"/>
      <c r="EQH17" s="351"/>
      <c r="EQI17" s="352"/>
      <c r="EQJ17" s="353"/>
      <c r="EQK17" s="352"/>
      <c r="EQL17" s="353"/>
      <c r="EQM17" s="352"/>
      <c r="EQN17" s="353"/>
      <c r="EQO17" s="352"/>
      <c r="EQP17" s="353"/>
      <c r="EQQ17" s="350"/>
      <c r="EQR17" s="350"/>
      <c r="EQS17" s="350"/>
      <c r="EQT17" s="350"/>
      <c r="EQU17" s="350"/>
      <c r="EQV17" s="350"/>
      <c r="EQW17" s="351"/>
      <c r="EQX17" s="352"/>
      <c r="EQY17" s="353"/>
      <c r="EQZ17" s="352"/>
      <c r="ERA17" s="353"/>
      <c r="ERB17" s="352"/>
      <c r="ERC17" s="353"/>
      <c r="ERD17" s="352"/>
      <c r="ERE17" s="353"/>
      <c r="ERF17" s="350"/>
      <c r="ERG17" s="350"/>
      <c r="ERH17" s="350"/>
      <c r="ERI17" s="350"/>
      <c r="ERJ17" s="350"/>
      <c r="ERK17" s="350"/>
      <c r="ERL17" s="351"/>
      <c r="ERM17" s="352"/>
      <c r="ERN17" s="353"/>
      <c r="ERO17" s="352"/>
      <c r="ERP17" s="353"/>
      <c r="ERQ17" s="352"/>
      <c r="ERR17" s="353"/>
      <c r="ERS17" s="352"/>
      <c r="ERT17" s="353"/>
      <c r="ERU17" s="350"/>
      <c r="ERV17" s="350"/>
      <c r="ERW17" s="350"/>
      <c r="ERX17" s="350"/>
      <c r="ERY17" s="350"/>
      <c r="ERZ17" s="350"/>
      <c r="ESA17" s="351"/>
      <c r="ESB17" s="352"/>
      <c r="ESC17" s="353"/>
      <c r="ESD17" s="352"/>
      <c r="ESE17" s="353"/>
      <c r="ESF17" s="352"/>
      <c r="ESG17" s="353"/>
      <c r="ESH17" s="352"/>
      <c r="ESI17" s="353"/>
      <c r="ESJ17" s="350"/>
      <c r="ESK17" s="350"/>
      <c r="ESL17" s="350"/>
      <c r="ESM17" s="350"/>
      <c r="ESN17" s="350"/>
      <c r="ESO17" s="350"/>
      <c r="ESP17" s="351"/>
      <c r="ESQ17" s="352"/>
      <c r="ESR17" s="353"/>
      <c r="ESS17" s="352"/>
      <c r="EST17" s="353"/>
      <c r="ESU17" s="352"/>
      <c r="ESV17" s="353"/>
      <c r="ESW17" s="352"/>
      <c r="ESX17" s="353"/>
      <c r="ESY17" s="350"/>
      <c r="ESZ17" s="350"/>
      <c r="ETA17" s="350"/>
      <c r="ETB17" s="350"/>
      <c r="ETC17" s="350"/>
      <c r="ETD17" s="350"/>
      <c r="ETE17" s="351"/>
      <c r="ETF17" s="352"/>
      <c r="ETG17" s="353"/>
      <c r="ETH17" s="352"/>
      <c r="ETI17" s="353"/>
      <c r="ETJ17" s="352"/>
      <c r="ETK17" s="353"/>
      <c r="ETL17" s="352"/>
      <c r="ETM17" s="353"/>
      <c r="ETN17" s="350"/>
      <c r="ETO17" s="350"/>
      <c r="ETP17" s="350"/>
      <c r="ETQ17" s="350"/>
      <c r="ETR17" s="350"/>
      <c r="ETS17" s="350"/>
      <c r="ETT17" s="351"/>
      <c r="ETU17" s="352"/>
      <c r="ETV17" s="353"/>
      <c r="ETW17" s="352"/>
      <c r="ETX17" s="353"/>
      <c r="ETY17" s="352"/>
      <c r="ETZ17" s="353"/>
      <c r="EUA17" s="352"/>
      <c r="EUB17" s="353"/>
      <c r="EUC17" s="350"/>
      <c r="EUD17" s="350"/>
      <c r="EUE17" s="350"/>
      <c r="EUF17" s="350"/>
      <c r="EUG17" s="350"/>
      <c r="EUH17" s="350"/>
      <c r="EUI17" s="351"/>
      <c r="EUJ17" s="352"/>
      <c r="EUK17" s="353"/>
      <c r="EUL17" s="352"/>
      <c r="EUM17" s="353"/>
      <c r="EUN17" s="352"/>
      <c r="EUO17" s="353"/>
      <c r="EUP17" s="352"/>
      <c r="EUQ17" s="353"/>
      <c r="EUR17" s="350"/>
      <c r="EUS17" s="350"/>
      <c r="EUT17" s="350"/>
      <c r="EUU17" s="350"/>
      <c r="EUV17" s="350"/>
      <c r="EUW17" s="350"/>
      <c r="EUX17" s="351"/>
      <c r="EUY17" s="352"/>
      <c r="EUZ17" s="353"/>
      <c r="EVA17" s="352"/>
      <c r="EVB17" s="353"/>
      <c r="EVC17" s="352"/>
      <c r="EVD17" s="353"/>
      <c r="EVE17" s="352"/>
      <c r="EVF17" s="353"/>
      <c r="EVG17" s="350"/>
      <c r="EVH17" s="350"/>
      <c r="EVI17" s="350"/>
      <c r="EVJ17" s="350"/>
      <c r="EVK17" s="350"/>
      <c r="EVL17" s="350"/>
      <c r="EVM17" s="351"/>
      <c r="EVN17" s="352"/>
      <c r="EVO17" s="353"/>
      <c r="EVP17" s="352"/>
      <c r="EVQ17" s="353"/>
      <c r="EVR17" s="352"/>
      <c r="EVS17" s="353"/>
      <c r="EVT17" s="352"/>
      <c r="EVU17" s="353"/>
      <c r="EVV17" s="350"/>
      <c r="EVW17" s="350"/>
      <c r="EVX17" s="350"/>
      <c r="EVY17" s="350"/>
      <c r="EVZ17" s="350"/>
      <c r="EWA17" s="350"/>
      <c r="EWB17" s="351"/>
      <c r="EWC17" s="352"/>
      <c r="EWD17" s="353"/>
      <c r="EWE17" s="352"/>
      <c r="EWF17" s="353"/>
      <c r="EWG17" s="352"/>
      <c r="EWH17" s="353"/>
      <c r="EWI17" s="352"/>
      <c r="EWJ17" s="353"/>
      <c r="EWK17" s="350"/>
      <c r="EWL17" s="350"/>
      <c r="EWM17" s="350"/>
      <c r="EWN17" s="350"/>
      <c r="EWO17" s="350"/>
      <c r="EWP17" s="350"/>
      <c r="EWQ17" s="351"/>
      <c r="EWR17" s="352"/>
      <c r="EWS17" s="353"/>
      <c r="EWT17" s="352"/>
      <c r="EWU17" s="353"/>
      <c r="EWV17" s="352"/>
      <c r="EWW17" s="353"/>
      <c r="EWX17" s="352"/>
      <c r="EWY17" s="353"/>
      <c r="EWZ17" s="350"/>
      <c r="EXA17" s="350"/>
      <c r="EXB17" s="350"/>
      <c r="EXC17" s="350"/>
      <c r="EXD17" s="350"/>
      <c r="EXE17" s="350"/>
      <c r="EXF17" s="351"/>
      <c r="EXG17" s="352"/>
      <c r="EXH17" s="353"/>
      <c r="EXI17" s="352"/>
      <c r="EXJ17" s="353"/>
      <c r="EXK17" s="352"/>
      <c r="EXL17" s="353"/>
      <c r="EXM17" s="352"/>
      <c r="EXN17" s="353"/>
      <c r="EXO17" s="350"/>
      <c r="EXP17" s="350"/>
      <c r="EXQ17" s="350"/>
      <c r="EXR17" s="350"/>
      <c r="EXS17" s="350"/>
      <c r="EXT17" s="350"/>
      <c r="EXU17" s="351"/>
      <c r="EXV17" s="352"/>
      <c r="EXW17" s="353"/>
      <c r="EXX17" s="352"/>
      <c r="EXY17" s="353"/>
      <c r="EXZ17" s="352"/>
      <c r="EYA17" s="353"/>
      <c r="EYB17" s="352"/>
      <c r="EYC17" s="353"/>
      <c r="EYD17" s="350"/>
      <c r="EYE17" s="350"/>
      <c r="EYF17" s="350"/>
      <c r="EYG17" s="350"/>
      <c r="EYH17" s="350"/>
      <c r="EYI17" s="350"/>
      <c r="EYJ17" s="351"/>
      <c r="EYK17" s="352"/>
      <c r="EYL17" s="353"/>
      <c r="EYM17" s="352"/>
      <c r="EYN17" s="353"/>
      <c r="EYO17" s="352"/>
      <c r="EYP17" s="353"/>
      <c r="EYQ17" s="352"/>
      <c r="EYR17" s="353"/>
      <c r="EYS17" s="350"/>
      <c r="EYT17" s="350"/>
      <c r="EYU17" s="350"/>
      <c r="EYV17" s="350"/>
      <c r="EYW17" s="350"/>
      <c r="EYX17" s="350"/>
      <c r="EYY17" s="351"/>
      <c r="EYZ17" s="352"/>
      <c r="EZA17" s="353"/>
      <c r="EZB17" s="352"/>
      <c r="EZC17" s="353"/>
      <c r="EZD17" s="352"/>
      <c r="EZE17" s="353"/>
      <c r="EZF17" s="352"/>
      <c r="EZG17" s="353"/>
      <c r="EZH17" s="350"/>
      <c r="EZI17" s="350"/>
      <c r="EZJ17" s="350"/>
      <c r="EZK17" s="350"/>
      <c r="EZL17" s="350"/>
      <c r="EZM17" s="350"/>
      <c r="EZN17" s="351"/>
      <c r="EZO17" s="352"/>
      <c r="EZP17" s="353"/>
      <c r="EZQ17" s="352"/>
      <c r="EZR17" s="353"/>
      <c r="EZS17" s="352"/>
      <c r="EZT17" s="353"/>
      <c r="EZU17" s="352"/>
      <c r="EZV17" s="353"/>
      <c r="EZW17" s="350"/>
      <c r="EZX17" s="350"/>
      <c r="EZY17" s="350"/>
      <c r="EZZ17" s="350"/>
      <c r="FAA17" s="350"/>
      <c r="FAB17" s="350"/>
      <c r="FAC17" s="351"/>
      <c r="FAD17" s="352"/>
      <c r="FAE17" s="353"/>
      <c r="FAF17" s="352"/>
      <c r="FAG17" s="353"/>
      <c r="FAH17" s="352"/>
      <c r="FAI17" s="353"/>
      <c r="FAJ17" s="352"/>
      <c r="FAK17" s="353"/>
      <c r="FAL17" s="350"/>
      <c r="FAM17" s="350"/>
      <c r="FAN17" s="350"/>
      <c r="FAO17" s="350"/>
      <c r="FAP17" s="350"/>
      <c r="FAQ17" s="350"/>
      <c r="FAR17" s="351"/>
      <c r="FAS17" s="352"/>
      <c r="FAT17" s="353"/>
      <c r="FAU17" s="352"/>
      <c r="FAV17" s="353"/>
      <c r="FAW17" s="352"/>
      <c r="FAX17" s="353"/>
      <c r="FAY17" s="352"/>
      <c r="FAZ17" s="353"/>
      <c r="FBA17" s="350"/>
      <c r="FBB17" s="350"/>
      <c r="FBC17" s="350"/>
      <c r="FBD17" s="350"/>
      <c r="FBE17" s="350"/>
      <c r="FBF17" s="350"/>
      <c r="FBG17" s="351"/>
      <c r="FBH17" s="352"/>
      <c r="FBI17" s="353"/>
      <c r="FBJ17" s="352"/>
      <c r="FBK17" s="353"/>
      <c r="FBL17" s="352"/>
      <c r="FBM17" s="353"/>
      <c r="FBN17" s="352"/>
      <c r="FBO17" s="353"/>
      <c r="FBP17" s="350"/>
      <c r="FBQ17" s="350"/>
      <c r="FBR17" s="350"/>
      <c r="FBS17" s="350"/>
      <c r="FBT17" s="350"/>
      <c r="FBU17" s="350"/>
      <c r="FBV17" s="351"/>
      <c r="FBW17" s="352"/>
      <c r="FBX17" s="353"/>
      <c r="FBY17" s="352"/>
      <c r="FBZ17" s="353"/>
      <c r="FCA17" s="352"/>
      <c r="FCB17" s="353"/>
      <c r="FCC17" s="352"/>
      <c r="FCD17" s="353"/>
      <c r="FCE17" s="350"/>
      <c r="FCF17" s="350"/>
      <c r="FCG17" s="350"/>
      <c r="FCH17" s="350"/>
      <c r="FCI17" s="350"/>
      <c r="FCJ17" s="350"/>
      <c r="FCK17" s="351"/>
      <c r="FCL17" s="352"/>
      <c r="FCM17" s="353"/>
      <c r="FCN17" s="352"/>
      <c r="FCO17" s="353"/>
      <c r="FCP17" s="352"/>
      <c r="FCQ17" s="353"/>
      <c r="FCR17" s="352"/>
      <c r="FCS17" s="353"/>
      <c r="FCT17" s="350"/>
      <c r="FCU17" s="350"/>
      <c r="FCV17" s="350"/>
      <c r="FCW17" s="350"/>
      <c r="FCX17" s="350"/>
      <c r="FCY17" s="350"/>
      <c r="FCZ17" s="351"/>
      <c r="FDA17" s="352"/>
      <c r="FDB17" s="353"/>
      <c r="FDC17" s="352"/>
      <c r="FDD17" s="353"/>
      <c r="FDE17" s="352"/>
      <c r="FDF17" s="353"/>
      <c r="FDG17" s="352"/>
      <c r="FDH17" s="353"/>
      <c r="FDI17" s="350"/>
      <c r="FDJ17" s="350"/>
      <c r="FDK17" s="350"/>
      <c r="FDL17" s="350"/>
      <c r="FDM17" s="350"/>
      <c r="FDN17" s="350"/>
      <c r="FDO17" s="351"/>
      <c r="FDP17" s="352"/>
      <c r="FDQ17" s="353"/>
      <c r="FDR17" s="352"/>
      <c r="FDS17" s="353"/>
      <c r="FDT17" s="352"/>
      <c r="FDU17" s="353"/>
      <c r="FDV17" s="352"/>
      <c r="FDW17" s="353"/>
      <c r="FDX17" s="350"/>
      <c r="FDY17" s="350"/>
      <c r="FDZ17" s="350"/>
      <c r="FEA17" s="350"/>
      <c r="FEB17" s="350"/>
      <c r="FEC17" s="350"/>
      <c r="FED17" s="351"/>
      <c r="FEE17" s="352"/>
      <c r="FEF17" s="353"/>
      <c r="FEG17" s="352"/>
      <c r="FEH17" s="353"/>
      <c r="FEI17" s="352"/>
      <c r="FEJ17" s="353"/>
      <c r="FEK17" s="352"/>
      <c r="FEL17" s="353"/>
      <c r="FEM17" s="350"/>
      <c r="FEN17" s="350"/>
      <c r="FEO17" s="350"/>
      <c r="FEP17" s="350"/>
      <c r="FEQ17" s="350"/>
      <c r="FER17" s="350"/>
      <c r="FES17" s="351"/>
      <c r="FET17" s="352"/>
      <c r="FEU17" s="353"/>
      <c r="FEV17" s="352"/>
      <c r="FEW17" s="353"/>
      <c r="FEX17" s="352"/>
      <c r="FEY17" s="353"/>
      <c r="FEZ17" s="352"/>
      <c r="FFA17" s="353"/>
      <c r="FFB17" s="350"/>
      <c r="FFC17" s="350"/>
      <c r="FFD17" s="350"/>
      <c r="FFE17" s="350"/>
      <c r="FFF17" s="350"/>
      <c r="FFG17" s="350"/>
      <c r="FFH17" s="351"/>
      <c r="FFI17" s="352"/>
      <c r="FFJ17" s="353"/>
      <c r="FFK17" s="352"/>
      <c r="FFL17" s="353"/>
      <c r="FFM17" s="352"/>
      <c r="FFN17" s="353"/>
      <c r="FFO17" s="352"/>
      <c r="FFP17" s="353"/>
      <c r="FFQ17" s="350"/>
      <c r="FFR17" s="350"/>
      <c r="FFS17" s="350"/>
      <c r="FFT17" s="350"/>
      <c r="FFU17" s="350"/>
      <c r="FFV17" s="350"/>
      <c r="FFW17" s="351"/>
      <c r="FFX17" s="352"/>
      <c r="FFY17" s="353"/>
      <c r="FFZ17" s="352"/>
      <c r="FGA17" s="353"/>
      <c r="FGB17" s="352"/>
      <c r="FGC17" s="353"/>
      <c r="FGD17" s="352"/>
      <c r="FGE17" s="353"/>
      <c r="FGF17" s="350"/>
      <c r="FGG17" s="350"/>
      <c r="FGH17" s="350"/>
      <c r="FGI17" s="350"/>
      <c r="FGJ17" s="350"/>
      <c r="FGK17" s="350"/>
      <c r="FGL17" s="351"/>
      <c r="FGM17" s="352"/>
      <c r="FGN17" s="353"/>
      <c r="FGO17" s="352"/>
      <c r="FGP17" s="353"/>
      <c r="FGQ17" s="352"/>
      <c r="FGR17" s="353"/>
      <c r="FGS17" s="352"/>
      <c r="FGT17" s="353"/>
      <c r="FGU17" s="350"/>
      <c r="FGV17" s="350"/>
      <c r="FGW17" s="350"/>
      <c r="FGX17" s="350"/>
      <c r="FGY17" s="350"/>
      <c r="FGZ17" s="350"/>
      <c r="FHA17" s="351"/>
      <c r="FHB17" s="352"/>
      <c r="FHC17" s="353"/>
      <c r="FHD17" s="352"/>
      <c r="FHE17" s="353"/>
      <c r="FHF17" s="352"/>
      <c r="FHG17" s="353"/>
      <c r="FHH17" s="352"/>
      <c r="FHI17" s="353"/>
      <c r="FHJ17" s="350"/>
      <c r="FHK17" s="350"/>
      <c r="FHL17" s="350"/>
      <c r="FHM17" s="350"/>
      <c r="FHN17" s="350"/>
      <c r="FHO17" s="350"/>
      <c r="FHP17" s="351"/>
      <c r="FHQ17" s="352"/>
      <c r="FHR17" s="353"/>
      <c r="FHS17" s="352"/>
      <c r="FHT17" s="353"/>
      <c r="FHU17" s="352"/>
      <c r="FHV17" s="353"/>
      <c r="FHW17" s="352"/>
      <c r="FHX17" s="353"/>
      <c r="FHY17" s="350"/>
      <c r="FHZ17" s="350"/>
      <c r="FIA17" s="350"/>
      <c r="FIB17" s="350"/>
      <c r="FIC17" s="350"/>
      <c r="FID17" s="350"/>
      <c r="FIE17" s="351"/>
      <c r="FIF17" s="352"/>
      <c r="FIG17" s="353"/>
      <c r="FIH17" s="352"/>
      <c r="FII17" s="353"/>
      <c r="FIJ17" s="352"/>
      <c r="FIK17" s="353"/>
      <c r="FIL17" s="352"/>
      <c r="FIM17" s="353"/>
      <c r="FIN17" s="350"/>
      <c r="FIO17" s="350"/>
      <c r="FIP17" s="350"/>
      <c r="FIQ17" s="350"/>
      <c r="FIR17" s="350"/>
      <c r="FIS17" s="350"/>
      <c r="FIT17" s="351"/>
      <c r="FIU17" s="352"/>
      <c r="FIV17" s="353"/>
      <c r="FIW17" s="352"/>
      <c r="FIX17" s="353"/>
      <c r="FIY17" s="352"/>
      <c r="FIZ17" s="353"/>
      <c r="FJA17" s="352"/>
      <c r="FJB17" s="353"/>
      <c r="FJC17" s="350"/>
      <c r="FJD17" s="350"/>
      <c r="FJE17" s="350"/>
      <c r="FJF17" s="350"/>
      <c r="FJG17" s="350"/>
      <c r="FJH17" s="350"/>
      <c r="FJI17" s="351"/>
      <c r="FJJ17" s="352"/>
      <c r="FJK17" s="353"/>
      <c r="FJL17" s="352"/>
      <c r="FJM17" s="353"/>
      <c r="FJN17" s="352"/>
      <c r="FJO17" s="353"/>
      <c r="FJP17" s="352"/>
      <c r="FJQ17" s="353"/>
      <c r="FJR17" s="350"/>
      <c r="FJS17" s="350"/>
      <c r="FJT17" s="350"/>
      <c r="FJU17" s="350"/>
      <c r="FJV17" s="350"/>
      <c r="FJW17" s="350"/>
      <c r="FJX17" s="351"/>
      <c r="FJY17" s="352"/>
      <c r="FJZ17" s="353"/>
      <c r="FKA17" s="352"/>
      <c r="FKB17" s="353"/>
      <c r="FKC17" s="352"/>
      <c r="FKD17" s="353"/>
      <c r="FKE17" s="352"/>
      <c r="FKF17" s="353"/>
      <c r="FKG17" s="350"/>
      <c r="FKH17" s="350"/>
      <c r="FKI17" s="350"/>
      <c r="FKJ17" s="350"/>
      <c r="FKK17" s="350"/>
      <c r="FKL17" s="350"/>
      <c r="FKM17" s="351"/>
      <c r="FKN17" s="352"/>
      <c r="FKO17" s="353"/>
      <c r="FKP17" s="352"/>
      <c r="FKQ17" s="353"/>
      <c r="FKR17" s="352"/>
      <c r="FKS17" s="353"/>
      <c r="FKT17" s="352"/>
      <c r="FKU17" s="353"/>
      <c r="FKV17" s="350"/>
      <c r="FKW17" s="350"/>
      <c r="FKX17" s="350"/>
      <c r="FKY17" s="350"/>
      <c r="FKZ17" s="350"/>
      <c r="FLA17" s="350"/>
      <c r="FLB17" s="351"/>
      <c r="FLC17" s="352"/>
      <c r="FLD17" s="353"/>
      <c r="FLE17" s="352"/>
      <c r="FLF17" s="353"/>
      <c r="FLG17" s="352"/>
      <c r="FLH17" s="353"/>
      <c r="FLI17" s="352"/>
      <c r="FLJ17" s="353"/>
      <c r="FLK17" s="350"/>
      <c r="FLL17" s="350"/>
      <c r="FLM17" s="350"/>
      <c r="FLN17" s="350"/>
      <c r="FLO17" s="350"/>
      <c r="FLP17" s="350"/>
      <c r="FLQ17" s="351"/>
      <c r="FLR17" s="352"/>
      <c r="FLS17" s="353"/>
      <c r="FLT17" s="352"/>
      <c r="FLU17" s="353"/>
      <c r="FLV17" s="352"/>
      <c r="FLW17" s="353"/>
      <c r="FLX17" s="352"/>
      <c r="FLY17" s="353"/>
      <c r="FLZ17" s="350"/>
      <c r="FMA17" s="350"/>
      <c r="FMB17" s="350"/>
      <c r="FMC17" s="350"/>
      <c r="FMD17" s="350"/>
      <c r="FME17" s="350"/>
      <c r="FMF17" s="351"/>
      <c r="FMG17" s="352"/>
      <c r="FMH17" s="353"/>
      <c r="FMI17" s="352"/>
      <c r="FMJ17" s="353"/>
      <c r="FMK17" s="352"/>
      <c r="FML17" s="353"/>
      <c r="FMM17" s="352"/>
      <c r="FMN17" s="353"/>
      <c r="FMO17" s="350"/>
      <c r="FMP17" s="350"/>
      <c r="FMQ17" s="350"/>
      <c r="FMR17" s="350"/>
      <c r="FMS17" s="350"/>
      <c r="FMT17" s="350"/>
      <c r="FMU17" s="351"/>
      <c r="FMV17" s="352"/>
      <c r="FMW17" s="353"/>
      <c r="FMX17" s="352"/>
      <c r="FMY17" s="353"/>
      <c r="FMZ17" s="352"/>
      <c r="FNA17" s="353"/>
      <c r="FNB17" s="352"/>
      <c r="FNC17" s="353"/>
      <c r="FND17" s="350"/>
      <c r="FNE17" s="350"/>
      <c r="FNF17" s="350"/>
      <c r="FNG17" s="350"/>
      <c r="FNH17" s="350"/>
      <c r="FNI17" s="350"/>
      <c r="FNJ17" s="351"/>
      <c r="FNK17" s="352"/>
      <c r="FNL17" s="353"/>
      <c r="FNM17" s="352"/>
      <c r="FNN17" s="353"/>
      <c r="FNO17" s="352"/>
      <c r="FNP17" s="353"/>
      <c r="FNQ17" s="352"/>
      <c r="FNR17" s="353"/>
      <c r="FNS17" s="350"/>
      <c r="FNT17" s="350"/>
      <c r="FNU17" s="350"/>
      <c r="FNV17" s="350"/>
      <c r="FNW17" s="350"/>
      <c r="FNX17" s="350"/>
      <c r="FNY17" s="351"/>
      <c r="FNZ17" s="352"/>
      <c r="FOA17" s="353"/>
      <c r="FOB17" s="352"/>
      <c r="FOC17" s="353"/>
      <c r="FOD17" s="352"/>
      <c r="FOE17" s="353"/>
      <c r="FOF17" s="352"/>
      <c r="FOG17" s="353"/>
      <c r="FOH17" s="350"/>
      <c r="FOI17" s="350"/>
      <c r="FOJ17" s="350"/>
      <c r="FOK17" s="350"/>
      <c r="FOL17" s="350"/>
      <c r="FOM17" s="350"/>
      <c r="FON17" s="351"/>
      <c r="FOO17" s="352"/>
      <c r="FOP17" s="353"/>
      <c r="FOQ17" s="352"/>
      <c r="FOR17" s="353"/>
      <c r="FOS17" s="352"/>
      <c r="FOT17" s="353"/>
      <c r="FOU17" s="352"/>
      <c r="FOV17" s="353"/>
      <c r="FOW17" s="350"/>
      <c r="FOX17" s="350"/>
      <c r="FOY17" s="350"/>
      <c r="FOZ17" s="350"/>
      <c r="FPA17" s="350"/>
      <c r="FPB17" s="350"/>
      <c r="FPC17" s="351"/>
      <c r="FPD17" s="352"/>
      <c r="FPE17" s="353"/>
      <c r="FPF17" s="352"/>
      <c r="FPG17" s="353"/>
      <c r="FPH17" s="352"/>
      <c r="FPI17" s="353"/>
      <c r="FPJ17" s="352"/>
      <c r="FPK17" s="353"/>
      <c r="FPL17" s="350"/>
      <c r="FPM17" s="350"/>
      <c r="FPN17" s="350"/>
      <c r="FPO17" s="350"/>
      <c r="FPP17" s="350"/>
      <c r="FPQ17" s="350"/>
      <c r="FPR17" s="351"/>
      <c r="FPS17" s="352"/>
      <c r="FPT17" s="353"/>
      <c r="FPU17" s="352"/>
      <c r="FPV17" s="353"/>
      <c r="FPW17" s="352"/>
      <c r="FPX17" s="353"/>
      <c r="FPY17" s="352"/>
      <c r="FPZ17" s="353"/>
      <c r="FQA17" s="350"/>
      <c r="FQB17" s="350"/>
      <c r="FQC17" s="350"/>
      <c r="FQD17" s="350"/>
      <c r="FQE17" s="350"/>
      <c r="FQF17" s="350"/>
      <c r="FQG17" s="351"/>
      <c r="FQH17" s="352"/>
      <c r="FQI17" s="353"/>
      <c r="FQJ17" s="352"/>
      <c r="FQK17" s="353"/>
      <c r="FQL17" s="352"/>
      <c r="FQM17" s="353"/>
      <c r="FQN17" s="352"/>
      <c r="FQO17" s="353"/>
      <c r="FQP17" s="350"/>
      <c r="FQQ17" s="350"/>
      <c r="FQR17" s="350"/>
      <c r="FQS17" s="350"/>
      <c r="FQT17" s="350"/>
      <c r="FQU17" s="350"/>
      <c r="FQV17" s="351"/>
      <c r="FQW17" s="352"/>
      <c r="FQX17" s="353"/>
      <c r="FQY17" s="352"/>
      <c r="FQZ17" s="353"/>
      <c r="FRA17" s="352"/>
      <c r="FRB17" s="353"/>
      <c r="FRC17" s="352"/>
      <c r="FRD17" s="353"/>
      <c r="FRE17" s="350"/>
      <c r="FRF17" s="350"/>
      <c r="FRG17" s="350"/>
      <c r="FRH17" s="350"/>
      <c r="FRI17" s="350"/>
      <c r="FRJ17" s="350"/>
      <c r="FRK17" s="351"/>
      <c r="FRL17" s="352"/>
      <c r="FRM17" s="353"/>
      <c r="FRN17" s="352"/>
      <c r="FRO17" s="353"/>
      <c r="FRP17" s="352"/>
      <c r="FRQ17" s="353"/>
      <c r="FRR17" s="352"/>
      <c r="FRS17" s="353"/>
      <c r="FRT17" s="350"/>
      <c r="FRU17" s="350"/>
      <c r="FRV17" s="350"/>
      <c r="FRW17" s="350"/>
      <c r="FRX17" s="350"/>
      <c r="FRY17" s="350"/>
      <c r="FRZ17" s="351"/>
      <c r="FSA17" s="352"/>
      <c r="FSB17" s="353"/>
      <c r="FSC17" s="352"/>
      <c r="FSD17" s="353"/>
      <c r="FSE17" s="352"/>
      <c r="FSF17" s="353"/>
      <c r="FSG17" s="352"/>
      <c r="FSH17" s="353"/>
      <c r="FSI17" s="350"/>
      <c r="FSJ17" s="350"/>
      <c r="FSK17" s="350"/>
      <c r="FSL17" s="350"/>
      <c r="FSM17" s="350"/>
      <c r="FSN17" s="350"/>
      <c r="FSO17" s="351"/>
      <c r="FSP17" s="352"/>
      <c r="FSQ17" s="353"/>
      <c r="FSR17" s="352"/>
      <c r="FSS17" s="353"/>
      <c r="FST17" s="352"/>
      <c r="FSU17" s="353"/>
      <c r="FSV17" s="352"/>
      <c r="FSW17" s="353"/>
      <c r="FSX17" s="350"/>
      <c r="FSY17" s="350"/>
      <c r="FSZ17" s="350"/>
      <c r="FTA17" s="350"/>
      <c r="FTB17" s="350"/>
      <c r="FTC17" s="350"/>
      <c r="FTD17" s="351"/>
      <c r="FTE17" s="352"/>
      <c r="FTF17" s="353"/>
      <c r="FTG17" s="352"/>
      <c r="FTH17" s="353"/>
      <c r="FTI17" s="352"/>
      <c r="FTJ17" s="353"/>
      <c r="FTK17" s="352"/>
      <c r="FTL17" s="353"/>
      <c r="FTM17" s="350"/>
      <c r="FTN17" s="350"/>
      <c r="FTO17" s="350"/>
      <c r="FTP17" s="350"/>
      <c r="FTQ17" s="350"/>
      <c r="FTR17" s="350"/>
      <c r="FTS17" s="351"/>
      <c r="FTT17" s="352"/>
      <c r="FTU17" s="353"/>
      <c r="FTV17" s="352"/>
      <c r="FTW17" s="353"/>
      <c r="FTX17" s="352"/>
      <c r="FTY17" s="353"/>
      <c r="FTZ17" s="352"/>
      <c r="FUA17" s="353"/>
      <c r="FUB17" s="350"/>
      <c r="FUC17" s="350"/>
      <c r="FUD17" s="350"/>
      <c r="FUE17" s="350"/>
      <c r="FUF17" s="350"/>
      <c r="FUG17" s="350"/>
      <c r="FUH17" s="351"/>
      <c r="FUI17" s="352"/>
      <c r="FUJ17" s="353"/>
      <c r="FUK17" s="352"/>
      <c r="FUL17" s="353"/>
      <c r="FUM17" s="352"/>
      <c r="FUN17" s="353"/>
      <c r="FUO17" s="352"/>
      <c r="FUP17" s="353"/>
      <c r="FUQ17" s="350"/>
      <c r="FUR17" s="350"/>
      <c r="FUS17" s="350"/>
      <c r="FUT17" s="350"/>
      <c r="FUU17" s="350"/>
      <c r="FUV17" s="350"/>
      <c r="FUW17" s="351"/>
      <c r="FUX17" s="352"/>
      <c r="FUY17" s="353"/>
      <c r="FUZ17" s="352"/>
      <c r="FVA17" s="353"/>
      <c r="FVB17" s="352"/>
      <c r="FVC17" s="353"/>
      <c r="FVD17" s="352"/>
      <c r="FVE17" s="353"/>
      <c r="FVF17" s="350"/>
      <c r="FVG17" s="350"/>
      <c r="FVH17" s="350"/>
      <c r="FVI17" s="350"/>
      <c r="FVJ17" s="350"/>
      <c r="FVK17" s="350"/>
      <c r="FVL17" s="351"/>
      <c r="FVM17" s="352"/>
      <c r="FVN17" s="353"/>
      <c r="FVO17" s="352"/>
      <c r="FVP17" s="353"/>
      <c r="FVQ17" s="352"/>
      <c r="FVR17" s="353"/>
      <c r="FVS17" s="352"/>
      <c r="FVT17" s="353"/>
      <c r="FVU17" s="350"/>
      <c r="FVV17" s="350"/>
      <c r="FVW17" s="350"/>
      <c r="FVX17" s="350"/>
      <c r="FVY17" s="350"/>
      <c r="FVZ17" s="350"/>
      <c r="FWA17" s="351"/>
      <c r="FWB17" s="352"/>
      <c r="FWC17" s="353"/>
      <c r="FWD17" s="352"/>
      <c r="FWE17" s="353"/>
      <c r="FWF17" s="352"/>
      <c r="FWG17" s="353"/>
      <c r="FWH17" s="352"/>
      <c r="FWI17" s="353"/>
      <c r="FWJ17" s="350"/>
      <c r="FWK17" s="350"/>
      <c r="FWL17" s="350"/>
      <c r="FWM17" s="350"/>
      <c r="FWN17" s="350"/>
      <c r="FWO17" s="350"/>
      <c r="FWP17" s="351"/>
      <c r="FWQ17" s="352"/>
      <c r="FWR17" s="353"/>
      <c r="FWS17" s="352"/>
      <c r="FWT17" s="353"/>
      <c r="FWU17" s="352"/>
      <c r="FWV17" s="353"/>
      <c r="FWW17" s="352"/>
      <c r="FWX17" s="353"/>
      <c r="FWY17" s="350"/>
      <c r="FWZ17" s="350"/>
      <c r="FXA17" s="350"/>
      <c r="FXB17" s="350"/>
      <c r="FXC17" s="350"/>
      <c r="FXD17" s="350"/>
      <c r="FXE17" s="351"/>
      <c r="FXF17" s="352"/>
      <c r="FXG17" s="353"/>
      <c r="FXH17" s="352"/>
      <c r="FXI17" s="353"/>
      <c r="FXJ17" s="352"/>
      <c r="FXK17" s="353"/>
      <c r="FXL17" s="352"/>
      <c r="FXM17" s="353"/>
      <c r="FXN17" s="350"/>
      <c r="FXO17" s="350"/>
      <c r="FXP17" s="350"/>
      <c r="FXQ17" s="350"/>
      <c r="FXR17" s="350"/>
      <c r="FXS17" s="350"/>
      <c r="FXT17" s="351"/>
      <c r="FXU17" s="352"/>
      <c r="FXV17" s="353"/>
      <c r="FXW17" s="352"/>
      <c r="FXX17" s="353"/>
      <c r="FXY17" s="352"/>
      <c r="FXZ17" s="353"/>
      <c r="FYA17" s="352"/>
      <c r="FYB17" s="353"/>
      <c r="FYC17" s="350"/>
      <c r="FYD17" s="350"/>
      <c r="FYE17" s="350"/>
      <c r="FYF17" s="350"/>
      <c r="FYG17" s="350"/>
      <c r="FYH17" s="350"/>
      <c r="FYI17" s="351"/>
      <c r="FYJ17" s="352"/>
      <c r="FYK17" s="353"/>
      <c r="FYL17" s="352"/>
      <c r="FYM17" s="353"/>
      <c r="FYN17" s="352"/>
      <c r="FYO17" s="353"/>
      <c r="FYP17" s="352"/>
      <c r="FYQ17" s="353"/>
      <c r="FYR17" s="350"/>
      <c r="FYS17" s="350"/>
      <c r="FYT17" s="350"/>
      <c r="FYU17" s="350"/>
      <c r="FYV17" s="350"/>
      <c r="FYW17" s="350"/>
      <c r="FYX17" s="351"/>
      <c r="FYY17" s="352"/>
      <c r="FYZ17" s="353"/>
      <c r="FZA17" s="352"/>
      <c r="FZB17" s="353"/>
      <c r="FZC17" s="352"/>
      <c r="FZD17" s="353"/>
      <c r="FZE17" s="352"/>
      <c r="FZF17" s="353"/>
      <c r="FZG17" s="350"/>
      <c r="FZH17" s="350"/>
      <c r="FZI17" s="350"/>
      <c r="FZJ17" s="350"/>
      <c r="FZK17" s="350"/>
      <c r="FZL17" s="350"/>
      <c r="FZM17" s="351"/>
      <c r="FZN17" s="352"/>
      <c r="FZO17" s="353"/>
      <c r="FZP17" s="352"/>
      <c r="FZQ17" s="353"/>
      <c r="FZR17" s="352"/>
      <c r="FZS17" s="353"/>
      <c r="FZT17" s="352"/>
      <c r="FZU17" s="353"/>
      <c r="FZV17" s="350"/>
      <c r="FZW17" s="350"/>
      <c r="FZX17" s="350"/>
      <c r="FZY17" s="350"/>
      <c r="FZZ17" s="350"/>
      <c r="GAA17" s="350"/>
      <c r="GAB17" s="351"/>
      <c r="GAC17" s="352"/>
      <c r="GAD17" s="353"/>
      <c r="GAE17" s="352"/>
      <c r="GAF17" s="353"/>
      <c r="GAG17" s="352"/>
      <c r="GAH17" s="353"/>
      <c r="GAI17" s="352"/>
      <c r="GAJ17" s="353"/>
      <c r="GAK17" s="350"/>
      <c r="GAL17" s="350"/>
      <c r="GAM17" s="350"/>
      <c r="GAN17" s="350"/>
      <c r="GAO17" s="350"/>
      <c r="GAP17" s="350"/>
      <c r="GAQ17" s="351"/>
      <c r="GAR17" s="352"/>
      <c r="GAS17" s="353"/>
      <c r="GAT17" s="352"/>
      <c r="GAU17" s="353"/>
      <c r="GAV17" s="352"/>
      <c r="GAW17" s="353"/>
      <c r="GAX17" s="352"/>
      <c r="GAY17" s="353"/>
      <c r="GAZ17" s="350"/>
      <c r="GBA17" s="350"/>
      <c r="GBB17" s="350"/>
      <c r="GBC17" s="350"/>
      <c r="GBD17" s="350"/>
      <c r="GBE17" s="350"/>
      <c r="GBF17" s="351"/>
      <c r="GBG17" s="352"/>
      <c r="GBH17" s="353"/>
      <c r="GBI17" s="352"/>
      <c r="GBJ17" s="353"/>
      <c r="GBK17" s="352"/>
      <c r="GBL17" s="353"/>
      <c r="GBM17" s="352"/>
      <c r="GBN17" s="353"/>
      <c r="GBO17" s="350"/>
      <c r="GBP17" s="350"/>
      <c r="GBQ17" s="350"/>
      <c r="GBR17" s="350"/>
      <c r="GBS17" s="350"/>
      <c r="GBT17" s="350"/>
      <c r="GBU17" s="351"/>
      <c r="GBV17" s="352"/>
      <c r="GBW17" s="353"/>
      <c r="GBX17" s="352"/>
      <c r="GBY17" s="353"/>
      <c r="GBZ17" s="352"/>
      <c r="GCA17" s="353"/>
      <c r="GCB17" s="352"/>
      <c r="GCC17" s="353"/>
      <c r="GCD17" s="350"/>
      <c r="GCE17" s="350"/>
      <c r="GCF17" s="350"/>
      <c r="GCG17" s="350"/>
      <c r="GCH17" s="350"/>
      <c r="GCI17" s="350"/>
      <c r="GCJ17" s="351"/>
      <c r="GCK17" s="352"/>
      <c r="GCL17" s="353"/>
      <c r="GCM17" s="352"/>
      <c r="GCN17" s="353"/>
      <c r="GCO17" s="352"/>
      <c r="GCP17" s="353"/>
      <c r="GCQ17" s="352"/>
      <c r="GCR17" s="353"/>
      <c r="GCS17" s="350"/>
      <c r="GCT17" s="350"/>
      <c r="GCU17" s="350"/>
      <c r="GCV17" s="350"/>
      <c r="GCW17" s="350"/>
      <c r="GCX17" s="350"/>
      <c r="GCY17" s="351"/>
      <c r="GCZ17" s="352"/>
      <c r="GDA17" s="353"/>
      <c r="GDB17" s="352"/>
      <c r="GDC17" s="353"/>
      <c r="GDD17" s="352"/>
      <c r="GDE17" s="353"/>
      <c r="GDF17" s="352"/>
      <c r="GDG17" s="353"/>
      <c r="GDH17" s="350"/>
      <c r="GDI17" s="350"/>
      <c r="GDJ17" s="350"/>
      <c r="GDK17" s="350"/>
      <c r="GDL17" s="350"/>
      <c r="GDM17" s="350"/>
      <c r="GDN17" s="351"/>
      <c r="GDO17" s="352"/>
      <c r="GDP17" s="353"/>
      <c r="GDQ17" s="352"/>
      <c r="GDR17" s="353"/>
      <c r="GDS17" s="352"/>
      <c r="GDT17" s="353"/>
      <c r="GDU17" s="352"/>
      <c r="GDV17" s="353"/>
      <c r="GDW17" s="350"/>
      <c r="GDX17" s="350"/>
      <c r="GDY17" s="350"/>
      <c r="GDZ17" s="350"/>
      <c r="GEA17" s="350"/>
      <c r="GEB17" s="350"/>
      <c r="GEC17" s="351"/>
      <c r="GED17" s="352"/>
      <c r="GEE17" s="353"/>
      <c r="GEF17" s="352"/>
      <c r="GEG17" s="353"/>
      <c r="GEH17" s="352"/>
      <c r="GEI17" s="353"/>
      <c r="GEJ17" s="352"/>
      <c r="GEK17" s="353"/>
      <c r="GEL17" s="350"/>
      <c r="GEM17" s="350"/>
      <c r="GEN17" s="350"/>
      <c r="GEO17" s="350"/>
      <c r="GEP17" s="350"/>
      <c r="GEQ17" s="350"/>
      <c r="GER17" s="351"/>
      <c r="GES17" s="352"/>
      <c r="GET17" s="353"/>
      <c r="GEU17" s="352"/>
      <c r="GEV17" s="353"/>
      <c r="GEW17" s="352"/>
      <c r="GEX17" s="353"/>
      <c r="GEY17" s="352"/>
      <c r="GEZ17" s="353"/>
      <c r="GFA17" s="350"/>
      <c r="GFB17" s="350"/>
      <c r="GFC17" s="350"/>
      <c r="GFD17" s="350"/>
      <c r="GFE17" s="350"/>
      <c r="GFF17" s="350"/>
      <c r="GFG17" s="351"/>
      <c r="GFH17" s="352"/>
      <c r="GFI17" s="353"/>
      <c r="GFJ17" s="352"/>
      <c r="GFK17" s="353"/>
      <c r="GFL17" s="352"/>
      <c r="GFM17" s="353"/>
      <c r="GFN17" s="352"/>
      <c r="GFO17" s="353"/>
      <c r="GFP17" s="350"/>
      <c r="GFQ17" s="350"/>
      <c r="GFR17" s="350"/>
      <c r="GFS17" s="350"/>
      <c r="GFT17" s="350"/>
      <c r="GFU17" s="350"/>
      <c r="GFV17" s="351"/>
      <c r="GFW17" s="352"/>
      <c r="GFX17" s="353"/>
      <c r="GFY17" s="352"/>
      <c r="GFZ17" s="353"/>
      <c r="GGA17" s="352"/>
      <c r="GGB17" s="353"/>
      <c r="GGC17" s="352"/>
      <c r="GGD17" s="353"/>
      <c r="GGE17" s="350"/>
      <c r="GGF17" s="350"/>
      <c r="GGG17" s="350"/>
      <c r="GGH17" s="350"/>
      <c r="GGI17" s="350"/>
      <c r="GGJ17" s="350"/>
      <c r="GGK17" s="351"/>
      <c r="GGL17" s="352"/>
      <c r="GGM17" s="353"/>
      <c r="GGN17" s="352"/>
      <c r="GGO17" s="353"/>
      <c r="GGP17" s="352"/>
      <c r="GGQ17" s="353"/>
      <c r="GGR17" s="352"/>
      <c r="GGS17" s="353"/>
      <c r="GGT17" s="350"/>
      <c r="GGU17" s="350"/>
      <c r="GGV17" s="350"/>
      <c r="GGW17" s="350"/>
      <c r="GGX17" s="350"/>
      <c r="GGY17" s="350"/>
      <c r="GGZ17" s="351"/>
      <c r="GHA17" s="352"/>
      <c r="GHB17" s="353"/>
      <c r="GHC17" s="352"/>
      <c r="GHD17" s="353"/>
      <c r="GHE17" s="352"/>
      <c r="GHF17" s="353"/>
      <c r="GHG17" s="352"/>
      <c r="GHH17" s="353"/>
      <c r="GHI17" s="350"/>
      <c r="GHJ17" s="350"/>
      <c r="GHK17" s="350"/>
      <c r="GHL17" s="350"/>
      <c r="GHM17" s="350"/>
      <c r="GHN17" s="350"/>
      <c r="GHO17" s="351"/>
      <c r="GHP17" s="352"/>
      <c r="GHQ17" s="353"/>
      <c r="GHR17" s="352"/>
      <c r="GHS17" s="353"/>
      <c r="GHT17" s="352"/>
      <c r="GHU17" s="353"/>
      <c r="GHV17" s="352"/>
      <c r="GHW17" s="353"/>
      <c r="GHX17" s="350"/>
      <c r="GHY17" s="350"/>
      <c r="GHZ17" s="350"/>
      <c r="GIA17" s="350"/>
      <c r="GIB17" s="350"/>
      <c r="GIC17" s="350"/>
      <c r="GID17" s="351"/>
      <c r="GIE17" s="352"/>
      <c r="GIF17" s="353"/>
      <c r="GIG17" s="352"/>
      <c r="GIH17" s="353"/>
      <c r="GII17" s="352"/>
      <c r="GIJ17" s="353"/>
      <c r="GIK17" s="352"/>
      <c r="GIL17" s="353"/>
      <c r="GIM17" s="350"/>
      <c r="GIN17" s="350"/>
      <c r="GIO17" s="350"/>
      <c r="GIP17" s="350"/>
      <c r="GIQ17" s="350"/>
      <c r="GIR17" s="350"/>
      <c r="GIS17" s="351"/>
      <c r="GIT17" s="352"/>
      <c r="GIU17" s="353"/>
      <c r="GIV17" s="352"/>
      <c r="GIW17" s="353"/>
      <c r="GIX17" s="352"/>
      <c r="GIY17" s="353"/>
      <c r="GIZ17" s="352"/>
      <c r="GJA17" s="353"/>
      <c r="GJB17" s="350"/>
      <c r="GJC17" s="350"/>
      <c r="GJD17" s="350"/>
      <c r="GJE17" s="350"/>
      <c r="GJF17" s="350"/>
      <c r="GJG17" s="350"/>
      <c r="GJH17" s="351"/>
      <c r="GJI17" s="352"/>
      <c r="GJJ17" s="353"/>
      <c r="GJK17" s="352"/>
      <c r="GJL17" s="353"/>
      <c r="GJM17" s="352"/>
      <c r="GJN17" s="353"/>
      <c r="GJO17" s="352"/>
      <c r="GJP17" s="353"/>
      <c r="GJQ17" s="350"/>
      <c r="GJR17" s="350"/>
      <c r="GJS17" s="350"/>
      <c r="GJT17" s="350"/>
      <c r="GJU17" s="350"/>
      <c r="GJV17" s="350"/>
      <c r="GJW17" s="351"/>
      <c r="GJX17" s="352"/>
      <c r="GJY17" s="353"/>
      <c r="GJZ17" s="352"/>
      <c r="GKA17" s="353"/>
      <c r="GKB17" s="352"/>
      <c r="GKC17" s="353"/>
      <c r="GKD17" s="352"/>
      <c r="GKE17" s="353"/>
      <c r="GKF17" s="350"/>
      <c r="GKG17" s="350"/>
      <c r="GKH17" s="350"/>
      <c r="GKI17" s="350"/>
      <c r="GKJ17" s="350"/>
      <c r="GKK17" s="350"/>
      <c r="GKL17" s="351"/>
      <c r="GKM17" s="352"/>
      <c r="GKN17" s="353"/>
      <c r="GKO17" s="352"/>
      <c r="GKP17" s="353"/>
      <c r="GKQ17" s="352"/>
      <c r="GKR17" s="353"/>
      <c r="GKS17" s="352"/>
      <c r="GKT17" s="353"/>
      <c r="GKU17" s="350"/>
      <c r="GKV17" s="350"/>
      <c r="GKW17" s="350"/>
      <c r="GKX17" s="350"/>
      <c r="GKY17" s="350"/>
      <c r="GKZ17" s="350"/>
      <c r="GLA17" s="351"/>
      <c r="GLB17" s="352"/>
      <c r="GLC17" s="353"/>
      <c r="GLD17" s="352"/>
      <c r="GLE17" s="353"/>
      <c r="GLF17" s="352"/>
      <c r="GLG17" s="353"/>
      <c r="GLH17" s="352"/>
      <c r="GLI17" s="353"/>
      <c r="GLJ17" s="350"/>
      <c r="GLK17" s="350"/>
      <c r="GLL17" s="350"/>
      <c r="GLM17" s="350"/>
      <c r="GLN17" s="350"/>
      <c r="GLO17" s="350"/>
      <c r="GLP17" s="351"/>
      <c r="GLQ17" s="352"/>
      <c r="GLR17" s="353"/>
      <c r="GLS17" s="352"/>
      <c r="GLT17" s="353"/>
      <c r="GLU17" s="352"/>
      <c r="GLV17" s="353"/>
      <c r="GLW17" s="352"/>
      <c r="GLX17" s="353"/>
      <c r="GLY17" s="350"/>
      <c r="GLZ17" s="350"/>
      <c r="GMA17" s="350"/>
      <c r="GMB17" s="350"/>
      <c r="GMC17" s="350"/>
      <c r="GMD17" s="350"/>
      <c r="GME17" s="351"/>
      <c r="GMF17" s="352"/>
      <c r="GMG17" s="353"/>
      <c r="GMH17" s="352"/>
      <c r="GMI17" s="353"/>
      <c r="GMJ17" s="352"/>
      <c r="GMK17" s="353"/>
      <c r="GML17" s="352"/>
      <c r="GMM17" s="353"/>
      <c r="GMN17" s="350"/>
      <c r="GMO17" s="350"/>
      <c r="GMP17" s="350"/>
      <c r="GMQ17" s="350"/>
      <c r="GMR17" s="350"/>
      <c r="GMS17" s="350"/>
      <c r="GMT17" s="351"/>
      <c r="GMU17" s="352"/>
      <c r="GMV17" s="353"/>
      <c r="GMW17" s="352"/>
      <c r="GMX17" s="353"/>
      <c r="GMY17" s="352"/>
      <c r="GMZ17" s="353"/>
      <c r="GNA17" s="352"/>
      <c r="GNB17" s="353"/>
      <c r="GNC17" s="350"/>
      <c r="GND17" s="350"/>
      <c r="GNE17" s="350"/>
      <c r="GNF17" s="350"/>
      <c r="GNG17" s="350"/>
      <c r="GNH17" s="350"/>
      <c r="GNI17" s="351"/>
      <c r="GNJ17" s="352"/>
      <c r="GNK17" s="353"/>
      <c r="GNL17" s="352"/>
      <c r="GNM17" s="353"/>
      <c r="GNN17" s="352"/>
      <c r="GNO17" s="353"/>
      <c r="GNP17" s="352"/>
      <c r="GNQ17" s="353"/>
      <c r="GNR17" s="350"/>
      <c r="GNS17" s="350"/>
      <c r="GNT17" s="350"/>
      <c r="GNU17" s="350"/>
      <c r="GNV17" s="350"/>
      <c r="GNW17" s="350"/>
      <c r="GNX17" s="351"/>
      <c r="GNY17" s="352"/>
      <c r="GNZ17" s="353"/>
      <c r="GOA17" s="352"/>
      <c r="GOB17" s="353"/>
      <c r="GOC17" s="352"/>
      <c r="GOD17" s="353"/>
      <c r="GOE17" s="352"/>
      <c r="GOF17" s="353"/>
      <c r="GOG17" s="350"/>
      <c r="GOH17" s="350"/>
      <c r="GOI17" s="350"/>
      <c r="GOJ17" s="350"/>
      <c r="GOK17" s="350"/>
      <c r="GOL17" s="350"/>
      <c r="GOM17" s="351"/>
      <c r="GON17" s="352"/>
      <c r="GOO17" s="353"/>
      <c r="GOP17" s="352"/>
      <c r="GOQ17" s="353"/>
      <c r="GOR17" s="352"/>
      <c r="GOS17" s="353"/>
      <c r="GOT17" s="352"/>
      <c r="GOU17" s="353"/>
      <c r="GOV17" s="350"/>
      <c r="GOW17" s="350"/>
      <c r="GOX17" s="350"/>
      <c r="GOY17" s="350"/>
      <c r="GOZ17" s="350"/>
      <c r="GPA17" s="350"/>
      <c r="GPB17" s="351"/>
      <c r="GPC17" s="352"/>
      <c r="GPD17" s="353"/>
      <c r="GPE17" s="352"/>
      <c r="GPF17" s="353"/>
      <c r="GPG17" s="352"/>
      <c r="GPH17" s="353"/>
      <c r="GPI17" s="352"/>
      <c r="GPJ17" s="353"/>
      <c r="GPK17" s="350"/>
      <c r="GPL17" s="350"/>
      <c r="GPM17" s="350"/>
      <c r="GPN17" s="350"/>
      <c r="GPO17" s="350"/>
      <c r="GPP17" s="350"/>
      <c r="GPQ17" s="351"/>
      <c r="GPR17" s="352"/>
      <c r="GPS17" s="353"/>
      <c r="GPT17" s="352"/>
      <c r="GPU17" s="353"/>
      <c r="GPV17" s="352"/>
      <c r="GPW17" s="353"/>
      <c r="GPX17" s="352"/>
      <c r="GPY17" s="353"/>
      <c r="GPZ17" s="350"/>
      <c r="GQA17" s="350"/>
      <c r="GQB17" s="350"/>
      <c r="GQC17" s="350"/>
      <c r="GQD17" s="350"/>
      <c r="GQE17" s="350"/>
      <c r="GQF17" s="351"/>
      <c r="GQG17" s="352"/>
      <c r="GQH17" s="353"/>
      <c r="GQI17" s="352"/>
      <c r="GQJ17" s="353"/>
      <c r="GQK17" s="352"/>
      <c r="GQL17" s="353"/>
      <c r="GQM17" s="352"/>
      <c r="GQN17" s="353"/>
      <c r="GQO17" s="350"/>
      <c r="GQP17" s="350"/>
      <c r="GQQ17" s="350"/>
      <c r="GQR17" s="350"/>
      <c r="GQS17" s="350"/>
      <c r="GQT17" s="350"/>
      <c r="GQU17" s="351"/>
      <c r="GQV17" s="352"/>
      <c r="GQW17" s="353"/>
      <c r="GQX17" s="352"/>
      <c r="GQY17" s="353"/>
      <c r="GQZ17" s="352"/>
      <c r="GRA17" s="353"/>
      <c r="GRB17" s="352"/>
      <c r="GRC17" s="353"/>
      <c r="GRD17" s="350"/>
      <c r="GRE17" s="350"/>
      <c r="GRF17" s="350"/>
      <c r="GRG17" s="350"/>
      <c r="GRH17" s="350"/>
      <c r="GRI17" s="350"/>
      <c r="GRJ17" s="351"/>
      <c r="GRK17" s="352"/>
      <c r="GRL17" s="353"/>
      <c r="GRM17" s="352"/>
      <c r="GRN17" s="353"/>
      <c r="GRO17" s="352"/>
      <c r="GRP17" s="353"/>
      <c r="GRQ17" s="352"/>
      <c r="GRR17" s="353"/>
      <c r="GRS17" s="350"/>
      <c r="GRT17" s="350"/>
      <c r="GRU17" s="350"/>
      <c r="GRV17" s="350"/>
      <c r="GRW17" s="350"/>
      <c r="GRX17" s="350"/>
      <c r="GRY17" s="351"/>
      <c r="GRZ17" s="352"/>
      <c r="GSA17" s="353"/>
      <c r="GSB17" s="352"/>
      <c r="GSC17" s="353"/>
      <c r="GSD17" s="352"/>
      <c r="GSE17" s="353"/>
      <c r="GSF17" s="352"/>
      <c r="GSG17" s="353"/>
      <c r="GSH17" s="350"/>
      <c r="GSI17" s="350"/>
      <c r="GSJ17" s="350"/>
      <c r="GSK17" s="350"/>
      <c r="GSL17" s="350"/>
      <c r="GSM17" s="350"/>
      <c r="GSN17" s="351"/>
      <c r="GSO17" s="352"/>
      <c r="GSP17" s="353"/>
      <c r="GSQ17" s="352"/>
      <c r="GSR17" s="353"/>
      <c r="GSS17" s="352"/>
      <c r="GST17" s="353"/>
      <c r="GSU17" s="352"/>
      <c r="GSV17" s="353"/>
      <c r="GSW17" s="350"/>
      <c r="GSX17" s="350"/>
      <c r="GSY17" s="350"/>
      <c r="GSZ17" s="350"/>
      <c r="GTA17" s="350"/>
      <c r="GTB17" s="350"/>
      <c r="GTC17" s="351"/>
      <c r="GTD17" s="352"/>
      <c r="GTE17" s="353"/>
      <c r="GTF17" s="352"/>
      <c r="GTG17" s="353"/>
      <c r="GTH17" s="352"/>
      <c r="GTI17" s="353"/>
      <c r="GTJ17" s="352"/>
      <c r="GTK17" s="353"/>
      <c r="GTL17" s="350"/>
      <c r="GTM17" s="350"/>
      <c r="GTN17" s="350"/>
      <c r="GTO17" s="350"/>
      <c r="GTP17" s="350"/>
      <c r="GTQ17" s="350"/>
      <c r="GTR17" s="351"/>
      <c r="GTS17" s="352"/>
      <c r="GTT17" s="353"/>
      <c r="GTU17" s="352"/>
      <c r="GTV17" s="353"/>
      <c r="GTW17" s="352"/>
      <c r="GTX17" s="353"/>
      <c r="GTY17" s="352"/>
      <c r="GTZ17" s="353"/>
      <c r="GUA17" s="350"/>
      <c r="GUB17" s="350"/>
      <c r="GUC17" s="350"/>
      <c r="GUD17" s="350"/>
      <c r="GUE17" s="350"/>
      <c r="GUF17" s="350"/>
      <c r="GUG17" s="351"/>
      <c r="GUH17" s="352"/>
      <c r="GUI17" s="353"/>
      <c r="GUJ17" s="352"/>
      <c r="GUK17" s="353"/>
      <c r="GUL17" s="352"/>
      <c r="GUM17" s="353"/>
      <c r="GUN17" s="352"/>
      <c r="GUO17" s="353"/>
      <c r="GUP17" s="350"/>
      <c r="GUQ17" s="350"/>
      <c r="GUR17" s="350"/>
      <c r="GUS17" s="350"/>
      <c r="GUT17" s="350"/>
      <c r="GUU17" s="350"/>
      <c r="GUV17" s="351"/>
      <c r="GUW17" s="352"/>
      <c r="GUX17" s="353"/>
      <c r="GUY17" s="352"/>
      <c r="GUZ17" s="353"/>
      <c r="GVA17" s="352"/>
      <c r="GVB17" s="353"/>
      <c r="GVC17" s="352"/>
      <c r="GVD17" s="353"/>
      <c r="GVE17" s="350"/>
      <c r="GVF17" s="350"/>
      <c r="GVG17" s="350"/>
      <c r="GVH17" s="350"/>
      <c r="GVI17" s="350"/>
      <c r="GVJ17" s="350"/>
      <c r="GVK17" s="351"/>
      <c r="GVL17" s="352"/>
      <c r="GVM17" s="353"/>
      <c r="GVN17" s="352"/>
      <c r="GVO17" s="353"/>
      <c r="GVP17" s="352"/>
      <c r="GVQ17" s="353"/>
      <c r="GVR17" s="352"/>
      <c r="GVS17" s="353"/>
      <c r="GVT17" s="350"/>
      <c r="GVU17" s="350"/>
      <c r="GVV17" s="350"/>
      <c r="GVW17" s="350"/>
      <c r="GVX17" s="350"/>
      <c r="GVY17" s="350"/>
      <c r="GVZ17" s="351"/>
      <c r="GWA17" s="352"/>
      <c r="GWB17" s="353"/>
      <c r="GWC17" s="352"/>
      <c r="GWD17" s="353"/>
      <c r="GWE17" s="352"/>
      <c r="GWF17" s="353"/>
      <c r="GWG17" s="352"/>
      <c r="GWH17" s="353"/>
      <c r="GWI17" s="350"/>
      <c r="GWJ17" s="350"/>
      <c r="GWK17" s="350"/>
      <c r="GWL17" s="350"/>
      <c r="GWM17" s="350"/>
      <c r="GWN17" s="350"/>
      <c r="GWO17" s="351"/>
      <c r="GWP17" s="352"/>
      <c r="GWQ17" s="353"/>
      <c r="GWR17" s="352"/>
      <c r="GWS17" s="353"/>
      <c r="GWT17" s="352"/>
      <c r="GWU17" s="353"/>
      <c r="GWV17" s="352"/>
      <c r="GWW17" s="353"/>
      <c r="GWX17" s="350"/>
      <c r="GWY17" s="350"/>
      <c r="GWZ17" s="350"/>
      <c r="GXA17" s="350"/>
      <c r="GXB17" s="350"/>
      <c r="GXC17" s="350"/>
      <c r="GXD17" s="351"/>
      <c r="GXE17" s="352"/>
      <c r="GXF17" s="353"/>
      <c r="GXG17" s="352"/>
      <c r="GXH17" s="353"/>
      <c r="GXI17" s="352"/>
      <c r="GXJ17" s="353"/>
      <c r="GXK17" s="352"/>
      <c r="GXL17" s="353"/>
      <c r="GXM17" s="350"/>
      <c r="GXN17" s="350"/>
      <c r="GXO17" s="350"/>
      <c r="GXP17" s="350"/>
      <c r="GXQ17" s="350"/>
      <c r="GXR17" s="350"/>
      <c r="GXS17" s="351"/>
      <c r="GXT17" s="352"/>
      <c r="GXU17" s="353"/>
      <c r="GXV17" s="352"/>
      <c r="GXW17" s="353"/>
      <c r="GXX17" s="352"/>
      <c r="GXY17" s="353"/>
      <c r="GXZ17" s="352"/>
      <c r="GYA17" s="353"/>
      <c r="GYB17" s="350"/>
      <c r="GYC17" s="350"/>
      <c r="GYD17" s="350"/>
      <c r="GYE17" s="350"/>
      <c r="GYF17" s="350"/>
      <c r="GYG17" s="350"/>
      <c r="GYH17" s="351"/>
      <c r="GYI17" s="352"/>
      <c r="GYJ17" s="353"/>
      <c r="GYK17" s="352"/>
      <c r="GYL17" s="353"/>
      <c r="GYM17" s="352"/>
      <c r="GYN17" s="353"/>
      <c r="GYO17" s="352"/>
      <c r="GYP17" s="353"/>
      <c r="GYQ17" s="350"/>
      <c r="GYR17" s="350"/>
      <c r="GYS17" s="350"/>
      <c r="GYT17" s="350"/>
      <c r="GYU17" s="350"/>
      <c r="GYV17" s="350"/>
      <c r="GYW17" s="351"/>
      <c r="GYX17" s="352"/>
      <c r="GYY17" s="353"/>
      <c r="GYZ17" s="352"/>
      <c r="GZA17" s="353"/>
      <c r="GZB17" s="352"/>
      <c r="GZC17" s="353"/>
      <c r="GZD17" s="352"/>
      <c r="GZE17" s="353"/>
      <c r="GZF17" s="350"/>
      <c r="GZG17" s="350"/>
      <c r="GZH17" s="350"/>
      <c r="GZI17" s="350"/>
      <c r="GZJ17" s="350"/>
      <c r="GZK17" s="350"/>
      <c r="GZL17" s="351"/>
      <c r="GZM17" s="352"/>
      <c r="GZN17" s="353"/>
      <c r="GZO17" s="352"/>
      <c r="GZP17" s="353"/>
      <c r="GZQ17" s="352"/>
      <c r="GZR17" s="353"/>
      <c r="GZS17" s="352"/>
      <c r="GZT17" s="353"/>
      <c r="GZU17" s="350"/>
      <c r="GZV17" s="350"/>
      <c r="GZW17" s="350"/>
      <c r="GZX17" s="350"/>
      <c r="GZY17" s="350"/>
      <c r="GZZ17" s="350"/>
      <c r="HAA17" s="351"/>
      <c r="HAB17" s="352"/>
      <c r="HAC17" s="353"/>
      <c r="HAD17" s="352"/>
      <c r="HAE17" s="353"/>
      <c r="HAF17" s="352"/>
      <c r="HAG17" s="353"/>
      <c r="HAH17" s="352"/>
      <c r="HAI17" s="353"/>
      <c r="HAJ17" s="350"/>
      <c r="HAK17" s="350"/>
      <c r="HAL17" s="350"/>
      <c r="HAM17" s="350"/>
      <c r="HAN17" s="350"/>
      <c r="HAO17" s="350"/>
      <c r="HAP17" s="351"/>
      <c r="HAQ17" s="352"/>
      <c r="HAR17" s="353"/>
      <c r="HAS17" s="352"/>
      <c r="HAT17" s="353"/>
      <c r="HAU17" s="352"/>
      <c r="HAV17" s="353"/>
      <c r="HAW17" s="352"/>
      <c r="HAX17" s="353"/>
      <c r="HAY17" s="350"/>
      <c r="HAZ17" s="350"/>
      <c r="HBA17" s="350"/>
      <c r="HBB17" s="350"/>
      <c r="HBC17" s="350"/>
      <c r="HBD17" s="350"/>
      <c r="HBE17" s="351"/>
      <c r="HBF17" s="352"/>
      <c r="HBG17" s="353"/>
      <c r="HBH17" s="352"/>
      <c r="HBI17" s="353"/>
      <c r="HBJ17" s="352"/>
      <c r="HBK17" s="353"/>
      <c r="HBL17" s="352"/>
      <c r="HBM17" s="353"/>
      <c r="HBN17" s="350"/>
      <c r="HBO17" s="350"/>
      <c r="HBP17" s="350"/>
      <c r="HBQ17" s="350"/>
      <c r="HBR17" s="350"/>
      <c r="HBS17" s="350"/>
      <c r="HBT17" s="351"/>
      <c r="HBU17" s="352"/>
      <c r="HBV17" s="353"/>
      <c r="HBW17" s="352"/>
      <c r="HBX17" s="353"/>
      <c r="HBY17" s="352"/>
      <c r="HBZ17" s="353"/>
      <c r="HCA17" s="352"/>
      <c r="HCB17" s="353"/>
      <c r="HCC17" s="350"/>
      <c r="HCD17" s="350"/>
      <c r="HCE17" s="350"/>
      <c r="HCF17" s="350"/>
      <c r="HCG17" s="350"/>
      <c r="HCH17" s="350"/>
      <c r="HCI17" s="351"/>
      <c r="HCJ17" s="352"/>
      <c r="HCK17" s="353"/>
      <c r="HCL17" s="352"/>
      <c r="HCM17" s="353"/>
      <c r="HCN17" s="352"/>
      <c r="HCO17" s="353"/>
      <c r="HCP17" s="352"/>
      <c r="HCQ17" s="353"/>
      <c r="HCR17" s="350"/>
      <c r="HCS17" s="350"/>
      <c r="HCT17" s="350"/>
      <c r="HCU17" s="350"/>
      <c r="HCV17" s="350"/>
      <c r="HCW17" s="350"/>
      <c r="HCX17" s="351"/>
      <c r="HCY17" s="352"/>
      <c r="HCZ17" s="353"/>
      <c r="HDA17" s="352"/>
      <c r="HDB17" s="353"/>
      <c r="HDC17" s="352"/>
      <c r="HDD17" s="353"/>
      <c r="HDE17" s="352"/>
      <c r="HDF17" s="353"/>
      <c r="HDG17" s="350"/>
      <c r="HDH17" s="350"/>
      <c r="HDI17" s="350"/>
      <c r="HDJ17" s="350"/>
      <c r="HDK17" s="350"/>
      <c r="HDL17" s="350"/>
      <c r="HDM17" s="351"/>
      <c r="HDN17" s="352"/>
      <c r="HDO17" s="353"/>
      <c r="HDP17" s="352"/>
      <c r="HDQ17" s="353"/>
      <c r="HDR17" s="352"/>
      <c r="HDS17" s="353"/>
      <c r="HDT17" s="352"/>
      <c r="HDU17" s="353"/>
      <c r="HDV17" s="350"/>
      <c r="HDW17" s="350"/>
      <c r="HDX17" s="350"/>
      <c r="HDY17" s="350"/>
      <c r="HDZ17" s="350"/>
      <c r="HEA17" s="350"/>
      <c r="HEB17" s="351"/>
      <c r="HEC17" s="352"/>
      <c r="HED17" s="353"/>
      <c r="HEE17" s="352"/>
      <c r="HEF17" s="353"/>
      <c r="HEG17" s="352"/>
      <c r="HEH17" s="353"/>
      <c r="HEI17" s="352"/>
      <c r="HEJ17" s="353"/>
      <c r="HEK17" s="350"/>
      <c r="HEL17" s="350"/>
      <c r="HEM17" s="350"/>
      <c r="HEN17" s="350"/>
      <c r="HEO17" s="350"/>
      <c r="HEP17" s="350"/>
      <c r="HEQ17" s="351"/>
      <c r="HER17" s="352"/>
      <c r="HES17" s="353"/>
      <c r="HET17" s="352"/>
      <c r="HEU17" s="353"/>
      <c r="HEV17" s="352"/>
      <c r="HEW17" s="353"/>
      <c r="HEX17" s="352"/>
      <c r="HEY17" s="353"/>
      <c r="HEZ17" s="350"/>
      <c r="HFA17" s="350"/>
      <c r="HFB17" s="350"/>
      <c r="HFC17" s="350"/>
      <c r="HFD17" s="350"/>
      <c r="HFE17" s="350"/>
      <c r="HFF17" s="351"/>
      <c r="HFG17" s="352"/>
      <c r="HFH17" s="353"/>
      <c r="HFI17" s="352"/>
      <c r="HFJ17" s="353"/>
      <c r="HFK17" s="352"/>
      <c r="HFL17" s="353"/>
      <c r="HFM17" s="352"/>
      <c r="HFN17" s="353"/>
      <c r="HFO17" s="350"/>
      <c r="HFP17" s="350"/>
      <c r="HFQ17" s="350"/>
      <c r="HFR17" s="350"/>
      <c r="HFS17" s="350"/>
      <c r="HFT17" s="350"/>
      <c r="HFU17" s="351"/>
      <c r="HFV17" s="352"/>
      <c r="HFW17" s="353"/>
      <c r="HFX17" s="352"/>
      <c r="HFY17" s="353"/>
      <c r="HFZ17" s="352"/>
      <c r="HGA17" s="353"/>
      <c r="HGB17" s="352"/>
      <c r="HGC17" s="353"/>
      <c r="HGD17" s="350"/>
      <c r="HGE17" s="350"/>
      <c r="HGF17" s="350"/>
      <c r="HGG17" s="350"/>
      <c r="HGH17" s="350"/>
      <c r="HGI17" s="350"/>
      <c r="HGJ17" s="351"/>
      <c r="HGK17" s="352"/>
      <c r="HGL17" s="353"/>
      <c r="HGM17" s="352"/>
      <c r="HGN17" s="353"/>
      <c r="HGO17" s="352"/>
      <c r="HGP17" s="353"/>
      <c r="HGQ17" s="352"/>
      <c r="HGR17" s="353"/>
      <c r="HGS17" s="350"/>
      <c r="HGT17" s="350"/>
      <c r="HGU17" s="350"/>
      <c r="HGV17" s="350"/>
      <c r="HGW17" s="350"/>
      <c r="HGX17" s="350"/>
      <c r="HGY17" s="351"/>
      <c r="HGZ17" s="352"/>
      <c r="HHA17" s="353"/>
      <c r="HHB17" s="352"/>
      <c r="HHC17" s="353"/>
      <c r="HHD17" s="352"/>
      <c r="HHE17" s="353"/>
      <c r="HHF17" s="352"/>
      <c r="HHG17" s="353"/>
      <c r="HHH17" s="350"/>
      <c r="HHI17" s="350"/>
      <c r="HHJ17" s="350"/>
      <c r="HHK17" s="350"/>
      <c r="HHL17" s="350"/>
      <c r="HHM17" s="350"/>
      <c r="HHN17" s="351"/>
      <c r="HHO17" s="352"/>
      <c r="HHP17" s="353"/>
      <c r="HHQ17" s="352"/>
      <c r="HHR17" s="353"/>
      <c r="HHS17" s="352"/>
      <c r="HHT17" s="353"/>
      <c r="HHU17" s="352"/>
      <c r="HHV17" s="353"/>
      <c r="HHW17" s="350"/>
      <c r="HHX17" s="350"/>
      <c r="HHY17" s="350"/>
      <c r="HHZ17" s="350"/>
      <c r="HIA17" s="350"/>
      <c r="HIB17" s="350"/>
      <c r="HIC17" s="351"/>
      <c r="HID17" s="352"/>
      <c r="HIE17" s="353"/>
      <c r="HIF17" s="352"/>
      <c r="HIG17" s="353"/>
      <c r="HIH17" s="352"/>
      <c r="HII17" s="353"/>
      <c r="HIJ17" s="352"/>
      <c r="HIK17" s="353"/>
      <c r="HIL17" s="350"/>
      <c r="HIM17" s="350"/>
      <c r="HIN17" s="350"/>
      <c r="HIO17" s="350"/>
      <c r="HIP17" s="350"/>
      <c r="HIQ17" s="350"/>
      <c r="HIR17" s="351"/>
      <c r="HIS17" s="352"/>
      <c r="HIT17" s="353"/>
      <c r="HIU17" s="352"/>
      <c r="HIV17" s="353"/>
      <c r="HIW17" s="352"/>
      <c r="HIX17" s="353"/>
      <c r="HIY17" s="352"/>
      <c r="HIZ17" s="353"/>
      <c r="HJA17" s="350"/>
      <c r="HJB17" s="350"/>
      <c r="HJC17" s="350"/>
      <c r="HJD17" s="350"/>
      <c r="HJE17" s="350"/>
      <c r="HJF17" s="350"/>
      <c r="HJG17" s="351"/>
      <c r="HJH17" s="352"/>
      <c r="HJI17" s="353"/>
      <c r="HJJ17" s="352"/>
      <c r="HJK17" s="353"/>
      <c r="HJL17" s="352"/>
      <c r="HJM17" s="353"/>
      <c r="HJN17" s="352"/>
      <c r="HJO17" s="353"/>
      <c r="HJP17" s="350"/>
      <c r="HJQ17" s="350"/>
      <c r="HJR17" s="350"/>
      <c r="HJS17" s="350"/>
      <c r="HJT17" s="350"/>
      <c r="HJU17" s="350"/>
      <c r="HJV17" s="351"/>
      <c r="HJW17" s="352"/>
      <c r="HJX17" s="353"/>
      <c r="HJY17" s="352"/>
      <c r="HJZ17" s="353"/>
      <c r="HKA17" s="352"/>
      <c r="HKB17" s="353"/>
      <c r="HKC17" s="352"/>
      <c r="HKD17" s="353"/>
      <c r="HKE17" s="350"/>
      <c r="HKF17" s="350"/>
      <c r="HKG17" s="350"/>
      <c r="HKH17" s="350"/>
      <c r="HKI17" s="350"/>
      <c r="HKJ17" s="350"/>
      <c r="HKK17" s="351"/>
      <c r="HKL17" s="352"/>
      <c r="HKM17" s="353"/>
      <c r="HKN17" s="352"/>
      <c r="HKO17" s="353"/>
      <c r="HKP17" s="352"/>
      <c r="HKQ17" s="353"/>
      <c r="HKR17" s="352"/>
      <c r="HKS17" s="353"/>
      <c r="HKT17" s="350"/>
      <c r="HKU17" s="350"/>
      <c r="HKV17" s="350"/>
      <c r="HKW17" s="350"/>
      <c r="HKX17" s="350"/>
      <c r="HKY17" s="350"/>
      <c r="HKZ17" s="351"/>
      <c r="HLA17" s="352"/>
      <c r="HLB17" s="353"/>
      <c r="HLC17" s="352"/>
      <c r="HLD17" s="353"/>
      <c r="HLE17" s="352"/>
      <c r="HLF17" s="353"/>
      <c r="HLG17" s="352"/>
      <c r="HLH17" s="353"/>
      <c r="HLI17" s="350"/>
      <c r="HLJ17" s="350"/>
      <c r="HLK17" s="350"/>
      <c r="HLL17" s="350"/>
      <c r="HLM17" s="350"/>
      <c r="HLN17" s="350"/>
      <c r="HLO17" s="351"/>
      <c r="HLP17" s="352"/>
      <c r="HLQ17" s="353"/>
      <c r="HLR17" s="352"/>
      <c r="HLS17" s="353"/>
      <c r="HLT17" s="352"/>
      <c r="HLU17" s="353"/>
      <c r="HLV17" s="352"/>
      <c r="HLW17" s="353"/>
      <c r="HLX17" s="350"/>
      <c r="HLY17" s="350"/>
      <c r="HLZ17" s="350"/>
      <c r="HMA17" s="350"/>
      <c r="HMB17" s="350"/>
      <c r="HMC17" s="350"/>
      <c r="HMD17" s="351"/>
      <c r="HME17" s="352"/>
      <c r="HMF17" s="353"/>
      <c r="HMG17" s="352"/>
      <c r="HMH17" s="353"/>
      <c r="HMI17" s="352"/>
      <c r="HMJ17" s="353"/>
      <c r="HMK17" s="352"/>
      <c r="HML17" s="353"/>
      <c r="HMM17" s="350"/>
      <c r="HMN17" s="350"/>
      <c r="HMO17" s="350"/>
      <c r="HMP17" s="350"/>
      <c r="HMQ17" s="350"/>
      <c r="HMR17" s="350"/>
      <c r="HMS17" s="351"/>
      <c r="HMT17" s="352"/>
      <c r="HMU17" s="353"/>
      <c r="HMV17" s="352"/>
      <c r="HMW17" s="353"/>
      <c r="HMX17" s="352"/>
      <c r="HMY17" s="353"/>
      <c r="HMZ17" s="352"/>
      <c r="HNA17" s="353"/>
      <c r="HNB17" s="350"/>
      <c r="HNC17" s="350"/>
      <c r="HND17" s="350"/>
      <c r="HNE17" s="350"/>
      <c r="HNF17" s="350"/>
      <c r="HNG17" s="350"/>
      <c r="HNH17" s="351"/>
      <c r="HNI17" s="352"/>
      <c r="HNJ17" s="353"/>
      <c r="HNK17" s="352"/>
      <c r="HNL17" s="353"/>
      <c r="HNM17" s="352"/>
      <c r="HNN17" s="353"/>
      <c r="HNO17" s="352"/>
      <c r="HNP17" s="353"/>
      <c r="HNQ17" s="350"/>
      <c r="HNR17" s="350"/>
      <c r="HNS17" s="350"/>
      <c r="HNT17" s="350"/>
      <c r="HNU17" s="350"/>
      <c r="HNV17" s="350"/>
      <c r="HNW17" s="351"/>
      <c r="HNX17" s="352"/>
      <c r="HNY17" s="353"/>
      <c r="HNZ17" s="352"/>
      <c r="HOA17" s="353"/>
      <c r="HOB17" s="352"/>
      <c r="HOC17" s="353"/>
      <c r="HOD17" s="352"/>
      <c r="HOE17" s="353"/>
      <c r="HOF17" s="350"/>
      <c r="HOG17" s="350"/>
      <c r="HOH17" s="350"/>
      <c r="HOI17" s="350"/>
      <c r="HOJ17" s="350"/>
      <c r="HOK17" s="350"/>
      <c r="HOL17" s="351"/>
      <c r="HOM17" s="352"/>
      <c r="HON17" s="353"/>
      <c r="HOO17" s="352"/>
      <c r="HOP17" s="353"/>
      <c r="HOQ17" s="352"/>
      <c r="HOR17" s="353"/>
      <c r="HOS17" s="352"/>
      <c r="HOT17" s="353"/>
      <c r="HOU17" s="350"/>
      <c r="HOV17" s="350"/>
      <c r="HOW17" s="350"/>
      <c r="HOX17" s="350"/>
      <c r="HOY17" s="350"/>
      <c r="HOZ17" s="350"/>
      <c r="HPA17" s="351"/>
      <c r="HPB17" s="352"/>
      <c r="HPC17" s="353"/>
      <c r="HPD17" s="352"/>
      <c r="HPE17" s="353"/>
      <c r="HPF17" s="352"/>
      <c r="HPG17" s="353"/>
      <c r="HPH17" s="352"/>
      <c r="HPI17" s="353"/>
      <c r="HPJ17" s="350"/>
      <c r="HPK17" s="350"/>
      <c r="HPL17" s="350"/>
      <c r="HPM17" s="350"/>
      <c r="HPN17" s="350"/>
      <c r="HPO17" s="350"/>
      <c r="HPP17" s="351"/>
      <c r="HPQ17" s="352"/>
      <c r="HPR17" s="353"/>
      <c r="HPS17" s="352"/>
      <c r="HPT17" s="353"/>
      <c r="HPU17" s="352"/>
      <c r="HPV17" s="353"/>
      <c r="HPW17" s="352"/>
      <c r="HPX17" s="353"/>
      <c r="HPY17" s="350"/>
      <c r="HPZ17" s="350"/>
      <c r="HQA17" s="350"/>
      <c r="HQB17" s="350"/>
      <c r="HQC17" s="350"/>
      <c r="HQD17" s="350"/>
      <c r="HQE17" s="351"/>
      <c r="HQF17" s="352"/>
      <c r="HQG17" s="353"/>
      <c r="HQH17" s="352"/>
      <c r="HQI17" s="353"/>
      <c r="HQJ17" s="352"/>
      <c r="HQK17" s="353"/>
      <c r="HQL17" s="352"/>
      <c r="HQM17" s="353"/>
      <c r="HQN17" s="350"/>
      <c r="HQO17" s="350"/>
      <c r="HQP17" s="350"/>
      <c r="HQQ17" s="350"/>
      <c r="HQR17" s="350"/>
      <c r="HQS17" s="350"/>
      <c r="HQT17" s="351"/>
      <c r="HQU17" s="352"/>
      <c r="HQV17" s="353"/>
      <c r="HQW17" s="352"/>
      <c r="HQX17" s="353"/>
      <c r="HQY17" s="352"/>
      <c r="HQZ17" s="353"/>
      <c r="HRA17" s="352"/>
      <c r="HRB17" s="353"/>
      <c r="HRC17" s="350"/>
      <c r="HRD17" s="350"/>
      <c r="HRE17" s="350"/>
      <c r="HRF17" s="350"/>
      <c r="HRG17" s="350"/>
      <c r="HRH17" s="350"/>
      <c r="HRI17" s="351"/>
      <c r="HRJ17" s="352"/>
      <c r="HRK17" s="353"/>
      <c r="HRL17" s="352"/>
      <c r="HRM17" s="353"/>
      <c r="HRN17" s="352"/>
      <c r="HRO17" s="353"/>
      <c r="HRP17" s="352"/>
      <c r="HRQ17" s="353"/>
      <c r="HRR17" s="350"/>
      <c r="HRS17" s="350"/>
      <c r="HRT17" s="350"/>
      <c r="HRU17" s="350"/>
      <c r="HRV17" s="350"/>
      <c r="HRW17" s="350"/>
      <c r="HRX17" s="351"/>
      <c r="HRY17" s="352"/>
      <c r="HRZ17" s="353"/>
      <c r="HSA17" s="352"/>
      <c r="HSB17" s="353"/>
      <c r="HSC17" s="352"/>
      <c r="HSD17" s="353"/>
      <c r="HSE17" s="352"/>
      <c r="HSF17" s="353"/>
      <c r="HSG17" s="350"/>
      <c r="HSH17" s="350"/>
      <c r="HSI17" s="350"/>
      <c r="HSJ17" s="350"/>
      <c r="HSK17" s="350"/>
      <c r="HSL17" s="350"/>
      <c r="HSM17" s="351"/>
      <c r="HSN17" s="352"/>
      <c r="HSO17" s="353"/>
      <c r="HSP17" s="352"/>
      <c r="HSQ17" s="353"/>
      <c r="HSR17" s="352"/>
      <c r="HSS17" s="353"/>
      <c r="HST17" s="352"/>
      <c r="HSU17" s="353"/>
      <c r="HSV17" s="350"/>
      <c r="HSW17" s="350"/>
      <c r="HSX17" s="350"/>
      <c r="HSY17" s="350"/>
      <c r="HSZ17" s="350"/>
      <c r="HTA17" s="350"/>
      <c r="HTB17" s="351"/>
      <c r="HTC17" s="352"/>
      <c r="HTD17" s="353"/>
      <c r="HTE17" s="352"/>
      <c r="HTF17" s="353"/>
      <c r="HTG17" s="352"/>
      <c r="HTH17" s="353"/>
      <c r="HTI17" s="352"/>
      <c r="HTJ17" s="353"/>
      <c r="HTK17" s="350"/>
      <c r="HTL17" s="350"/>
      <c r="HTM17" s="350"/>
      <c r="HTN17" s="350"/>
      <c r="HTO17" s="350"/>
      <c r="HTP17" s="350"/>
      <c r="HTQ17" s="351"/>
      <c r="HTR17" s="352"/>
      <c r="HTS17" s="353"/>
      <c r="HTT17" s="352"/>
      <c r="HTU17" s="353"/>
      <c r="HTV17" s="352"/>
      <c r="HTW17" s="353"/>
      <c r="HTX17" s="352"/>
      <c r="HTY17" s="353"/>
      <c r="HTZ17" s="350"/>
      <c r="HUA17" s="350"/>
      <c r="HUB17" s="350"/>
      <c r="HUC17" s="350"/>
      <c r="HUD17" s="350"/>
      <c r="HUE17" s="350"/>
      <c r="HUF17" s="351"/>
      <c r="HUG17" s="352"/>
      <c r="HUH17" s="353"/>
      <c r="HUI17" s="352"/>
      <c r="HUJ17" s="353"/>
      <c r="HUK17" s="352"/>
      <c r="HUL17" s="353"/>
      <c r="HUM17" s="352"/>
      <c r="HUN17" s="353"/>
      <c r="HUO17" s="350"/>
      <c r="HUP17" s="350"/>
      <c r="HUQ17" s="350"/>
      <c r="HUR17" s="350"/>
      <c r="HUS17" s="350"/>
      <c r="HUT17" s="350"/>
      <c r="HUU17" s="351"/>
      <c r="HUV17" s="352"/>
      <c r="HUW17" s="353"/>
      <c r="HUX17" s="352"/>
      <c r="HUY17" s="353"/>
      <c r="HUZ17" s="352"/>
      <c r="HVA17" s="353"/>
      <c r="HVB17" s="352"/>
      <c r="HVC17" s="353"/>
      <c r="HVD17" s="350"/>
      <c r="HVE17" s="350"/>
      <c r="HVF17" s="350"/>
      <c r="HVG17" s="350"/>
      <c r="HVH17" s="350"/>
      <c r="HVI17" s="350"/>
      <c r="HVJ17" s="351"/>
      <c r="HVK17" s="352"/>
      <c r="HVL17" s="353"/>
      <c r="HVM17" s="352"/>
      <c r="HVN17" s="353"/>
      <c r="HVO17" s="352"/>
      <c r="HVP17" s="353"/>
      <c r="HVQ17" s="352"/>
      <c r="HVR17" s="353"/>
      <c r="HVS17" s="350"/>
      <c r="HVT17" s="350"/>
      <c r="HVU17" s="350"/>
      <c r="HVV17" s="350"/>
      <c r="HVW17" s="350"/>
      <c r="HVX17" s="350"/>
      <c r="HVY17" s="351"/>
      <c r="HVZ17" s="352"/>
      <c r="HWA17" s="353"/>
      <c r="HWB17" s="352"/>
      <c r="HWC17" s="353"/>
      <c r="HWD17" s="352"/>
      <c r="HWE17" s="353"/>
      <c r="HWF17" s="352"/>
      <c r="HWG17" s="353"/>
      <c r="HWH17" s="350"/>
      <c r="HWI17" s="350"/>
      <c r="HWJ17" s="350"/>
      <c r="HWK17" s="350"/>
      <c r="HWL17" s="350"/>
      <c r="HWM17" s="350"/>
      <c r="HWN17" s="351"/>
      <c r="HWO17" s="352"/>
      <c r="HWP17" s="353"/>
      <c r="HWQ17" s="352"/>
      <c r="HWR17" s="353"/>
      <c r="HWS17" s="352"/>
      <c r="HWT17" s="353"/>
      <c r="HWU17" s="352"/>
      <c r="HWV17" s="353"/>
      <c r="HWW17" s="350"/>
      <c r="HWX17" s="350"/>
      <c r="HWY17" s="350"/>
      <c r="HWZ17" s="350"/>
      <c r="HXA17" s="350"/>
      <c r="HXB17" s="350"/>
      <c r="HXC17" s="351"/>
      <c r="HXD17" s="352"/>
      <c r="HXE17" s="353"/>
      <c r="HXF17" s="352"/>
      <c r="HXG17" s="353"/>
      <c r="HXH17" s="352"/>
      <c r="HXI17" s="353"/>
      <c r="HXJ17" s="352"/>
      <c r="HXK17" s="353"/>
      <c r="HXL17" s="350"/>
      <c r="HXM17" s="350"/>
      <c r="HXN17" s="350"/>
      <c r="HXO17" s="350"/>
      <c r="HXP17" s="350"/>
      <c r="HXQ17" s="350"/>
      <c r="HXR17" s="351"/>
      <c r="HXS17" s="352"/>
      <c r="HXT17" s="353"/>
      <c r="HXU17" s="352"/>
      <c r="HXV17" s="353"/>
      <c r="HXW17" s="352"/>
      <c r="HXX17" s="353"/>
      <c r="HXY17" s="352"/>
      <c r="HXZ17" s="353"/>
      <c r="HYA17" s="350"/>
      <c r="HYB17" s="350"/>
      <c r="HYC17" s="350"/>
      <c r="HYD17" s="350"/>
      <c r="HYE17" s="350"/>
      <c r="HYF17" s="350"/>
      <c r="HYG17" s="351"/>
      <c r="HYH17" s="352"/>
      <c r="HYI17" s="353"/>
      <c r="HYJ17" s="352"/>
      <c r="HYK17" s="353"/>
      <c r="HYL17" s="352"/>
      <c r="HYM17" s="353"/>
      <c r="HYN17" s="352"/>
      <c r="HYO17" s="353"/>
      <c r="HYP17" s="350"/>
      <c r="HYQ17" s="350"/>
      <c r="HYR17" s="350"/>
      <c r="HYS17" s="350"/>
      <c r="HYT17" s="350"/>
      <c r="HYU17" s="350"/>
      <c r="HYV17" s="351"/>
      <c r="HYW17" s="352"/>
      <c r="HYX17" s="353"/>
      <c r="HYY17" s="352"/>
      <c r="HYZ17" s="353"/>
      <c r="HZA17" s="352"/>
      <c r="HZB17" s="353"/>
      <c r="HZC17" s="352"/>
      <c r="HZD17" s="353"/>
      <c r="HZE17" s="350"/>
      <c r="HZF17" s="350"/>
      <c r="HZG17" s="350"/>
      <c r="HZH17" s="350"/>
      <c r="HZI17" s="350"/>
      <c r="HZJ17" s="350"/>
      <c r="HZK17" s="351"/>
      <c r="HZL17" s="352"/>
      <c r="HZM17" s="353"/>
      <c r="HZN17" s="352"/>
      <c r="HZO17" s="353"/>
      <c r="HZP17" s="352"/>
      <c r="HZQ17" s="353"/>
      <c r="HZR17" s="352"/>
      <c r="HZS17" s="353"/>
      <c r="HZT17" s="350"/>
      <c r="HZU17" s="350"/>
      <c r="HZV17" s="350"/>
      <c r="HZW17" s="350"/>
      <c r="HZX17" s="350"/>
      <c r="HZY17" s="350"/>
      <c r="HZZ17" s="351"/>
      <c r="IAA17" s="352"/>
      <c r="IAB17" s="353"/>
      <c r="IAC17" s="352"/>
      <c r="IAD17" s="353"/>
      <c r="IAE17" s="352"/>
      <c r="IAF17" s="353"/>
      <c r="IAG17" s="352"/>
      <c r="IAH17" s="353"/>
      <c r="IAI17" s="350"/>
      <c r="IAJ17" s="350"/>
      <c r="IAK17" s="350"/>
      <c r="IAL17" s="350"/>
      <c r="IAM17" s="350"/>
      <c r="IAN17" s="350"/>
      <c r="IAO17" s="351"/>
      <c r="IAP17" s="352"/>
      <c r="IAQ17" s="353"/>
      <c r="IAR17" s="352"/>
      <c r="IAS17" s="353"/>
      <c r="IAT17" s="352"/>
      <c r="IAU17" s="353"/>
      <c r="IAV17" s="352"/>
      <c r="IAW17" s="353"/>
      <c r="IAX17" s="350"/>
      <c r="IAY17" s="350"/>
      <c r="IAZ17" s="350"/>
      <c r="IBA17" s="350"/>
      <c r="IBB17" s="350"/>
      <c r="IBC17" s="350"/>
      <c r="IBD17" s="351"/>
      <c r="IBE17" s="352"/>
      <c r="IBF17" s="353"/>
      <c r="IBG17" s="352"/>
      <c r="IBH17" s="353"/>
      <c r="IBI17" s="352"/>
      <c r="IBJ17" s="353"/>
      <c r="IBK17" s="352"/>
      <c r="IBL17" s="353"/>
      <c r="IBM17" s="350"/>
      <c r="IBN17" s="350"/>
      <c r="IBO17" s="350"/>
      <c r="IBP17" s="350"/>
      <c r="IBQ17" s="350"/>
      <c r="IBR17" s="350"/>
      <c r="IBS17" s="351"/>
      <c r="IBT17" s="352"/>
      <c r="IBU17" s="353"/>
      <c r="IBV17" s="352"/>
      <c r="IBW17" s="353"/>
      <c r="IBX17" s="352"/>
      <c r="IBY17" s="353"/>
      <c r="IBZ17" s="352"/>
      <c r="ICA17" s="353"/>
      <c r="ICB17" s="350"/>
      <c r="ICC17" s="350"/>
      <c r="ICD17" s="350"/>
      <c r="ICE17" s="350"/>
      <c r="ICF17" s="350"/>
      <c r="ICG17" s="350"/>
      <c r="ICH17" s="351"/>
      <c r="ICI17" s="352"/>
      <c r="ICJ17" s="353"/>
      <c r="ICK17" s="352"/>
      <c r="ICL17" s="353"/>
      <c r="ICM17" s="352"/>
      <c r="ICN17" s="353"/>
      <c r="ICO17" s="352"/>
      <c r="ICP17" s="353"/>
      <c r="ICQ17" s="350"/>
      <c r="ICR17" s="350"/>
      <c r="ICS17" s="350"/>
      <c r="ICT17" s="350"/>
      <c r="ICU17" s="350"/>
      <c r="ICV17" s="350"/>
      <c r="ICW17" s="351"/>
      <c r="ICX17" s="352"/>
      <c r="ICY17" s="353"/>
      <c r="ICZ17" s="352"/>
      <c r="IDA17" s="353"/>
      <c r="IDB17" s="352"/>
      <c r="IDC17" s="353"/>
      <c r="IDD17" s="352"/>
      <c r="IDE17" s="353"/>
      <c r="IDF17" s="350"/>
      <c r="IDG17" s="350"/>
      <c r="IDH17" s="350"/>
      <c r="IDI17" s="350"/>
      <c r="IDJ17" s="350"/>
      <c r="IDK17" s="350"/>
      <c r="IDL17" s="351"/>
      <c r="IDM17" s="352"/>
      <c r="IDN17" s="353"/>
      <c r="IDO17" s="352"/>
      <c r="IDP17" s="353"/>
      <c r="IDQ17" s="352"/>
      <c r="IDR17" s="353"/>
      <c r="IDS17" s="352"/>
      <c r="IDT17" s="353"/>
      <c r="IDU17" s="350"/>
      <c r="IDV17" s="350"/>
      <c r="IDW17" s="350"/>
      <c r="IDX17" s="350"/>
      <c r="IDY17" s="350"/>
      <c r="IDZ17" s="350"/>
      <c r="IEA17" s="351"/>
      <c r="IEB17" s="352"/>
      <c r="IEC17" s="353"/>
      <c r="IED17" s="352"/>
      <c r="IEE17" s="353"/>
      <c r="IEF17" s="352"/>
      <c r="IEG17" s="353"/>
      <c r="IEH17" s="352"/>
      <c r="IEI17" s="353"/>
      <c r="IEJ17" s="350"/>
      <c r="IEK17" s="350"/>
      <c r="IEL17" s="350"/>
      <c r="IEM17" s="350"/>
      <c r="IEN17" s="350"/>
      <c r="IEO17" s="350"/>
      <c r="IEP17" s="351"/>
      <c r="IEQ17" s="352"/>
      <c r="IER17" s="353"/>
      <c r="IES17" s="352"/>
      <c r="IET17" s="353"/>
      <c r="IEU17" s="352"/>
      <c r="IEV17" s="353"/>
      <c r="IEW17" s="352"/>
      <c r="IEX17" s="353"/>
      <c r="IEY17" s="350"/>
      <c r="IEZ17" s="350"/>
      <c r="IFA17" s="350"/>
      <c r="IFB17" s="350"/>
      <c r="IFC17" s="350"/>
      <c r="IFD17" s="350"/>
      <c r="IFE17" s="351"/>
      <c r="IFF17" s="352"/>
      <c r="IFG17" s="353"/>
      <c r="IFH17" s="352"/>
      <c r="IFI17" s="353"/>
      <c r="IFJ17" s="352"/>
      <c r="IFK17" s="353"/>
      <c r="IFL17" s="352"/>
      <c r="IFM17" s="353"/>
      <c r="IFN17" s="350"/>
      <c r="IFO17" s="350"/>
      <c r="IFP17" s="350"/>
      <c r="IFQ17" s="350"/>
      <c r="IFR17" s="350"/>
      <c r="IFS17" s="350"/>
      <c r="IFT17" s="351"/>
      <c r="IFU17" s="352"/>
      <c r="IFV17" s="353"/>
      <c r="IFW17" s="352"/>
      <c r="IFX17" s="353"/>
      <c r="IFY17" s="352"/>
      <c r="IFZ17" s="353"/>
      <c r="IGA17" s="352"/>
      <c r="IGB17" s="353"/>
      <c r="IGC17" s="350"/>
      <c r="IGD17" s="350"/>
      <c r="IGE17" s="350"/>
      <c r="IGF17" s="350"/>
      <c r="IGG17" s="350"/>
      <c r="IGH17" s="350"/>
      <c r="IGI17" s="351"/>
      <c r="IGJ17" s="352"/>
      <c r="IGK17" s="353"/>
      <c r="IGL17" s="352"/>
      <c r="IGM17" s="353"/>
      <c r="IGN17" s="352"/>
      <c r="IGO17" s="353"/>
      <c r="IGP17" s="352"/>
      <c r="IGQ17" s="353"/>
      <c r="IGR17" s="350"/>
      <c r="IGS17" s="350"/>
      <c r="IGT17" s="350"/>
      <c r="IGU17" s="350"/>
      <c r="IGV17" s="350"/>
      <c r="IGW17" s="350"/>
      <c r="IGX17" s="351"/>
      <c r="IGY17" s="352"/>
      <c r="IGZ17" s="353"/>
      <c r="IHA17" s="352"/>
      <c r="IHB17" s="353"/>
      <c r="IHC17" s="352"/>
      <c r="IHD17" s="353"/>
      <c r="IHE17" s="352"/>
      <c r="IHF17" s="353"/>
      <c r="IHG17" s="350"/>
      <c r="IHH17" s="350"/>
      <c r="IHI17" s="350"/>
      <c r="IHJ17" s="350"/>
      <c r="IHK17" s="350"/>
      <c r="IHL17" s="350"/>
      <c r="IHM17" s="351"/>
      <c r="IHN17" s="352"/>
      <c r="IHO17" s="353"/>
      <c r="IHP17" s="352"/>
      <c r="IHQ17" s="353"/>
      <c r="IHR17" s="352"/>
      <c r="IHS17" s="353"/>
      <c r="IHT17" s="352"/>
      <c r="IHU17" s="353"/>
      <c r="IHV17" s="350"/>
      <c r="IHW17" s="350"/>
      <c r="IHX17" s="350"/>
      <c r="IHY17" s="350"/>
      <c r="IHZ17" s="350"/>
      <c r="IIA17" s="350"/>
      <c r="IIB17" s="351"/>
      <c r="IIC17" s="352"/>
      <c r="IID17" s="353"/>
      <c r="IIE17" s="352"/>
      <c r="IIF17" s="353"/>
      <c r="IIG17" s="352"/>
      <c r="IIH17" s="353"/>
      <c r="III17" s="352"/>
      <c r="IIJ17" s="353"/>
      <c r="IIK17" s="350"/>
      <c r="IIL17" s="350"/>
      <c r="IIM17" s="350"/>
      <c r="IIN17" s="350"/>
      <c r="IIO17" s="350"/>
      <c r="IIP17" s="350"/>
      <c r="IIQ17" s="351"/>
      <c r="IIR17" s="352"/>
      <c r="IIS17" s="353"/>
      <c r="IIT17" s="352"/>
      <c r="IIU17" s="353"/>
      <c r="IIV17" s="352"/>
      <c r="IIW17" s="353"/>
      <c r="IIX17" s="352"/>
      <c r="IIY17" s="353"/>
      <c r="IIZ17" s="350"/>
      <c r="IJA17" s="350"/>
      <c r="IJB17" s="350"/>
      <c r="IJC17" s="350"/>
      <c r="IJD17" s="350"/>
      <c r="IJE17" s="350"/>
      <c r="IJF17" s="351"/>
      <c r="IJG17" s="352"/>
      <c r="IJH17" s="353"/>
      <c r="IJI17" s="352"/>
      <c r="IJJ17" s="353"/>
      <c r="IJK17" s="352"/>
      <c r="IJL17" s="353"/>
      <c r="IJM17" s="352"/>
      <c r="IJN17" s="353"/>
      <c r="IJO17" s="350"/>
      <c r="IJP17" s="350"/>
      <c r="IJQ17" s="350"/>
      <c r="IJR17" s="350"/>
      <c r="IJS17" s="350"/>
      <c r="IJT17" s="350"/>
      <c r="IJU17" s="351"/>
      <c r="IJV17" s="352"/>
      <c r="IJW17" s="353"/>
      <c r="IJX17" s="352"/>
      <c r="IJY17" s="353"/>
      <c r="IJZ17" s="352"/>
      <c r="IKA17" s="353"/>
      <c r="IKB17" s="352"/>
      <c r="IKC17" s="353"/>
      <c r="IKD17" s="350"/>
      <c r="IKE17" s="350"/>
      <c r="IKF17" s="350"/>
      <c r="IKG17" s="350"/>
      <c r="IKH17" s="350"/>
      <c r="IKI17" s="350"/>
      <c r="IKJ17" s="351"/>
      <c r="IKK17" s="352"/>
      <c r="IKL17" s="353"/>
      <c r="IKM17" s="352"/>
      <c r="IKN17" s="353"/>
      <c r="IKO17" s="352"/>
      <c r="IKP17" s="353"/>
      <c r="IKQ17" s="352"/>
      <c r="IKR17" s="353"/>
      <c r="IKS17" s="350"/>
      <c r="IKT17" s="350"/>
      <c r="IKU17" s="350"/>
      <c r="IKV17" s="350"/>
      <c r="IKW17" s="350"/>
      <c r="IKX17" s="350"/>
      <c r="IKY17" s="351"/>
      <c r="IKZ17" s="352"/>
      <c r="ILA17" s="353"/>
      <c r="ILB17" s="352"/>
      <c r="ILC17" s="353"/>
      <c r="ILD17" s="352"/>
      <c r="ILE17" s="353"/>
      <c r="ILF17" s="352"/>
      <c r="ILG17" s="353"/>
      <c r="ILH17" s="350"/>
      <c r="ILI17" s="350"/>
      <c r="ILJ17" s="350"/>
      <c r="ILK17" s="350"/>
      <c r="ILL17" s="350"/>
      <c r="ILM17" s="350"/>
      <c r="ILN17" s="351"/>
      <c r="ILO17" s="352"/>
      <c r="ILP17" s="353"/>
      <c r="ILQ17" s="352"/>
      <c r="ILR17" s="353"/>
      <c r="ILS17" s="352"/>
      <c r="ILT17" s="353"/>
      <c r="ILU17" s="352"/>
      <c r="ILV17" s="353"/>
      <c r="ILW17" s="350"/>
      <c r="ILX17" s="350"/>
      <c r="ILY17" s="350"/>
      <c r="ILZ17" s="350"/>
      <c r="IMA17" s="350"/>
      <c r="IMB17" s="350"/>
      <c r="IMC17" s="351"/>
      <c r="IMD17" s="352"/>
      <c r="IME17" s="353"/>
      <c r="IMF17" s="352"/>
      <c r="IMG17" s="353"/>
      <c r="IMH17" s="352"/>
      <c r="IMI17" s="353"/>
      <c r="IMJ17" s="352"/>
      <c r="IMK17" s="353"/>
      <c r="IML17" s="350"/>
      <c r="IMM17" s="350"/>
      <c r="IMN17" s="350"/>
      <c r="IMO17" s="350"/>
      <c r="IMP17" s="350"/>
      <c r="IMQ17" s="350"/>
      <c r="IMR17" s="351"/>
      <c r="IMS17" s="352"/>
      <c r="IMT17" s="353"/>
      <c r="IMU17" s="352"/>
      <c r="IMV17" s="353"/>
      <c r="IMW17" s="352"/>
      <c r="IMX17" s="353"/>
      <c r="IMY17" s="352"/>
      <c r="IMZ17" s="353"/>
      <c r="INA17" s="350"/>
      <c r="INB17" s="350"/>
      <c r="INC17" s="350"/>
      <c r="IND17" s="350"/>
      <c r="INE17" s="350"/>
      <c r="INF17" s="350"/>
      <c r="ING17" s="351"/>
      <c r="INH17" s="352"/>
      <c r="INI17" s="353"/>
      <c r="INJ17" s="352"/>
      <c r="INK17" s="353"/>
      <c r="INL17" s="352"/>
      <c r="INM17" s="353"/>
      <c r="INN17" s="352"/>
      <c r="INO17" s="353"/>
      <c r="INP17" s="350"/>
      <c r="INQ17" s="350"/>
      <c r="INR17" s="350"/>
      <c r="INS17" s="350"/>
      <c r="INT17" s="350"/>
      <c r="INU17" s="350"/>
      <c r="INV17" s="351"/>
      <c r="INW17" s="352"/>
      <c r="INX17" s="353"/>
      <c r="INY17" s="352"/>
      <c r="INZ17" s="353"/>
      <c r="IOA17" s="352"/>
      <c r="IOB17" s="353"/>
      <c r="IOC17" s="352"/>
      <c r="IOD17" s="353"/>
      <c r="IOE17" s="350"/>
      <c r="IOF17" s="350"/>
      <c r="IOG17" s="350"/>
      <c r="IOH17" s="350"/>
      <c r="IOI17" s="350"/>
      <c r="IOJ17" s="350"/>
      <c r="IOK17" s="351"/>
      <c r="IOL17" s="352"/>
      <c r="IOM17" s="353"/>
      <c r="ION17" s="352"/>
      <c r="IOO17" s="353"/>
      <c r="IOP17" s="352"/>
      <c r="IOQ17" s="353"/>
      <c r="IOR17" s="352"/>
      <c r="IOS17" s="353"/>
      <c r="IOT17" s="350"/>
      <c r="IOU17" s="350"/>
      <c r="IOV17" s="350"/>
      <c r="IOW17" s="350"/>
      <c r="IOX17" s="350"/>
      <c r="IOY17" s="350"/>
      <c r="IOZ17" s="351"/>
      <c r="IPA17" s="352"/>
      <c r="IPB17" s="353"/>
      <c r="IPC17" s="352"/>
      <c r="IPD17" s="353"/>
      <c r="IPE17" s="352"/>
      <c r="IPF17" s="353"/>
      <c r="IPG17" s="352"/>
      <c r="IPH17" s="353"/>
      <c r="IPI17" s="350"/>
      <c r="IPJ17" s="350"/>
      <c r="IPK17" s="350"/>
      <c r="IPL17" s="350"/>
      <c r="IPM17" s="350"/>
      <c r="IPN17" s="350"/>
      <c r="IPO17" s="351"/>
      <c r="IPP17" s="352"/>
      <c r="IPQ17" s="353"/>
      <c r="IPR17" s="352"/>
      <c r="IPS17" s="353"/>
      <c r="IPT17" s="352"/>
      <c r="IPU17" s="353"/>
      <c r="IPV17" s="352"/>
      <c r="IPW17" s="353"/>
      <c r="IPX17" s="350"/>
      <c r="IPY17" s="350"/>
      <c r="IPZ17" s="350"/>
      <c r="IQA17" s="350"/>
      <c r="IQB17" s="350"/>
      <c r="IQC17" s="350"/>
      <c r="IQD17" s="351"/>
      <c r="IQE17" s="352"/>
      <c r="IQF17" s="353"/>
      <c r="IQG17" s="352"/>
      <c r="IQH17" s="353"/>
      <c r="IQI17" s="352"/>
      <c r="IQJ17" s="353"/>
      <c r="IQK17" s="352"/>
      <c r="IQL17" s="353"/>
      <c r="IQM17" s="350"/>
      <c r="IQN17" s="350"/>
      <c r="IQO17" s="350"/>
      <c r="IQP17" s="350"/>
      <c r="IQQ17" s="350"/>
      <c r="IQR17" s="350"/>
      <c r="IQS17" s="351"/>
      <c r="IQT17" s="352"/>
      <c r="IQU17" s="353"/>
      <c r="IQV17" s="352"/>
      <c r="IQW17" s="353"/>
      <c r="IQX17" s="352"/>
      <c r="IQY17" s="353"/>
      <c r="IQZ17" s="352"/>
      <c r="IRA17" s="353"/>
      <c r="IRB17" s="350"/>
      <c r="IRC17" s="350"/>
      <c r="IRD17" s="350"/>
      <c r="IRE17" s="350"/>
      <c r="IRF17" s="350"/>
      <c r="IRG17" s="350"/>
      <c r="IRH17" s="351"/>
      <c r="IRI17" s="352"/>
      <c r="IRJ17" s="353"/>
      <c r="IRK17" s="352"/>
      <c r="IRL17" s="353"/>
      <c r="IRM17" s="352"/>
      <c r="IRN17" s="353"/>
      <c r="IRO17" s="352"/>
      <c r="IRP17" s="353"/>
      <c r="IRQ17" s="350"/>
      <c r="IRR17" s="350"/>
      <c r="IRS17" s="350"/>
      <c r="IRT17" s="350"/>
      <c r="IRU17" s="350"/>
      <c r="IRV17" s="350"/>
      <c r="IRW17" s="351"/>
      <c r="IRX17" s="352"/>
      <c r="IRY17" s="353"/>
      <c r="IRZ17" s="352"/>
      <c r="ISA17" s="353"/>
      <c r="ISB17" s="352"/>
      <c r="ISC17" s="353"/>
      <c r="ISD17" s="352"/>
      <c r="ISE17" s="353"/>
      <c r="ISF17" s="350"/>
      <c r="ISG17" s="350"/>
      <c r="ISH17" s="350"/>
      <c r="ISI17" s="350"/>
      <c r="ISJ17" s="350"/>
      <c r="ISK17" s="350"/>
      <c r="ISL17" s="351"/>
      <c r="ISM17" s="352"/>
      <c r="ISN17" s="353"/>
      <c r="ISO17" s="352"/>
      <c r="ISP17" s="353"/>
      <c r="ISQ17" s="352"/>
      <c r="ISR17" s="353"/>
      <c r="ISS17" s="352"/>
      <c r="IST17" s="353"/>
      <c r="ISU17" s="350"/>
      <c r="ISV17" s="350"/>
      <c r="ISW17" s="350"/>
      <c r="ISX17" s="350"/>
      <c r="ISY17" s="350"/>
      <c r="ISZ17" s="350"/>
      <c r="ITA17" s="351"/>
      <c r="ITB17" s="352"/>
      <c r="ITC17" s="353"/>
      <c r="ITD17" s="352"/>
      <c r="ITE17" s="353"/>
      <c r="ITF17" s="352"/>
      <c r="ITG17" s="353"/>
      <c r="ITH17" s="352"/>
      <c r="ITI17" s="353"/>
      <c r="ITJ17" s="350"/>
      <c r="ITK17" s="350"/>
      <c r="ITL17" s="350"/>
      <c r="ITM17" s="350"/>
      <c r="ITN17" s="350"/>
      <c r="ITO17" s="350"/>
      <c r="ITP17" s="351"/>
      <c r="ITQ17" s="352"/>
      <c r="ITR17" s="353"/>
      <c r="ITS17" s="352"/>
      <c r="ITT17" s="353"/>
      <c r="ITU17" s="352"/>
      <c r="ITV17" s="353"/>
      <c r="ITW17" s="352"/>
      <c r="ITX17" s="353"/>
      <c r="ITY17" s="350"/>
      <c r="ITZ17" s="350"/>
      <c r="IUA17" s="350"/>
      <c r="IUB17" s="350"/>
      <c r="IUC17" s="350"/>
      <c r="IUD17" s="350"/>
      <c r="IUE17" s="351"/>
      <c r="IUF17" s="352"/>
      <c r="IUG17" s="353"/>
      <c r="IUH17" s="352"/>
      <c r="IUI17" s="353"/>
      <c r="IUJ17" s="352"/>
      <c r="IUK17" s="353"/>
      <c r="IUL17" s="352"/>
      <c r="IUM17" s="353"/>
      <c r="IUN17" s="350"/>
      <c r="IUO17" s="350"/>
      <c r="IUP17" s="350"/>
      <c r="IUQ17" s="350"/>
      <c r="IUR17" s="350"/>
      <c r="IUS17" s="350"/>
      <c r="IUT17" s="351"/>
      <c r="IUU17" s="352"/>
      <c r="IUV17" s="353"/>
      <c r="IUW17" s="352"/>
      <c r="IUX17" s="353"/>
      <c r="IUY17" s="352"/>
      <c r="IUZ17" s="353"/>
      <c r="IVA17" s="352"/>
      <c r="IVB17" s="353"/>
      <c r="IVC17" s="350"/>
      <c r="IVD17" s="350"/>
      <c r="IVE17" s="350"/>
      <c r="IVF17" s="350"/>
      <c r="IVG17" s="350"/>
      <c r="IVH17" s="350"/>
      <c r="IVI17" s="351"/>
      <c r="IVJ17" s="352"/>
      <c r="IVK17" s="353"/>
      <c r="IVL17" s="352"/>
      <c r="IVM17" s="353"/>
      <c r="IVN17" s="352"/>
      <c r="IVO17" s="353"/>
      <c r="IVP17" s="352"/>
      <c r="IVQ17" s="353"/>
      <c r="IVR17" s="350"/>
      <c r="IVS17" s="350"/>
      <c r="IVT17" s="350"/>
      <c r="IVU17" s="350"/>
      <c r="IVV17" s="350"/>
      <c r="IVW17" s="350"/>
      <c r="IVX17" s="351"/>
      <c r="IVY17" s="352"/>
      <c r="IVZ17" s="353"/>
      <c r="IWA17" s="352"/>
      <c r="IWB17" s="353"/>
      <c r="IWC17" s="352"/>
      <c r="IWD17" s="353"/>
      <c r="IWE17" s="352"/>
      <c r="IWF17" s="353"/>
      <c r="IWG17" s="350"/>
      <c r="IWH17" s="350"/>
      <c r="IWI17" s="350"/>
      <c r="IWJ17" s="350"/>
      <c r="IWK17" s="350"/>
      <c r="IWL17" s="350"/>
      <c r="IWM17" s="351"/>
      <c r="IWN17" s="352"/>
      <c r="IWO17" s="353"/>
      <c r="IWP17" s="352"/>
      <c r="IWQ17" s="353"/>
      <c r="IWR17" s="352"/>
      <c r="IWS17" s="353"/>
      <c r="IWT17" s="352"/>
      <c r="IWU17" s="353"/>
      <c r="IWV17" s="350"/>
      <c r="IWW17" s="350"/>
      <c r="IWX17" s="350"/>
      <c r="IWY17" s="350"/>
      <c r="IWZ17" s="350"/>
      <c r="IXA17" s="350"/>
      <c r="IXB17" s="351"/>
      <c r="IXC17" s="352"/>
      <c r="IXD17" s="353"/>
      <c r="IXE17" s="352"/>
      <c r="IXF17" s="353"/>
      <c r="IXG17" s="352"/>
      <c r="IXH17" s="353"/>
      <c r="IXI17" s="352"/>
      <c r="IXJ17" s="353"/>
      <c r="IXK17" s="350"/>
      <c r="IXL17" s="350"/>
      <c r="IXM17" s="350"/>
      <c r="IXN17" s="350"/>
      <c r="IXO17" s="350"/>
      <c r="IXP17" s="350"/>
      <c r="IXQ17" s="351"/>
      <c r="IXR17" s="352"/>
      <c r="IXS17" s="353"/>
      <c r="IXT17" s="352"/>
      <c r="IXU17" s="353"/>
      <c r="IXV17" s="352"/>
      <c r="IXW17" s="353"/>
      <c r="IXX17" s="352"/>
      <c r="IXY17" s="353"/>
      <c r="IXZ17" s="350"/>
      <c r="IYA17" s="350"/>
      <c r="IYB17" s="350"/>
      <c r="IYC17" s="350"/>
      <c r="IYD17" s="350"/>
      <c r="IYE17" s="350"/>
      <c r="IYF17" s="351"/>
      <c r="IYG17" s="352"/>
      <c r="IYH17" s="353"/>
      <c r="IYI17" s="352"/>
      <c r="IYJ17" s="353"/>
      <c r="IYK17" s="352"/>
      <c r="IYL17" s="353"/>
      <c r="IYM17" s="352"/>
      <c r="IYN17" s="353"/>
      <c r="IYO17" s="350"/>
      <c r="IYP17" s="350"/>
      <c r="IYQ17" s="350"/>
      <c r="IYR17" s="350"/>
      <c r="IYS17" s="350"/>
      <c r="IYT17" s="350"/>
      <c r="IYU17" s="351"/>
      <c r="IYV17" s="352"/>
      <c r="IYW17" s="353"/>
      <c r="IYX17" s="352"/>
      <c r="IYY17" s="353"/>
      <c r="IYZ17" s="352"/>
      <c r="IZA17" s="353"/>
      <c r="IZB17" s="352"/>
      <c r="IZC17" s="353"/>
      <c r="IZD17" s="350"/>
      <c r="IZE17" s="350"/>
      <c r="IZF17" s="350"/>
      <c r="IZG17" s="350"/>
      <c r="IZH17" s="350"/>
      <c r="IZI17" s="350"/>
      <c r="IZJ17" s="351"/>
      <c r="IZK17" s="352"/>
      <c r="IZL17" s="353"/>
      <c r="IZM17" s="352"/>
      <c r="IZN17" s="353"/>
      <c r="IZO17" s="352"/>
      <c r="IZP17" s="353"/>
      <c r="IZQ17" s="352"/>
      <c r="IZR17" s="353"/>
      <c r="IZS17" s="350"/>
      <c r="IZT17" s="350"/>
      <c r="IZU17" s="350"/>
      <c r="IZV17" s="350"/>
      <c r="IZW17" s="350"/>
      <c r="IZX17" s="350"/>
      <c r="IZY17" s="351"/>
      <c r="IZZ17" s="352"/>
      <c r="JAA17" s="353"/>
      <c r="JAB17" s="352"/>
      <c r="JAC17" s="353"/>
      <c r="JAD17" s="352"/>
      <c r="JAE17" s="353"/>
      <c r="JAF17" s="352"/>
      <c r="JAG17" s="353"/>
      <c r="JAH17" s="350"/>
      <c r="JAI17" s="350"/>
      <c r="JAJ17" s="350"/>
      <c r="JAK17" s="350"/>
      <c r="JAL17" s="350"/>
      <c r="JAM17" s="350"/>
      <c r="JAN17" s="351"/>
      <c r="JAO17" s="352"/>
      <c r="JAP17" s="353"/>
      <c r="JAQ17" s="352"/>
      <c r="JAR17" s="353"/>
      <c r="JAS17" s="352"/>
      <c r="JAT17" s="353"/>
      <c r="JAU17" s="352"/>
      <c r="JAV17" s="353"/>
      <c r="JAW17" s="350"/>
      <c r="JAX17" s="350"/>
      <c r="JAY17" s="350"/>
      <c r="JAZ17" s="350"/>
      <c r="JBA17" s="350"/>
      <c r="JBB17" s="350"/>
      <c r="JBC17" s="351"/>
      <c r="JBD17" s="352"/>
      <c r="JBE17" s="353"/>
      <c r="JBF17" s="352"/>
      <c r="JBG17" s="353"/>
      <c r="JBH17" s="352"/>
      <c r="JBI17" s="353"/>
      <c r="JBJ17" s="352"/>
      <c r="JBK17" s="353"/>
      <c r="JBL17" s="350"/>
      <c r="JBM17" s="350"/>
      <c r="JBN17" s="350"/>
      <c r="JBO17" s="350"/>
      <c r="JBP17" s="350"/>
      <c r="JBQ17" s="350"/>
      <c r="JBR17" s="351"/>
      <c r="JBS17" s="352"/>
      <c r="JBT17" s="353"/>
      <c r="JBU17" s="352"/>
      <c r="JBV17" s="353"/>
      <c r="JBW17" s="352"/>
      <c r="JBX17" s="353"/>
      <c r="JBY17" s="352"/>
      <c r="JBZ17" s="353"/>
      <c r="JCA17" s="350"/>
      <c r="JCB17" s="350"/>
      <c r="JCC17" s="350"/>
      <c r="JCD17" s="350"/>
      <c r="JCE17" s="350"/>
      <c r="JCF17" s="350"/>
      <c r="JCG17" s="351"/>
      <c r="JCH17" s="352"/>
      <c r="JCI17" s="353"/>
      <c r="JCJ17" s="352"/>
      <c r="JCK17" s="353"/>
      <c r="JCL17" s="352"/>
      <c r="JCM17" s="353"/>
      <c r="JCN17" s="352"/>
      <c r="JCO17" s="353"/>
      <c r="JCP17" s="350"/>
      <c r="JCQ17" s="350"/>
      <c r="JCR17" s="350"/>
      <c r="JCS17" s="350"/>
      <c r="JCT17" s="350"/>
      <c r="JCU17" s="350"/>
      <c r="JCV17" s="351"/>
      <c r="JCW17" s="352"/>
      <c r="JCX17" s="353"/>
      <c r="JCY17" s="352"/>
      <c r="JCZ17" s="353"/>
      <c r="JDA17" s="352"/>
      <c r="JDB17" s="353"/>
      <c r="JDC17" s="352"/>
      <c r="JDD17" s="353"/>
      <c r="JDE17" s="350"/>
      <c r="JDF17" s="350"/>
      <c r="JDG17" s="350"/>
      <c r="JDH17" s="350"/>
      <c r="JDI17" s="350"/>
      <c r="JDJ17" s="350"/>
      <c r="JDK17" s="351"/>
      <c r="JDL17" s="352"/>
      <c r="JDM17" s="353"/>
      <c r="JDN17" s="352"/>
      <c r="JDO17" s="353"/>
      <c r="JDP17" s="352"/>
      <c r="JDQ17" s="353"/>
      <c r="JDR17" s="352"/>
      <c r="JDS17" s="353"/>
      <c r="JDT17" s="350"/>
      <c r="JDU17" s="350"/>
      <c r="JDV17" s="350"/>
      <c r="JDW17" s="350"/>
      <c r="JDX17" s="350"/>
      <c r="JDY17" s="350"/>
      <c r="JDZ17" s="351"/>
      <c r="JEA17" s="352"/>
      <c r="JEB17" s="353"/>
      <c r="JEC17" s="352"/>
      <c r="JED17" s="353"/>
      <c r="JEE17" s="352"/>
      <c r="JEF17" s="353"/>
      <c r="JEG17" s="352"/>
      <c r="JEH17" s="353"/>
      <c r="JEI17" s="350"/>
      <c r="JEJ17" s="350"/>
      <c r="JEK17" s="350"/>
      <c r="JEL17" s="350"/>
      <c r="JEM17" s="350"/>
      <c r="JEN17" s="350"/>
      <c r="JEO17" s="351"/>
      <c r="JEP17" s="352"/>
      <c r="JEQ17" s="353"/>
      <c r="JER17" s="352"/>
      <c r="JES17" s="353"/>
      <c r="JET17" s="352"/>
      <c r="JEU17" s="353"/>
      <c r="JEV17" s="352"/>
      <c r="JEW17" s="353"/>
      <c r="JEX17" s="350"/>
      <c r="JEY17" s="350"/>
      <c r="JEZ17" s="350"/>
      <c r="JFA17" s="350"/>
      <c r="JFB17" s="350"/>
      <c r="JFC17" s="350"/>
      <c r="JFD17" s="351"/>
      <c r="JFE17" s="352"/>
      <c r="JFF17" s="353"/>
      <c r="JFG17" s="352"/>
      <c r="JFH17" s="353"/>
      <c r="JFI17" s="352"/>
      <c r="JFJ17" s="353"/>
      <c r="JFK17" s="352"/>
      <c r="JFL17" s="353"/>
      <c r="JFM17" s="350"/>
      <c r="JFN17" s="350"/>
      <c r="JFO17" s="350"/>
      <c r="JFP17" s="350"/>
      <c r="JFQ17" s="350"/>
      <c r="JFR17" s="350"/>
      <c r="JFS17" s="351"/>
      <c r="JFT17" s="352"/>
      <c r="JFU17" s="353"/>
      <c r="JFV17" s="352"/>
      <c r="JFW17" s="353"/>
      <c r="JFX17" s="352"/>
      <c r="JFY17" s="353"/>
      <c r="JFZ17" s="352"/>
      <c r="JGA17" s="353"/>
      <c r="JGB17" s="350"/>
      <c r="JGC17" s="350"/>
      <c r="JGD17" s="350"/>
      <c r="JGE17" s="350"/>
      <c r="JGF17" s="350"/>
      <c r="JGG17" s="350"/>
      <c r="JGH17" s="351"/>
      <c r="JGI17" s="352"/>
      <c r="JGJ17" s="353"/>
      <c r="JGK17" s="352"/>
      <c r="JGL17" s="353"/>
      <c r="JGM17" s="352"/>
      <c r="JGN17" s="353"/>
      <c r="JGO17" s="352"/>
      <c r="JGP17" s="353"/>
      <c r="JGQ17" s="350"/>
      <c r="JGR17" s="350"/>
      <c r="JGS17" s="350"/>
      <c r="JGT17" s="350"/>
      <c r="JGU17" s="350"/>
      <c r="JGV17" s="350"/>
      <c r="JGW17" s="351"/>
      <c r="JGX17" s="352"/>
      <c r="JGY17" s="353"/>
      <c r="JGZ17" s="352"/>
      <c r="JHA17" s="353"/>
      <c r="JHB17" s="352"/>
      <c r="JHC17" s="353"/>
      <c r="JHD17" s="352"/>
      <c r="JHE17" s="353"/>
      <c r="JHF17" s="350"/>
      <c r="JHG17" s="350"/>
      <c r="JHH17" s="350"/>
      <c r="JHI17" s="350"/>
      <c r="JHJ17" s="350"/>
      <c r="JHK17" s="350"/>
      <c r="JHL17" s="351"/>
      <c r="JHM17" s="352"/>
      <c r="JHN17" s="353"/>
      <c r="JHO17" s="352"/>
      <c r="JHP17" s="353"/>
      <c r="JHQ17" s="352"/>
      <c r="JHR17" s="353"/>
      <c r="JHS17" s="352"/>
      <c r="JHT17" s="353"/>
      <c r="JHU17" s="350"/>
      <c r="JHV17" s="350"/>
      <c r="JHW17" s="350"/>
      <c r="JHX17" s="350"/>
      <c r="JHY17" s="350"/>
      <c r="JHZ17" s="350"/>
      <c r="JIA17" s="351"/>
      <c r="JIB17" s="352"/>
      <c r="JIC17" s="353"/>
      <c r="JID17" s="352"/>
      <c r="JIE17" s="353"/>
      <c r="JIF17" s="352"/>
      <c r="JIG17" s="353"/>
      <c r="JIH17" s="352"/>
      <c r="JII17" s="353"/>
      <c r="JIJ17" s="350"/>
      <c r="JIK17" s="350"/>
      <c r="JIL17" s="350"/>
      <c r="JIM17" s="350"/>
      <c r="JIN17" s="350"/>
      <c r="JIO17" s="350"/>
      <c r="JIP17" s="351"/>
      <c r="JIQ17" s="352"/>
      <c r="JIR17" s="353"/>
      <c r="JIS17" s="352"/>
      <c r="JIT17" s="353"/>
      <c r="JIU17" s="352"/>
      <c r="JIV17" s="353"/>
      <c r="JIW17" s="352"/>
      <c r="JIX17" s="353"/>
      <c r="JIY17" s="350"/>
      <c r="JIZ17" s="350"/>
      <c r="JJA17" s="350"/>
      <c r="JJB17" s="350"/>
      <c r="JJC17" s="350"/>
      <c r="JJD17" s="350"/>
      <c r="JJE17" s="351"/>
      <c r="JJF17" s="352"/>
      <c r="JJG17" s="353"/>
      <c r="JJH17" s="352"/>
      <c r="JJI17" s="353"/>
      <c r="JJJ17" s="352"/>
      <c r="JJK17" s="353"/>
      <c r="JJL17" s="352"/>
      <c r="JJM17" s="353"/>
      <c r="JJN17" s="350"/>
      <c r="JJO17" s="350"/>
      <c r="JJP17" s="350"/>
      <c r="JJQ17" s="350"/>
      <c r="JJR17" s="350"/>
      <c r="JJS17" s="350"/>
      <c r="JJT17" s="351"/>
      <c r="JJU17" s="352"/>
      <c r="JJV17" s="353"/>
      <c r="JJW17" s="352"/>
      <c r="JJX17" s="353"/>
      <c r="JJY17" s="352"/>
      <c r="JJZ17" s="353"/>
      <c r="JKA17" s="352"/>
      <c r="JKB17" s="353"/>
      <c r="JKC17" s="350"/>
      <c r="JKD17" s="350"/>
      <c r="JKE17" s="350"/>
      <c r="JKF17" s="350"/>
      <c r="JKG17" s="350"/>
      <c r="JKH17" s="350"/>
      <c r="JKI17" s="351"/>
      <c r="JKJ17" s="352"/>
      <c r="JKK17" s="353"/>
      <c r="JKL17" s="352"/>
      <c r="JKM17" s="353"/>
      <c r="JKN17" s="352"/>
      <c r="JKO17" s="353"/>
      <c r="JKP17" s="352"/>
      <c r="JKQ17" s="353"/>
      <c r="JKR17" s="350"/>
      <c r="JKS17" s="350"/>
      <c r="JKT17" s="350"/>
      <c r="JKU17" s="350"/>
      <c r="JKV17" s="350"/>
      <c r="JKW17" s="350"/>
      <c r="JKX17" s="351"/>
      <c r="JKY17" s="352"/>
      <c r="JKZ17" s="353"/>
      <c r="JLA17" s="352"/>
      <c r="JLB17" s="353"/>
      <c r="JLC17" s="352"/>
      <c r="JLD17" s="353"/>
      <c r="JLE17" s="352"/>
      <c r="JLF17" s="353"/>
      <c r="JLG17" s="350"/>
      <c r="JLH17" s="350"/>
      <c r="JLI17" s="350"/>
      <c r="JLJ17" s="350"/>
      <c r="JLK17" s="350"/>
      <c r="JLL17" s="350"/>
      <c r="JLM17" s="351"/>
      <c r="JLN17" s="352"/>
      <c r="JLO17" s="353"/>
      <c r="JLP17" s="352"/>
      <c r="JLQ17" s="353"/>
      <c r="JLR17" s="352"/>
      <c r="JLS17" s="353"/>
      <c r="JLT17" s="352"/>
      <c r="JLU17" s="353"/>
      <c r="JLV17" s="350"/>
      <c r="JLW17" s="350"/>
      <c r="JLX17" s="350"/>
      <c r="JLY17" s="350"/>
      <c r="JLZ17" s="350"/>
      <c r="JMA17" s="350"/>
      <c r="JMB17" s="351"/>
      <c r="JMC17" s="352"/>
      <c r="JMD17" s="353"/>
      <c r="JME17" s="352"/>
      <c r="JMF17" s="353"/>
      <c r="JMG17" s="352"/>
      <c r="JMH17" s="353"/>
      <c r="JMI17" s="352"/>
      <c r="JMJ17" s="353"/>
      <c r="JMK17" s="350"/>
      <c r="JML17" s="350"/>
      <c r="JMM17" s="350"/>
      <c r="JMN17" s="350"/>
      <c r="JMO17" s="350"/>
      <c r="JMP17" s="350"/>
      <c r="JMQ17" s="351"/>
      <c r="JMR17" s="352"/>
      <c r="JMS17" s="353"/>
      <c r="JMT17" s="352"/>
      <c r="JMU17" s="353"/>
      <c r="JMV17" s="352"/>
      <c r="JMW17" s="353"/>
      <c r="JMX17" s="352"/>
      <c r="JMY17" s="353"/>
      <c r="JMZ17" s="350"/>
      <c r="JNA17" s="350"/>
      <c r="JNB17" s="350"/>
      <c r="JNC17" s="350"/>
      <c r="JND17" s="350"/>
      <c r="JNE17" s="350"/>
      <c r="JNF17" s="351"/>
      <c r="JNG17" s="352"/>
      <c r="JNH17" s="353"/>
      <c r="JNI17" s="352"/>
      <c r="JNJ17" s="353"/>
      <c r="JNK17" s="352"/>
      <c r="JNL17" s="353"/>
      <c r="JNM17" s="352"/>
      <c r="JNN17" s="353"/>
      <c r="JNO17" s="350"/>
      <c r="JNP17" s="350"/>
      <c r="JNQ17" s="350"/>
      <c r="JNR17" s="350"/>
      <c r="JNS17" s="350"/>
      <c r="JNT17" s="350"/>
      <c r="JNU17" s="351"/>
      <c r="JNV17" s="352"/>
      <c r="JNW17" s="353"/>
      <c r="JNX17" s="352"/>
      <c r="JNY17" s="353"/>
      <c r="JNZ17" s="352"/>
      <c r="JOA17" s="353"/>
      <c r="JOB17" s="352"/>
      <c r="JOC17" s="353"/>
      <c r="JOD17" s="350"/>
      <c r="JOE17" s="350"/>
      <c r="JOF17" s="350"/>
      <c r="JOG17" s="350"/>
      <c r="JOH17" s="350"/>
      <c r="JOI17" s="350"/>
      <c r="JOJ17" s="351"/>
      <c r="JOK17" s="352"/>
      <c r="JOL17" s="353"/>
      <c r="JOM17" s="352"/>
      <c r="JON17" s="353"/>
      <c r="JOO17" s="352"/>
      <c r="JOP17" s="353"/>
      <c r="JOQ17" s="352"/>
      <c r="JOR17" s="353"/>
      <c r="JOS17" s="350"/>
      <c r="JOT17" s="350"/>
      <c r="JOU17" s="350"/>
      <c r="JOV17" s="350"/>
      <c r="JOW17" s="350"/>
      <c r="JOX17" s="350"/>
      <c r="JOY17" s="351"/>
      <c r="JOZ17" s="352"/>
      <c r="JPA17" s="353"/>
      <c r="JPB17" s="352"/>
      <c r="JPC17" s="353"/>
      <c r="JPD17" s="352"/>
      <c r="JPE17" s="353"/>
      <c r="JPF17" s="352"/>
      <c r="JPG17" s="353"/>
      <c r="JPH17" s="350"/>
      <c r="JPI17" s="350"/>
      <c r="JPJ17" s="350"/>
      <c r="JPK17" s="350"/>
      <c r="JPL17" s="350"/>
      <c r="JPM17" s="350"/>
      <c r="JPN17" s="351"/>
      <c r="JPO17" s="352"/>
      <c r="JPP17" s="353"/>
      <c r="JPQ17" s="352"/>
      <c r="JPR17" s="353"/>
      <c r="JPS17" s="352"/>
      <c r="JPT17" s="353"/>
      <c r="JPU17" s="352"/>
      <c r="JPV17" s="353"/>
      <c r="JPW17" s="350"/>
      <c r="JPX17" s="350"/>
      <c r="JPY17" s="350"/>
      <c r="JPZ17" s="350"/>
      <c r="JQA17" s="350"/>
      <c r="JQB17" s="350"/>
      <c r="JQC17" s="351"/>
      <c r="JQD17" s="352"/>
      <c r="JQE17" s="353"/>
      <c r="JQF17" s="352"/>
      <c r="JQG17" s="353"/>
      <c r="JQH17" s="352"/>
      <c r="JQI17" s="353"/>
      <c r="JQJ17" s="352"/>
      <c r="JQK17" s="353"/>
      <c r="JQL17" s="350"/>
      <c r="JQM17" s="350"/>
      <c r="JQN17" s="350"/>
      <c r="JQO17" s="350"/>
      <c r="JQP17" s="350"/>
      <c r="JQQ17" s="350"/>
      <c r="JQR17" s="351"/>
      <c r="JQS17" s="352"/>
      <c r="JQT17" s="353"/>
      <c r="JQU17" s="352"/>
      <c r="JQV17" s="353"/>
      <c r="JQW17" s="352"/>
      <c r="JQX17" s="353"/>
      <c r="JQY17" s="352"/>
      <c r="JQZ17" s="353"/>
      <c r="JRA17" s="350"/>
      <c r="JRB17" s="350"/>
      <c r="JRC17" s="350"/>
      <c r="JRD17" s="350"/>
      <c r="JRE17" s="350"/>
      <c r="JRF17" s="350"/>
      <c r="JRG17" s="351"/>
      <c r="JRH17" s="352"/>
      <c r="JRI17" s="353"/>
      <c r="JRJ17" s="352"/>
      <c r="JRK17" s="353"/>
      <c r="JRL17" s="352"/>
      <c r="JRM17" s="353"/>
      <c r="JRN17" s="352"/>
      <c r="JRO17" s="353"/>
      <c r="JRP17" s="350"/>
      <c r="JRQ17" s="350"/>
      <c r="JRR17" s="350"/>
      <c r="JRS17" s="350"/>
      <c r="JRT17" s="350"/>
      <c r="JRU17" s="350"/>
      <c r="JRV17" s="351"/>
      <c r="JRW17" s="352"/>
      <c r="JRX17" s="353"/>
      <c r="JRY17" s="352"/>
      <c r="JRZ17" s="353"/>
      <c r="JSA17" s="352"/>
      <c r="JSB17" s="353"/>
      <c r="JSC17" s="352"/>
      <c r="JSD17" s="353"/>
      <c r="JSE17" s="350"/>
      <c r="JSF17" s="350"/>
      <c r="JSG17" s="350"/>
      <c r="JSH17" s="350"/>
      <c r="JSI17" s="350"/>
      <c r="JSJ17" s="350"/>
      <c r="JSK17" s="351"/>
      <c r="JSL17" s="352"/>
      <c r="JSM17" s="353"/>
      <c r="JSN17" s="352"/>
      <c r="JSO17" s="353"/>
      <c r="JSP17" s="352"/>
      <c r="JSQ17" s="353"/>
      <c r="JSR17" s="352"/>
      <c r="JSS17" s="353"/>
      <c r="JST17" s="350"/>
      <c r="JSU17" s="350"/>
      <c r="JSV17" s="350"/>
      <c r="JSW17" s="350"/>
      <c r="JSX17" s="350"/>
      <c r="JSY17" s="350"/>
      <c r="JSZ17" s="351"/>
      <c r="JTA17" s="352"/>
      <c r="JTB17" s="353"/>
      <c r="JTC17" s="352"/>
      <c r="JTD17" s="353"/>
      <c r="JTE17" s="352"/>
      <c r="JTF17" s="353"/>
      <c r="JTG17" s="352"/>
      <c r="JTH17" s="353"/>
      <c r="JTI17" s="350"/>
      <c r="JTJ17" s="350"/>
      <c r="JTK17" s="350"/>
      <c r="JTL17" s="350"/>
      <c r="JTM17" s="350"/>
      <c r="JTN17" s="350"/>
      <c r="JTO17" s="351"/>
      <c r="JTP17" s="352"/>
      <c r="JTQ17" s="353"/>
      <c r="JTR17" s="352"/>
      <c r="JTS17" s="353"/>
      <c r="JTT17" s="352"/>
      <c r="JTU17" s="353"/>
      <c r="JTV17" s="352"/>
      <c r="JTW17" s="353"/>
      <c r="JTX17" s="350"/>
      <c r="JTY17" s="350"/>
      <c r="JTZ17" s="350"/>
      <c r="JUA17" s="350"/>
      <c r="JUB17" s="350"/>
      <c r="JUC17" s="350"/>
      <c r="JUD17" s="351"/>
      <c r="JUE17" s="352"/>
      <c r="JUF17" s="353"/>
      <c r="JUG17" s="352"/>
      <c r="JUH17" s="353"/>
      <c r="JUI17" s="352"/>
      <c r="JUJ17" s="353"/>
      <c r="JUK17" s="352"/>
      <c r="JUL17" s="353"/>
      <c r="JUM17" s="350"/>
      <c r="JUN17" s="350"/>
      <c r="JUO17" s="350"/>
      <c r="JUP17" s="350"/>
      <c r="JUQ17" s="350"/>
      <c r="JUR17" s="350"/>
      <c r="JUS17" s="351"/>
      <c r="JUT17" s="352"/>
      <c r="JUU17" s="353"/>
      <c r="JUV17" s="352"/>
      <c r="JUW17" s="353"/>
      <c r="JUX17" s="352"/>
      <c r="JUY17" s="353"/>
      <c r="JUZ17" s="352"/>
      <c r="JVA17" s="353"/>
      <c r="JVB17" s="350"/>
      <c r="JVC17" s="350"/>
      <c r="JVD17" s="350"/>
      <c r="JVE17" s="350"/>
      <c r="JVF17" s="350"/>
      <c r="JVG17" s="350"/>
      <c r="JVH17" s="351"/>
      <c r="JVI17" s="352"/>
      <c r="JVJ17" s="353"/>
      <c r="JVK17" s="352"/>
      <c r="JVL17" s="353"/>
      <c r="JVM17" s="352"/>
      <c r="JVN17" s="353"/>
      <c r="JVO17" s="352"/>
      <c r="JVP17" s="353"/>
      <c r="JVQ17" s="350"/>
      <c r="JVR17" s="350"/>
      <c r="JVS17" s="350"/>
      <c r="JVT17" s="350"/>
      <c r="JVU17" s="350"/>
      <c r="JVV17" s="350"/>
      <c r="JVW17" s="351"/>
      <c r="JVX17" s="352"/>
      <c r="JVY17" s="353"/>
      <c r="JVZ17" s="352"/>
      <c r="JWA17" s="353"/>
      <c r="JWB17" s="352"/>
      <c r="JWC17" s="353"/>
      <c r="JWD17" s="352"/>
      <c r="JWE17" s="353"/>
      <c r="JWF17" s="350"/>
      <c r="JWG17" s="350"/>
      <c r="JWH17" s="350"/>
      <c r="JWI17" s="350"/>
      <c r="JWJ17" s="350"/>
      <c r="JWK17" s="350"/>
      <c r="JWL17" s="351"/>
      <c r="JWM17" s="352"/>
      <c r="JWN17" s="353"/>
      <c r="JWO17" s="352"/>
      <c r="JWP17" s="353"/>
      <c r="JWQ17" s="352"/>
      <c r="JWR17" s="353"/>
      <c r="JWS17" s="352"/>
      <c r="JWT17" s="353"/>
      <c r="JWU17" s="350"/>
      <c r="JWV17" s="350"/>
      <c r="JWW17" s="350"/>
      <c r="JWX17" s="350"/>
      <c r="JWY17" s="350"/>
      <c r="JWZ17" s="350"/>
      <c r="JXA17" s="351"/>
      <c r="JXB17" s="352"/>
      <c r="JXC17" s="353"/>
      <c r="JXD17" s="352"/>
      <c r="JXE17" s="353"/>
      <c r="JXF17" s="352"/>
      <c r="JXG17" s="353"/>
      <c r="JXH17" s="352"/>
      <c r="JXI17" s="353"/>
      <c r="JXJ17" s="350"/>
      <c r="JXK17" s="350"/>
      <c r="JXL17" s="350"/>
      <c r="JXM17" s="350"/>
      <c r="JXN17" s="350"/>
      <c r="JXO17" s="350"/>
      <c r="JXP17" s="351"/>
      <c r="JXQ17" s="352"/>
      <c r="JXR17" s="353"/>
      <c r="JXS17" s="352"/>
      <c r="JXT17" s="353"/>
      <c r="JXU17" s="352"/>
      <c r="JXV17" s="353"/>
      <c r="JXW17" s="352"/>
      <c r="JXX17" s="353"/>
      <c r="JXY17" s="350"/>
      <c r="JXZ17" s="350"/>
      <c r="JYA17" s="350"/>
      <c r="JYB17" s="350"/>
      <c r="JYC17" s="350"/>
      <c r="JYD17" s="350"/>
      <c r="JYE17" s="351"/>
      <c r="JYF17" s="352"/>
      <c r="JYG17" s="353"/>
      <c r="JYH17" s="352"/>
      <c r="JYI17" s="353"/>
      <c r="JYJ17" s="352"/>
      <c r="JYK17" s="353"/>
      <c r="JYL17" s="352"/>
      <c r="JYM17" s="353"/>
      <c r="JYN17" s="350"/>
      <c r="JYO17" s="350"/>
      <c r="JYP17" s="350"/>
      <c r="JYQ17" s="350"/>
      <c r="JYR17" s="350"/>
      <c r="JYS17" s="350"/>
      <c r="JYT17" s="351"/>
      <c r="JYU17" s="352"/>
      <c r="JYV17" s="353"/>
      <c r="JYW17" s="352"/>
      <c r="JYX17" s="353"/>
      <c r="JYY17" s="352"/>
      <c r="JYZ17" s="353"/>
      <c r="JZA17" s="352"/>
      <c r="JZB17" s="353"/>
      <c r="JZC17" s="350"/>
      <c r="JZD17" s="350"/>
      <c r="JZE17" s="350"/>
      <c r="JZF17" s="350"/>
      <c r="JZG17" s="350"/>
      <c r="JZH17" s="350"/>
      <c r="JZI17" s="351"/>
      <c r="JZJ17" s="352"/>
      <c r="JZK17" s="353"/>
      <c r="JZL17" s="352"/>
      <c r="JZM17" s="353"/>
      <c r="JZN17" s="352"/>
      <c r="JZO17" s="353"/>
      <c r="JZP17" s="352"/>
      <c r="JZQ17" s="353"/>
      <c r="JZR17" s="350"/>
      <c r="JZS17" s="350"/>
      <c r="JZT17" s="350"/>
      <c r="JZU17" s="350"/>
      <c r="JZV17" s="350"/>
      <c r="JZW17" s="350"/>
      <c r="JZX17" s="351"/>
      <c r="JZY17" s="352"/>
      <c r="JZZ17" s="353"/>
      <c r="KAA17" s="352"/>
      <c r="KAB17" s="353"/>
      <c r="KAC17" s="352"/>
      <c r="KAD17" s="353"/>
      <c r="KAE17" s="352"/>
      <c r="KAF17" s="353"/>
      <c r="KAG17" s="350"/>
      <c r="KAH17" s="350"/>
      <c r="KAI17" s="350"/>
      <c r="KAJ17" s="350"/>
      <c r="KAK17" s="350"/>
      <c r="KAL17" s="350"/>
      <c r="KAM17" s="351"/>
      <c r="KAN17" s="352"/>
      <c r="KAO17" s="353"/>
      <c r="KAP17" s="352"/>
      <c r="KAQ17" s="353"/>
      <c r="KAR17" s="352"/>
      <c r="KAS17" s="353"/>
      <c r="KAT17" s="352"/>
      <c r="KAU17" s="353"/>
      <c r="KAV17" s="350"/>
      <c r="KAW17" s="350"/>
      <c r="KAX17" s="350"/>
      <c r="KAY17" s="350"/>
      <c r="KAZ17" s="350"/>
      <c r="KBA17" s="350"/>
      <c r="KBB17" s="351"/>
      <c r="KBC17" s="352"/>
      <c r="KBD17" s="353"/>
      <c r="KBE17" s="352"/>
      <c r="KBF17" s="353"/>
      <c r="KBG17" s="352"/>
      <c r="KBH17" s="353"/>
      <c r="KBI17" s="352"/>
      <c r="KBJ17" s="353"/>
      <c r="KBK17" s="350"/>
      <c r="KBL17" s="350"/>
      <c r="KBM17" s="350"/>
      <c r="KBN17" s="350"/>
      <c r="KBO17" s="350"/>
      <c r="KBP17" s="350"/>
      <c r="KBQ17" s="351"/>
      <c r="KBR17" s="352"/>
      <c r="KBS17" s="353"/>
      <c r="KBT17" s="352"/>
      <c r="KBU17" s="353"/>
      <c r="KBV17" s="352"/>
      <c r="KBW17" s="353"/>
      <c r="KBX17" s="352"/>
      <c r="KBY17" s="353"/>
      <c r="KBZ17" s="350"/>
      <c r="KCA17" s="350"/>
      <c r="KCB17" s="350"/>
      <c r="KCC17" s="350"/>
      <c r="KCD17" s="350"/>
      <c r="KCE17" s="350"/>
      <c r="KCF17" s="351"/>
      <c r="KCG17" s="352"/>
      <c r="KCH17" s="353"/>
      <c r="KCI17" s="352"/>
      <c r="KCJ17" s="353"/>
      <c r="KCK17" s="352"/>
      <c r="KCL17" s="353"/>
      <c r="KCM17" s="352"/>
      <c r="KCN17" s="353"/>
      <c r="KCO17" s="350"/>
      <c r="KCP17" s="350"/>
      <c r="KCQ17" s="350"/>
      <c r="KCR17" s="350"/>
      <c r="KCS17" s="350"/>
      <c r="KCT17" s="350"/>
      <c r="KCU17" s="351"/>
      <c r="KCV17" s="352"/>
      <c r="KCW17" s="353"/>
      <c r="KCX17" s="352"/>
      <c r="KCY17" s="353"/>
      <c r="KCZ17" s="352"/>
      <c r="KDA17" s="353"/>
      <c r="KDB17" s="352"/>
      <c r="KDC17" s="353"/>
      <c r="KDD17" s="350"/>
      <c r="KDE17" s="350"/>
      <c r="KDF17" s="350"/>
      <c r="KDG17" s="350"/>
      <c r="KDH17" s="350"/>
      <c r="KDI17" s="350"/>
      <c r="KDJ17" s="351"/>
      <c r="KDK17" s="352"/>
      <c r="KDL17" s="353"/>
      <c r="KDM17" s="352"/>
      <c r="KDN17" s="353"/>
      <c r="KDO17" s="352"/>
      <c r="KDP17" s="353"/>
      <c r="KDQ17" s="352"/>
      <c r="KDR17" s="353"/>
      <c r="KDS17" s="350"/>
      <c r="KDT17" s="350"/>
      <c r="KDU17" s="350"/>
      <c r="KDV17" s="350"/>
      <c r="KDW17" s="350"/>
      <c r="KDX17" s="350"/>
      <c r="KDY17" s="351"/>
      <c r="KDZ17" s="352"/>
      <c r="KEA17" s="353"/>
      <c r="KEB17" s="352"/>
      <c r="KEC17" s="353"/>
      <c r="KED17" s="352"/>
      <c r="KEE17" s="353"/>
      <c r="KEF17" s="352"/>
      <c r="KEG17" s="353"/>
      <c r="KEH17" s="350"/>
      <c r="KEI17" s="350"/>
      <c r="KEJ17" s="350"/>
      <c r="KEK17" s="350"/>
      <c r="KEL17" s="350"/>
      <c r="KEM17" s="350"/>
      <c r="KEN17" s="351"/>
      <c r="KEO17" s="352"/>
      <c r="KEP17" s="353"/>
      <c r="KEQ17" s="352"/>
      <c r="KER17" s="353"/>
      <c r="KES17" s="352"/>
      <c r="KET17" s="353"/>
      <c r="KEU17" s="352"/>
      <c r="KEV17" s="353"/>
      <c r="KEW17" s="350"/>
      <c r="KEX17" s="350"/>
      <c r="KEY17" s="350"/>
      <c r="KEZ17" s="350"/>
      <c r="KFA17" s="350"/>
      <c r="KFB17" s="350"/>
      <c r="KFC17" s="351"/>
      <c r="KFD17" s="352"/>
      <c r="KFE17" s="353"/>
      <c r="KFF17" s="352"/>
      <c r="KFG17" s="353"/>
      <c r="KFH17" s="352"/>
      <c r="KFI17" s="353"/>
      <c r="KFJ17" s="352"/>
      <c r="KFK17" s="353"/>
      <c r="KFL17" s="350"/>
      <c r="KFM17" s="350"/>
      <c r="KFN17" s="350"/>
      <c r="KFO17" s="350"/>
      <c r="KFP17" s="350"/>
      <c r="KFQ17" s="350"/>
      <c r="KFR17" s="351"/>
      <c r="KFS17" s="352"/>
      <c r="KFT17" s="353"/>
      <c r="KFU17" s="352"/>
      <c r="KFV17" s="353"/>
      <c r="KFW17" s="352"/>
      <c r="KFX17" s="353"/>
      <c r="KFY17" s="352"/>
      <c r="KFZ17" s="353"/>
      <c r="KGA17" s="350"/>
      <c r="KGB17" s="350"/>
      <c r="KGC17" s="350"/>
      <c r="KGD17" s="350"/>
      <c r="KGE17" s="350"/>
      <c r="KGF17" s="350"/>
      <c r="KGG17" s="351"/>
      <c r="KGH17" s="352"/>
      <c r="KGI17" s="353"/>
      <c r="KGJ17" s="352"/>
      <c r="KGK17" s="353"/>
      <c r="KGL17" s="352"/>
      <c r="KGM17" s="353"/>
      <c r="KGN17" s="352"/>
      <c r="KGO17" s="353"/>
      <c r="KGP17" s="350"/>
      <c r="KGQ17" s="350"/>
      <c r="KGR17" s="350"/>
      <c r="KGS17" s="350"/>
      <c r="KGT17" s="350"/>
      <c r="KGU17" s="350"/>
      <c r="KGV17" s="351"/>
      <c r="KGW17" s="352"/>
      <c r="KGX17" s="353"/>
      <c r="KGY17" s="352"/>
      <c r="KGZ17" s="353"/>
      <c r="KHA17" s="352"/>
      <c r="KHB17" s="353"/>
      <c r="KHC17" s="352"/>
      <c r="KHD17" s="353"/>
      <c r="KHE17" s="350"/>
      <c r="KHF17" s="350"/>
      <c r="KHG17" s="350"/>
      <c r="KHH17" s="350"/>
      <c r="KHI17" s="350"/>
      <c r="KHJ17" s="350"/>
      <c r="KHK17" s="351"/>
      <c r="KHL17" s="352"/>
      <c r="KHM17" s="353"/>
      <c r="KHN17" s="352"/>
      <c r="KHO17" s="353"/>
      <c r="KHP17" s="352"/>
      <c r="KHQ17" s="353"/>
      <c r="KHR17" s="352"/>
      <c r="KHS17" s="353"/>
      <c r="KHT17" s="350"/>
      <c r="KHU17" s="350"/>
      <c r="KHV17" s="350"/>
      <c r="KHW17" s="350"/>
      <c r="KHX17" s="350"/>
      <c r="KHY17" s="350"/>
      <c r="KHZ17" s="351"/>
      <c r="KIA17" s="352"/>
      <c r="KIB17" s="353"/>
      <c r="KIC17" s="352"/>
      <c r="KID17" s="353"/>
      <c r="KIE17" s="352"/>
      <c r="KIF17" s="353"/>
      <c r="KIG17" s="352"/>
      <c r="KIH17" s="353"/>
      <c r="KII17" s="350"/>
      <c r="KIJ17" s="350"/>
      <c r="KIK17" s="350"/>
      <c r="KIL17" s="350"/>
      <c r="KIM17" s="350"/>
      <c r="KIN17" s="350"/>
      <c r="KIO17" s="351"/>
      <c r="KIP17" s="352"/>
      <c r="KIQ17" s="353"/>
      <c r="KIR17" s="352"/>
      <c r="KIS17" s="353"/>
      <c r="KIT17" s="352"/>
      <c r="KIU17" s="353"/>
      <c r="KIV17" s="352"/>
      <c r="KIW17" s="353"/>
      <c r="KIX17" s="350"/>
      <c r="KIY17" s="350"/>
      <c r="KIZ17" s="350"/>
      <c r="KJA17" s="350"/>
      <c r="KJB17" s="350"/>
      <c r="KJC17" s="350"/>
      <c r="KJD17" s="351"/>
      <c r="KJE17" s="352"/>
      <c r="KJF17" s="353"/>
      <c r="KJG17" s="352"/>
      <c r="KJH17" s="353"/>
      <c r="KJI17" s="352"/>
      <c r="KJJ17" s="353"/>
      <c r="KJK17" s="352"/>
      <c r="KJL17" s="353"/>
      <c r="KJM17" s="350"/>
      <c r="KJN17" s="350"/>
      <c r="KJO17" s="350"/>
      <c r="KJP17" s="350"/>
      <c r="KJQ17" s="350"/>
      <c r="KJR17" s="350"/>
      <c r="KJS17" s="351"/>
      <c r="KJT17" s="352"/>
      <c r="KJU17" s="353"/>
      <c r="KJV17" s="352"/>
      <c r="KJW17" s="353"/>
      <c r="KJX17" s="352"/>
      <c r="KJY17" s="353"/>
      <c r="KJZ17" s="352"/>
      <c r="KKA17" s="353"/>
      <c r="KKB17" s="350"/>
      <c r="KKC17" s="350"/>
      <c r="KKD17" s="350"/>
      <c r="KKE17" s="350"/>
      <c r="KKF17" s="350"/>
      <c r="KKG17" s="350"/>
      <c r="KKH17" s="351"/>
      <c r="KKI17" s="352"/>
      <c r="KKJ17" s="353"/>
      <c r="KKK17" s="352"/>
      <c r="KKL17" s="353"/>
      <c r="KKM17" s="352"/>
      <c r="KKN17" s="353"/>
      <c r="KKO17" s="352"/>
      <c r="KKP17" s="353"/>
      <c r="KKQ17" s="350"/>
      <c r="KKR17" s="350"/>
      <c r="KKS17" s="350"/>
      <c r="KKT17" s="350"/>
      <c r="KKU17" s="350"/>
      <c r="KKV17" s="350"/>
      <c r="KKW17" s="351"/>
      <c r="KKX17" s="352"/>
      <c r="KKY17" s="353"/>
      <c r="KKZ17" s="352"/>
      <c r="KLA17" s="353"/>
      <c r="KLB17" s="352"/>
      <c r="KLC17" s="353"/>
      <c r="KLD17" s="352"/>
      <c r="KLE17" s="353"/>
      <c r="KLF17" s="350"/>
      <c r="KLG17" s="350"/>
      <c r="KLH17" s="350"/>
      <c r="KLI17" s="350"/>
      <c r="KLJ17" s="350"/>
      <c r="KLK17" s="350"/>
      <c r="KLL17" s="351"/>
      <c r="KLM17" s="352"/>
      <c r="KLN17" s="353"/>
      <c r="KLO17" s="352"/>
      <c r="KLP17" s="353"/>
      <c r="KLQ17" s="352"/>
      <c r="KLR17" s="353"/>
      <c r="KLS17" s="352"/>
      <c r="KLT17" s="353"/>
      <c r="KLU17" s="350"/>
      <c r="KLV17" s="350"/>
      <c r="KLW17" s="350"/>
      <c r="KLX17" s="350"/>
      <c r="KLY17" s="350"/>
      <c r="KLZ17" s="350"/>
      <c r="KMA17" s="351"/>
      <c r="KMB17" s="352"/>
      <c r="KMC17" s="353"/>
      <c r="KMD17" s="352"/>
      <c r="KME17" s="353"/>
      <c r="KMF17" s="352"/>
      <c r="KMG17" s="353"/>
      <c r="KMH17" s="352"/>
      <c r="KMI17" s="353"/>
      <c r="KMJ17" s="350"/>
      <c r="KMK17" s="350"/>
      <c r="KML17" s="350"/>
      <c r="KMM17" s="350"/>
      <c r="KMN17" s="350"/>
      <c r="KMO17" s="350"/>
      <c r="KMP17" s="351"/>
      <c r="KMQ17" s="352"/>
      <c r="KMR17" s="353"/>
      <c r="KMS17" s="352"/>
      <c r="KMT17" s="353"/>
      <c r="KMU17" s="352"/>
      <c r="KMV17" s="353"/>
      <c r="KMW17" s="352"/>
      <c r="KMX17" s="353"/>
      <c r="KMY17" s="350"/>
      <c r="KMZ17" s="350"/>
      <c r="KNA17" s="350"/>
      <c r="KNB17" s="350"/>
      <c r="KNC17" s="350"/>
      <c r="KND17" s="350"/>
      <c r="KNE17" s="351"/>
      <c r="KNF17" s="352"/>
      <c r="KNG17" s="353"/>
      <c r="KNH17" s="352"/>
      <c r="KNI17" s="353"/>
      <c r="KNJ17" s="352"/>
      <c r="KNK17" s="353"/>
      <c r="KNL17" s="352"/>
      <c r="KNM17" s="353"/>
      <c r="KNN17" s="350"/>
      <c r="KNO17" s="350"/>
      <c r="KNP17" s="350"/>
      <c r="KNQ17" s="350"/>
      <c r="KNR17" s="350"/>
      <c r="KNS17" s="350"/>
      <c r="KNT17" s="351"/>
      <c r="KNU17" s="352"/>
      <c r="KNV17" s="353"/>
      <c r="KNW17" s="352"/>
      <c r="KNX17" s="353"/>
      <c r="KNY17" s="352"/>
      <c r="KNZ17" s="353"/>
      <c r="KOA17" s="352"/>
      <c r="KOB17" s="353"/>
      <c r="KOC17" s="350"/>
      <c r="KOD17" s="350"/>
      <c r="KOE17" s="350"/>
      <c r="KOF17" s="350"/>
      <c r="KOG17" s="350"/>
      <c r="KOH17" s="350"/>
      <c r="KOI17" s="351"/>
      <c r="KOJ17" s="352"/>
      <c r="KOK17" s="353"/>
      <c r="KOL17" s="352"/>
      <c r="KOM17" s="353"/>
      <c r="KON17" s="352"/>
      <c r="KOO17" s="353"/>
      <c r="KOP17" s="352"/>
      <c r="KOQ17" s="353"/>
      <c r="KOR17" s="350"/>
      <c r="KOS17" s="350"/>
      <c r="KOT17" s="350"/>
      <c r="KOU17" s="350"/>
      <c r="KOV17" s="350"/>
      <c r="KOW17" s="350"/>
      <c r="KOX17" s="351"/>
      <c r="KOY17" s="352"/>
      <c r="KOZ17" s="353"/>
      <c r="KPA17" s="352"/>
      <c r="KPB17" s="353"/>
      <c r="KPC17" s="352"/>
      <c r="KPD17" s="353"/>
      <c r="KPE17" s="352"/>
      <c r="KPF17" s="353"/>
      <c r="KPG17" s="350"/>
      <c r="KPH17" s="350"/>
      <c r="KPI17" s="350"/>
      <c r="KPJ17" s="350"/>
      <c r="KPK17" s="350"/>
      <c r="KPL17" s="350"/>
      <c r="KPM17" s="351"/>
      <c r="KPN17" s="352"/>
      <c r="KPO17" s="353"/>
      <c r="KPP17" s="352"/>
      <c r="KPQ17" s="353"/>
      <c r="KPR17" s="352"/>
      <c r="KPS17" s="353"/>
      <c r="KPT17" s="352"/>
      <c r="KPU17" s="353"/>
      <c r="KPV17" s="350"/>
      <c r="KPW17" s="350"/>
      <c r="KPX17" s="350"/>
      <c r="KPY17" s="350"/>
      <c r="KPZ17" s="350"/>
      <c r="KQA17" s="350"/>
      <c r="KQB17" s="351"/>
      <c r="KQC17" s="352"/>
      <c r="KQD17" s="353"/>
      <c r="KQE17" s="352"/>
      <c r="KQF17" s="353"/>
      <c r="KQG17" s="352"/>
      <c r="KQH17" s="353"/>
      <c r="KQI17" s="352"/>
      <c r="KQJ17" s="353"/>
      <c r="KQK17" s="350"/>
      <c r="KQL17" s="350"/>
      <c r="KQM17" s="350"/>
      <c r="KQN17" s="350"/>
      <c r="KQO17" s="350"/>
      <c r="KQP17" s="350"/>
      <c r="KQQ17" s="351"/>
      <c r="KQR17" s="352"/>
      <c r="KQS17" s="353"/>
      <c r="KQT17" s="352"/>
      <c r="KQU17" s="353"/>
      <c r="KQV17" s="352"/>
      <c r="KQW17" s="353"/>
      <c r="KQX17" s="352"/>
      <c r="KQY17" s="353"/>
      <c r="KQZ17" s="350"/>
      <c r="KRA17" s="350"/>
      <c r="KRB17" s="350"/>
      <c r="KRC17" s="350"/>
      <c r="KRD17" s="350"/>
      <c r="KRE17" s="350"/>
      <c r="KRF17" s="351"/>
      <c r="KRG17" s="352"/>
      <c r="KRH17" s="353"/>
      <c r="KRI17" s="352"/>
      <c r="KRJ17" s="353"/>
      <c r="KRK17" s="352"/>
      <c r="KRL17" s="353"/>
      <c r="KRM17" s="352"/>
      <c r="KRN17" s="353"/>
      <c r="KRO17" s="350"/>
      <c r="KRP17" s="350"/>
      <c r="KRQ17" s="350"/>
      <c r="KRR17" s="350"/>
      <c r="KRS17" s="350"/>
      <c r="KRT17" s="350"/>
      <c r="KRU17" s="351"/>
      <c r="KRV17" s="352"/>
      <c r="KRW17" s="353"/>
      <c r="KRX17" s="352"/>
      <c r="KRY17" s="353"/>
      <c r="KRZ17" s="352"/>
      <c r="KSA17" s="353"/>
      <c r="KSB17" s="352"/>
      <c r="KSC17" s="353"/>
      <c r="KSD17" s="350"/>
      <c r="KSE17" s="350"/>
      <c r="KSF17" s="350"/>
      <c r="KSG17" s="350"/>
      <c r="KSH17" s="350"/>
      <c r="KSI17" s="350"/>
      <c r="KSJ17" s="351"/>
      <c r="KSK17" s="352"/>
      <c r="KSL17" s="353"/>
      <c r="KSM17" s="352"/>
      <c r="KSN17" s="353"/>
      <c r="KSO17" s="352"/>
      <c r="KSP17" s="353"/>
      <c r="KSQ17" s="352"/>
      <c r="KSR17" s="353"/>
      <c r="KSS17" s="350"/>
      <c r="KST17" s="350"/>
      <c r="KSU17" s="350"/>
      <c r="KSV17" s="350"/>
      <c r="KSW17" s="350"/>
      <c r="KSX17" s="350"/>
      <c r="KSY17" s="351"/>
      <c r="KSZ17" s="352"/>
      <c r="KTA17" s="353"/>
      <c r="KTB17" s="352"/>
      <c r="KTC17" s="353"/>
      <c r="KTD17" s="352"/>
      <c r="KTE17" s="353"/>
      <c r="KTF17" s="352"/>
      <c r="KTG17" s="353"/>
      <c r="KTH17" s="350"/>
      <c r="KTI17" s="350"/>
      <c r="KTJ17" s="350"/>
      <c r="KTK17" s="350"/>
      <c r="KTL17" s="350"/>
      <c r="KTM17" s="350"/>
      <c r="KTN17" s="351"/>
      <c r="KTO17" s="352"/>
      <c r="KTP17" s="353"/>
      <c r="KTQ17" s="352"/>
      <c r="KTR17" s="353"/>
      <c r="KTS17" s="352"/>
      <c r="KTT17" s="353"/>
      <c r="KTU17" s="352"/>
      <c r="KTV17" s="353"/>
      <c r="KTW17" s="350"/>
      <c r="KTX17" s="350"/>
      <c r="KTY17" s="350"/>
      <c r="KTZ17" s="350"/>
      <c r="KUA17" s="350"/>
      <c r="KUB17" s="350"/>
      <c r="KUC17" s="351"/>
      <c r="KUD17" s="352"/>
      <c r="KUE17" s="353"/>
      <c r="KUF17" s="352"/>
      <c r="KUG17" s="353"/>
      <c r="KUH17" s="352"/>
      <c r="KUI17" s="353"/>
      <c r="KUJ17" s="352"/>
      <c r="KUK17" s="353"/>
      <c r="KUL17" s="350"/>
      <c r="KUM17" s="350"/>
      <c r="KUN17" s="350"/>
      <c r="KUO17" s="350"/>
      <c r="KUP17" s="350"/>
      <c r="KUQ17" s="350"/>
      <c r="KUR17" s="351"/>
      <c r="KUS17" s="352"/>
      <c r="KUT17" s="353"/>
      <c r="KUU17" s="352"/>
      <c r="KUV17" s="353"/>
      <c r="KUW17" s="352"/>
      <c r="KUX17" s="353"/>
      <c r="KUY17" s="352"/>
      <c r="KUZ17" s="353"/>
      <c r="KVA17" s="350"/>
      <c r="KVB17" s="350"/>
      <c r="KVC17" s="350"/>
      <c r="KVD17" s="350"/>
      <c r="KVE17" s="350"/>
      <c r="KVF17" s="350"/>
      <c r="KVG17" s="351"/>
      <c r="KVH17" s="352"/>
      <c r="KVI17" s="353"/>
      <c r="KVJ17" s="352"/>
      <c r="KVK17" s="353"/>
      <c r="KVL17" s="352"/>
      <c r="KVM17" s="353"/>
      <c r="KVN17" s="352"/>
      <c r="KVO17" s="353"/>
      <c r="KVP17" s="350"/>
      <c r="KVQ17" s="350"/>
      <c r="KVR17" s="350"/>
      <c r="KVS17" s="350"/>
      <c r="KVT17" s="350"/>
      <c r="KVU17" s="350"/>
      <c r="KVV17" s="351"/>
      <c r="KVW17" s="352"/>
      <c r="KVX17" s="353"/>
      <c r="KVY17" s="352"/>
      <c r="KVZ17" s="353"/>
      <c r="KWA17" s="352"/>
      <c r="KWB17" s="353"/>
      <c r="KWC17" s="352"/>
      <c r="KWD17" s="353"/>
      <c r="KWE17" s="350"/>
      <c r="KWF17" s="350"/>
      <c r="KWG17" s="350"/>
      <c r="KWH17" s="350"/>
      <c r="KWI17" s="350"/>
      <c r="KWJ17" s="350"/>
      <c r="KWK17" s="351"/>
      <c r="KWL17" s="352"/>
      <c r="KWM17" s="353"/>
      <c r="KWN17" s="352"/>
      <c r="KWO17" s="353"/>
      <c r="KWP17" s="352"/>
      <c r="KWQ17" s="353"/>
      <c r="KWR17" s="352"/>
      <c r="KWS17" s="353"/>
      <c r="KWT17" s="350"/>
      <c r="KWU17" s="350"/>
      <c r="KWV17" s="350"/>
      <c r="KWW17" s="350"/>
      <c r="KWX17" s="350"/>
      <c r="KWY17" s="350"/>
      <c r="KWZ17" s="351"/>
      <c r="KXA17" s="352"/>
      <c r="KXB17" s="353"/>
      <c r="KXC17" s="352"/>
      <c r="KXD17" s="353"/>
      <c r="KXE17" s="352"/>
      <c r="KXF17" s="353"/>
      <c r="KXG17" s="352"/>
      <c r="KXH17" s="353"/>
      <c r="KXI17" s="350"/>
      <c r="KXJ17" s="350"/>
      <c r="KXK17" s="350"/>
      <c r="KXL17" s="350"/>
      <c r="KXM17" s="350"/>
      <c r="KXN17" s="350"/>
      <c r="KXO17" s="351"/>
      <c r="KXP17" s="352"/>
      <c r="KXQ17" s="353"/>
      <c r="KXR17" s="352"/>
      <c r="KXS17" s="353"/>
      <c r="KXT17" s="352"/>
      <c r="KXU17" s="353"/>
      <c r="KXV17" s="352"/>
      <c r="KXW17" s="353"/>
      <c r="KXX17" s="350"/>
      <c r="KXY17" s="350"/>
      <c r="KXZ17" s="350"/>
      <c r="KYA17" s="350"/>
      <c r="KYB17" s="350"/>
      <c r="KYC17" s="350"/>
      <c r="KYD17" s="351"/>
      <c r="KYE17" s="352"/>
      <c r="KYF17" s="353"/>
      <c r="KYG17" s="352"/>
      <c r="KYH17" s="353"/>
      <c r="KYI17" s="352"/>
      <c r="KYJ17" s="353"/>
      <c r="KYK17" s="352"/>
      <c r="KYL17" s="353"/>
      <c r="KYM17" s="350"/>
      <c r="KYN17" s="350"/>
      <c r="KYO17" s="350"/>
      <c r="KYP17" s="350"/>
      <c r="KYQ17" s="350"/>
      <c r="KYR17" s="350"/>
      <c r="KYS17" s="351"/>
      <c r="KYT17" s="352"/>
      <c r="KYU17" s="353"/>
      <c r="KYV17" s="352"/>
      <c r="KYW17" s="353"/>
      <c r="KYX17" s="352"/>
      <c r="KYY17" s="353"/>
      <c r="KYZ17" s="352"/>
      <c r="KZA17" s="353"/>
      <c r="KZB17" s="350"/>
      <c r="KZC17" s="350"/>
      <c r="KZD17" s="350"/>
      <c r="KZE17" s="350"/>
      <c r="KZF17" s="350"/>
      <c r="KZG17" s="350"/>
      <c r="KZH17" s="351"/>
      <c r="KZI17" s="352"/>
      <c r="KZJ17" s="353"/>
      <c r="KZK17" s="352"/>
      <c r="KZL17" s="353"/>
      <c r="KZM17" s="352"/>
      <c r="KZN17" s="353"/>
      <c r="KZO17" s="352"/>
      <c r="KZP17" s="353"/>
      <c r="KZQ17" s="350"/>
      <c r="KZR17" s="350"/>
      <c r="KZS17" s="350"/>
      <c r="KZT17" s="350"/>
      <c r="KZU17" s="350"/>
      <c r="KZV17" s="350"/>
      <c r="KZW17" s="351"/>
      <c r="KZX17" s="352"/>
      <c r="KZY17" s="353"/>
      <c r="KZZ17" s="352"/>
      <c r="LAA17" s="353"/>
      <c r="LAB17" s="352"/>
      <c r="LAC17" s="353"/>
      <c r="LAD17" s="352"/>
      <c r="LAE17" s="353"/>
      <c r="LAF17" s="350"/>
      <c r="LAG17" s="350"/>
      <c r="LAH17" s="350"/>
      <c r="LAI17" s="350"/>
      <c r="LAJ17" s="350"/>
      <c r="LAK17" s="350"/>
      <c r="LAL17" s="351"/>
      <c r="LAM17" s="352"/>
      <c r="LAN17" s="353"/>
      <c r="LAO17" s="352"/>
      <c r="LAP17" s="353"/>
      <c r="LAQ17" s="352"/>
      <c r="LAR17" s="353"/>
      <c r="LAS17" s="352"/>
      <c r="LAT17" s="353"/>
      <c r="LAU17" s="350"/>
      <c r="LAV17" s="350"/>
      <c r="LAW17" s="350"/>
      <c r="LAX17" s="350"/>
      <c r="LAY17" s="350"/>
      <c r="LAZ17" s="350"/>
      <c r="LBA17" s="351"/>
      <c r="LBB17" s="352"/>
      <c r="LBC17" s="353"/>
      <c r="LBD17" s="352"/>
      <c r="LBE17" s="353"/>
      <c r="LBF17" s="352"/>
      <c r="LBG17" s="353"/>
      <c r="LBH17" s="352"/>
      <c r="LBI17" s="353"/>
      <c r="LBJ17" s="350"/>
      <c r="LBK17" s="350"/>
      <c r="LBL17" s="350"/>
      <c r="LBM17" s="350"/>
      <c r="LBN17" s="350"/>
      <c r="LBO17" s="350"/>
      <c r="LBP17" s="351"/>
      <c r="LBQ17" s="352"/>
      <c r="LBR17" s="353"/>
      <c r="LBS17" s="352"/>
      <c r="LBT17" s="353"/>
      <c r="LBU17" s="352"/>
      <c r="LBV17" s="353"/>
      <c r="LBW17" s="352"/>
      <c r="LBX17" s="353"/>
      <c r="LBY17" s="350"/>
      <c r="LBZ17" s="350"/>
      <c r="LCA17" s="350"/>
      <c r="LCB17" s="350"/>
      <c r="LCC17" s="350"/>
      <c r="LCD17" s="350"/>
      <c r="LCE17" s="351"/>
      <c r="LCF17" s="352"/>
      <c r="LCG17" s="353"/>
      <c r="LCH17" s="352"/>
      <c r="LCI17" s="353"/>
      <c r="LCJ17" s="352"/>
      <c r="LCK17" s="353"/>
      <c r="LCL17" s="352"/>
      <c r="LCM17" s="353"/>
      <c r="LCN17" s="350"/>
      <c r="LCO17" s="350"/>
      <c r="LCP17" s="350"/>
      <c r="LCQ17" s="350"/>
      <c r="LCR17" s="350"/>
      <c r="LCS17" s="350"/>
      <c r="LCT17" s="351"/>
      <c r="LCU17" s="352"/>
      <c r="LCV17" s="353"/>
      <c r="LCW17" s="352"/>
      <c r="LCX17" s="353"/>
      <c r="LCY17" s="352"/>
      <c r="LCZ17" s="353"/>
      <c r="LDA17" s="352"/>
      <c r="LDB17" s="353"/>
      <c r="LDC17" s="350"/>
      <c r="LDD17" s="350"/>
      <c r="LDE17" s="350"/>
      <c r="LDF17" s="350"/>
      <c r="LDG17" s="350"/>
      <c r="LDH17" s="350"/>
      <c r="LDI17" s="351"/>
      <c r="LDJ17" s="352"/>
      <c r="LDK17" s="353"/>
      <c r="LDL17" s="352"/>
      <c r="LDM17" s="353"/>
      <c r="LDN17" s="352"/>
      <c r="LDO17" s="353"/>
      <c r="LDP17" s="352"/>
      <c r="LDQ17" s="353"/>
      <c r="LDR17" s="350"/>
      <c r="LDS17" s="350"/>
      <c r="LDT17" s="350"/>
      <c r="LDU17" s="350"/>
      <c r="LDV17" s="350"/>
      <c r="LDW17" s="350"/>
      <c r="LDX17" s="351"/>
      <c r="LDY17" s="352"/>
      <c r="LDZ17" s="353"/>
      <c r="LEA17" s="352"/>
      <c r="LEB17" s="353"/>
      <c r="LEC17" s="352"/>
      <c r="LED17" s="353"/>
      <c r="LEE17" s="352"/>
      <c r="LEF17" s="353"/>
      <c r="LEG17" s="350"/>
      <c r="LEH17" s="350"/>
      <c r="LEI17" s="350"/>
      <c r="LEJ17" s="350"/>
      <c r="LEK17" s="350"/>
      <c r="LEL17" s="350"/>
      <c r="LEM17" s="351"/>
      <c r="LEN17" s="352"/>
      <c r="LEO17" s="353"/>
      <c r="LEP17" s="352"/>
      <c r="LEQ17" s="353"/>
      <c r="LER17" s="352"/>
      <c r="LES17" s="353"/>
      <c r="LET17" s="352"/>
      <c r="LEU17" s="353"/>
      <c r="LEV17" s="350"/>
      <c r="LEW17" s="350"/>
      <c r="LEX17" s="350"/>
      <c r="LEY17" s="350"/>
      <c r="LEZ17" s="350"/>
      <c r="LFA17" s="350"/>
      <c r="LFB17" s="351"/>
      <c r="LFC17" s="352"/>
      <c r="LFD17" s="353"/>
      <c r="LFE17" s="352"/>
      <c r="LFF17" s="353"/>
      <c r="LFG17" s="352"/>
      <c r="LFH17" s="353"/>
      <c r="LFI17" s="352"/>
      <c r="LFJ17" s="353"/>
      <c r="LFK17" s="350"/>
      <c r="LFL17" s="350"/>
      <c r="LFM17" s="350"/>
      <c r="LFN17" s="350"/>
      <c r="LFO17" s="350"/>
      <c r="LFP17" s="350"/>
      <c r="LFQ17" s="351"/>
      <c r="LFR17" s="352"/>
      <c r="LFS17" s="353"/>
      <c r="LFT17" s="352"/>
      <c r="LFU17" s="353"/>
      <c r="LFV17" s="352"/>
      <c r="LFW17" s="353"/>
      <c r="LFX17" s="352"/>
      <c r="LFY17" s="353"/>
      <c r="LFZ17" s="350"/>
      <c r="LGA17" s="350"/>
      <c r="LGB17" s="350"/>
      <c r="LGC17" s="350"/>
      <c r="LGD17" s="350"/>
      <c r="LGE17" s="350"/>
      <c r="LGF17" s="351"/>
      <c r="LGG17" s="352"/>
      <c r="LGH17" s="353"/>
      <c r="LGI17" s="352"/>
      <c r="LGJ17" s="353"/>
      <c r="LGK17" s="352"/>
      <c r="LGL17" s="353"/>
      <c r="LGM17" s="352"/>
      <c r="LGN17" s="353"/>
      <c r="LGO17" s="350"/>
      <c r="LGP17" s="350"/>
      <c r="LGQ17" s="350"/>
      <c r="LGR17" s="350"/>
      <c r="LGS17" s="350"/>
      <c r="LGT17" s="350"/>
      <c r="LGU17" s="351"/>
      <c r="LGV17" s="352"/>
      <c r="LGW17" s="353"/>
      <c r="LGX17" s="352"/>
      <c r="LGY17" s="353"/>
      <c r="LGZ17" s="352"/>
      <c r="LHA17" s="353"/>
      <c r="LHB17" s="352"/>
      <c r="LHC17" s="353"/>
      <c r="LHD17" s="350"/>
      <c r="LHE17" s="350"/>
      <c r="LHF17" s="350"/>
      <c r="LHG17" s="350"/>
      <c r="LHH17" s="350"/>
      <c r="LHI17" s="350"/>
      <c r="LHJ17" s="351"/>
      <c r="LHK17" s="352"/>
      <c r="LHL17" s="353"/>
      <c r="LHM17" s="352"/>
      <c r="LHN17" s="353"/>
      <c r="LHO17" s="352"/>
      <c r="LHP17" s="353"/>
      <c r="LHQ17" s="352"/>
      <c r="LHR17" s="353"/>
      <c r="LHS17" s="350"/>
      <c r="LHT17" s="350"/>
      <c r="LHU17" s="350"/>
      <c r="LHV17" s="350"/>
      <c r="LHW17" s="350"/>
      <c r="LHX17" s="350"/>
      <c r="LHY17" s="351"/>
      <c r="LHZ17" s="352"/>
      <c r="LIA17" s="353"/>
      <c r="LIB17" s="352"/>
      <c r="LIC17" s="353"/>
      <c r="LID17" s="352"/>
      <c r="LIE17" s="353"/>
      <c r="LIF17" s="352"/>
      <c r="LIG17" s="353"/>
      <c r="LIH17" s="350"/>
      <c r="LII17" s="350"/>
      <c r="LIJ17" s="350"/>
      <c r="LIK17" s="350"/>
      <c r="LIL17" s="350"/>
      <c r="LIM17" s="350"/>
      <c r="LIN17" s="351"/>
      <c r="LIO17" s="352"/>
      <c r="LIP17" s="353"/>
      <c r="LIQ17" s="352"/>
      <c r="LIR17" s="353"/>
      <c r="LIS17" s="352"/>
      <c r="LIT17" s="353"/>
      <c r="LIU17" s="352"/>
      <c r="LIV17" s="353"/>
      <c r="LIW17" s="350"/>
      <c r="LIX17" s="350"/>
      <c r="LIY17" s="350"/>
      <c r="LIZ17" s="350"/>
      <c r="LJA17" s="350"/>
      <c r="LJB17" s="350"/>
      <c r="LJC17" s="351"/>
      <c r="LJD17" s="352"/>
      <c r="LJE17" s="353"/>
      <c r="LJF17" s="352"/>
      <c r="LJG17" s="353"/>
      <c r="LJH17" s="352"/>
      <c r="LJI17" s="353"/>
      <c r="LJJ17" s="352"/>
      <c r="LJK17" s="353"/>
      <c r="LJL17" s="350"/>
      <c r="LJM17" s="350"/>
      <c r="LJN17" s="350"/>
      <c r="LJO17" s="350"/>
      <c r="LJP17" s="350"/>
      <c r="LJQ17" s="350"/>
      <c r="LJR17" s="351"/>
      <c r="LJS17" s="352"/>
      <c r="LJT17" s="353"/>
      <c r="LJU17" s="352"/>
      <c r="LJV17" s="353"/>
      <c r="LJW17" s="352"/>
      <c r="LJX17" s="353"/>
      <c r="LJY17" s="352"/>
      <c r="LJZ17" s="353"/>
      <c r="LKA17" s="350"/>
      <c r="LKB17" s="350"/>
      <c r="LKC17" s="350"/>
      <c r="LKD17" s="350"/>
      <c r="LKE17" s="350"/>
      <c r="LKF17" s="350"/>
      <c r="LKG17" s="351"/>
      <c r="LKH17" s="352"/>
      <c r="LKI17" s="353"/>
      <c r="LKJ17" s="352"/>
      <c r="LKK17" s="353"/>
      <c r="LKL17" s="352"/>
      <c r="LKM17" s="353"/>
      <c r="LKN17" s="352"/>
      <c r="LKO17" s="353"/>
      <c r="LKP17" s="350"/>
      <c r="LKQ17" s="350"/>
      <c r="LKR17" s="350"/>
      <c r="LKS17" s="350"/>
      <c r="LKT17" s="350"/>
      <c r="LKU17" s="350"/>
      <c r="LKV17" s="351"/>
      <c r="LKW17" s="352"/>
      <c r="LKX17" s="353"/>
      <c r="LKY17" s="352"/>
      <c r="LKZ17" s="353"/>
      <c r="LLA17" s="352"/>
      <c r="LLB17" s="353"/>
      <c r="LLC17" s="352"/>
      <c r="LLD17" s="353"/>
      <c r="LLE17" s="350"/>
      <c r="LLF17" s="350"/>
      <c r="LLG17" s="350"/>
      <c r="LLH17" s="350"/>
      <c r="LLI17" s="350"/>
      <c r="LLJ17" s="350"/>
      <c r="LLK17" s="351"/>
      <c r="LLL17" s="352"/>
      <c r="LLM17" s="353"/>
      <c r="LLN17" s="352"/>
      <c r="LLO17" s="353"/>
      <c r="LLP17" s="352"/>
      <c r="LLQ17" s="353"/>
      <c r="LLR17" s="352"/>
      <c r="LLS17" s="353"/>
      <c r="LLT17" s="350"/>
      <c r="LLU17" s="350"/>
      <c r="LLV17" s="350"/>
      <c r="LLW17" s="350"/>
      <c r="LLX17" s="350"/>
      <c r="LLY17" s="350"/>
      <c r="LLZ17" s="351"/>
      <c r="LMA17" s="352"/>
      <c r="LMB17" s="353"/>
      <c r="LMC17" s="352"/>
      <c r="LMD17" s="353"/>
      <c r="LME17" s="352"/>
      <c r="LMF17" s="353"/>
      <c r="LMG17" s="352"/>
      <c r="LMH17" s="353"/>
      <c r="LMI17" s="350"/>
      <c r="LMJ17" s="350"/>
      <c r="LMK17" s="350"/>
      <c r="LML17" s="350"/>
      <c r="LMM17" s="350"/>
      <c r="LMN17" s="350"/>
      <c r="LMO17" s="351"/>
      <c r="LMP17" s="352"/>
      <c r="LMQ17" s="353"/>
      <c r="LMR17" s="352"/>
      <c r="LMS17" s="353"/>
      <c r="LMT17" s="352"/>
      <c r="LMU17" s="353"/>
      <c r="LMV17" s="352"/>
      <c r="LMW17" s="353"/>
      <c r="LMX17" s="350"/>
      <c r="LMY17" s="350"/>
      <c r="LMZ17" s="350"/>
      <c r="LNA17" s="350"/>
      <c r="LNB17" s="350"/>
      <c r="LNC17" s="350"/>
      <c r="LND17" s="351"/>
      <c r="LNE17" s="352"/>
      <c r="LNF17" s="353"/>
      <c r="LNG17" s="352"/>
      <c r="LNH17" s="353"/>
      <c r="LNI17" s="352"/>
      <c r="LNJ17" s="353"/>
      <c r="LNK17" s="352"/>
      <c r="LNL17" s="353"/>
      <c r="LNM17" s="350"/>
      <c r="LNN17" s="350"/>
      <c r="LNO17" s="350"/>
      <c r="LNP17" s="350"/>
      <c r="LNQ17" s="350"/>
      <c r="LNR17" s="350"/>
      <c r="LNS17" s="351"/>
      <c r="LNT17" s="352"/>
      <c r="LNU17" s="353"/>
      <c r="LNV17" s="352"/>
      <c r="LNW17" s="353"/>
      <c r="LNX17" s="352"/>
      <c r="LNY17" s="353"/>
      <c r="LNZ17" s="352"/>
      <c r="LOA17" s="353"/>
      <c r="LOB17" s="350"/>
      <c r="LOC17" s="350"/>
      <c r="LOD17" s="350"/>
      <c r="LOE17" s="350"/>
      <c r="LOF17" s="350"/>
      <c r="LOG17" s="350"/>
      <c r="LOH17" s="351"/>
      <c r="LOI17" s="352"/>
      <c r="LOJ17" s="353"/>
      <c r="LOK17" s="352"/>
      <c r="LOL17" s="353"/>
      <c r="LOM17" s="352"/>
      <c r="LON17" s="353"/>
      <c r="LOO17" s="352"/>
      <c r="LOP17" s="353"/>
      <c r="LOQ17" s="350"/>
      <c r="LOR17" s="350"/>
      <c r="LOS17" s="350"/>
      <c r="LOT17" s="350"/>
      <c r="LOU17" s="350"/>
      <c r="LOV17" s="350"/>
      <c r="LOW17" s="351"/>
      <c r="LOX17" s="352"/>
      <c r="LOY17" s="353"/>
      <c r="LOZ17" s="352"/>
      <c r="LPA17" s="353"/>
      <c r="LPB17" s="352"/>
      <c r="LPC17" s="353"/>
      <c r="LPD17" s="352"/>
      <c r="LPE17" s="353"/>
      <c r="LPF17" s="350"/>
      <c r="LPG17" s="350"/>
      <c r="LPH17" s="350"/>
      <c r="LPI17" s="350"/>
      <c r="LPJ17" s="350"/>
      <c r="LPK17" s="350"/>
      <c r="LPL17" s="351"/>
      <c r="LPM17" s="352"/>
      <c r="LPN17" s="353"/>
      <c r="LPO17" s="352"/>
      <c r="LPP17" s="353"/>
      <c r="LPQ17" s="352"/>
      <c r="LPR17" s="353"/>
      <c r="LPS17" s="352"/>
      <c r="LPT17" s="353"/>
      <c r="LPU17" s="350"/>
      <c r="LPV17" s="350"/>
      <c r="LPW17" s="350"/>
      <c r="LPX17" s="350"/>
      <c r="LPY17" s="350"/>
      <c r="LPZ17" s="350"/>
      <c r="LQA17" s="351"/>
      <c r="LQB17" s="352"/>
      <c r="LQC17" s="353"/>
      <c r="LQD17" s="352"/>
      <c r="LQE17" s="353"/>
      <c r="LQF17" s="352"/>
      <c r="LQG17" s="353"/>
      <c r="LQH17" s="352"/>
      <c r="LQI17" s="353"/>
      <c r="LQJ17" s="350"/>
      <c r="LQK17" s="350"/>
      <c r="LQL17" s="350"/>
      <c r="LQM17" s="350"/>
      <c r="LQN17" s="350"/>
      <c r="LQO17" s="350"/>
      <c r="LQP17" s="351"/>
      <c r="LQQ17" s="352"/>
      <c r="LQR17" s="353"/>
      <c r="LQS17" s="352"/>
      <c r="LQT17" s="353"/>
      <c r="LQU17" s="352"/>
      <c r="LQV17" s="353"/>
      <c r="LQW17" s="352"/>
      <c r="LQX17" s="353"/>
      <c r="LQY17" s="350"/>
      <c r="LQZ17" s="350"/>
      <c r="LRA17" s="350"/>
      <c r="LRB17" s="350"/>
      <c r="LRC17" s="350"/>
      <c r="LRD17" s="350"/>
      <c r="LRE17" s="351"/>
      <c r="LRF17" s="352"/>
      <c r="LRG17" s="353"/>
      <c r="LRH17" s="352"/>
      <c r="LRI17" s="353"/>
      <c r="LRJ17" s="352"/>
      <c r="LRK17" s="353"/>
      <c r="LRL17" s="352"/>
      <c r="LRM17" s="353"/>
      <c r="LRN17" s="350"/>
      <c r="LRO17" s="350"/>
      <c r="LRP17" s="350"/>
      <c r="LRQ17" s="350"/>
      <c r="LRR17" s="350"/>
      <c r="LRS17" s="350"/>
      <c r="LRT17" s="351"/>
      <c r="LRU17" s="352"/>
      <c r="LRV17" s="353"/>
      <c r="LRW17" s="352"/>
      <c r="LRX17" s="353"/>
      <c r="LRY17" s="352"/>
      <c r="LRZ17" s="353"/>
      <c r="LSA17" s="352"/>
      <c r="LSB17" s="353"/>
      <c r="LSC17" s="350"/>
      <c r="LSD17" s="350"/>
      <c r="LSE17" s="350"/>
      <c r="LSF17" s="350"/>
      <c r="LSG17" s="350"/>
      <c r="LSH17" s="350"/>
      <c r="LSI17" s="351"/>
      <c r="LSJ17" s="352"/>
      <c r="LSK17" s="353"/>
      <c r="LSL17" s="352"/>
      <c r="LSM17" s="353"/>
      <c r="LSN17" s="352"/>
      <c r="LSO17" s="353"/>
      <c r="LSP17" s="352"/>
      <c r="LSQ17" s="353"/>
      <c r="LSR17" s="350"/>
      <c r="LSS17" s="350"/>
      <c r="LST17" s="350"/>
      <c r="LSU17" s="350"/>
      <c r="LSV17" s="350"/>
      <c r="LSW17" s="350"/>
      <c r="LSX17" s="351"/>
      <c r="LSY17" s="352"/>
      <c r="LSZ17" s="353"/>
      <c r="LTA17" s="352"/>
      <c r="LTB17" s="353"/>
      <c r="LTC17" s="352"/>
      <c r="LTD17" s="353"/>
      <c r="LTE17" s="352"/>
      <c r="LTF17" s="353"/>
      <c r="LTG17" s="350"/>
      <c r="LTH17" s="350"/>
      <c r="LTI17" s="350"/>
      <c r="LTJ17" s="350"/>
      <c r="LTK17" s="350"/>
      <c r="LTL17" s="350"/>
      <c r="LTM17" s="351"/>
      <c r="LTN17" s="352"/>
      <c r="LTO17" s="353"/>
      <c r="LTP17" s="352"/>
      <c r="LTQ17" s="353"/>
      <c r="LTR17" s="352"/>
      <c r="LTS17" s="353"/>
      <c r="LTT17" s="352"/>
      <c r="LTU17" s="353"/>
      <c r="LTV17" s="350"/>
      <c r="LTW17" s="350"/>
      <c r="LTX17" s="350"/>
      <c r="LTY17" s="350"/>
      <c r="LTZ17" s="350"/>
      <c r="LUA17" s="350"/>
      <c r="LUB17" s="351"/>
      <c r="LUC17" s="352"/>
      <c r="LUD17" s="353"/>
      <c r="LUE17" s="352"/>
      <c r="LUF17" s="353"/>
      <c r="LUG17" s="352"/>
      <c r="LUH17" s="353"/>
      <c r="LUI17" s="352"/>
      <c r="LUJ17" s="353"/>
      <c r="LUK17" s="350"/>
      <c r="LUL17" s="350"/>
      <c r="LUM17" s="350"/>
      <c r="LUN17" s="350"/>
      <c r="LUO17" s="350"/>
      <c r="LUP17" s="350"/>
      <c r="LUQ17" s="351"/>
      <c r="LUR17" s="352"/>
      <c r="LUS17" s="353"/>
      <c r="LUT17" s="352"/>
      <c r="LUU17" s="353"/>
      <c r="LUV17" s="352"/>
      <c r="LUW17" s="353"/>
      <c r="LUX17" s="352"/>
      <c r="LUY17" s="353"/>
      <c r="LUZ17" s="350"/>
      <c r="LVA17" s="350"/>
      <c r="LVB17" s="350"/>
      <c r="LVC17" s="350"/>
      <c r="LVD17" s="350"/>
      <c r="LVE17" s="350"/>
      <c r="LVF17" s="351"/>
      <c r="LVG17" s="352"/>
      <c r="LVH17" s="353"/>
      <c r="LVI17" s="352"/>
      <c r="LVJ17" s="353"/>
      <c r="LVK17" s="352"/>
      <c r="LVL17" s="353"/>
      <c r="LVM17" s="352"/>
      <c r="LVN17" s="353"/>
      <c r="LVO17" s="350"/>
      <c r="LVP17" s="350"/>
      <c r="LVQ17" s="350"/>
      <c r="LVR17" s="350"/>
      <c r="LVS17" s="350"/>
      <c r="LVT17" s="350"/>
      <c r="LVU17" s="351"/>
      <c r="LVV17" s="352"/>
      <c r="LVW17" s="353"/>
      <c r="LVX17" s="352"/>
      <c r="LVY17" s="353"/>
      <c r="LVZ17" s="352"/>
      <c r="LWA17" s="353"/>
      <c r="LWB17" s="352"/>
      <c r="LWC17" s="353"/>
      <c r="LWD17" s="350"/>
      <c r="LWE17" s="350"/>
      <c r="LWF17" s="350"/>
      <c r="LWG17" s="350"/>
      <c r="LWH17" s="350"/>
      <c r="LWI17" s="350"/>
      <c r="LWJ17" s="351"/>
      <c r="LWK17" s="352"/>
      <c r="LWL17" s="353"/>
      <c r="LWM17" s="352"/>
      <c r="LWN17" s="353"/>
      <c r="LWO17" s="352"/>
      <c r="LWP17" s="353"/>
      <c r="LWQ17" s="352"/>
      <c r="LWR17" s="353"/>
      <c r="LWS17" s="350"/>
      <c r="LWT17" s="350"/>
      <c r="LWU17" s="350"/>
      <c r="LWV17" s="350"/>
      <c r="LWW17" s="350"/>
      <c r="LWX17" s="350"/>
      <c r="LWY17" s="351"/>
      <c r="LWZ17" s="352"/>
      <c r="LXA17" s="353"/>
      <c r="LXB17" s="352"/>
      <c r="LXC17" s="353"/>
      <c r="LXD17" s="352"/>
      <c r="LXE17" s="353"/>
      <c r="LXF17" s="352"/>
      <c r="LXG17" s="353"/>
      <c r="LXH17" s="350"/>
      <c r="LXI17" s="350"/>
      <c r="LXJ17" s="350"/>
      <c r="LXK17" s="350"/>
      <c r="LXL17" s="350"/>
      <c r="LXM17" s="350"/>
      <c r="LXN17" s="351"/>
      <c r="LXO17" s="352"/>
      <c r="LXP17" s="353"/>
      <c r="LXQ17" s="352"/>
      <c r="LXR17" s="353"/>
      <c r="LXS17" s="352"/>
      <c r="LXT17" s="353"/>
      <c r="LXU17" s="352"/>
      <c r="LXV17" s="353"/>
      <c r="LXW17" s="350"/>
      <c r="LXX17" s="350"/>
      <c r="LXY17" s="350"/>
      <c r="LXZ17" s="350"/>
      <c r="LYA17" s="350"/>
      <c r="LYB17" s="350"/>
      <c r="LYC17" s="351"/>
      <c r="LYD17" s="352"/>
      <c r="LYE17" s="353"/>
      <c r="LYF17" s="352"/>
      <c r="LYG17" s="353"/>
      <c r="LYH17" s="352"/>
      <c r="LYI17" s="353"/>
      <c r="LYJ17" s="352"/>
      <c r="LYK17" s="353"/>
      <c r="LYL17" s="350"/>
      <c r="LYM17" s="350"/>
      <c r="LYN17" s="350"/>
      <c r="LYO17" s="350"/>
      <c r="LYP17" s="350"/>
      <c r="LYQ17" s="350"/>
      <c r="LYR17" s="351"/>
      <c r="LYS17" s="352"/>
      <c r="LYT17" s="353"/>
      <c r="LYU17" s="352"/>
      <c r="LYV17" s="353"/>
      <c r="LYW17" s="352"/>
      <c r="LYX17" s="353"/>
      <c r="LYY17" s="352"/>
      <c r="LYZ17" s="353"/>
      <c r="LZA17" s="350"/>
      <c r="LZB17" s="350"/>
      <c r="LZC17" s="350"/>
      <c r="LZD17" s="350"/>
      <c r="LZE17" s="350"/>
      <c r="LZF17" s="350"/>
      <c r="LZG17" s="351"/>
      <c r="LZH17" s="352"/>
      <c r="LZI17" s="353"/>
      <c r="LZJ17" s="352"/>
      <c r="LZK17" s="353"/>
      <c r="LZL17" s="352"/>
      <c r="LZM17" s="353"/>
      <c r="LZN17" s="352"/>
      <c r="LZO17" s="353"/>
      <c r="LZP17" s="350"/>
      <c r="LZQ17" s="350"/>
      <c r="LZR17" s="350"/>
      <c r="LZS17" s="350"/>
      <c r="LZT17" s="350"/>
      <c r="LZU17" s="350"/>
      <c r="LZV17" s="351"/>
      <c r="LZW17" s="352"/>
      <c r="LZX17" s="353"/>
      <c r="LZY17" s="352"/>
      <c r="LZZ17" s="353"/>
      <c r="MAA17" s="352"/>
      <c r="MAB17" s="353"/>
      <c r="MAC17" s="352"/>
      <c r="MAD17" s="353"/>
      <c r="MAE17" s="350"/>
      <c r="MAF17" s="350"/>
      <c r="MAG17" s="350"/>
      <c r="MAH17" s="350"/>
      <c r="MAI17" s="350"/>
      <c r="MAJ17" s="350"/>
      <c r="MAK17" s="351"/>
      <c r="MAL17" s="352"/>
      <c r="MAM17" s="353"/>
      <c r="MAN17" s="352"/>
      <c r="MAO17" s="353"/>
      <c r="MAP17" s="352"/>
      <c r="MAQ17" s="353"/>
      <c r="MAR17" s="352"/>
      <c r="MAS17" s="353"/>
      <c r="MAT17" s="350"/>
      <c r="MAU17" s="350"/>
      <c r="MAV17" s="350"/>
      <c r="MAW17" s="350"/>
      <c r="MAX17" s="350"/>
      <c r="MAY17" s="350"/>
      <c r="MAZ17" s="351"/>
      <c r="MBA17" s="352"/>
      <c r="MBB17" s="353"/>
      <c r="MBC17" s="352"/>
      <c r="MBD17" s="353"/>
      <c r="MBE17" s="352"/>
      <c r="MBF17" s="353"/>
      <c r="MBG17" s="352"/>
      <c r="MBH17" s="353"/>
      <c r="MBI17" s="350"/>
      <c r="MBJ17" s="350"/>
      <c r="MBK17" s="350"/>
      <c r="MBL17" s="350"/>
      <c r="MBM17" s="350"/>
      <c r="MBN17" s="350"/>
      <c r="MBO17" s="351"/>
      <c r="MBP17" s="352"/>
      <c r="MBQ17" s="353"/>
      <c r="MBR17" s="352"/>
      <c r="MBS17" s="353"/>
      <c r="MBT17" s="352"/>
      <c r="MBU17" s="353"/>
      <c r="MBV17" s="352"/>
      <c r="MBW17" s="353"/>
      <c r="MBX17" s="350"/>
      <c r="MBY17" s="350"/>
      <c r="MBZ17" s="350"/>
      <c r="MCA17" s="350"/>
      <c r="MCB17" s="350"/>
      <c r="MCC17" s="350"/>
      <c r="MCD17" s="351"/>
      <c r="MCE17" s="352"/>
      <c r="MCF17" s="353"/>
      <c r="MCG17" s="352"/>
      <c r="MCH17" s="353"/>
      <c r="MCI17" s="352"/>
      <c r="MCJ17" s="353"/>
      <c r="MCK17" s="352"/>
      <c r="MCL17" s="353"/>
      <c r="MCM17" s="350"/>
      <c r="MCN17" s="350"/>
      <c r="MCO17" s="350"/>
      <c r="MCP17" s="350"/>
      <c r="MCQ17" s="350"/>
      <c r="MCR17" s="350"/>
      <c r="MCS17" s="351"/>
      <c r="MCT17" s="352"/>
      <c r="MCU17" s="353"/>
      <c r="MCV17" s="352"/>
      <c r="MCW17" s="353"/>
      <c r="MCX17" s="352"/>
      <c r="MCY17" s="353"/>
      <c r="MCZ17" s="352"/>
      <c r="MDA17" s="353"/>
      <c r="MDB17" s="350"/>
      <c r="MDC17" s="350"/>
      <c r="MDD17" s="350"/>
      <c r="MDE17" s="350"/>
      <c r="MDF17" s="350"/>
      <c r="MDG17" s="350"/>
      <c r="MDH17" s="351"/>
      <c r="MDI17" s="352"/>
      <c r="MDJ17" s="353"/>
      <c r="MDK17" s="352"/>
      <c r="MDL17" s="353"/>
      <c r="MDM17" s="352"/>
      <c r="MDN17" s="353"/>
      <c r="MDO17" s="352"/>
      <c r="MDP17" s="353"/>
      <c r="MDQ17" s="350"/>
      <c r="MDR17" s="350"/>
      <c r="MDS17" s="350"/>
      <c r="MDT17" s="350"/>
      <c r="MDU17" s="350"/>
      <c r="MDV17" s="350"/>
      <c r="MDW17" s="351"/>
      <c r="MDX17" s="352"/>
      <c r="MDY17" s="353"/>
      <c r="MDZ17" s="352"/>
      <c r="MEA17" s="353"/>
      <c r="MEB17" s="352"/>
      <c r="MEC17" s="353"/>
      <c r="MED17" s="352"/>
      <c r="MEE17" s="353"/>
      <c r="MEF17" s="350"/>
      <c r="MEG17" s="350"/>
      <c r="MEH17" s="350"/>
      <c r="MEI17" s="350"/>
      <c r="MEJ17" s="350"/>
      <c r="MEK17" s="350"/>
      <c r="MEL17" s="351"/>
      <c r="MEM17" s="352"/>
      <c r="MEN17" s="353"/>
      <c r="MEO17" s="352"/>
      <c r="MEP17" s="353"/>
      <c r="MEQ17" s="352"/>
      <c r="MER17" s="353"/>
      <c r="MES17" s="352"/>
      <c r="MET17" s="353"/>
      <c r="MEU17" s="350"/>
      <c r="MEV17" s="350"/>
      <c r="MEW17" s="350"/>
      <c r="MEX17" s="350"/>
      <c r="MEY17" s="350"/>
      <c r="MEZ17" s="350"/>
      <c r="MFA17" s="351"/>
      <c r="MFB17" s="352"/>
      <c r="MFC17" s="353"/>
      <c r="MFD17" s="352"/>
      <c r="MFE17" s="353"/>
      <c r="MFF17" s="352"/>
      <c r="MFG17" s="353"/>
      <c r="MFH17" s="352"/>
      <c r="MFI17" s="353"/>
      <c r="MFJ17" s="350"/>
      <c r="MFK17" s="350"/>
      <c r="MFL17" s="350"/>
      <c r="MFM17" s="350"/>
      <c r="MFN17" s="350"/>
      <c r="MFO17" s="350"/>
      <c r="MFP17" s="351"/>
      <c r="MFQ17" s="352"/>
      <c r="MFR17" s="353"/>
      <c r="MFS17" s="352"/>
      <c r="MFT17" s="353"/>
      <c r="MFU17" s="352"/>
      <c r="MFV17" s="353"/>
      <c r="MFW17" s="352"/>
      <c r="MFX17" s="353"/>
      <c r="MFY17" s="350"/>
      <c r="MFZ17" s="350"/>
      <c r="MGA17" s="350"/>
      <c r="MGB17" s="350"/>
      <c r="MGC17" s="350"/>
      <c r="MGD17" s="350"/>
      <c r="MGE17" s="351"/>
      <c r="MGF17" s="352"/>
      <c r="MGG17" s="353"/>
      <c r="MGH17" s="352"/>
      <c r="MGI17" s="353"/>
      <c r="MGJ17" s="352"/>
      <c r="MGK17" s="353"/>
      <c r="MGL17" s="352"/>
      <c r="MGM17" s="353"/>
      <c r="MGN17" s="350"/>
      <c r="MGO17" s="350"/>
      <c r="MGP17" s="350"/>
      <c r="MGQ17" s="350"/>
      <c r="MGR17" s="350"/>
      <c r="MGS17" s="350"/>
      <c r="MGT17" s="351"/>
      <c r="MGU17" s="352"/>
      <c r="MGV17" s="353"/>
      <c r="MGW17" s="352"/>
      <c r="MGX17" s="353"/>
      <c r="MGY17" s="352"/>
      <c r="MGZ17" s="353"/>
      <c r="MHA17" s="352"/>
      <c r="MHB17" s="353"/>
      <c r="MHC17" s="350"/>
      <c r="MHD17" s="350"/>
      <c r="MHE17" s="350"/>
      <c r="MHF17" s="350"/>
      <c r="MHG17" s="350"/>
      <c r="MHH17" s="350"/>
      <c r="MHI17" s="351"/>
      <c r="MHJ17" s="352"/>
      <c r="MHK17" s="353"/>
      <c r="MHL17" s="352"/>
      <c r="MHM17" s="353"/>
      <c r="MHN17" s="352"/>
      <c r="MHO17" s="353"/>
      <c r="MHP17" s="352"/>
      <c r="MHQ17" s="353"/>
      <c r="MHR17" s="350"/>
      <c r="MHS17" s="350"/>
      <c r="MHT17" s="350"/>
      <c r="MHU17" s="350"/>
      <c r="MHV17" s="350"/>
      <c r="MHW17" s="350"/>
      <c r="MHX17" s="351"/>
      <c r="MHY17" s="352"/>
      <c r="MHZ17" s="353"/>
      <c r="MIA17" s="352"/>
      <c r="MIB17" s="353"/>
      <c r="MIC17" s="352"/>
      <c r="MID17" s="353"/>
      <c r="MIE17" s="352"/>
      <c r="MIF17" s="353"/>
      <c r="MIG17" s="350"/>
      <c r="MIH17" s="350"/>
      <c r="MII17" s="350"/>
      <c r="MIJ17" s="350"/>
      <c r="MIK17" s="350"/>
      <c r="MIL17" s="350"/>
      <c r="MIM17" s="351"/>
      <c r="MIN17" s="352"/>
      <c r="MIO17" s="353"/>
      <c r="MIP17" s="352"/>
      <c r="MIQ17" s="353"/>
      <c r="MIR17" s="352"/>
      <c r="MIS17" s="353"/>
      <c r="MIT17" s="352"/>
      <c r="MIU17" s="353"/>
      <c r="MIV17" s="350"/>
      <c r="MIW17" s="350"/>
      <c r="MIX17" s="350"/>
      <c r="MIY17" s="350"/>
      <c r="MIZ17" s="350"/>
      <c r="MJA17" s="350"/>
      <c r="MJB17" s="351"/>
      <c r="MJC17" s="352"/>
      <c r="MJD17" s="353"/>
      <c r="MJE17" s="352"/>
      <c r="MJF17" s="353"/>
      <c r="MJG17" s="352"/>
      <c r="MJH17" s="353"/>
      <c r="MJI17" s="352"/>
      <c r="MJJ17" s="353"/>
      <c r="MJK17" s="350"/>
      <c r="MJL17" s="350"/>
      <c r="MJM17" s="350"/>
      <c r="MJN17" s="350"/>
      <c r="MJO17" s="350"/>
      <c r="MJP17" s="350"/>
      <c r="MJQ17" s="351"/>
      <c r="MJR17" s="352"/>
      <c r="MJS17" s="353"/>
      <c r="MJT17" s="352"/>
      <c r="MJU17" s="353"/>
      <c r="MJV17" s="352"/>
      <c r="MJW17" s="353"/>
      <c r="MJX17" s="352"/>
      <c r="MJY17" s="353"/>
      <c r="MJZ17" s="350"/>
      <c r="MKA17" s="350"/>
      <c r="MKB17" s="350"/>
      <c r="MKC17" s="350"/>
      <c r="MKD17" s="350"/>
      <c r="MKE17" s="350"/>
      <c r="MKF17" s="351"/>
      <c r="MKG17" s="352"/>
      <c r="MKH17" s="353"/>
      <c r="MKI17" s="352"/>
      <c r="MKJ17" s="353"/>
      <c r="MKK17" s="352"/>
      <c r="MKL17" s="353"/>
      <c r="MKM17" s="352"/>
      <c r="MKN17" s="353"/>
      <c r="MKO17" s="350"/>
      <c r="MKP17" s="350"/>
      <c r="MKQ17" s="350"/>
      <c r="MKR17" s="350"/>
      <c r="MKS17" s="350"/>
      <c r="MKT17" s="350"/>
      <c r="MKU17" s="351"/>
      <c r="MKV17" s="352"/>
      <c r="MKW17" s="353"/>
      <c r="MKX17" s="352"/>
      <c r="MKY17" s="353"/>
      <c r="MKZ17" s="352"/>
      <c r="MLA17" s="353"/>
      <c r="MLB17" s="352"/>
      <c r="MLC17" s="353"/>
      <c r="MLD17" s="350"/>
      <c r="MLE17" s="350"/>
      <c r="MLF17" s="350"/>
      <c r="MLG17" s="350"/>
      <c r="MLH17" s="350"/>
      <c r="MLI17" s="350"/>
      <c r="MLJ17" s="351"/>
      <c r="MLK17" s="352"/>
      <c r="MLL17" s="353"/>
      <c r="MLM17" s="352"/>
      <c r="MLN17" s="353"/>
      <c r="MLO17" s="352"/>
      <c r="MLP17" s="353"/>
      <c r="MLQ17" s="352"/>
      <c r="MLR17" s="353"/>
      <c r="MLS17" s="350"/>
      <c r="MLT17" s="350"/>
      <c r="MLU17" s="350"/>
      <c r="MLV17" s="350"/>
      <c r="MLW17" s="350"/>
      <c r="MLX17" s="350"/>
      <c r="MLY17" s="351"/>
      <c r="MLZ17" s="352"/>
      <c r="MMA17" s="353"/>
      <c r="MMB17" s="352"/>
      <c r="MMC17" s="353"/>
      <c r="MMD17" s="352"/>
      <c r="MME17" s="353"/>
      <c r="MMF17" s="352"/>
      <c r="MMG17" s="353"/>
      <c r="MMH17" s="350"/>
      <c r="MMI17" s="350"/>
      <c r="MMJ17" s="350"/>
      <c r="MMK17" s="350"/>
      <c r="MML17" s="350"/>
      <c r="MMM17" s="350"/>
      <c r="MMN17" s="351"/>
      <c r="MMO17" s="352"/>
      <c r="MMP17" s="353"/>
      <c r="MMQ17" s="352"/>
      <c r="MMR17" s="353"/>
      <c r="MMS17" s="352"/>
      <c r="MMT17" s="353"/>
      <c r="MMU17" s="352"/>
      <c r="MMV17" s="353"/>
      <c r="MMW17" s="350"/>
      <c r="MMX17" s="350"/>
      <c r="MMY17" s="350"/>
      <c r="MMZ17" s="350"/>
      <c r="MNA17" s="350"/>
      <c r="MNB17" s="350"/>
      <c r="MNC17" s="351"/>
      <c r="MND17" s="352"/>
      <c r="MNE17" s="353"/>
      <c r="MNF17" s="352"/>
      <c r="MNG17" s="353"/>
      <c r="MNH17" s="352"/>
      <c r="MNI17" s="353"/>
      <c r="MNJ17" s="352"/>
      <c r="MNK17" s="353"/>
      <c r="MNL17" s="350"/>
      <c r="MNM17" s="350"/>
      <c r="MNN17" s="350"/>
      <c r="MNO17" s="350"/>
      <c r="MNP17" s="350"/>
      <c r="MNQ17" s="350"/>
      <c r="MNR17" s="351"/>
      <c r="MNS17" s="352"/>
      <c r="MNT17" s="353"/>
      <c r="MNU17" s="352"/>
      <c r="MNV17" s="353"/>
      <c r="MNW17" s="352"/>
      <c r="MNX17" s="353"/>
      <c r="MNY17" s="352"/>
      <c r="MNZ17" s="353"/>
      <c r="MOA17" s="350"/>
      <c r="MOB17" s="350"/>
      <c r="MOC17" s="350"/>
      <c r="MOD17" s="350"/>
      <c r="MOE17" s="350"/>
      <c r="MOF17" s="350"/>
      <c r="MOG17" s="351"/>
      <c r="MOH17" s="352"/>
      <c r="MOI17" s="353"/>
      <c r="MOJ17" s="352"/>
      <c r="MOK17" s="353"/>
      <c r="MOL17" s="352"/>
      <c r="MOM17" s="353"/>
      <c r="MON17" s="352"/>
      <c r="MOO17" s="353"/>
      <c r="MOP17" s="350"/>
      <c r="MOQ17" s="350"/>
      <c r="MOR17" s="350"/>
      <c r="MOS17" s="350"/>
      <c r="MOT17" s="350"/>
      <c r="MOU17" s="350"/>
      <c r="MOV17" s="351"/>
      <c r="MOW17" s="352"/>
      <c r="MOX17" s="353"/>
      <c r="MOY17" s="352"/>
      <c r="MOZ17" s="353"/>
      <c r="MPA17" s="352"/>
      <c r="MPB17" s="353"/>
      <c r="MPC17" s="352"/>
      <c r="MPD17" s="353"/>
      <c r="MPE17" s="350"/>
      <c r="MPF17" s="350"/>
      <c r="MPG17" s="350"/>
      <c r="MPH17" s="350"/>
      <c r="MPI17" s="350"/>
      <c r="MPJ17" s="350"/>
      <c r="MPK17" s="351"/>
      <c r="MPL17" s="352"/>
      <c r="MPM17" s="353"/>
      <c r="MPN17" s="352"/>
      <c r="MPO17" s="353"/>
      <c r="MPP17" s="352"/>
      <c r="MPQ17" s="353"/>
      <c r="MPR17" s="352"/>
      <c r="MPS17" s="353"/>
      <c r="MPT17" s="350"/>
      <c r="MPU17" s="350"/>
      <c r="MPV17" s="350"/>
      <c r="MPW17" s="350"/>
      <c r="MPX17" s="350"/>
      <c r="MPY17" s="350"/>
      <c r="MPZ17" s="351"/>
      <c r="MQA17" s="352"/>
      <c r="MQB17" s="353"/>
      <c r="MQC17" s="352"/>
      <c r="MQD17" s="353"/>
      <c r="MQE17" s="352"/>
      <c r="MQF17" s="353"/>
      <c r="MQG17" s="352"/>
      <c r="MQH17" s="353"/>
      <c r="MQI17" s="350"/>
      <c r="MQJ17" s="350"/>
      <c r="MQK17" s="350"/>
      <c r="MQL17" s="350"/>
      <c r="MQM17" s="350"/>
      <c r="MQN17" s="350"/>
      <c r="MQO17" s="351"/>
      <c r="MQP17" s="352"/>
      <c r="MQQ17" s="353"/>
      <c r="MQR17" s="352"/>
      <c r="MQS17" s="353"/>
      <c r="MQT17" s="352"/>
      <c r="MQU17" s="353"/>
      <c r="MQV17" s="352"/>
      <c r="MQW17" s="353"/>
      <c r="MQX17" s="350"/>
      <c r="MQY17" s="350"/>
      <c r="MQZ17" s="350"/>
      <c r="MRA17" s="350"/>
      <c r="MRB17" s="350"/>
      <c r="MRC17" s="350"/>
      <c r="MRD17" s="351"/>
      <c r="MRE17" s="352"/>
      <c r="MRF17" s="353"/>
      <c r="MRG17" s="352"/>
      <c r="MRH17" s="353"/>
      <c r="MRI17" s="352"/>
      <c r="MRJ17" s="353"/>
      <c r="MRK17" s="352"/>
      <c r="MRL17" s="353"/>
      <c r="MRM17" s="350"/>
      <c r="MRN17" s="350"/>
      <c r="MRO17" s="350"/>
      <c r="MRP17" s="350"/>
      <c r="MRQ17" s="350"/>
      <c r="MRR17" s="350"/>
      <c r="MRS17" s="351"/>
      <c r="MRT17" s="352"/>
      <c r="MRU17" s="353"/>
      <c r="MRV17" s="352"/>
      <c r="MRW17" s="353"/>
      <c r="MRX17" s="352"/>
      <c r="MRY17" s="353"/>
      <c r="MRZ17" s="352"/>
      <c r="MSA17" s="353"/>
      <c r="MSB17" s="350"/>
      <c r="MSC17" s="350"/>
      <c r="MSD17" s="350"/>
      <c r="MSE17" s="350"/>
      <c r="MSF17" s="350"/>
      <c r="MSG17" s="350"/>
      <c r="MSH17" s="351"/>
      <c r="MSI17" s="352"/>
      <c r="MSJ17" s="353"/>
      <c r="MSK17" s="352"/>
      <c r="MSL17" s="353"/>
      <c r="MSM17" s="352"/>
      <c r="MSN17" s="353"/>
      <c r="MSO17" s="352"/>
      <c r="MSP17" s="353"/>
      <c r="MSQ17" s="350"/>
      <c r="MSR17" s="350"/>
      <c r="MSS17" s="350"/>
      <c r="MST17" s="350"/>
      <c r="MSU17" s="350"/>
      <c r="MSV17" s="350"/>
      <c r="MSW17" s="351"/>
      <c r="MSX17" s="352"/>
      <c r="MSY17" s="353"/>
      <c r="MSZ17" s="352"/>
      <c r="MTA17" s="353"/>
      <c r="MTB17" s="352"/>
      <c r="MTC17" s="353"/>
      <c r="MTD17" s="352"/>
      <c r="MTE17" s="353"/>
      <c r="MTF17" s="350"/>
      <c r="MTG17" s="350"/>
      <c r="MTH17" s="350"/>
      <c r="MTI17" s="350"/>
      <c r="MTJ17" s="350"/>
      <c r="MTK17" s="350"/>
      <c r="MTL17" s="351"/>
      <c r="MTM17" s="352"/>
      <c r="MTN17" s="353"/>
      <c r="MTO17" s="352"/>
      <c r="MTP17" s="353"/>
      <c r="MTQ17" s="352"/>
      <c r="MTR17" s="353"/>
      <c r="MTS17" s="352"/>
      <c r="MTT17" s="353"/>
      <c r="MTU17" s="350"/>
      <c r="MTV17" s="350"/>
      <c r="MTW17" s="350"/>
      <c r="MTX17" s="350"/>
      <c r="MTY17" s="350"/>
      <c r="MTZ17" s="350"/>
      <c r="MUA17" s="351"/>
      <c r="MUB17" s="352"/>
      <c r="MUC17" s="353"/>
      <c r="MUD17" s="352"/>
      <c r="MUE17" s="353"/>
      <c r="MUF17" s="352"/>
      <c r="MUG17" s="353"/>
      <c r="MUH17" s="352"/>
      <c r="MUI17" s="353"/>
      <c r="MUJ17" s="350"/>
      <c r="MUK17" s="350"/>
      <c r="MUL17" s="350"/>
      <c r="MUM17" s="350"/>
      <c r="MUN17" s="350"/>
      <c r="MUO17" s="350"/>
      <c r="MUP17" s="351"/>
      <c r="MUQ17" s="352"/>
      <c r="MUR17" s="353"/>
      <c r="MUS17" s="352"/>
      <c r="MUT17" s="353"/>
      <c r="MUU17" s="352"/>
      <c r="MUV17" s="353"/>
      <c r="MUW17" s="352"/>
      <c r="MUX17" s="353"/>
      <c r="MUY17" s="350"/>
      <c r="MUZ17" s="350"/>
      <c r="MVA17" s="350"/>
      <c r="MVB17" s="350"/>
      <c r="MVC17" s="350"/>
      <c r="MVD17" s="350"/>
      <c r="MVE17" s="351"/>
      <c r="MVF17" s="352"/>
      <c r="MVG17" s="353"/>
      <c r="MVH17" s="352"/>
      <c r="MVI17" s="353"/>
      <c r="MVJ17" s="352"/>
      <c r="MVK17" s="353"/>
      <c r="MVL17" s="352"/>
      <c r="MVM17" s="353"/>
      <c r="MVN17" s="350"/>
      <c r="MVO17" s="350"/>
      <c r="MVP17" s="350"/>
      <c r="MVQ17" s="350"/>
      <c r="MVR17" s="350"/>
      <c r="MVS17" s="350"/>
      <c r="MVT17" s="351"/>
      <c r="MVU17" s="352"/>
      <c r="MVV17" s="353"/>
      <c r="MVW17" s="352"/>
      <c r="MVX17" s="353"/>
      <c r="MVY17" s="352"/>
      <c r="MVZ17" s="353"/>
      <c r="MWA17" s="352"/>
      <c r="MWB17" s="353"/>
      <c r="MWC17" s="350"/>
      <c r="MWD17" s="350"/>
      <c r="MWE17" s="350"/>
      <c r="MWF17" s="350"/>
      <c r="MWG17" s="350"/>
      <c r="MWH17" s="350"/>
      <c r="MWI17" s="351"/>
      <c r="MWJ17" s="352"/>
      <c r="MWK17" s="353"/>
      <c r="MWL17" s="352"/>
      <c r="MWM17" s="353"/>
      <c r="MWN17" s="352"/>
      <c r="MWO17" s="353"/>
      <c r="MWP17" s="352"/>
      <c r="MWQ17" s="353"/>
      <c r="MWR17" s="350"/>
      <c r="MWS17" s="350"/>
      <c r="MWT17" s="350"/>
      <c r="MWU17" s="350"/>
      <c r="MWV17" s="350"/>
      <c r="MWW17" s="350"/>
      <c r="MWX17" s="351"/>
      <c r="MWY17" s="352"/>
      <c r="MWZ17" s="353"/>
      <c r="MXA17" s="352"/>
      <c r="MXB17" s="353"/>
      <c r="MXC17" s="352"/>
      <c r="MXD17" s="353"/>
      <c r="MXE17" s="352"/>
      <c r="MXF17" s="353"/>
      <c r="MXG17" s="350"/>
      <c r="MXH17" s="350"/>
      <c r="MXI17" s="350"/>
      <c r="MXJ17" s="350"/>
      <c r="MXK17" s="350"/>
      <c r="MXL17" s="350"/>
      <c r="MXM17" s="351"/>
      <c r="MXN17" s="352"/>
      <c r="MXO17" s="353"/>
      <c r="MXP17" s="352"/>
      <c r="MXQ17" s="353"/>
      <c r="MXR17" s="352"/>
      <c r="MXS17" s="353"/>
      <c r="MXT17" s="352"/>
      <c r="MXU17" s="353"/>
      <c r="MXV17" s="350"/>
      <c r="MXW17" s="350"/>
      <c r="MXX17" s="350"/>
      <c r="MXY17" s="350"/>
      <c r="MXZ17" s="350"/>
      <c r="MYA17" s="350"/>
      <c r="MYB17" s="351"/>
      <c r="MYC17" s="352"/>
      <c r="MYD17" s="353"/>
      <c r="MYE17" s="352"/>
      <c r="MYF17" s="353"/>
      <c r="MYG17" s="352"/>
      <c r="MYH17" s="353"/>
      <c r="MYI17" s="352"/>
      <c r="MYJ17" s="353"/>
      <c r="MYK17" s="350"/>
      <c r="MYL17" s="350"/>
      <c r="MYM17" s="350"/>
      <c r="MYN17" s="350"/>
      <c r="MYO17" s="350"/>
      <c r="MYP17" s="350"/>
      <c r="MYQ17" s="351"/>
      <c r="MYR17" s="352"/>
      <c r="MYS17" s="353"/>
      <c r="MYT17" s="352"/>
      <c r="MYU17" s="353"/>
      <c r="MYV17" s="352"/>
      <c r="MYW17" s="353"/>
      <c r="MYX17" s="352"/>
      <c r="MYY17" s="353"/>
      <c r="MYZ17" s="350"/>
      <c r="MZA17" s="350"/>
      <c r="MZB17" s="350"/>
      <c r="MZC17" s="350"/>
      <c r="MZD17" s="350"/>
      <c r="MZE17" s="350"/>
      <c r="MZF17" s="351"/>
      <c r="MZG17" s="352"/>
      <c r="MZH17" s="353"/>
      <c r="MZI17" s="352"/>
      <c r="MZJ17" s="353"/>
      <c r="MZK17" s="352"/>
      <c r="MZL17" s="353"/>
      <c r="MZM17" s="352"/>
      <c r="MZN17" s="353"/>
      <c r="MZO17" s="350"/>
      <c r="MZP17" s="350"/>
      <c r="MZQ17" s="350"/>
      <c r="MZR17" s="350"/>
      <c r="MZS17" s="350"/>
      <c r="MZT17" s="350"/>
      <c r="MZU17" s="351"/>
      <c r="MZV17" s="352"/>
      <c r="MZW17" s="353"/>
      <c r="MZX17" s="352"/>
      <c r="MZY17" s="353"/>
      <c r="MZZ17" s="352"/>
      <c r="NAA17" s="353"/>
      <c r="NAB17" s="352"/>
      <c r="NAC17" s="353"/>
      <c r="NAD17" s="350"/>
      <c r="NAE17" s="350"/>
      <c r="NAF17" s="350"/>
      <c r="NAG17" s="350"/>
      <c r="NAH17" s="350"/>
      <c r="NAI17" s="350"/>
      <c r="NAJ17" s="351"/>
      <c r="NAK17" s="352"/>
      <c r="NAL17" s="353"/>
      <c r="NAM17" s="352"/>
      <c r="NAN17" s="353"/>
      <c r="NAO17" s="352"/>
      <c r="NAP17" s="353"/>
      <c r="NAQ17" s="352"/>
      <c r="NAR17" s="353"/>
      <c r="NAS17" s="350"/>
      <c r="NAT17" s="350"/>
      <c r="NAU17" s="350"/>
      <c r="NAV17" s="350"/>
      <c r="NAW17" s="350"/>
      <c r="NAX17" s="350"/>
      <c r="NAY17" s="351"/>
      <c r="NAZ17" s="352"/>
      <c r="NBA17" s="353"/>
      <c r="NBB17" s="352"/>
      <c r="NBC17" s="353"/>
      <c r="NBD17" s="352"/>
      <c r="NBE17" s="353"/>
      <c r="NBF17" s="352"/>
      <c r="NBG17" s="353"/>
      <c r="NBH17" s="350"/>
      <c r="NBI17" s="350"/>
      <c r="NBJ17" s="350"/>
      <c r="NBK17" s="350"/>
      <c r="NBL17" s="350"/>
      <c r="NBM17" s="350"/>
      <c r="NBN17" s="351"/>
      <c r="NBO17" s="352"/>
      <c r="NBP17" s="353"/>
      <c r="NBQ17" s="352"/>
      <c r="NBR17" s="353"/>
      <c r="NBS17" s="352"/>
      <c r="NBT17" s="353"/>
      <c r="NBU17" s="352"/>
      <c r="NBV17" s="353"/>
      <c r="NBW17" s="350"/>
      <c r="NBX17" s="350"/>
      <c r="NBY17" s="350"/>
      <c r="NBZ17" s="350"/>
      <c r="NCA17" s="350"/>
      <c r="NCB17" s="350"/>
      <c r="NCC17" s="351"/>
      <c r="NCD17" s="352"/>
      <c r="NCE17" s="353"/>
      <c r="NCF17" s="352"/>
      <c r="NCG17" s="353"/>
      <c r="NCH17" s="352"/>
      <c r="NCI17" s="353"/>
      <c r="NCJ17" s="352"/>
      <c r="NCK17" s="353"/>
      <c r="NCL17" s="350"/>
      <c r="NCM17" s="350"/>
      <c r="NCN17" s="350"/>
      <c r="NCO17" s="350"/>
      <c r="NCP17" s="350"/>
      <c r="NCQ17" s="350"/>
      <c r="NCR17" s="351"/>
      <c r="NCS17" s="352"/>
      <c r="NCT17" s="353"/>
      <c r="NCU17" s="352"/>
      <c r="NCV17" s="353"/>
      <c r="NCW17" s="352"/>
      <c r="NCX17" s="353"/>
      <c r="NCY17" s="352"/>
      <c r="NCZ17" s="353"/>
      <c r="NDA17" s="350"/>
      <c r="NDB17" s="350"/>
      <c r="NDC17" s="350"/>
      <c r="NDD17" s="350"/>
      <c r="NDE17" s="350"/>
      <c r="NDF17" s="350"/>
      <c r="NDG17" s="351"/>
      <c r="NDH17" s="352"/>
      <c r="NDI17" s="353"/>
      <c r="NDJ17" s="352"/>
      <c r="NDK17" s="353"/>
      <c r="NDL17" s="352"/>
      <c r="NDM17" s="353"/>
      <c r="NDN17" s="352"/>
      <c r="NDO17" s="353"/>
      <c r="NDP17" s="350"/>
      <c r="NDQ17" s="350"/>
      <c r="NDR17" s="350"/>
      <c r="NDS17" s="350"/>
      <c r="NDT17" s="350"/>
      <c r="NDU17" s="350"/>
      <c r="NDV17" s="351"/>
      <c r="NDW17" s="352"/>
      <c r="NDX17" s="353"/>
      <c r="NDY17" s="352"/>
      <c r="NDZ17" s="353"/>
      <c r="NEA17" s="352"/>
      <c r="NEB17" s="353"/>
      <c r="NEC17" s="352"/>
      <c r="NED17" s="353"/>
      <c r="NEE17" s="350"/>
      <c r="NEF17" s="350"/>
      <c r="NEG17" s="350"/>
      <c r="NEH17" s="350"/>
      <c r="NEI17" s="350"/>
      <c r="NEJ17" s="350"/>
      <c r="NEK17" s="351"/>
      <c r="NEL17" s="352"/>
      <c r="NEM17" s="353"/>
      <c r="NEN17" s="352"/>
      <c r="NEO17" s="353"/>
      <c r="NEP17" s="352"/>
      <c r="NEQ17" s="353"/>
      <c r="NER17" s="352"/>
      <c r="NES17" s="353"/>
      <c r="NET17" s="350"/>
      <c r="NEU17" s="350"/>
      <c r="NEV17" s="350"/>
      <c r="NEW17" s="350"/>
      <c r="NEX17" s="350"/>
      <c r="NEY17" s="350"/>
      <c r="NEZ17" s="351"/>
      <c r="NFA17" s="352"/>
      <c r="NFB17" s="353"/>
      <c r="NFC17" s="352"/>
      <c r="NFD17" s="353"/>
      <c r="NFE17" s="352"/>
      <c r="NFF17" s="353"/>
      <c r="NFG17" s="352"/>
      <c r="NFH17" s="353"/>
      <c r="NFI17" s="350"/>
      <c r="NFJ17" s="350"/>
      <c r="NFK17" s="350"/>
      <c r="NFL17" s="350"/>
      <c r="NFM17" s="350"/>
      <c r="NFN17" s="350"/>
      <c r="NFO17" s="351"/>
      <c r="NFP17" s="352"/>
      <c r="NFQ17" s="353"/>
      <c r="NFR17" s="352"/>
      <c r="NFS17" s="353"/>
      <c r="NFT17" s="352"/>
      <c r="NFU17" s="353"/>
      <c r="NFV17" s="352"/>
      <c r="NFW17" s="353"/>
      <c r="NFX17" s="350"/>
      <c r="NFY17" s="350"/>
      <c r="NFZ17" s="350"/>
      <c r="NGA17" s="350"/>
      <c r="NGB17" s="350"/>
      <c r="NGC17" s="350"/>
      <c r="NGD17" s="351"/>
      <c r="NGE17" s="352"/>
      <c r="NGF17" s="353"/>
      <c r="NGG17" s="352"/>
      <c r="NGH17" s="353"/>
      <c r="NGI17" s="352"/>
      <c r="NGJ17" s="353"/>
      <c r="NGK17" s="352"/>
      <c r="NGL17" s="353"/>
      <c r="NGM17" s="350"/>
      <c r="NGN17" s="350"/>
      <c r="NGO17" s="350"/>
      <c r="NGP17" s="350"/>
      <c r="NGQ17" s="350"/>
      <c r="NGR17" s="350"/>
      <c r="NGS17" s="351"/>
      <c r="NGT17" s="352"/>
      <c r="NGU17" s="353"/>
      <c r="NGV17" s="352"/>
      <c r="NGW17" s="353"/>
      <c r="NGX17" s="352"/>
      <c r="NGY17" s="353"/>
      <c r="NGZ17" s="352"/>
      <c r="NHA17" s="353"/>
      <c r="NHB17" s="350"/>
      <c r="NHC17" s="350"/>
      <c r="NHD17" s="350"/>
      <c r="NHE17" s="350"/>
      <c r="NHF17" s="350"/>
      <c r="NHG17" s="350"/>
      <c r="NHH17" s="351"/>
      <c r="NHI17" s="352"/>
      <c r="NHJ17" s="353"/>
      <c r="NHK17" s="352"/>
      <c r="NHL17" s="353"/>
      <c r="NHM17" s="352"/>
      <c r="NHN17" s="353"/>
      <c r="NHO17" s="352"/>
      <c r="NHP17" s="353"/>
      <c r="NHQ17" s="350"/>
      <c r="NHR17" s="350"/>
      <c r="NHS17" s="350"/>
      <c r="NHT17" s="350"/>
      <c r="NHU17" s="350"/>
      <c r="NHV17" s="350"/>
      <c r="NHW17" s="351"/>
      <c r="NHX17" s="352"/>
      <c r="NHY17" s="353"/>
      <c r="NHZ17" s="352"/>
      <c r="NIA17" s="353"/>
      <c r="NIB17" s="352"/>
      <c r="NIC17" s="353"/>
      <c r="NID17" s="352"/>
      <c r="NIE17" s="353"/>
      <c r="NIF17" s="350"/>
      <c r="NIG17" s="350"/>
      <c r="NIH17" s="350"/>
      <c r="NII17" s="350"/>
      <c r="NIJ17" s="350"/>
      <c r="NIK17" s="350"/>
      <c r="NIL17" s="351"/>
      <c r="NIM17" s="352"/>
      <c r="NIN17" s="353"/>
      <c r="NIO17" s="352"/>
      <c r="NIP17" s="353"/>
      <c r="NIQ17" s="352"/>
      <c r="NIR17" s="353"/>
      <c r="NIS17" s="352"/>
      <c r="NIT17" s="353"/>
      <c r="NIU17" s="350"/>
      <c r="NIV17" s="350"/>
      <c r="NIW17" s="350"/>
      <c r="NIX17" s="350"/>
      <c r="NIY17" s="350"/>
      <c r="NIZ17" s="350"/>
      <c r="NJA17" s="351"/>
      <c r="NJB17" s="352"/>
      <c r="NJC17" s="353"/>
      <c r="NJD17" s="352"/>
      <c r="NJE17" s="353"/>
      <c r="NJF17" s="352"/>
      <c r="NJG17" s="353"/>
      <c r="NJH17" s="352"/>
      <c r="NJI17" s="353"/>
      <c r="NJJ17" s="350"/>
      <c r="NJK17" s="350"/>
      <c r="NJL17" s="350"/>
      <c r="NJM17" s="350"/>
      <c r="NJN17" s="350"/>
      <c r="NJO17" s="350"/>
      <c r="NJP17" s="351"/>
      <c r="NJQ17" s="352"/>
      <c r="NJR17" s="353"/>
      <c r="NJS17" s="352"/>
      <c r="NJT17" s="353"/>
      <c r="NJU17" s="352"/>
      <c r="NJV17" s="353"/>
      <c r="NJW17" s="352"/>
      <c r="NJX17" s="353"/>
      <c r="NJY17" s="350"/>
      <c r="NJZ17" s="350"/>
      <c r="NKA17" s="350"/>
      <c r="NKB17" s="350"/>
      <c r="NKC17" s="350"/>
      <c r="NKD17" s="350"/>
      <c r="NKE17" s="351"/>
      <c r="NKF17" s="352"/>
      <c r="NKG17" s="353"/>
      <c r="NKH17" s="352"/>
      <c r="NKI17" s="353"/>
      <c r="NKJ17" s="352"/>
      <c r="NKK17" s="353"/>
      <c r="NKL17" s="352"/>
      <c r="NKM17" s="353"/>
      <c r="NKN17" s="350"/>
      <c r="NKO17" s="350"/>
      <c r="NKP17" s="350"/>
      <c r="NKQ17" s="350"/>
      <c r="NKR17" s="350"/>
      <c r="NKS17" s="350"/>
      <c r="NKT17" s="351"/>
      <c r="NKU17" s="352"/>
      <c r="NKV17" s="353"/>
      <c r="NKW17" s="352"/>
      <c r="NKX17" s="353"/>
      <c r="NKY17" s="352"/>
      <c r="NKZ17" s="353"/>
      <c r="NLA17" s="352"/>
      <c r="NLB17" s="353"/>
      <c r="NLC17" s="350"/>
      <c r="NLD17" s="350"/>
      <c r="NLE17" s="350"/>
      <c r="NLF17" s="350"/>
      <c r="NLG17" s="350"/>
      <c r="NLH17" s="350"/>
      <c r="NLI17" s="351"/>
      <c r="NLJ17" s="352"/>
      <c r="NLK17" s="353"/>
      <c r="NLL17" s="352"/>
      <c r="NLM17" s="353"/>
      <c r="NLN17" s="352"/>
      <c r="NLO17" s="353"/>
      <c r="NLP17" s="352"/>
      <c r="NLQ17" s="353"/>
      <c r="NLR17" s="350"/>
      <c r="NLS17" s="350"/>
      <c r="NLT17" s="350"/>
      <c r="NLU17" s="350"/>
      <c r="NLV17" s="350"/>
      <c r="NLW17" s="350"/>
      <c r="NLX17" s="351"/>
      <c r="NLY17" s="352"/>
      <c r="NLZ17" s="353"/>
      <c r="NMA17" s="352"/>
      <c r="NMB17" s="353"/>
      <c r="NMC17" s="352"/>
      <c r="NMD17" s="353"/>
      <c r="NME17" s="352"/>
      <c r="NMF17" s="353"/>
      <c r="NMG17" s="350"/>
      <c r="NMH17" s="350"/>
      <c r="NMI17" s="350"/>
      <c r="NMJ17" s="350"/>
      <c r="NMK17" s="350"/>
      <c r="NML17" s="350"/>
      <c r="NMM17" s="351"/>
      <c r="NMN17" s="352"/>
      <c r="NMO17" s="353"/>
      <c r="NMP17" s="352"/>
      <c r="NMQ17" s="353"/>
      <c r="NMR17" s="352"/>
      <c r="NMS17" s="353"/>
      <c r="NMT17" s="352"/>
      <c r="NMU17" s="353"/>
      <c r="NMV17" s="350"/>
      <c r="NMW17" s="350"/>
      <c r="NMX17" s="350"/>
      <c r="NMY17" s="350"/>
      <c r="NMZ17" s="350"/>
      <c r="NNA17" s="350"/>
      <c r="NNB17" s="351"/>
      <c r="NNC17" s="352"/>
      <c r="NND17" s="353"/>
      <c r="NNE17" s="352"/>
      <c r="NNF17" s="353"/>
      <c r="NNG17" s="352"/>
      <c r="NNH17" s="353"/>
      <c r="NNI17" s="352"/>
      <c r="NNJ17" s="353"/>
      <c r="NNK17" s="350"/>
      <c r="NNL17" s="350"/>
      <c r="NNM17" s="350"/>
      <c r="NNN17" s="350"/>
      <c r="NNO17" s="350"/>
      <c r="NNP17" s="350"/>
      <c r="NNQ17" s="351"/>
      <c r="NNR17" s="352"/>
      <c r="NNS17" s="353"/>
      <c r="NNT17" s="352"/>
      <c r="NNU17" s="353"/>
      <c r="NNV17" s="352"/>
      <c r="NNW17" s="353"/>
      <c r="NNX17" s="352"/>
      <c r="NNY17" s="353"/>
      <c r="NNZ17" s="350"/>
      <c r="NOA17" s="350"/>
      <c r="NOB17" s="350"/>
      <c r="NOC17" s="350"/>
      <c r="NOD17" s="350"/>
      <c r="NOE17" s="350"/>
      <c r="NOF17" s="351"/>
      <c r="NOG17" s="352"/>
      <c r="NOH17" s="353"/>
      <c r="NOI17" s="352"/>
      <c r="NOJ17" s="353"/>
      <c r="NOK17" s="352"/>
      <c r="NOL17" s="353"/>
      <c r="NOM17" s="352"/>
      <c r="NON17" s="353"/>
      <c r="NOO17" s="350"/>
      <c r="NOP17" s="350"/>
      <c r="NOQ17" s="350"/>
      <c r="NOR17" s="350"/>
      <c r="NOS17" s="350"/>
      <c r="NOT17" s="350"/>
      <c r="NOU17" s="351"/>
      <c r="NOV17" s="352"/>
      <c r="NOW17" s="353"/>
      <c r="NOX17" s="352"/>
      <c r="NOY17" s="353"/>
      <c r="NOZ17" s="352"/>
      <c r="NPA17" s="353"/>
      <c r="NPB17" s="352"/>
      <c r="NPC17" s="353"/>
      <c r="NPD17" s="350"/>
      <c r="NPE17" s="350"/>
      <c r="NPF17" s="350"/>
      <c r="NPG17" s="350"/>
      <c r="NPH17" s="350"/>
      <c r="NPI17" s="350"/>
      <c r="NPJ17" s="351"/>
      <c r="NPK17" s="352"/>
      <c r="NPL17" s="353"/>
      <c r="NPM17" s="352"/>
      <c r="NPN17" s="353"/>
      <c r="NPO17" s="352"/>
      <c r="NPP17" s="353"/>
      <c r="NPQ17" s="352"/>
      <c r="NPR17" s="353"/>
      <c r="NPS17" s="350"/>
      <c r="NPT17" s="350"/>
      <c r="NPU17" s="350"/>
      <c r="NPV17" s="350"/>
      <c r="NPW17" s="350"/>
      <c r="NPX17" s="350"/>
      <c r="NPY17" s="351"/>
      <c r="NPZ17" s="352"/>
      <c r="NQA17" s="353"/>
      <c r="NQB17" s="352"/>
      <c r="NQC17" s="353"/>
      <c r="NQD17" s="352"/>
      <c r="NQE17" s="353"/>
      <c r="NQF17" s="352"/>
      <c r="NQG17" s="353"/>
      <c r="NQH17" s="350"/>
      <c r="NQI17" s="350"/>
      <c r="NQJ17" s="350"/>
      <c r="NQK17" s="350"/>
      <c r="NQL17" s="350"/>
      <c r="NQM17" s="350"/>
      <c r="NQN17" s="351"/>
      <c r="NQO17" s="352"/>
      <c r="NQP17" s="353"/>
      <c r="NQQ17" s="352"/>
      <c r="NQR17" s="353"/>
      <c r="NQS17" s="352"/>
      <c r="NQT17" s="353"/>
      <c r="NQU17" s="352"/>
      <c r="NQV17" s="353"/>
      <c r="NQW17" s="350"/>
      <c r="NQX17" s="350"/>
      <c r="NQY17" s="350"/>
      <c r="NQZ17" s="350"/>
      <c r="NRA17" s="350"/>
      <c r="NRB17" s="350"/>
      <c r="NRC17" s="351"/>
      <c r="NRD17" s="352"/>
      <c r="NRE17" s="353"/>
      <c r="NRF17" s="352"/>
      <c r="NRG17" s="353"/>
      <c r="NRH17" s="352"/>
      <c r="NRI17" s="353"/>
      <c r="NRJ17" s="352"/>
      <c r="NRK17" s="353"/>
      <c r="NRL17" s="350"/>
      <c r="NRM17" s="350"/>
      <c r="NRN17" s="350"/>
      <c r="NRO17" s="350"/>
      <c r="NRP17" s="350"/>
      <c r="NRQ17" s="350"/>
      <c r="NRR17" s="351"/>
      <c r="NRS17" s="352"/>
      <c r="NRT17" s="353"/>
      <c r="NRU17" s="352"/>
      <c r="NRV17" s="353"/>
      <c r="NRW17" s="352"/>
      <c r="NRX17" s="353"/>
      <c r="NRY17" s="352"/>
      <c r="NRZ17" s="353"/>
      <c r="NSA17" s="350"/>
      <c r="NSB17" s="350"/>
      <c r="NSC17" s="350"/>
      <c r="NSD17" s="350"/>
      <c r="NSE17" s="350"/>
      <c r="NSF17" s="350"/>
      <c r="NSG17" s="351"/>
      <c r="NSH17" s="352"/>
      <c r="NSI17" s="353"/>
      <c r="NSJ17" s="352"/>
      <c r="NSK17" s="353"/>
      <c r="NSL17" s="352"/>
      <c r="NSM17" s="353"/>
      <c r="NSN17" s="352"/>
      <c r="NSO17" s="353"/>
      <c r="NSP17" s="350"/>
      <c r="NSQ17" s="350"/>
      <c r="NSR17" s="350"/>
      <c r="NSS17" s="350"/>
      <c r="NST17" s="350"/>
      <c r="NSU17" s="350"/>
      <c r="NSV17" s="351"/>
      <c r="NSW17" s="352"/>
      <c r="NSX17" s="353"/>
      <c r="NSY17" s="352"/>
      <c r="NSZ17" s="353"/>
      <c r="NTA17" s="352"/>
      <c r="NTB17" s="353"/>
      <c r="NTC17" s="352"/>
      <c r="NTD17" s="353"/>
      <c r="NTE17" s="350"/>
      <c r="NTF17" s="350"/>
      <c r="NTG17" s="350"/>
      <c r="NTH17" s="350"/>
      <c r="NTI17" s="350"/>
      <c r="NTJ17" s="350"/>
      <c r="NTK17" s="351"/>
      <c r="NTL17" s="352"/>
      <c r="NTM17" s="353"/>
      <c r="NTN17" s="352"/>
      <c r="NTO17" s="353"/>
      <c r="NTP17" s="352"/>
      <c r="NTQ17" s="353"/>
      <c r="NTR17" s="352"/>
      <c r="NTS17" s="353"/>
      <c r="NTT17" s="350"/>
      <c r="NTU17" s="350"/>
      <c r="NTV17" s="350"/>
      <c r="NTW17" s="350"/>
      <c r="NTX17" s="350"/>
      <c r="NTY17" s="350"/>
      <c r="NTZ17" s="351"/>
      <c r="NUA17" s="352"/>
      <c r="NUB17" s="353"/>
      <c r="NUC17" s="352"/>
      <c r="NUD17" s="353"/>
      <c r="NUE17" s="352"/>
      <c r="NUF17" s="353"/>
      <c r="NUG17" s="352"/>
      <c r="NUH17" s="353"/>
      <c r="NUI17" s="350"/>
      <c r="NUJ17" s="350"/>
      <c r="NUK17" s="350"/>
      <c r="NUL17" s="350"/>
      <c r="NUM17" s="350"/>
      <c r="NUN17" s="350"/>
      <c r="NUO17" s="351"/>
      <c r="NUP17" s="352"/>
      <c r="NUQ17" s="353"/>
      <c r="NUR17" s="352"/>
      <c r="NUS17" s="353"/>
      <c r="NUT17" s="352"/>
      <c r="NUU17" s="353"/>
      <c r="NUV17" s="352"/>
      <c r="NUW17" s="353"/>
      <c r="NUX17" s="350"/>
      <c r="NUY17" s="350"/>
      <c r="NUZ17" s="350"/>
      <c r="NVA17" s="350"/>
      <c r="NVB17" s="350"/>
      <c r="NVC17" s="350"/>
      <c r="NVD17" s="351"/>
      <c r="NVE17" s="352"/>
      <c r="NVF17" s="353"/>
      <c r="NVG17" s="352"/>
      <c r="NVH17" s="353"/>
      <c r="NVI17" s="352"/>
      <c r="NVJ17" s="353"/>
      <c r="NVK17" s="352"/>
      <c r="NVL17" s="353"/>
      <c r="NVM17" s="350"/>
      <c r="NVN17" s="350"/>
      <c r="NVO17" s="350"/>
      <c r="NVP17" s="350"/>
      <c r="NVQ17" s="350"/>
      <c r="NVR17" s="350"/>
      <c r="NVS17" s="351"/>
      <c r="NVT17" s="352"/>
      <c r="NVU17" s="353"/>
      <c r="NVV17" s="352"/>
      <c r="NVW17" s="353"/>
      <c r="NVX17" s="352"/>
      <c r="NVY17" s="353"/>
      <c r="NVZ17" s="352"/>
      <c r="NWA17" s="353"/>
      <c r="NWB17" s="350"/>
      <c r="NWC17" s="350"/>
      <c r="NWD17" s="350"/>
      <c r="NWE17" s="350"/>
      <c r="NWF17" s="350"/>
      <c r="NWG17" s="350"/>
      <c r="NWH17" s="351"/>
      <c r="NWI17" s="352"/>
      <c r="NWJ17" s="353"/>
      <c r="NWK17" s="352"/>
      <c r="NWL17" s="353"/>
      <c r="NWM17" s="352"/>
      <c r="NWN17" s="353"/>
      <c r="NWO17" s="352"/>
      <c r="NWP17" s="353"/>
      <c r="NWQ17" s="350"/>
      <c r="NWR17" s="350"/>
      <c r="NWS17" s="350"/>
      <c r="NWT17" s="350"/>
      <c r="NWU17" s="350"/>
      <c r="NWV17" s="350"/>
      <c r="NWW17" s="351"/>
      <c r="NWX17" s="352"/>
      <c r="NWY17" s="353"/>
      <c r="NWZ17" s="352"/>
      <c r="NXA17" s="353"/>
      <c r="NXB17" s="352"/>
      <c r="NXC17" s="353"/>
      <c r="NXD17" s="352"/>
      <c r="NXE17" s="353"/>
      <c r="NXF17" s="350"/>
      <c r="NXG17" s="350"/>
      <c r="NXH17" s="350"/>
      <c r="NXI17" s="350"/>
      <c r="NXJ17" s="350"/>
      <c r="NXK17" s="350"/>
      <c r="NXL17" s="351"/>
      <c r="NXM17" s="352"/>
      <c r="NXN17" s="353"/>
      <c r="NXO17" s="352"/>
      <c r="NXP17" s="353"/>
      <c r="NXQ17" s="352"/>
      <c r="NXR17" s="353"/>
      <c r="NXS17" s="352"/>
      <c r="NXT17" s="353"/>
      <c r="NXU17" s="350"/>
      <c r="NXV17" s="350"/>
      <c r="NXW17" s="350"/>
      <c r="NXX17" s="350"/>
      <c r="NXY17" s="350"/>
      <c r="NXZ17" s="350"/>
      <c r="NYA17" s="351"/>
      <c r="NYB17" s="352"/>
      <c r="NYC17" s="353"/>
      <c r="NYD17" s="352"/>
      <c r="NYE17" s="353"/>
      <c r="NYF17" s="352"/>
      <c r="NYG17" s="353"/>
      <c r="NYH17" s="352"/>
      <c r="NYI17" s="353"/>
      <c r="NYJ17" s="350"/>
      <c r="NYK17" s="350"/>
      <c r="NYL17" s="350"/>
      <c r="NYM17" s="350"/>
      <c r="NYN17" s="350"/>
      <c r="NYO17" s="350"/>
      <c r="NYP17" s="351"/>
      <c r="NYQ17" s="352"/>
      <c r="NYR17" s="353"/>
      <c r="NYS17" s="352"/>
      <c r="NYT17" s="353"/>
      <c r="NYU17" s="352"/>
      <c r="NYV17" s="353"/>
      <c r="NYW17" s="352"/>
      <c r="NYX17" s="353"/>
      <c r="NYY17" s="350"/>
      <c r="NYZ17" s="350"/>
      <c r="NZA17" s="350"/>
      <c r="NZB17" s="350"/>
      <c r="NZC17" s="350"/>
      <c r="NZD17" s="350"/>
      <c r="NZE17" s="351"/>
      <c r="NZF17" s="352"/>
      <c r="NZG17" s="353"/>
      <c r="NZH17" s="352"/>
      <c r="NZI17" s="353"/>
      <c r="NZJ17" s="352"/>
      <c r="NZK17" s="353"/>
      <c r="NZL17" s="352"/>
      <c r="NZM17" s="353"/>
      <c r="NZN17" s="350"/>
      <c r="NZO17" s="350"/>
      <c r="NZP17" s="350"/>
      <c r="NZQ17" s="350"/>
      <c r="NZR17" s="350"/>
      <c r="NZS17" s="350"/>
      <c r="NZT17" s="351"/>
      <c r="NZU17" s="352"/>
      <c r="NZV17" s="353"/>
      <c r="NZW17" s="352"/>
      <c r="NZX17" s="353"/>
      <c r="NZY17" s="352"/>
      <c r="NZZ17" s="353"/>
      <c r="OAA17" s="352"/>
      <c r="OAB17" s="353"/>
      <c r="OAC17" s="350"/>
      <c r="OAD17" s="350"/>
      <c r="OAE17" s="350"/>
      <c r="OAF17" s="350"/>
      <c r="OAG17" s="350"/>
      <c r="OAH17" s="350"/>
      <c r="OAI17" s="351"/>
      <c r="OAJ17" s="352"/>
      <c r="OAK17" s="353"/>
      <c r="OAL17" s="352"/>
      <c r="OAM17" s="353"/>
      <c r="OAN17" s="352"/>
      <c r="OAO17" s="353"/>
      <c r="OAP17" s="352"/>
      <c r="OAQ17" s="353"/>
      <c r="OAR17" s="350"/>
      <c r="OAS17" s="350"/>
      <c r="OAT17" s="350"/>
      <c r="OAU17" s="350"/>
      <c r="OAV17" s="350"/>
      <c r="OAW17" s="350"/>
      <c r="OAX17" s="351"/>
      <c r="OAY17" s="352"/>
      <c r="OAZ17" s="353"/>
      <c r="OBA17" s="352"/>
      <c r="OBB17" s="353"/>
      <c r="OBC17" s="352"/>
      <c r="OBD17" s="353"/>
      <c r="OBE17" s="352"/>
      <c r="OBF17" s="353"/>
      <c r="OBG17" s="350"/>
      <c r="OBH17" s="350"/>
      <c r="OBI17" s="350"/>
      <c r="OBJ17" s="350"/>
      <c r="OBK17" s="350"/>
      <c r="OBL17" s="350"/>
      <c r="OBM17" s="351"/>
      <c r="OBN17" s="352"/>
      <c r="OBO17" s="353"/>
      <c r="OBP17" s="352"/>
      <c r="OBQ17" s="353"/>
      <c r="OBR17" s="352"/>
      <c r="OBS17" s="353"/>
      <c r="OBT17" s="352"/>
      <c r="OBU17" s="353"/>
      <c r="OBV17" s="350"/>
      <c r="OBW17" s="350"/>
      <c r="OBX17" s="350"/>
      <c r="OBY17" s="350"/>
      <c r="OBZ17" s="350"/>
      <c r="OCA17" s="350"/>
      <c r="OCB17" s="351"/>
      <c r="OCC17" s="352"/>
      <c r="OCD17" s="353"/>
      <c r="OCE17" s="352"/>
      <c r="OCF17" s="353"/>
      <c r="OCG17" s="352"/>
      <c r="OCH17" s="353"/>
      <c r="OCI17" s="352"/>
      <c r="OCJ17" s="353"/>
      <c r="OCK17" s="350"/>
      <c r="OCL17" s="350"/>
      <c r="OCM17" s="350"/>
      <c r="OCN17" s="350"/>
      <c r="OCO17" s="350"/>
      <c r="OCP17" s="350"/>
      <c r="OCQ17" s="351"/>
      <c r="OCR17" s="352"/>
      <c r="OCS17" s="353"/>
      <c r="OCT17" s="352"/>
      <c r="OCU17" s="353"/>
      <c r="OCV17" s="352"/>
      <c r="OCW17" s="353"/>
      <c r="OCX17" s="352"/>
      <c r="OCY17" s="353"/>
      <c r="OCZ17" s="350"/>
      <c r="ODA17" s="350"/>
      <c r="ODB17" s="350"/>
      <c r="ODC17" s="350"/>
      <c r="ODD17" s="350"/>
      <c r="ODE17" s="350"/>
      <c r="ODF17" s="351"/>
      <c r="ODG17" s="352"/>
      <c r="ODH17" s="353"/>
      <c r="ODI17" s="352"/>
      <c r="ODJ17" s="353"/>
      <c r="ODK17" s="352"/>
      <c r="ODL17" s="353"/>
      <c r="ODM17" s="352"/>
      <c r="ODN17" s="353"/>
      <c r="ODO17" s="350"/>
      <c r="ODP17" s="350"/>
      <c r="ODQ17" s="350"/>
      <c r="ODR17" s="350"/>
      <c r="ODS17" s="350"/>
      <c r="ODT17" s="350"/>
      <c r="ODU17" s="351"/>
      <c r="ODV17" s="352"/>
      <c r="ODW17" s="353"/>
      <c r="ODX17" s="352"/>
      <c r="ODY17" s="353"/>
      <c r="ODZ17" s="352"/>
      <c r="OEA17" s="353"/>
      <c r="OEB17" s="352"/>
      <c r="OEC17" s="353"/>
      <c r="OED17" s="350"/>
      <c r="OEE17" s="350"/>
      <c r="OEF17" s="350"/>
      <c r="OEG17" s="350"/>
      <c r="OEH17" s="350"/>
      <c r="OEI17" s="350"/>
      <c r="OEJ17" s="351"/>
      <c r="OEK17" s="352"/>
      <c r="OEL17" s="353"/>
      <c r="OEM17" s="352"/>
      <c r="OEN17" s="353"/>
      <c r="OEO17" s="352"/>
      <c r="OEP17" s="353"/>
      <c r="OEQ17" s="352"/>
      <c r="OER17" s="353"/>
      <c r="OES17" s="350"/>
      <c r="OET17" s="350"/>
      <c r="OEU17" s="350"/>
      <c r="OEV17" s="350"/>
      <c r="OEW17" s="350"/>
      <c r="OEX17" s="350"/>
      <c r="OEY17" s="351"/>
      <c r="OEZ17" s="352"/>
      <c r="OFA17" s="353"/>
      <c r="OFB17" s="352"/>
      <c r="OFC17" s="353"/>
      <c r="OFD17" s="352"/>
      <c r="OFE17" s="353"/>
      <c r="OFF17" s="352"/>
      <c r="OFG17" s="353"/>
      <c r="OFH17" s="350"/>
      <c r="OFI17" s="350"/>
      <c r="OFJ17" s="350"/>
      <c r="OFK17" s="350"/>
      <c r="OFL17" s="350"/>
      <c r="OFM17" s="350"/>
      <c r="OFN17" s="351"/>
      <c r="OFO17" s="352"/>
      <c r="OFP17" s="353"/>
      <c r="OFQ17" s="352"/>
      <c r="OFR17" s="353"/>
      <c r="OFS17" s="352"/>
      <c r="OFT17" s="353"/>
      <c r="OFU17" s="352"/>
      <c r="OFV17" s="353"/>
      <c r="OFW17" s="350"/>
      <c r="OFX17" s="350"/>
      <c r="OFY17" s="350"/>
      <c r="OFZ17" s="350"/>
      <c r="OGA17" s="350"/>
      <c r="OGB17" s="350"/>
      <c r="OGC17" s="351"/>
      <c r="OGD17" s="352"/>
      <c r="OGE17" s="353"/>
      <c r="OGF17" s="352"/>
      <c r="OGG17" s="353"/>
      <c r="OGH17" s="352"/>
      <c r="OGI17" s="353"/>
      <c r="OGJ17" s="352"/>
      <c r="OGK17" s="353"/>
      <c r="OGL17" s="350"/>
      <c r="OGM17" s="350"/>
      <c r="OGN17" s="350"/>
      <c r="OGO17" s="350"/>
      <c r="OGP17" s="350"/>
      <c r="OGQ17" s="350"/>
      <c r="OGR17" s="351"/>
      <c r="OGS17" s="352"/>
      <c r="OGT17" s="353"/>
      <c r="OGU17" s="352"/>
      <c r="OGV17" s="353"/>
      <c r="OGW17" s="352"/>
      <c r="OGX17" s="353"/>
      <c r="OGY17" s="352"/>
      <c r="OGZ17" s="353"/>
      <c r="OHA17" s="350"/>
      <c r="OHB17" s="350"/>
      <c r="OHC17" s="350"/>
      <c r="OHD17" s="350"/>
      <c r="OHE17" s="350"/>
      <c r="OHF17" s="350"/>
      <c r="OHG17" s="351"/>
      <c r="OHH17" s="352"/>
      <c r="OHI17" s="353"/>
      <c r="OHJ17" s="352"/>
      <c r="OHK17" s="353"/>
      <c r="OHL17" s="352"/>
      <c r="OHM17" s="353"/>
      <c r="OHN17" s="352"/>
      <c r="OHO17" s="353"/>
      <c r="OHP17" s="350"/>
      <c r="OHQ17" s="350"/>
      <c r="OHR17" s="350"/>
      <c r="OHS17" s="350"/>
      <c r="OHT17" s="350"/>
      <c r="OHU17" s="350"/>
      <c r="OHV17" s="351"/>
      <c r="OHW17" s="352"/>
      <c r="OHX17" s="353"/>
      <c r="OHY17" s="352"/>
      <c r="OHZ17" s="353"/>
      <c r="OIA17" s="352"/>
      <c r="OIB17" s="353"/>
      <c r="OIC17" s="352"/>
      <c r="OID17" s="353"/>
      <c r="OIE17" s="350"/>
      <c r="OIF17" s="350"/>
      <c r="OIG17" s="350"/>
      <c r="OIH17" s="350"/>
      <c r="OII17" s="350"/>
      <c r="OIJ17" s="350"/>
      <c r="OIK17" s="351"/>
      <c r="OIL17" s="352"/>
      <c r="OIM17" s="353"/>
      <c r="OIN17" s="352"/>
      <c r="OIO17" s="353"/>
      <c r="OIP17" s="352"/>
      <c r="OIQ17" s="353"/>
      <c r="OIR17" s="352"/>
      <c r="OIS17" s="353"/>
      <c r="OIT17" s="350"/>
      <c r="OIU17" s="350"/>
      <c r="OIV17" s="350"/>
      <c r="OIW17" s="350"/>
      <c r="OIX17" s="350"/>
      <c r="OIY17" s="350"/>
      <c r="OIZ17" s="351"/>
      <c r="OJA17" s="352"/>
      <c r="OJB17" s="353"/>
      <c r="OJC17" s="352"/>
      <c r="OJD17" s="353"/>
      <c r="OJE17" s="352"/>
      <c r="OJF17" s="353"/>
      <c r="OJG17" s="352"/>
      <c r="OJH17" s="353"/>
      <c r="OJI17" s="350"/>
      <c r="OJJ17" s="350"/>
      <c r="OJK17" s="350"/>
      <c r="OJL17" s="350"/>
      <c r="OJM17" s="350"/>
      <c r="OJN17" s="350"/>
      <c r="OJO17" s="351"/>
      <c r="OJP17" s="352"/>
      <c r="OJQ17" s="353"/>
      <c r="OJR17" s="352"/>
      <c r="OJS17" s="353"/>
      <c r="OJT17" s="352"/>
      <c r="OJU17" s="353"/>
      <c r="OJV17" s="352"/>
      <c r="OJW17" s="353"/>
      <c r="OJX17" s="350"/>
      <c r="OJY17" s="350"/>
      <c r="OJZ17" s="350"/>
      <c r="OKA17" s="350"/>
      <c r="OKB17" s="350"/>
      <c r="OKC17" s="350"/>
      <c r="OKD17" s="351"/>
      <c r="OKE17" s="352"/>
      <c r="OKF17" s="353"/>
      <c r="OKG17" s="352"/>
      <c r="OKH17" s="353"/>
      <c r="OKI17" s="352"/>
      <c r="OKJ17" s="353"/>
      <c r="OKK17" s="352"/>
      <c r="OKL17" s="353"/>
      <c r="OKM17" s="350"/>
      <c r="OKN17" s="350"/>
      <c r="OKO17" s="350"/>
      <c r="OKP17" s="350"/>
      <c r="OKQ17" s="350"/>
      <c r="OKR17" s="350"/>
      <c r="OKS17" s="351"/>
      <c r="OKT17" s="352"/>
      <c r="OKU17" s="353"/>
      <c r="OKV17" s="352"/>
      <c r="OKW17" s="353"/>
      <c r="OKX17" s="352"/>
      <c r="OKY17" s="353"/>
      <c r="OKZ17" s="352"/>
      <c r="OLA17" s="353"/>
      <c r="OLB17" s="350"/>
      <c r="OLC17" s="350"/>
      <c r="OLD17" s="350"/>
      <c r="OLE17" s="350"/>
      <c r="OLF17" s="350"/>
      <c r="OLG17" s="350"/>
      <c r="OLH17" s="351"/>
      <c r="OLI17" s="352"/>
      <c r="OLJ17" s="353"/>
      <c r="OLK17" s="352"/>
      <c r="OLL17" s="353"/>
      <c r="OLM17" s="352"/>
      <c r="OLN17" s="353"/>
      <c r="OLO17" s="352"/>
      <c r="OLP17" s="353"/>
      <c r="OLQ17" s="350"/>
      <c r="OLR17" s="350"/>
      <c r="OLS17" s="350"/>
      <c r="OLT17" s="350"/>
      <c r="OLU17" s="350"/>
      <c r="OLV17" s="350"/>
      <c r="OLW17" s="351"/>
      <c r="OLX17" s="352"/>
      <c r="OLY17" s="353"/>
      <c r="OLZ17" s="352"/>
      <c r="OMA17" s="353"/>
      <c r="OMB17" s="352"/>
      <c r="OMC17" s="353"/>
      <c r="OMD17" s="352"/>
      <c r="OME17" s="353"/>
      <c r="OMF17" s="350"/>
      <c r="OMG17" s="350"/>
      <c r="OMH17" s="350"/>
      <c r="OMI17" s="350"/>
      <c r="OMJ17" s="350"/>
      <c r="OMK17" s="350"/>
      <c r="OML17" s="351"/>
      <c r="OMM17" s="352"/>
      <c r="OMN17" s="353"/>
      <c r="OMO17" s="352"/>
      <c r="OMP17" s="353"/>
      <c r="OMQ17" s="352"/>
      <c r="OMR17" s="353"/>
      <c r="OMS17" s="352"/>
      <c r="OMT17" s="353"/>
      <c r="OMU17" s="350"/>
      <c r="OMV17" s="350"/>
      <c r="OMW17" s="350"/>
      <c r="OMX17" s="350"/>
      <c r="OMY17" s="350"/>
      <c r="OMZ17" s="350"/>
      <c r="ONA17" s="351"/>
      <c r="ONB17" s="352"/>
      <c r="ONC17" s="353"/>
      <c r="OND17" s="352"/>
      <c r="ONE17" s="353"/>
      <c r="ONF17" s="352"/>
      <c r="ONG17" s="353"/>
      <c r="ONH17" s="352"/>
      <c r="ONI17" s="353"/>
      <c r="ONJ17" s="350"/>
      <c r="ONK17" s="350"/>
      <c r="ONL17" s="350"/>
      <c r="ONM17" s="350"/>
      <c r="ONN17" s="350"/>
      <c r="ONO17" s="350"/>
      <c r="ONP17" s="351"/>
      <c r="ONQ17" s="352"/>
      <c r="ONR17" s="353"/>
      <c r="ONS17" s="352"/>
      <c r="ONT17" s="353"/>
      <c r="ONU17" s="352"/>
      <c r="ONV17" s="353"/>
      <c r="ONW17" s="352"/>
      <c r="ONX17" s="353"/>
      <c r="ONY17" s="350"/>
      <c r="ONZ17" s="350"/>
      <c r="OOA17" s="350"/>
      <c r="OOB17" s="350"/>
      <c r="OOC17" s="350"/>
      <c r="OOD17" s="350"/>
      <c r="OOE17" s="351"/>
      <c r="OOF17" s="352"/>
      <c r="OOG17" s="353"/>
      <c r="OOH17" s="352"/>
      <c r="OOI17" s="353"/>
      <c r="OOJ17" s="352"/>
      <c r="OOK17" s="353"/>
      <c r="OOL17" s="352"/>
      <c r="OOM17" s="353"/>
      <c r="OON17" s="350"/>
      <c r="OOO17" s="350"/>
      <c r="OOP17" s="350"/>
      <c r="OOQ17" s="350"/>
      <c r="OOR17" s="350"/>
      <c r="OOS17" s="350"/>
      <c r="OOT17" s="351"/>
      <c r="OOU17" s="352"/>
      <c r="OOV17" s="353"/>
      <c r="OOW17" s="352"/>
      <c r="OOX17" s="353"/>
      <c r="OOY17" s="352"/>
      <c r="OOZ17" s="353"/>
      <c r="OPA17" s="352"/>
      <c r="OPB17" s="353"/>
      <c r="OPC17" s="350"/>
      <c r="OPD17" s="350"/>
      <c r="OPE17" s="350"/>
      <c r="OPF17" s="350"/>
      <c r="OPG17" s="350"/>
      <c r="OPH17" s="350"/>
      <c r="OPI17" s="351"/>
      <c r="OPJ17" s="352"/>
      <c r="OPK17" s="353"/>
      <c r="OPL17" s="352"/>
      <c r="OPM17" s="353"/>
      <c r="OPN17" s="352"/>
      <c r="OPO17" s="353"/>
      <c r="OPP17" s="352"/>
      <c r="OPQ17" s="353"/>
      <c r="OPR17" s="350"/>
      <c r="OPS17" s="350"/>
      <c r="OPT17" s="350"/>
      <c r="OPU17" s="350"/>
      <c r="OPV17" s="350"/>
      <c r="OPW17" s="350"/>
      <c r="OPX17" s="351"/>
      <c r="OPY17" s="352"/>
      <c r="OPZ17" s="353"/>
      <c r="OQA17" s="352"/>
      <c r="OQB17" s="353"/>
      <c r="OQC17" s="352"/>
      <c r="OQD17" s="353"/>
      <c r="OQE17" s="352"/>
      <c r="OQF17" s="353"/>
      <c r="OQG17" s="350"/>
      <c r="OQH17" s="350"/>
      <c r="OQI17" s="350"/>
      <c r="OQJ17" s="350"/>
      <c r="OQK17" s="350"/>
      <c r="OQL17" s="350"/>
      <c r="OQM17" s="351"/>
      <c r="OQN17" s="352"/>
      <c r="OQO17" s="353"/>
      <c r="OQP17" s="352"/>
      <c r="OQQ17" s="353"/>
      <c r="OQR17" s="352"/>
      <c r="OQS17" s="353"/>
      <c r="OQT17" s="352"/>
      <c r="OQU17" s="353"/>
      <c r="OQV17" s="350"/>
      <c r="OQW17" s="350"/>
      <c r="OQX17" s="350"/>
      <c r="OQY17" s="350"/>
      <c r="OQZ17" s="350"/>
      <c r="ORA17" s="350"/>
      <c r="ORB17" s="351"/>
      <c r="ORC17" s="352"/>
      <c r="ORD17" s="353"/>
      <c r="ORE17" s="352"/>
      <c r="ORF17" s="353"/>
      <c r="ORG17" s="352"/>
      <c r="ORH17" s="353"/>
      <c r="ORI17" s="352"/>
      <c r="ORJ17" s="353"/>
      <c r="ORK17" s="350"/>
      <c r="ORL17" s="350"/>
      <c r="ORM17" s="350"/>
      <c r="ORN17" s="350"/>
      <c r="ORO17" s="350"/>
      <c r="ORP17" s="350"/>
      <c r="ORQ17" s="351"/>
      <c r="ORR17" s="352"/>
      <c r="ORS17" s="353"/>
      <c r="ORT17" s="352"/>
      <c r="ORU17" s="353"/>
      <c r="ORV17" s="352"/>
      <c r="ORW17" s="353"/>
      <c r="ORX17" s="352"/>
      <c r="ORY17" s="353"/>
      <c r="ORZ17" s="350"/>
      <c r="OSA17" s="350"/>
      <c r="OSB17" s="350"/>
      <c r="OSC17" s="350"/>
      <c r="OSD17" s="350"/>
      <c r="OSE17" s="350"/>
      <c r="OSF17" s="351"/>
      <c r="OSG17" s="352"/>
      <c r="OSH17" s="353"/>
      <c r="OSI17" s="352"/>
      <c r="OSJ17" s="353"/>
      <c r="OSK17" s="352"/>
      <c r="OSL17" s="353"/>
      <c r="OSM17" s="352"/>
      <c r="OSN17" s="353"/>
      <c r="OSO17" s="350"/>
      <c r="OSP17" s="350"/>
      <c r="OSQ17" s="350"/>
      <c r="OSR17" s="350"/>
      <c r="OSS17" s="350"/>
      <c r="OST17" s="350"/>
      <c r="OSU17" s="351"/>
      <c r="OSV17" s="352"/>
      <c r="OSW17" s="353"/>
      <c r="OSX17" s="352"/>
      <c r="OSY17" s="353"/>
      <c r="OSZ17" s="352"/>
      <c r="OTA17" s="353"/>
      <c r="OTB17" s="352"/>
      <c r="OTC17" s="353"/>
      <c r="OTD17" s="350"/>
      <c r="OTE17" s="350"/>
      <c r="OTF17" s="350"/>
      <c r="OTG17" s="350"/>
      <c r="OTH17" s="350"/>
      <c r="OTI17" s="350"/>
      <c r="OTJ17" s="351"/>
      <c r="OTK17" s="352"/>
      <c r="OTL17" s="353"/>
      <c r="OTM17" s="352"/>
      <c r="OTN17" s="353"/>
      <c r="OTO17" s="352"/>
      <c r="OTP17" s="353"/>
      <c r="OTQ17" s="352"/>
      <c r="OTR17" s="353"/>
      <c r="OTS17" s="350"/>
      <c r="OTT17" s="350"/>
      <c r="OTU17" s="350"/>
      <c r="OTV17" s="350"/>
      <c r="OTW17" s="350"/>
      <c r="OTX17" s="350"/>
      <c r="OTY17" s="351"/>
      <c r="OTZ17" s="352"/>
      <c r="OUA17" s="353"/>
      <c r="OUB17" s="352"/>
      <c r="OUC17" s="353"/>
      <c r="OUD17" s="352"/>
      <c r="OUE17" s="353"/>
      <c r="OUF17" s="352"/>
      <c r="OUG17" s="353"/>
      <c r="OUH17" s="350"/>
      <c r="OUI17" s="350"/>
      <c r="OUJ17" s="350"/>
      <c r="OUK17" s="350"/>
      <c r="OUL17" s="350"/>
      <c r="OUM17" s="350"/>
      <c r="OUN17" s="351"/>
      <c r="OUO17" s="352"/>
      <c r="OUP17" s="353"/>
      <c r="OUQ17" s="352"/>
      <c r="OUR17" s="353"/>
      <c r="OUS17" s="352"/>
      <c r="OUT17" s="353"/>
      <c r="OUU17" s="352"/>
      <c r="OUV17" s="353"/>
      <c r="OUW17" s="350"/>
      <c r="OUX17" s="350"/>
      <c r="OUY17" s="350"/>
      <c r="OUZ17" s="350"/>
      <c r="OVA17" s="350"/>
      <c r="OVB17" s="350"/>
      <c r="OVC17" s="351"/>
      <c r="OVD17" s="352"/>
      <c r="OVE17" s="353"/>
      <c r="OVF17" s="352"/>
      <c r="OVG17" s="353"/>
      <c r="OVH17" s="352"/>
      <c r="OVI17" s="353"/>
      <c r="OVJ17" s="352"/>
      <c r="OVK17" s="353"/>
      <c r="OVL17" s="350"/>
      <c r="OVM17" s="350"/>
      <c r="OVN17" s="350"/>
      <c r="OVO17" s="350"/>
      <c r="OVP17" s="350"/>
      <c r="OVQ17" s="350"/>
      <c r="OVR17" s="351"/>
      <c r="OVS17" s="352"/>
      <c r="OVT17" s="353"/>
      <c r="OVU17" s="352"/>
      <c r="OVV17" s="353"/>
      <c r="OVW17" s="352"/>
      <c r="OVX17" s="353"/>
      <c r="OVY17" s="352"/>
      <c r="OVZ17" s="353"/>
      <c r="OWA17" s="350"/>
      <c r="OWB17" s="350"/>
      <c r="OWC17" s="350"/>
      <c r="OWD17" s="350"/>
      <c r="OWE17" s="350"/>
      <c r="OWF17" s="350"/>
      <c r="OWG17" s="351"/>
      <c r="OWH17" s="352"/>
      <c r="OWI17" s="353"/>
      <c r="OWJ17" s="352"/>
      <c r="OWK17" s="353"/>
      <c r="OWL17" s="352"/>
      <c r="OWM17" s="353"/>
      <c r="OWN17" s="352"/>
      <c r="OWO17" s="353"/>
      <c r="OWP17" s="350"/>
      <c r="OWQ17" s="350"/>
      <c r="OWR17" s="350"/>
      <c r="OWS17" s="350"/>
      <c r="OWT17" s="350"/>
      <c r="OWU17" s="350"/>
      <c r="OWV17" s="351"/>
      <c r="OWW17" s="352"/>
      <c r="OWX17" s="353"/>
      <c r="OWY17" s="352"/>
      <c r="OWZ17" s="353"/>
      <c r="OXA17" s="352"/>
      <c r="OXB17" s="353"/>
      <c r="OXC17" s="352"/>
      <c r="OXD17" s="353"/>
      <c r="OXE17" s="350"/>
      <c r="OXF17" s="350"/>
      <c r="OXG17" s="350"/>
      <c r="OXH17" s="350"/>
      <c r="OXI17" s="350"/>
      <c r="OXJ17" s="350"/>
      <c r="OXK17" s="351"/>
      <c r="OXL17" s="352"/>
      <c r="OXM17" s="353"/>
      <c r="OXN17" s="352"/>
      <c r="OXO17" s="353"/>
      <c r="OXP17" s="352"/>
      <c r="OXQ17" s="353"/>
      <c r="OXR17" s="352"/>
      <c r="OXS17" s="353"/>
      <c r="OXT17" s="350"/>
      <c r="OXU17" s="350"/>
      <c r="OXV17" s="350"/>
      <c r="OXW17" s="350"/>
      <c r="OXX17" s="350"/>
      <c r="OXY17" s="350"/>
      <c r="OXZ17" s="351"/>
      <c r="OYA17" s="352"/>
      <c r="OYB17" s="353"/>
      <c r="OYC17" s="352"/>
      <c r="OYD17" s="353"/>
      <c r="OYE17" s="352"/>
      <c r="OYF17" s="353"/>
      <c r="OYG17" s="352"/>
      <c r="OYH17" s="353"/>
      <c r="OYI17" s="350"/>
      <c r="OYJ17" s="350"/>
      <c r="OYK17" s="350"/>
      <c r="OYL17" s="350"/>
      <c r="OYM17" s="350"/>
      <c r="OYN17" s="350"/>
      <c r="OYO17" s="351"/>
      <c r="OYP17" s="352"/>
      <c r="OYQ17" s="353"/>
      <c r="OYR17" s="352"/>
      <c r="OYS17" s="353"/>
      <c r="OYT17" s="352"/>
      <c r="OYU17" s="353"/>
      <c r="OYV17" s="352"/>
      <c r="OYW17" s="353"/>
      <c r="OYX17" s="350"/>
      <c r="OYY17" s="350"/>
      <c r="OYZ17" s="350"/>
      <c r="OZA17" s="350"/>
      <c r="OZB17" s="350"/>
      <c r="OZC17" s="350"/>
      <c r="OZD17" s="351"/>
      <c r="OZE17" s="352"/>
      <c r="OZF17" s="353"/>
      <c r="OZG17" s="352"/>
      <c r="OZH17" s="353"/>
      <c r="OZI17" s="352"/>
      <c r="OZJ17" s="353"/>
      <c r="OZK17" s="352"/>
      <c r="OZL17" s="353"/>
      <c r="OZM17" s="350"/>
      <c r="OZN17" s="350"/>
      <c r="OZO17" s="350"/>
      <c r="OZP17" s="350"/>
      <c r="OZQ17" s="350"/>
      <c r="OZR17" s="350"/>
      <c r="OZS17" s="351"/>
      <c r="OZT17" s="352"/>
      <c r="OZU17" s="353"/>
      <c r="OZV17" s="352"/>
      <c r="OZW17" s="353"/>
      <c r="OZX17" s="352"/>
      <c r="OZY17" s="353"/>
      <c r="OZZ17" s="352"/>
      <c r="PAA17" s="353"/>
      <c r="PAB17" s="350"/>
      <c r="PAC17" s="350"/>
      <c r="PAD17" s="350"/>
      <c r="PAE17" s="350"/>
      <c r="PAF17" s="350"/>
      <c r="PAG17" s="350"/>
      <c r="PAH17" s="351"/>
      <c r="PAI17" s="352"/>
      <c r="PAJ17" s="353"/>
      <c r="PAK17" s="352"/>
      <c r="PAL17" s="353"/>
      <c r="PAM17" s="352"/>
      <c r="PAN17" s="353"/>
      <c r="PAO17" s="352"/>
      <c r="PAP17" s="353"/>
      <c r="PAQ17" s="350"/>
      <c r="PAR17" s="350"/>
      <c r="PAS17" s="350"/>
      <c r="PAT17" s="350"/>
      <c r="PAU17" s="350"/>
      <c r="PAV17" s="350"/>
      <c r="PAW17" s="351"/>
      <c r="PAX17" s="352"/>
      <c r="PAY17" s="353"/>
      <c r="PAZ17" s="352"/>
      <c r="PBA17" s="353"/>
      <c r="PBB17" s="352"/>
      <c r="PBC17" s="353"/>
      <c r="PBD17" s="352"/>
      <c r="PBE17" s="353"/>
      <c r="PBF17" s="350"/>
      <c r="PBG17" s="350"/>
      <c r="PBH17" s="350"/>
      <c r="PBI17" s="350"/>
      <c r="PBJ17" s="350"/>
      <c r="PBK17" s="350"/>
      <c r="PBL17" s="351"/>
      <c r="PBM17" s="352"/>
      <c r="PBN17" s="353"/>
      <c r="PBO17" s="352"/>
      <c r="PBP17" s="353"/>
      <c r="PBQ17" s="352"/>
      <c r="PBR17" s="353"/>
      <c r="PBS17" s="352"/>
      <c r="PBT17" s="353"/>
      <c r="PBU17" s="350"/>
      <c r="PBV17" s="350"/>
      <c r="PBW17" s="350"/>
      <c r="PBX17" s="350"/>
      <c r="PBY17" s="350"/>
      <c r="PBZ17" s="350"/>
      <c r="PCA17" s="351"/>
      <c r="PCB17" s="352"/>
      <c r="PCC17" s="353"/>
      <c r="PCD17" s="352"/>
      <c r="PCE17" s="353"/>
      <c r="PCF17" s="352"/>
      <c r="PCG17" s="353"/>
      <c r="PCH17" s="352"/>
      <c r="PCI17" s="353"/>
      <c r="PCJ17" s="350"/>
      <c r="PCK17" s="350"/>
      <c r="PCL17" s="350"/>
      <c r="PCM17" s="350"/>
      <c r="PCN17" s="350"/>
      <c r="PCO17" s="350"/>
      <c r="PCP17" s="351"/>
      <c r="PCQ17" s="352"/>
      <c r="PCR17" s="353"/>
      <c r="PCS17" s="352"/>
      <c r="PCT17" s="353"/>
      <c r="PCU17" s="352"/>
      <c r="PCV17" s="353"/>
      <c r="PCW17" s="352"/>
      <c r="PCX17" s="353"/>
      <c r="PCY17" s="350"/>
      <c r="PCZ17" s="350"/>
      <c r="PDA17" s="350"/>
      <c r="PDB17" s="350"/>
      <c r="PDC17" s="350"/>
      <c r="PDD17" s="350"/>
      <c r="PDE17" s="351"/>
      <c r="PDF17" s="352"/>
      <c r="PDG17" s="353"/>
      <c r="PDH17" s="352"/>
      <c r="PDI17" s="353"/>
      <c r="PDJ17" s="352"/>
      <c r="PDK17" s="353"/>
      <c r="PDL17" s="352"/>
      <c r="PDM17" s="353"/>
      <c r="PDN17" s="350"/>
      <c r="PDO17" s="350"/>
      <c r="PDP17" s="350"/>
      <c r="PDQ17" s="350"/>
      <c r="PDR17" s="350"/>
      <c r="PDS17" s="350"/>
      <c r="PDT17" s="351"/>
      <c r="PDU17" s="352"/>
      <c r="PDV17" s="353"/>
      <c r="PDW17" s="352"/>
      <c r="PDX17" s="353"/>
      <c r="PDY17" s="352"/>
      <c r="PDZ17" s="353"/>
      <c r="PEA17" s="352"/>
      <c r="PEB17" s="353"/>
      <c r="PEC17" s="350"/>
      <c r="PED17" s="350"/>
      <c r="PEE17" s="350"/>
      <c r="PEF17" s="350"/>
      <c r="PEG17" s="350"/>
      <c r="PEH17" s="350"/>
      <c r="PEI17" s="351"/>
      <c r="PEJ17" s="352"/>
      <c r="PEK17" s="353"/>
      <c r="PEL17" s="352"/>
      <c r="PEM17" s="353"/>
      <c r="PEN17" s="352"/>
      <c r="PEO17" s="353"/>
      <c r="PEP17" s="352"/>
      <c r="PEQ17" s="353"/>
      <c r="PER17" s="350"/>
      <c r="PES17" s="350"/>
      <c r="PET17" s="350"/>
      <c r="PEU17" s="350"/>
      <c r="PEV17" s="350"/>
      <c r="PEW17" s="350"/>
      <c r="PEX17" s="351"/>
      <c r="PEY17" s="352"/>
      <c r="PEZ17" s="353"/>
      <c r="PFA17" s="352"/>
      <c r="PFB17" s="353"/>
      <c r="PFC17" s="352"/>
      <c r="PFD17" s="353"/>
      <c r="PFE17" s="352"/>
      <c r="PFF17" s="353"/>
      <c r="PFG17" s="350"/>
      <c r="PFH17" s="350"/>
      <c r="PFI17" s="350"/>
      <c r="PFJ17" s="350"/>
      <c r="PFK17" s="350"/>
      <c r="PFL17" s="350"/>
      <c r="PFM17" s="351"/>
      <c r="PFN17" s="352"/>
      <c r="PFO17" s="353"/>
      <c r="PFP17" s="352"/>
      <c r="PFQ17" s="353"/>
      <c r="PFR17" s="352"/>
      <c r="PFS17" s="353"/>
      <c r="PFT17" s="352"/>
      <c r="PFU17" s="353"/>
      <c r="PFV17" s="350"/>
      <c r="PFW17" s="350"/>
      <c r="PFX17" s="350"/>
      <c r="PFY17" s="350"/>
      <c r="PFZ17" s="350"/>
      <c r="PGA17" s="350"/>
      <c r="PGB17" s="351"/>
      <c r="PGC17" s="352"/>
      <c r="PGD17" s="353"/>
      <c r="PGE17" s="352"/>
      <c r="PGF17" s="353"/>
      <c r="PGG17" s="352"/>
      <c r="PGH17" s="353"/>
      <c r="PGI17" s="352"/>
      <c r="PGJ17" s="353"/>
      <c r="PGK17" s="350"/>
      <c r="PGL17" s="350"/>
      <c r="PGM17" s="350"/>
      <c r="PGN17" s="350"/>
      <c r="PGO17" s="350"/>
      <c r="PGP17" s="350"/>
      <c r="PGQ17" s="351"/>
      <c r="PGR17" s="352"/>
      <c r="PGS17" s="353"/>
      <c r="PGT17" s="352"/>
      <c r="PGU17" s="353"/>
      <c r="PGV17" s="352"/>
      <c r="PGW17" s="353"/>
      <c r="PGX17" s="352"/>
      <c r="PGY17" s="353"/>
      <c r="PGZ17" s="350"/>
      <c r="PHA17" s="350"/>
      <c r="PHB17" s="350"/>
      <c r="PHC17" s="350"/>
      <c r="PHD17" s="350"/>
      <c r="PHE17" s="350"/>
      <c r="PHF17" s="351"/>
      <c r="PHG17" s="352"/>
      <c r="PHH17" s="353"/>
      <c r="PHI17" s="352"/>
      <c r="PHJ17" s="353"/>
      <c r="PHK17" s="352"/>
      <c r="PHL17" s="353"/>
      <c r="PHM17" s="352"/>
      <c r="PHN17" s="353"/>
      <c r="PHO17" s="350"/>
      <c r="PHP17" s="350"/>
      <c r="PHQ17" s="350"/>
      <c r="PHR17" s="350"/>
      <c r="PHS17" s="350"/>
      <c r="PHT17" s="350"/>
      <c r="PHU17" s="351"/>
      <c r="PHV17" s="352"/>
      <c r="PHW17" s="353"/>
      <c r="PHX17" s="352"/>
      <c r="PHY17" s="353"/>
      <c r="PHZ17" s="352"/>
      <c r="PIA17" s="353"/>
      <c r="PIB17" s="352"/>
      <c r="PIC17" s="353"/>
      <c r="PID17" s="350"/>
      <c r="PIE17" s="350"/>
      <c r="PIF17" s="350"/>
      <c r="PIG17" s="350"/>
      <c r="PIH17" s="350"/>
      <c r="PII17" s="350"/>
      <c r="PIJ17" s="351"/>
      <c r="PIK17" s="352"/>
      <c r="PIL17" s="353"/>
      <c r="PIM17" s="352"/>
      <c r="PIN17" s="353"/>
      <c r="PIO17" s="352"/>
      <c r="PIP17" s="353"/>
      <c r="PIQ17" s="352"/>
      <c r="PIR17" s="353"/>
      <c r="PIS17" s="350"/>
      <c r="PIT17" s="350"/>
      <c r="PIU17" s="350"/>
      <c r="PIV17" s="350"/>
      <c r="PIW17" s="350"/>
      <c r="PIX17" s="350"/>
      <c r="PIY17" s="351"/>
      <c r="PIZ17" s="352"/>
      <c r="PJA17" s="353"/>
      <c r="PJB17" s="352"/>
      <c r="PJC17" s="353"/>
      <c r="PJD17" s="352"/>
      <c r="PJE17" s="353"/>
      <c r="PJF17" s="352"/>
      <c r="PJG17" s="353"/>
      <c r="PJH17" s="350"/>
      <c r="PJI17" s="350"/>
      <c r="PJJ17" s="350"/>
      <c r="PJK17" s="350"/>
      <c r="PJL17" s="350"/>
      <c r="PJM17" s="350"/>
      <c r="PJN17" s="351"/>
      <c r="PJO17" s="352"/>
      <c r="PJP17" s="353"/>
      <c r="PJQ17" s="352"/>
      <c r="PJR17" s="353"/>
      <c r="PJS17" s="352"/>
      <c r="PJT17" s="353"/>
      <c r="PJU17" s="352"/>
      <c r="PJV17" s="353"/>
      <c r="PJW17" s="350"/>
      <c r="PJX17" s="350"/>
      <c r="PJY17" s="350"/>
      <c r="PJZ17" s="350"/>
      <c r="PKA17" s="350"/>
      <c r="PKB17" s="350"/>
      <c r="PKC17" s="351"/>
      <c r="PKD17" s="352"/>
      <c r="PKE17" s="353"/>
      <c r="PKF17" s="352"/>
      <c r="PKG17" s="353"/>
      <c r="PKH17" s="352"/>
      <c r="PKI17" s="353"/>
      <c r="PKJ17" s="352"/>
      <c r="PKK17" s="353"/>
      <c r="PKL17" s="350"/>
      <c r="PKM17" s="350"/>
      <c r="PKN17" s="350"/>
      <c r="PKO17" s="350"/>
      <c r="PKP17" s="350"/>
      <c r="PKQ17" s="350"/>
      <c r="PKR17" s="351"/>
      <c r="PKS17" s="352"/>
      <c r="PKT17" s="353"/>
      <c r="PKU17" s="352"/>
      <c r="PKV17" s="353"/>
      <c r="PKW17" s="352"/>
      <c r="PKX17" s="353"/>
      <c r="PKY17" s="352"/>
      <c r="PKZ17" s="353"/>
      <c r="PLA17" s="350"/>
      <c r="PLB17" s="350"/>
      <c r="PLC17" s="350"/>
      <c r="PLD17" s="350"/>
      <c r="PLE17" s="350"/>
      <c r="PLF17" s="350"/>
      <c r="PLG17" s="351"/>
      <c r="PLH17" s="352"/>
      <c r="PLI17" s="353"/>
      <c r="PLJ17" s="352"/>
      <c r="PLK17" s="353"/>
      <c r="PLL17" s="352"/>
      <c r="PLM17" s="353"/>
      <c r="PLN17" s="352"/>
      <c r="PLO17" s="353"/>
      <c r="PLP17" s="350"/>
      <c r="PLQ17" s="350"/>
      <c r="PLR17" s="350"/>
      <c r="PLS17" s="350"/>
      <c r="PLT17" s="350"/>
      <c r="PLU17" s="350"/>
      <c r="PLV17" s="351"/>
      <c r="PLW17" s="352"/>
      <c r="PLX17" s="353"/>
      <c r="PLY17" s="352"/>
      <c r="PLZ17" s="353"/>
      <c r="PMA17" s="352"/>
      <c r="PMB17" s="353"/>
      <c r="PMC17" s="352"/>
      <c r="PMD17" s="353"/>
      <c r="PME17" s="350"/>
      <c r="PMF17" s="350"/>
      <c r="PMG17" s="350"/>
      <c r="PMH17" s="350"/>
      <c r="PMI17" s="350"/>
      <c r="PMJ17" s="350"/>
      <c r="PMK17" s="351"/>
      <c r="PML17" s="352"/>
      <c r="PMM17" s="353"/>
      <c r="PMN17" s="352"/>
      <c r="PMO17" s="353"/>
      <c r="PMP17" s="352"/>
      <c r="PMQ17" s="353"/>
      <c r="PMR17" s="352"/>
      <c r="PMS17" s="353"/>
      <c r="PMT17" s="350"/>
      <c r="PMU17" s="350"/>
      <c r="PMV17" s="350"/>
      <c r="PMW17" s="350"/>
      <c r="PMX17" s="350"/>
      <c r="PMY17" s="350"/>
      <c r="PMZ17" s="351"/>
      <c r="PNA17" s="352"/>
      <c r="PNB17" s="353"/>
      <c r="PNC17" s="352"/>
      <c r="PND17" s="353"/>
      <c r="PNE17" s="352"/>
      <c r="PNF17" s="353"/>
      <c r="PNG17" s="352"/>
      <c r="PNH17" s="353"/>
      <c r="PNI17" s="350"/>
      <c r="PNJ17" s="350"/>
      <c r="PNK17" s="350"/>
      <c r="PNL17" s="350"/>
      <c r="PNM17" s="350"/>
      <c r="PNN17" s="350"/>
      <c r="PNO17" s="351"/>
      <c r="PNP17" s="352"/>
      <c r="PNQ17" s="353"/>
      <c r="PNR17" s="352"/>
      <c r="PNS17" s="353"/>
      <c r="PNT17" s="352"/>
      <c r="PNU17" s="353"/>
      <c r="PNV17" s="352"/>
      <c r="PNW17" s="353"/>
      <c r="PNX17" s="350"/>
      <c r="PNY17" s="350"/>
      <c r="PNZ17" s="350"/>
      <c r="POA17" s="350"/>
      <c r="POB17" s="350"/>
      <c r="POC17" s="350"/>
      <c r="POD17" s="351"/>
      <c r="POE17" s="352"/>
      <c r="POF17" s="353"/>
      <c r="POG17" s="352"/>
      <c r="POH17" s="353"/>
      <c r="POI17" s="352"/>
      <c r="POJ17" s="353"/>
      <c r="POK17" s="352"/>
      <c r="POL17" s="353"/>
      <c r="POM17" s="350"/>
      <c r="PON17" s="350"/>
      <c r="POO17" s="350"/>
      <c r="POP17" s="350"/>
      <c r="POQ17" s="350"/>
      <c r="POR17" s="350"/>
      <c r="POS17" s="351"/>
      <c r="POT17" s="352"/>
      <c r="POU17" s="353"/>
      <c r="POV17" s="352"/>
      <c r="POW17" s="353"/>
      <c r="POX17" s="352"/>
      <c r="POY17" s="353"/>
      <c r="POZ17" s="352"/>
      <c r="PPA17" s="353"/>
      <c r="PPB17" s="350"/>
      <c r="PPC17" s="350"/>
      <c r="PPD17" s="350"/>
      <c r="PPE17" s="350"/>
      <c r="PPF17" s="350"/>
      <c r="PPG17" s="350"/>
      <c r="PPH17" s="351"/>
      <c r="PPI17" s="352"/>
      <c r="PPJ17" s="353"/>
      <c r="PPK17" s="352"/>
      <c r="PPL17" s="353"/>
      <c r="PPM17" s="352"/>
      <c r="PPN17" s="353"/>
      <c r="PPO17" s="352"/>
      <c r="PPP17" s="353"/>
      <c r="PPQ17" s="350"/>
      <c r="PPR17" s="350"/>
      <c r="PPS17" s="350"/>
      <c r="PPT17" s="350"/>
      <c r="PPU17" s="350"/>
      <c r="PPV17" s="350"/>
      <c r="PPW17" s="351"/>
      <c r="PPX17" s="352"/>
      <c r="PPY17" s="353"/>
      <c r="PPZ17" s="352"/>
      <c r="PQA17" s="353"/>
      <c r="PQB17" s="352"/>
      <c r="PQC17" s="353"/>
      <c r="PQD17" s="352"/>
      <c r="PQE17" s="353"/>
      <c r="PQF17" s="350"/>
      <c r="PQG17" s="350"/>
      <c r="PQH17" s="350"/>
      <c r="PQI17" s="350"/>
      <c r="PQJ17" s="350"/>
      <c r="PQK17" s="350"/>
      <c r="PQL17" s="351"/>
      <c r="PQM17" s="352"/>
      <c r="PQN17" s="353"/>
      <c r="PQO17" s="352"/>
      <c r="PQP17" s="353"/>
      <c r="PQQ17" s="352"/>
      <c r="PQR17" s="353"/>
      <c r="PQS17" s="352"/>
      <c r="PQT17" s="353"/>
      <c r="PQU17" s="350"/>
      <c r="PQV17" s="350"/>
      <c r="PQW17" s="350"/>
      <c r="PQX17" s="350"/>
      <c r="PQY17" s="350"/>
      <c r="PQZ17" s="350"/>
      <c r="PRA17" s="351"/>
      <c r="PRB17" s="352"/>
      <c r="PRC17" s="353"/>
      <c r="PRD17" s="352"/>
      <c r="PRE17" s="353"/>
      <c r="PRF17" s="352"/>
      <c r="PRG17" s="353"/>
      <c r="PRH17" s="352"/>
      <c r="PRI17" s="353"/>
      <c r="PRJ17" s="350"/>
      <c r="PRK17" s="350"/>
      <c r="PRL17" s="350"/>
      <c r="PRM17" s="350"/>
      <c r="PRN17" s="350"/>
      <c r="PRO17" s="350"/>
      <c r="PRP17" s="351"/>
      <c r="PRQ17" s="352"/>
      <c r="PRR17" s="353"/>
      <c r="PRS17" s="352"/>
      <c r="PRT17" s="353"/>
      <c r="PRU17" s="352"/>
      <c r="PRV17" s="353"/>
      <c r="PRW17" s="352"/>
      <c r="PRX17" s="353"/>
      <c r="PRY17" s="350"/>
      <c r="PRZ17" s="350"/>
      <c r="PSA17" s="350"/>
      <c r="PSB17" s="350"/>
      <c r="PSC17" s="350"/>
      <c r="PSD17" s="350"/>
      <c r="PSE17" s="351"/>
      <c r="PSF17" s="352"/>
      <c r="PSG17" s="353"/>
      <c r="PSH17" s="352"/>
      <c r="PSI17" s="353"/>
      <c r="PSJ17" s="352"/>
      <c r="PSK17" s="353"/>
      <c r="PSL17" s="352"/>
      <c r="PSM17" s="353"/>
      <c r="PSN17" s="350"/>
      <c r="PSO17" s="350"/>
      <c r="PSP17" s="350"/>
      <c r="PSQ17" s="350"/>
      <c r="PSR17" s="350"/>
      <c r="PSS17" s="350"/>
      <c r="PST17" s="351"/>
      <c r="PSU17" s="352"/>
      <c r="PSV17" s="353"/>
      <c r="PSW17" s="352"/>
      <c r="PSX17" s="353"/>
      <c r="PSY17" s="352"/>
      <c r="PSZ17" s="353"/>
      <c r="PTA17" s="352"/>
      <c r="PTB17" s="353"/>
      <c r="PTC17" s="350"/>
      <c r="PTD17" s="350"/>
      <c r="PTE17" s="350"/>
      <c r="PTF17" s="350"/>
      <c r="PTG17" s="350"/>
      <c r="PTH17" s="350"/>
      <c r="PTI17" s="351"/>
      <c r="PTJ17" s="352"/>
      <c r="PTK17" s="353"/>
      <c r="PTL17" s="352"/>
      <c r="PTM17" s="353"/>
      <c r="PTN17" s="352"/>
      <c r="PTO17" s="353"/>
      <c r="PTP17" s="352"/>
      <c r="PTQ17" s="353"/>
      <c r="PTR17" s="350"/>
      <c r="PTS17" s="350"/>
      <c r="PTT17" s="350"/>
      <c r="PTU17" s="350"/>
      <c r="PTV17" s="350"/>
      <c r="PTW17" s="350"/>
      <c r="PTX17" s="351"/>
      <c r="PTY17" s="352"/>
      <c r="PTZ17" s="353"/>
      <c r="PUA17" s="352"/>
      <c r="PUB17" s="353"/>
      <c r="PUC17" s="352"/>
      <c r="PUD17" s="353"/>
      <c r="PUE17" s="352"/>
      <c r="PUF17" s="353"/>
      <c r="PUG17" s="350"/>
      <c r="PUH17" s="350"/>
      <c r="PUI17" s="350"/>
      <c r="PUJ17" s="350"/>
      <c r="PUK17" s="350"/>
      <c r="PUL17" s="350"/>
      <c r="PUM17" s="351"/>
      <c r="PUN17" s="352"/>
      <c r="PUO17" s="353"/>
      <c r="PUP17" s="352"/>
      <c r="PUQ17" s="353"/>
      <c r="PUR17" s="352"/>
      <c r="PUS17" s="353"/>
      <c r="PUT17" s="352"/>
      <c r="PUU17" s="353"/>
      <c r="PUV17" s="350"/>
      <c r="PUW17" s="350"/>
      <c r="PUX17" s="350"/>
      <c r="PUY17" s="350"/>
      <c r="PUZ17" s="350"/>
      <c r="PVA17" s="350"/>
      <c r="PVB17" s="351"/>
      <c r="PVC17" s="352"/>
      <c r="PVD17" s="353"/>
      <c r="PVE17" s="352"/>
      <c r="PVF17" s="353"/>
      <c r="PVG17" s="352"/>
      <c r="PVH17" s="353"/>
      <c r="PVI17" s="352"/>
      <c r="PVJ17" s="353"/>
      <c r="PVK17" s="350"/>
      <c r="PVL17" s="350"/>
      <c r="PVM17" s="350"/>
      <c r="PVN17" s="350"/>
      <c r="PVO17" s="350"/>
      <c r="PVP17" s="350"/>
      <c r="PVQ17" s="351"/>
      <c r="PVR17" s="352"/>
      <c r="PVS17" s="353"/>
      <c r="PVT17" s="352"/>
      <c r="PVU17" s="353"/>
      <c r="PVV17" s="352"/>
      <c r="PVW17" s="353"/>
      <c r="PVX17" s="352"/>
      <c r="PVY17" s="353"/>
      <c r="PVZ17" s="350"/>
      <c r="PWA17" s="350"/>
      <c r="PWB17" s="350"/>
      <c r="PWC17" s="350"/>
      <c r="PWD17" s="350"/>
      <c r="PWE17" s="350"/>
      <c r="PWF17" s="351"/>
      <c r="PWG17" s="352"/>
      <c r="PWH17" s="353"/>
      <c r="PWI17" s="352"/>
      <c r="PWJ17" s="353"/>
      <c r="PWK17" s="352"/>
      <c r="PWL17" s="353"/>
      <c r="PWM17" s="352"/>
      <c r="PWN17" s="353"/>
      <c r="PWO17" s="350"/>
      <c r="PWP17" s="350"/>
      <c r="PWQ17" s="350"/>
      <c r="PWR17" s="350"/>
      <c r="PWS17" s="350"/>
      <c r="PWT17" s="350"/>
      <c r="PWU17" s="351"/>
      <c r="PWV17" s="352"/>
      <c r="PWW17" s="353"/>
      <c r="PWX17" s="352"/>
      <c r="PWY17" s="353"/>
      <c r="PWZ17" s="352"/>
      <c r="PXA17" s="353"/>
      <c r="PXB17" s="352"/>
      <c r="PXC17" s="353"/>
      <c r="PXD17" s="350"/>
      <c r="PXE17" s="350"/>
      <c r="PXF17" s="350"/>
      <c r="PXG17" s="350"/>
      <c r="PXH17" s="350"/>
      <c r="PXI17" s="350"/>
      <c r="PXJ17" s="351"/>
      <c r="PXK17" s="352"/>
      <c r="PXL17" s="353"/>
      <c r="PXM17" s="352"/>
      <c r="PXN17" s="353"/>
      <c r="PXO17" s="352"/>
      <c r="PXP17" s="353"/>
      <c r="PXQ17" s="352"/>
      <c r="PXR17" s="353"/>
      <c r="PXS17" s="350"/>
      <c r="PXT17" s="350"/>
      <c r="PXU17" s="350"/>
      <c r="PXV17" s="350"/>
      <c r="PXW17" s="350"/>
      <c r="PXX17" s="350"/>
      <c r="PXY17" s="351"/>
      <c r="PXZ17" s="352"/>
      <c r="PYA17" s="353"/>
      <c r="PYB17" s="352"/>
      <c r="PYC17" s="353"/>
      <c r="PYD17" s="352"/>
      <c r="PYE17" s="353"/>
      <c r="PYF17" s="352"/>
      <c r="PYG17" s="353"/>
      <c r="PYH17" s="350"/>
      <c r="PYI17" s="350"/>
      <c r="PYJ17" s="350"/>
      <c r="PYK17" s="350"/>
      <c r="PYL17" s="350"/>
      <c r="PYM17" s="350"/>
      <c r="PYN17" s="351"/>
      <c r="PYO17" s="352"/>
      <c r="PYP17" s="353"/>
      <c r="PYQ17" s="352"/>
      <c r="PYR17" s="353"/>
      <c r="PYS17" s="352"/>
      <c r="PYT17" s="353"/>
      <c r="PYU17" s="352"/>
      <c r="PYV17" s="353"/>
      <c r="PYW17" s="350"/>
      <c r="PYX17" s="350"/>
      <c r="PYY17" s="350"/>
      <c r="PYZ17" s="350"/>
      <c r="PZA17" s="350"/>
      <c r="PZB17" s="350"/>
      <c r="PZC17" s="351"/>
      <c r="PZD17" s="352"/>
      <c r="PZE17" s="353"/>
      <c r="PZF17" s="352"/>
      <c r="PZG17" s="353"/>
      <c r="PZH17" s="352"/>
      <c r="PZI17" s="353"/>
      <c r="PZJ17" s="352"/>
      <c r="PZK17" s="353"/>
      <c r="PZL17" s="350"/>
      <c r="PZM17" s="350"/>
      <c r="PZN17" s="350"/>
      <c r="PZO17" s="350"/>
      <c r="PZP17" s="350"/>
      <c r="PZQ17" s="350"/>
      <c r="PZR17" s="351"/>
      <c r="PZS17" s="352"/>
      <c r="PZT17" s="353"/>
      <c r="PZU17" s="352"/>
      <c r="PZV17" s="353"/>
      <c r="PZW17" s="352"/>
      <c r="PZX17" s="353"/>
      <c r="PZY17" s="352"/>
      <c r="PZZ17" s="353"/>
      <c r="QAA17" s="350"/>
      <c r="QAB17" s="350"/>
      <c r="QAC17" s="350"/>
      <c r="QAD17" s="350"/>
      <c r="QAE17" s="350"/>
      <c r="QAF17" s="350"/>
      <c r="QAG17" s="351"/>
      <c r="QAH17" s="352"/>
      <c r="QAI17" s="353"/>
      <c r="QAJ17" s="352"/>
      <c r="QAK17" s="353"/>
      <c r="QAL17" s="352"/>
      <c r="QAM17" s="353"/>
      <c r="QAN17" s="352"/>
      <c r="QAO17" s="353"/>
      <c r="QAP17" s="350"/>
      <c r="QAQ17" s="350"/>
      <c r="QAR17" s="350"/>
      <c r="QAS17" s="350"/>
      <c r="QAT17" s="350"/>
      <c r="QAU17" s="350"/>
      <c r="QAV17" s="351"/>
      <c r="QAW17" s="352"/>
      <c r="QAX17" s="353"/>
      <c r="QAY17" s="352"/>
      <c r="QAZ17" s="353"/>
      <c r="QBA17" s="352"/>
      <c r="QBB17" s="353"/>
      <c r="QBC17" s="352"/>
      <c r="QBD17" s="353"/>
      <c r="QBE17" s="350"/>
      <c r="QBF17" s="350"/>
      <c r="QBG17" s="350"/>
      <c r="QBH17" s="350"/>
      <c r="QBI17" s="350"/>
      <c r="QBJ17" s="350"/>
      <c r="QBK17" s="351"/>
      <c r="QBL17" s="352"/>
      <c r="QBM17" s="353"/>
      <c r="QBN17" s="352"/>
      <c r="QBO17" s="353"/>
      <c r="QBP17" s="352"/>
      <c r="QBQ17" s="353"/>
      <c r="QBR17" s="352"/>
      <c r="QBS17" s="353"/>
      <c r="QBT17" s="350"/>
      <c r="QBU17" s="350"/>
      <c r="QBV17" s="350"/>
      <c r="QBW17" s="350"/>
      <c r="QBX17" s="350"/>
      <c r="QBY17" s="350"/>
      <c r="QBZ17" s="351"/>
      <c r="QCA17" s="352"/>
      <c r="QCB17" s="353"/>
      <c r="QCC17" s="352"/>
      <c r="QCD17" s="353"/>
      <c r="QCE17" s="352"/>
      <c r="QCF17" s="353"/>
      <c r="QCG17" s="352"/>
      <c r="QCH17" s="353"/>
      <c r="QCI17" s="350"/>
      <c r="QCJ17" s="350"/>
      <c r="QCK17" s="350"/>
      <c r="QCL17" s="350"/>
      <c r="QCM17" s="350"/>
      <c r="QCN17" s="350"/>
      <c r="QCO17" s="351"/>
      <c r="QCP17" s="352"/>
      <c r="QCQ17" s="353"/>
      <c r="QCR17" s="352"/>
      <c r="QCS17" s="353"/>
      <c r="QCT17" s="352"/>
      <c r="QCU17" s="353"/>
      <c r="QCV17" s="352"/>
      <c r="QCW17" s="353"/>
      <c r="QCX17" s="350"/>
      <c r="QCY17" s="350"/>
      <c r="QCZ17" s="350"/>
      <c r="QDA17" s="350"/>
      <c r="QDB17" s="350"/>
      <c r="QDC17" s="350"/>
      <c r="QDD17" s="351"/>
      <c r="QDE17" s="352"/>
      <c r="QDF17" s="353"/>
      <c r="QDG17" s="352"/>
      <c r="QDH17" s="353"/>
      <c r="QDI17" s="352"/>
      <c r="QDJ17" s="353"/>
      <c r="QDK17" s="352"/>
      <c r="QDL17" s="353"/>
      <c r="QDM17" s="350"/>
      <c r="QDN17" s="350"/>
      <c r="QDO17" s="350"/>
      <c r="QDP17" s="350"/>
      <c r="QDQ17" s="350"/>
      <c r="QDR17" s="350"/>
      <c r="QDS17" s="351"/>
      <c r="QDT17" s="352"/>
      <c r="QDU17" s="353"/>
      <c r="QDV17" s="352"/>
      <c r="QDW17" s="353"/>
      <c r="QDX17" s="352"/>
      <c r="QDY17" s="353"/>
      <c r="QDZ17" s="352"/>
      <c r="QEA17" s="353"/>
      <c r="QEB17" s="350"/>
      <c r="QEC17" s="350"/>
      <c r="QED17" s="350"/>
      <c r="QEE17" s="350"/>
      <c r="QEF17" s="350"/>
      <c r="QEG17" s="350"/>
      <c r="QEH17" s="351"/>
      <c r="QEI17" s="352"/>
      <c r="QEJ17" s="353"/>
      <c r="QEK17" s="352"/>
      <c r="QEL17" s="353"/>
      <c r="QEM17" s="352"/>
      <c r="QEN17" s="353"/>
      <c r="QEO17" s="352"/>
      <c r="QEP17" s="353"/>
      <c r="QEQ17" s="350"/>
      <c r="QER17" s="350"/>
      <c r="QES17" s="350"/>
      <c r="QET17" s="350"/>
      <c r="QEU17" s="350"/>
      <c r="QEV17" s="350"/>
      <c r="QEW17" s="351"/>
      <c r="QEX17" s="352"/>
      <c r="QEY17" s="353"/>
      <c r="QEZ17" s="352"/>
      <c r="QFA17" s="353"/>
      <c r="QFB17" s="352"/>
      <c r="QFC17" s="353"/>
      <c r="QFD17" s="352"/>
      <c r="QFE17" s="353"/>
      <c r="QFF17" s="350"/>
      <c r="QFG17" s="350"/>
      <c r="QFH17" s="350"/>
      <c r="QFI17" s="350"/>
      <c r="QFJ17" s="350"/>
      <c r="QFK17" s="350"/>
      <c r="QFL17" s="351"/>
      <c r="QFM17" s="352"/>
      <c r="QFN17" s="353"/>
      <c r="QFO17" s="352"/>
      <c r="QFP17" s="353"/>
      <c r="QFQ17" s="352"/>
      <c r="QFR17" s="353"/>
      <c r="QFS17" s="352"/>
      <c r="QFT17" s="353"/>
      <c r="QFU17" s="350"/>
      <c r="QFV17" s="350"/>
      <c r="QFW17" s="350"/>
      <c r="QFX17" s="350"/>
      <c r="QFY17" s="350"/>
      <c r="QFZ17" s="350"/>
      <c r="QGA17" s="351"/>
      <c r="QGB17" s="352"/>
      <c r="QGC17" s="353"/>
      <c r="QGD17" s="352"/>
      <c r="QGE17" s="353"/>
      <c r="QGF17" s="352"/>
      <c r="QGG17" s="353"/>
      <c r="QGH17" s="352"/>
      <c r="QGI17" s="353"/>
      <c r="QGJ17" s="350"/>
      <c r="QGK17" s="350"/>
      <c r="QGL17" s="350"/>
      <c r="QGM17" s="350"/>
      <c r="QGN17" s="350"/>
      <c r="QGO17" s="350"/>
      <c r="QGP17" s="351"/>
      <c r="QGQ17" s="352"/>
      <c r="QGR17" s="353"/>
      <c r="QGS17" s="352"/>
      <c r="QGT17" s="353"/>
      <c r="QGU17" s="352"/>
      <c r="QGV17" s="353"/>
      <c r="QGW17" s="352"/>
      <c r="QGX17" s="353"/>
      <c r="QGY17" s="350"/>
      <c r="QGZ17" s="350"/>
      <c r="QHA17" s="350"/>
      <c r="QHB17" s="350"/>
      <c r="QHC17" s="350"/>
      <c r="QHD17" s="350"/>
      <c r="QHE17" s="351"/>
      <c r="QHF17" s="352"/>
      <c r="QHG17" s="353"/>
      <c r="QHH17" s="352"/>
      <c r="QHI17" s="353"/>
      <c r="QHJ17" s="352"/>
      <c r="QHK17" s="353"/>
      <c r="QHL17" s="352"/>
      <c r="QHM17" s="353"/>
      <c r="QHN17" s="350"/>
      <c r="QHO17" s="350"/>
      <c r="QHP17" s="350"/>
      <c r="QHQ17" s="350"/>
      <c r="QHR17" s="350"/>
      <c r="QHS17" s="350"/>
      <c r="QHT17" s="351"/>
      <c r="QHU17" s="352"/>
      <c r="QHV17" s="353"/>
      <c r="QHW17" s="352"/>
      <c r="QHX17" s="353"/>
      <c r="QHY17" s="352"/>
      <c r="QHZ17" s="353"/>
      <c r="QIA17" s="352"/>
      <c r="QIB17" s="353"/>
      <c r="QIC17" s="350"/>
      <c r="QID17" s="350"/>
      <c r="QIE17" s="350"/>
      <c r="QIF17" s="350"/>
      <c r="QIG17" s="350"/>
      <c r="QIH17" s="350"/>
      <c r="QII17" s="351"/>
      <c r="QIJ17" s="352"/>
      <c r="QIK17" s="353"/>
      <c r="QIL17" s="352"/>
      <c r="QIM17" s="353"/>
      <c r="QIN17" s="352"/>
      <c r="QIO17" s="353"/>
      <c r="QIP17" s="352"/>
      <c r="QIQ17" s="353"/>
      <c r="QIR17" s="350"/>
      <c r="QIS17" s="350"/>
      <c r="QIT17" s="350"/>
      <c r="QIU17" s="350"/>
      <c r="QIV17" s="350"/>
      <c r="QIW17" s="350"/>
      <c r="QIX17" s="351"/>
      <c r="QIY17" s="352"/>
      <c r="QIZ17" s="353"/>
      <c r="QJA17" s="352"/>
      <c r="QJB17" s="353"/>
      <c r="QJC17" s="352"/>
      <c r="QJD17" s="353"/>
      <c r="QJE17" s="352"/>
      <c r="QJF17" s="353"/>
      <c r="QJG17" s="350"/>
      <c r="QJH17" s="350"/>
      <c r="QJI17" s="350"/>
      <c r="QJJ17" s="350"/>
      <c r="QJK17" s="350"/>
      <c r="QJL17" s="350"/>
      <c r="QJM17" s="351"/>
      <c r="QJN17" s="352"/>
      <c r="QJO17" s="353"/>
      <c r="QJP17" s="352"/>
      <c r="QJQ17" s="353"/>
      <c r="QJR17" s="352"/>
      <c r="QJS17" s="353"/>
      <c r="QJT17" s="352"/>
      <c r="QJU17" s="353"/>
      <c r="QJV17" s="350"/>
      <c r="QJW17" s="350"/>
      <c r="QJX17" s="350"/>
      <c r="QJY17" s="350"/>
      <c r="QJZ17" s="350"/>
      <c r="QKA17" s="350"/>
      <c r="QKB17" s="351"/>
      <c r="QKC17" s="352"/>
      <c r="QKD17" s="353"/>
      <c r="QKE17" s="352"/>
      <c r="QKF17" s="353"/>
      <c r="QKG17" s="352"/>
      <c r="QKH17" s="353"/>
      <c r="QKI17" s="352"/>
      <c r="QKJ17" s="353"/>
      <c r="QKK17" s="350"/>
      <c r="QKL17" s="350"/>
      <c r="QKM17" s="350"/>
      <c r="QKN17" s="350"/>
      <c r="QKO17" s="350"/>
      <c r="QKP17" s="350"/>
      <c r="QKQ17" s="351"/>
      <c r="QKR17" s="352"/>
      <c r="QKS17" s="353"/>
      <c r="QKT17" s="352"/>
      <c r="QKU17" s="353"/>
      <c r="QKV17" s="352"/>
      <c r="QKW17" s="353"/>
      <c r="QKX17" s="352"/>
      <c r="QKY17" s="353"/>
      <c r="QKZ17" s="350"/>
      <c r="QLA17" s="350"/>
      <c r="QLB17" s="350"/>
      <c r="QLC17" s="350"/>
      <c r="QLD17" s="350"/>
      <c r="QLE17" s="350"/>
      <c r="QLF17" s="351"/>
      <c r="QLG17" s="352"/>
      <c r="QLH17" s="353"/>
      <c r="QLI17" s="352"/>
      <c r="QLJ17" s="353"/>
      <c r="QLK17" s="352"/>
      <c r="QLL17" s="353"/>
      <c r="QLM17" s="352"/>
      <c r="QLN17" s="353"/>
      <c r="QLO17" s="350"/>
      <c r="QLP17" s="350"/>
      <c r="QLQ17" s="350"/>
      <c r="QLR17" s="350"/>
      <c r="QLS17" s="350"/>
      <c r="QLT17" s="350"/>
      <c r="QLU17" s="351"/>
      <c r="QLV17" s="352"/>
      <c r="QLW17" s="353"/>
      <c r="QLX17" s="352"/>
      <c r="QLY17" s="353"/>
      <c r="QLZ17" s="352"/>
      <c r="QMA17" s="353"/>
      <c r="QMB17" s="352"/>
      <c r="QMC17" s="353"/>
      <c r="QMD17" s="350"/>
      <c r="QME17" s="350"/>
      <c r="QMF17" s="350"/>
      <c r="QMG17" s="350"/>
      <c r="QMH17" s="350"/>
      <c r="QMI17" s="350"/>
      <c r="QMJ17" s="351"/>
      <c r="QMK17" s="352"/>
      <c r="QML17" s="353"/>
      <c r="QMM17" s="352"/>
      <c r="QMN17" s="353"/>
      <c r="QMO17" s="352"/>
      <c r="QMP17" s="353"/>
      <c r="QMQ17" s="352"/>
      <c r="QMR17" s="353"/>
      <c r="QMS17" s="350"/>
      <c r="QMT17" s="350"/>
      <c r="QMU17" s="350"/>
      <c r="QMV17" s="350"/>
      <c r="QMW17" s="350"/>
      <c r="QMX17" s="350"/>
      <c r="QMY17" s="351"/>
      <c r="QMZ17" s="352"/>
      <c r="QNA17" s="353"/>
      <c r="QNB17" s="352"/>
      <c r="QNC17" s="353"/>
      <c r="QND17" s="352"/>
      <c r="QNE17" s="353"/>
      <c r="QNF17" s="352"/>
      <c r="QNG17" s="353"/>
      <c r="QNH17" s="350"/>
      <c r="QNI17" s="350"/>
      <c r="QNJ17" s="350"/>
      <c r="QNK17" s="350"/>
      <c r="QNL17" s="350"/>
      <c r="QNM17" s="350"/>
      <c r="QNN17" s="351"/>
      <c r="QNO17" s="352"/>
      <c r="QNP17" s="353"/>
      <c r="QNQ17" s="352"/>
      <c r="QNR17" s="353"/>
      <c r="QNS17" s="352"/>
      <c r="QNT17" s="353"/>
      <c r="QNU17" s="352"/>
      <c r="QNV17" s="353"/>
      <c r="QNW17" s="350"/>
      <c r="QNX17" s="350"/>
      <c r="QNY17" s="350"/>
      <c r="QNZ17" s="350"/>
      <c r="QOA17" s="350"/>
      <c r="QOB17" s="350"/>
      <c r="QOC17" s="351"/>
      <c r="QOD17" s="352"/>
      <c r="QOE17" s="353"/>
      <c r="QOF17" s="352"/>
      <c r="QOG17" s="353"/>
      <c r="QOH17" s="352"/>
      <c r="QOI17" s="353"/>
      <c r="QOJ17" s="352"/>
      <c r="QOK17" s="353"/>
      <c r="QOL17" s="350"/>
      <c r="QOM17" s="350"/>
      <c r="QON17" s="350"/>
      <c r="QOO17" s="350"/>
      <c r="QOP17" s="350"/>
      <c r="QOQ17" s="350"/>
      <c r="QOR17" s="351"/>
      <c r="QOS17" s="352"/>
      <c r="QOT17" s="353"/>
      <c r="QOU17" s="352"/>
      <c r="QOV17" s="353"/>
      <c r="QOW17" s="352"/>
      <c r="QOX17" s="353"/>
      <c r="QOY17" s="352"/>
      <c r="QOZ17" s="353"/>
      <c r="QPA17" s="350"/>
      <c r="QPB17" s="350"/>
      <c r="QPC17" s="350"/>
      <c r="QPD17" s="350"/>
      <c r="QPE17" s="350"/>
      <c r="QPF17" s="350"/>
      <c r="QPG17" s="351"/>
      <c r="QPH17" s="352"/>
      <c r="QPI17" s="353"/>
      <c r="QPJ17" s="352"/>
      <c r="QPK17" s="353"/>
      <c r="QPL17" s="352"/>
      <c r="QPM17" s="353"/>
      <c r="QPN17" s="352"/>
      <c r="QPO17" s="353"/>
      <c r="QPP17" s="350"/>
      <c r="QPQ17" s="350"/>
      <c r="QPR17" s="350"/>
      <c r="QPS17" s="350"/>
      <c r="QPT17" s="350"/>
      <c r="QPU17" s="350"/>
      <c r="QPV17" s="351"/>
      <c r="QPW17" s="352"/>
      <c r="QPX17" s="353"/>
      <c r="QPY17" s="352"/>
      <c r="QPZ17" s="353"/>
      <c r="QQA17" s="352"/>
      <c r="QQB17" s="353"/>
      <c r="QQC17" s="352"/>
      <c r="QQD17" s="353"/>
      <c r="QQE17" s="350"/>
      <c r="QQF17" s="350"/>
      <c r="QQG17" s="350"/>
      <c r="QQH17" s="350"/>
      <c r="QQI17" s="350"/>
      <c r="QQJ17" s="350"/>
      <c r="QQK17" s="351"/>
      <c r="QQL17" s="352"/>
      <c r="QQM17" s="353"/>
      <c r="QQN17" s="352"/>
      <c r="QQO17" s="353"/>
      <c r="QQP17" s="352"/>
      <c r="QQQ17" s="353"/>
      <c r="QQR17" s="352"/>
      <c r="QQS17" s="353"/>
      <c r="QQT17" s="350"/>
      <c r="QQU17" s="350"/>
      <c r="QQV17" s="350"/>
      <c r="QQW17" s="350"/>
      <c r="QQX17" s="350"/>
      <c r="QQY17" s="350"/>
      <c r="QQZ17" s="351"/>
      <c r="QRA17" s="352"/>
      <c r="QRB17" s="353"/>
      <c r="QRC17" s="352"/>
      <c r="QRD17" s="353"/>
      <c r="QRE17" s="352"/>
      <c r="QRF17" s="353"/>
      <c r="QRG17" s="352"/>
      <c r="QRH17" s="353"/>
      <c r="QRI17" s="350"/>
      <c r="QRJ17" s="350"/>
      <c r="QRK17" s="350"/>
      <c r="QRL17" s="350"/>
      <c r="QRM17" s="350"/>
      <c r="QRN17" s="350"/>
      <c r="QRO17" s="351"/>
      <c r="QRP17" s="352"/>
      <c r="QRQ17" s="353"/>
      <c r="QRR17" s="352"/>
      <c r="QRS17" s="353"/>
      <c r="QRT17" s="352"/>
      <c r="QRU17" s="353"/>
      <c r="QRV17" s="352"/>
      <c r="QRW17" s="353"/>
      <c r="QRX17" s="350"/>
      <c r="QRY17" s="350"/>
      <c r="QRZ17" s="350"/>
      <c r="QSA17" s="350"/>
      <c r="QSB17" s="350"/>
      <c r="QSC17" s="350"/>
      <c r="QSD17" s="351"/>
      <c r="QSE17" s="352"/>
      <c r="QSF17" s="353"/>
      <c r="QSG17" s="352"/>
      <c r="QSH17" s="353"/>
      <c r="QSI17" s="352"/>
      <c r="QSJ17" s="353"/>
      <c r="QSK17" s="352"/>
      <c r="QSL17" s="353"/>
      <c r="QSM17" s="350"/>
      <c r="QSN17" s="350"/>
      <c r="QSO17" s="350"/>
      <c r="QSP17" s="350"/>
      <c r="QSQ17" s="350"/>
      <c r="QSR17" s="350"/>
      <c r="QSS17" s="351"/>
      <c r="QST17" s="352"/>
      <c r="QSU17" s="353"/>
      <c r="QSV17" s="352"/>
      <c r="QSW17" s="353"/>
      <c r="QSX17" s="352"/>
      <c r="QSY17" s="353"/>
      <c r="QSZ17" s="352"/>
      <c r="QTA17" s="353"/>
      <c r="QTB17" s="350"/>
      <c r="QTC17" s="350"/>
      <c r="QTD17" s="350"/>
      <c r="QTE17" s="350"/>
      <c r="QTF17" s="350"/>
      <c r="QTG17" s="350"/>
      <c r="QTH17" s="351"/>
      <c r="QTI17" s="352"/>
      <c r="QTJ17" s="353"/>
      <c r="QTK17" s="352"/>
      <c r="QTL17" s="353"/>
      <c r="QTM17" s="352"/>
      <c r="QTN17" s="353"/>
      <c r="QTO17" s="352"/>
      <c r="QTP17" s="353"/>
      <c r="QTQ17" s="350"/>
      <c r="QTR17" s="350"/>
      <c r="QTS17" s="350"/>
      <c r="QTT17" s="350"/>
      <c r="QTU17" s="350"/>
      <c r="QTV17" s="350"/>
      <c r="QTW17" s="351"/>
      <c r="QTX17" s="352"/>
      <c r="QTY17" s="353"/>
      <c r="QTZ17" s="352"/>
      <c r="QUA17" s="353"/>
      <c r="QUB17" s="352"/>
      <c r="QUC17" s="353"/>
      <c r="QUD17" s="352"/>
      <c r="QUE17" s="353"/>
      <c r="QUF17" s="350"/>
      <c r="QUG17" s="350"/>
      <c r="QUH17" s="350"/>
      <c r="QUI17" s="350"/>
      <c r="QUJ17" s="350"/>
      <c r="QUK17" s="350"/>
      <c r="QUL17" s="351"/>
      <c r="QUM17" s="352"/>
      <c r="QUN17" s="353"/>
      <c r="QUO17" s="352"/>
      <c r="QUP17" s="353"/>
      <c r="QUQ17" s="352"/>
      <c r="QUR17" s="353"/>
      <c r="QUS17" s="352"/>
      <c r="QUT17" s="353"/>
      <c r="QUU17" s="350"/>
      <c r="QUV17" s="350"/>
      <c r="QUW17" s="350"/>
      <c r="QUX17" s="350"/>
      <c r="QUY17" s="350"/>
      <c r="QUZ17" s="350"/>
      <c r="QVA17" s="351"/>
      <c r="QVB17" s="352"/>
      <c r="QVC17" s="353"/>
      <c r="QVD17" s="352"/>
      <c r="QVE17" s="353"/>
      <c r="QVF17" s="352"/>
      <c r="QVG17" s="353"/>
      <c r="QVH17" s="352"/>
      <c r="QVI17" s="353"/>
      <c r="QVJ17" s="350"/>
      <c r="QVK17" s="350"/>
      <c r="QVL17" s="350"/>
      <c r="QVM17" s="350"/>
      <c r="QVN17" s="350"/>
      <c r="QVO17" s="350"/>
      <c r="QVP17" s="351"/>
      <c r="QVQ17" s="352"/>
      <c r="QVR17" s="353"/>
      <c r="QVS17" s="352"/>
      <c r="QVT17" s="353"/>
      <c r="QVU17" s="352"/>
      <c r="QVV17" s="353"/>
      <c r="QVW17" s="352"/>
      <c r="QVX17" s="353"/>
      <c r="QVY17" s="350"/>
      <c r="QVZ17" s="350"/>
      <c r="QWA17" s="350"/>
      <c r="QWB17" s="350"/>
      <c r="QWC17" s="350"/>
      <c r="QWD17" s="350"/>
      <c r="QWE17" s="351"/>
      <c r="QWF17" s="352"/>
      <c r="QWG17" s="353"/>
      <c r="QWH17" s="352"/>
      <c r="QWI17" s="353"/>
      <c r="QWJ17" s="352"/>
      <c r="QWK17" s="353"/>
      <c r="QWL17" s="352"/>
      <c r="QWM17" s="353"/>
      <c r="QWN17" s="350"/>
      <c r="QWO17" s="350"/>
      <c r="QWP17" s="350"/>
      <c r="QWQ17" s="350"/>
      <c r="QWR17" s="350"/>
      <c r="QWS17" s="350"/>
      <c r="QWT17" s="351"/>
      <c r="QWU17" s="352"/>
      <c r="QWV17" s="353"/>
      <c r="QWW17" s="352"/>
      <c r="QWX17" s="353"/>
      <c r="QWY17" s="352"/>
      <c r="QWZ17" s="353"/>
      <c r="QXA17" s="352"/>
      <c r="QXB17" s="353"/>
      <c r="QXC17" s="350"/>
      <c r="QXD17" s="350"/>
      <c r="QXE17" s="350"/>
      <c r="QXF17" s="350"/>
      <c r="QXG17" s="350"/>
      <c r="QXH17" s="350"/>
      <c r="QXI17" s="351"/>
      <c r="QXJ17" s="352"/>
      <c r="QXK17" s="353"/>
      <c r="QXL17" s="352"/>
      <c r="QXM17" s="353"/>
      <c r="QXN17" s="352"/>
      <c r="QXO17" s="353"/>
      <c r="QXP17" s="352"/>
      <c r="QXQ17" s="353"/>
      <c r="QXR17" s="350"/>
      <c r="QXS17" s="350"/>
      <c r="QXT17" s="350"/>
      <c r="QXU17" s="350"/>
      <c r="QXV17" s="350"/>
      <c r="QXW17" s="350"/>
      <c r="QXX17" s="351"/>
      <c r="QXY17" s="352"/>
      <c r="QXZ17" s="353"/>
      <c r="QYA17" s="352"/>
      <c r="QYB17" s="353"/>
      <c r="QYC17" s="352"/>
      <c r="QYD17" s="353"/>
      <c r="QYE17" s="352"/>
      <c r="QYF17" s="353"/>
      <c r="QYG17" s="350"/>
      <c r="QYH17" s="350"/>
      <c r="QYI17" s="350"/>
      <c r="QYJ17" s="350"/>
      <c r="QYK17" s="350"/>
      <c r="QYL17" s="350"/>
      <c r="QYM17" s="351"/>
      <c r="QYN17" s="352"/>
      <c r="QYO17" s="353"/>
      <c r="QYP17" s="352"/>
      <c r="QYQ17" s="353"/>
      <c r="QYR17" s="352"/>
      <c r="QYS17" s="353"/>
      <c r="QYT17" s="352"/>
      <c r="QYU17" s="353"/>
      <c r="QYV17" s="350"/>
      <c r="QYW17" s="350"/>
      <c r="QYX17" s="350"/>
      <c r="QYY17" s="350"/>
      <c r="QYZ17" s="350"/>
      <c r="QZA17" s="350"/>
      <c r="QZB17" s="351"/>
      <c r="QZC17" s="352"/>
      <c r="QZD17" s="353"/>
      <c r="QZE17" s="352"/>
      <c r="QZF17" s="353"/>
      <c r="QZG17" s="352"/>
      <c r="QZH17" s="353"/>
      <c r="QZI17" s="352"/>
      <c r="QZJ17" s="353"/>
      <c r="QZK17" s="350"/>
      <c r="QZL17" s="350"/>
      <c r="QZM17" s="350"/>
      <c r="QZN17" s="350"/>
      <c r="QZO17" s="350"/>
      <c r="QZP17" s="350"/>
      <c r="QZQ17" s="351"/>
      <c r="QZR17" s="352"/>
      <c r="QZS17" s="353"/>
      <c r="QZT17" s="352"/>
      <c r="QZU17" s="353"/>
      <c r="QZV17" s="352"/>
      <c r="QZW17" s="353"/>
      <c r="QZX17" s="352"/>
      <c r="QZY17" s="353"/>
      <c r="QZZ17" s="350"/>
      <c r="RAA17" s="350"/>
      <c r="RAB17" s="350"/>
      <c r="RAC17" s="350"/>
      <c r="RAD17" s="350"/>
      <c r="RAE17" s="350"/>
      <c r="RAF17" s="351"/>
      <c r="RAG17" s="352"/>
      <c r="RAH17" s="353"/>
      <c r="RAI17" s="352"/>
      <c r="RAJ17" s="353"/>
      <c r="RAK17" s="352"/>
      <c r="RAL17" s="353"/>
      <c r="RAM17" s="352"/>
      <c r="RAN17" s="353"/>
      <c r="RAO17" s="350"/>
      <c r="RAP17" s="350"/>
      <c r="RAQ17" s="350"/>
      <c r="RAR17" s="350"/>
      <c r="RAS17" s="350"/>
      <c r="RAT17" s="350"/>
      <c r="RAU17" s="351"/>
      <c r="RAV17" s="352"/>
      <c r="RAW17" s="353"/>
      <c r="RAX17" s="352"/>
      <c r="RAY17" s="353"/>
      <c r="RAZ17" s="352"/>
      <c r="RBA17" s="353"/>
      <c r="RBB17" s="352"/>
      <c r="RBC17" s="353"/>
      <c r="RBD17" s="350"/>
      <c r="RBE17" s="350"/>
      <c r="RBF17" s="350"/>
      <c r="RBG17" s="350"/>
      <c r="RBH17" s="350"/>
      <c r="RBI17" s="350"/>
      <c r="RBJ17" s="351"/>
      <c r="RBK17" s="352"/>
      <c r="RBL17" s="353"/>
      <c r="RBM17" s="352"/>
      <c r="RBN17" s="353"/>
      <c r="RBO17" s="352"/>
      <c r="RBP17" s="353"/>
      <c r="RBQ17" s="352"/>
      <c r="RBR17" s="353"/>
      <c r="RBS17" s="350"/>
      <c r="RBT17" s="350"/>
      <c r="RBU17" s="350"/>
      <c r="RBV17" s="350"/>
      <c r="RBW17" s="350"/>
      <c r="RBX17" s="350"/>
      <c r="RBY17" s="351"/>
      <c r="RBZ17" s="352"/>
      <c r="RCA17" s="353"/>
      <c r="RCB17" s="352"/>
      <c r="RCC17" s="353"/>
      <c r="RCD17" s="352"/>
      <c r="RCE17" s="353"/>
      <c r="RCF17" s="352"/>
      <c r="RCG17" s="353"/>
      <c r="RCH17" s="350"/>
      <c r="RCI17" s="350"/>
      <c r="RCJ17" s="350"/>
      <c r="RCK17" s="350"/>
      <c r="RCL17" s="350"/>
      <c r="RCM17" s="350"/>
      <c r="RCN17" s="351"/>
      <c r="RCO17" s="352"/>
      <c r="RCP17" s="353"/>
      <c r="RCQ17" s="352"/>
      <c r="RCR17" s="353"/>
      <c r="RCS17" s="352"/>
      <c r="RCT17" s="353"/>
      <c r="RCU17" s="352"/>
      <c r="RCV17" s="353"/>
      <c r="RCW17" s="350"/>
      <c r="RCX17" s="350"/>
      <c r="RCY17" s="350"/>
      <c r="RCZ17" s="350"/>
      <c r="RDA17" s="350"/>
      <c r="RDB17" s="350"/>
      <c r="RDC17" s="351"/>
      <c r="RDD17" s="352"/>
      <c r="RDE17" s="353"/>
      <c r="RDF17" s="352"/>
      <c r="RDG17" s="353"/>
      <c r="RDH17" s="352"/>
      <c r="RDI17" s="353"/>
      <c r="RDJ17" s="352"/>
      <c r="RDK17" s="353"/>
      <c r="RDL17" s="350"/>
      <c r="RDM17" s="350"/>
      <c r="RDN17" s="350"/>
      <c r="RDO17" s="350"/>
      <c r="RDP17" s="350"/>
      <c r="RDQ17" s="350"/>
      <c r="RDR17" s="351"/>
      <c r="RDS17" s="352"/>
      <c r="RDT17" s="353"/>
      <c r="RDU17" s="352"/>
      <c r="RDV17" s="353"/>
      <c r="RDW17" s="352"/>
      <c r="RDX17" s="353"/>
      <c r="RDY17" s="352"/>
      <c r="RDZ17" s="353"/>
      <c r="REA17" s="350"/>
      <c r="REB17" s="350"/>
      <c r="REC17" s="350"/>
      <c r="RED17" s="350"/>
      <c r="REE17" s="350"/>
      <c r="REF17" s="350"/>
      <c r="REG17" s="351"/>
      <c r="REH17" s="352"/>
      <c r="REI17" s="353"/>
      <c r="REJ17" s="352"/>
      <c r="REK17" s="353"/>
      <c r="REL17" s="352"/>
      <c r="REM17" s="353"/>
      <c r="REN17" s="352"/>
      <c r="REO17" s="353"/>
      <c r="REP17" s="350"/>
      <c r="REQ17" s="350"/>
      <c r="RER17" s="350"/>
      <c r="RES17" s="350"/>
      <c r="RET17" s="350"/>
      <c r="REU17" s="350"/>
      <c r="REV17" s="351"/>
      <c r="REW17" s="352"/>
      <c r="REX17" s="353"/>
      <c r="REY17" s="352"/>
      <c r="REZ17" s="353"/>
      <c r="RFA17" s="352"/>
      <c r="RFB17" s="353"/>
      <c r="RFC17" s="352"/>
      <c r="RFD17" s="353"/>
      <c r="RFE17" s="350"/>
      <c r="RFF17" s="350"/>
      <c r="RFG17" s="350"/>
      <c r="RFH17" s="350"/>
      <c r="RFI17" s="350"/>
      <c r="RFJ17" s="350"/>
      <c r="RFK17" s="351"/>
      <c r="RFL17" s="352"/>
      <c r="RFM17" s="353"/>
      <c r="RFN17" s="352"/>
      <c r="RFO17" s="353"/>
      <c r="RFP17" s="352"/>
      <c r="RFQ17" s="353"/>
      <c r="RFR17" s="352"/>
      <c r="RFS17" s="353"/>
      <c r="RFT17" s="350"/>
      <c r="RFU17" s="350"/>
      <c r="RFV17" s="350"/>
      <c r="RFW17" s="350"/>
      <c r="RFX17" s="350"/>
      <c r="RFY17" s="350"/>
      <c r="RFZ17" s="351"/>
      <c r="RGA17" s="352"/>
      <c r="RGB17" s="353"/>
      <c r="RGC17" s="352"/>
      <c r="RGD17" s="353"/>
      <c r="RGE17" s="352"/>
      <c r="RGF17" s="353"/>
      <c r="RGG17" s="352"/>
      <c r="RGH17" s="353"/>
      <c r="RGI17" s="350"/>
      <c r="RGJ17" s="350"/>
      <c r="RGK17" s="350"/>
      <c r="RGL17" s="350"/>
      <c r="RGM17" s="350"/>
      <c r="RGN17" s="350"/>
      <c r="RGO17" s="351"/>
      <c r="RGP17" s="352"/>
      <c r="RGQ17" s="353"/>
      <c r="RGR17" s="352"/>
      <c r="RGS17" s="353"/>
      <c r="RGT17" s="352"/>
      <c r="RGU17" s="353"/>
      <c r="RGV17" s="352"/>
      <c r="RGW17" s="353"/>
      <c r="RGX17" s="350"/>
      <c r="RGY17" s="350"/>
      <c r="RGZ17" s="350"/>
      <c r="RHA17" s="350"/>
      <c r="RHB17" s="350"/>
      <c r="RHC17" s="350"/>
      <c r="RHD17" s="351"/>
      <c r="RHE17" s="352"/>
      <c r="RHF17" s="353"/>
      <c r="RHG17" s="352"/>
      <c r="RHH17" s="353"/>
      <c r="RHI17" s="352"/>
      <c r="RHJ17" s="353"/>
      <c r="RHK17" s="352"/>
      <c r="RHL17" s="353"/>
      <c r="RHM17" s="350"/>
      <c r="RHN17" s="350"/>
      <c r="RHO17" s="350"/>
      <c r="RHP17" s="350"/>
      <c r="RHQ17" s="350"/>
      <c r="RHR17" s="350"/>
      <c r="RHS17" s="351"/>
      <c r="RHT17" s="352"/>
      <c r="RHU17" s="353"/>
      <c r="RHV17" s="352"/>
      <c r="RHW17" s="353"/>
      <c r="RHX17" s="352"/>
      <c r="RHY17" s="353"/>
      <c r="RHZ17" s="352"/>
      <c r="RIA17" s="353"/>
      <c r="RIB17" s="350"/>
      <c r="RIC17" s="350"/>
      <c r="RID17" s="350"/>
      <c r="RIE17" s="350"/>
      <c r="RIF17" s="350"/>
      <c r="RIG17" s="350"/>
      <c r="RIH17" s="351"/>
      <c r="RII17" s="352"/>
      <c r="RIJ17" s="353"/>
      <c r="RIK17" s="352"/>
      <c r="RIL17" s="353"/>
      <c r="RIM17" s="352"/>
      <c r="RIN17" s="353"/>
      <c r="RIO17" s="352"/>
      <c r="RIP17" s="353"/>
      <c r="RIQ17" s="350"/>
      <c r="RIR17" s="350"/>
      <c r="RIS17" s="350"/>
      <c r="RIT17" s="350"/>
      <c r="RIU17" s="350"/>
      <c r="RIV17" s="350"/>
      <c r="RIW17" s="351"/>
      <c r="RIX17" s="352"/>
      <c r="RIY17" s="353"/>
      <c r="RIZ17" s="352"/>
      <c r="RJA17" s="353"/>
      <c r="RJB17" s="352"/>
      <c r="RJC17" s="353"/>
      <c r="RJD17" s="352"/>
      <c r="RJE17" s="353"/>
      <c r="RJF17" s="350"/>
      <c r="RJG17" s="350"/>
      <c r="RJH17" s="350"/>
      <c r="RJI17" s="350"/>
      <c r="RJJ17" s="350"/>
      <c r="RJK17" s="350"/>
      <c r="RJL17" s="351"/>
      <c r="RJM17" s="352"/>
      <c r="RJN17" s="353"/>
      <c r="RJO17" s="352"/>
      <c r="RJP17" s="353"/>
      <c r="RJQ17" s="352"/>
      <c r="RJR17" s="353"/>
      <c r="RJS17" s="352"/>
      <c r="RJT17" s="353"/>
      <c r="RJU17" s="350"/>
      <c r="RJV17" s="350"/>
      <c r="RJW17" s="350"/>
      <c r="RJX17" s="350"/>
      <c r="RJY17" s="350"/>
      <c r="RJZ17" s="350"/>
      <c r="RKA17" s="351"/>
      <c r="RKB17" s="352"/>
      <c r="RKC17" s="353"/>
      <c r="RKD17" s="352"/>
      <c r="RKE17" s="353"/>
      <c r="RKF17" s="352"/>
      <c r="RKG17" s="353"/>
      <c r="RKH17" s="352"/>
      <c r="RKI17" s="353"/>
      <c r="RKJ17" s="350"/>
      <c r="RKK17" s="350"/>
      <c r="RKL17" s="350"/>
      <c r="RKM17" s="350"/>
      <c r="RKN17" s="350"/>
      <c r="RKO17" s="350"/>
      <c r="RKP17" s="351"/>
      <c r="RKQ17" s="352"/>
      <c r="RKR17" s="353"/>
      <c r="RKS17" s="352"/>
      <c r="RKT17" s="353"/>
      <c r="RKU17" s="352"/>
      <c r="RKV17" s="353"/>
      <c r="RKW17" s="352"/>
      <c r="RKX17" s="353"/>
      <c r="RKY17" s="350"/>
      <c r="RKZ17" s="350"/>
      <c r="RLA17" s="350"/>
      <c r="RLB17" s="350"/>
      <c r="RLC17" s="350"/>
      <c r="RLD17" s="350"/>
      <c r="RLE17" s="351"/>
      <c r="RLF17" s="352"/>
      <c r="RLG17" s="353"/>
      <c r="RLH17" s="352"/>
      <c r="RLI17" s="353"/>
      <c r="RLJ17" s="352"/>
      <c r="RLK17" s="353"/>
      <c r="RLL17" s="352"/>
      <c r="RLM17" s="353"/>
      <c r="RLN17" s="350"/>
      <c r="RLO17" s="350"/>
      <c r="RLP17" s="350"/>
      <c r="RLQ17" s="350"/>
      <c r="RLR17" s="350"/>
      <c r="RLS17" s="350"/>
      <c r="RLT17" s="351"/>
      <c r="RLU17" s="352"/>
      <c r="RLV17" s="353"/>
      <c r="RLW17" s="352"/>
      <c r="RLX17" s="353"/>
      <c r="RLY17" s="352"/>
      <c r="RLZ17" s="353"/>
      <c r="RMA17" s="352"/>
      <c r="RMB17" s="353"/>
      <c r="RMC17" s="350"/>
      <c r="RMD17" s="350"/>
      <c r="RME17" s="350"/>
      <c r="RMF17" s="350"/>
      <c r="RMG17" s="350"/>
      <c r="RMH17" s="350"/>
      <c r="RMI17" s="351"/>
      <c r="RMJ17" s="352"/>
      <c r="RMK17" s="353"/>
      <c r="RML17" s="352"/>
      <c r="RMM17" s="353"/>
      <c r="RMN17" s="352"/>
      <c r="RMO17" s="353"/>
      <c r="RMP17" s="352"/>
      <c r="RMQ17" s="353"/>
      <c r="RMR17" s="350"/>
      <c r="RMS17" s="350"/>
      <c r="RMT17" s="350"/>
      <c r="RMU17" s="350"/>
      <c r="RMV17" s="350"/>
      <c r="RMW17" s="350"/>
      <c r="RMX17" s="351"/>
      <c r="RMY17" s="352"/>
      <c r="RMZ17" s="353"/>
      <c r="RNA17" s="352"/>
      <c r="RNB17" s="353"/>
      <c r="RNC17" s="352"/>
      <c r="RND17" s="353"/>
      <c r="RNE17" s="352"/>
      <c r="RNF17" s="353"/>
      <c r="RNG17" s="350"/>
      <c r="RNH17" s="350"/>
      <c r="RNI17" s="350"/>
      <c r="RNJ17" s="350"/>
      <c r="RNK17" s="350"/>
      <c r="RNL17" s="350"/>
      <c r="RNM17" s="351"/>
      <c r="RNN17" s="352"/>
      <c r="RNO17" s="353"/>
      <c r="RNP17" s="352"/>
      <c r="RNQ17" s="353"/>
      <c r="RNR17" s="352"/>
      <c r="RNS17" s="353"/>
      <c r="RNT17" s="352"/>
      <c r="RNU17" s="353"/>
      <c r="RNV17" s="350"/>
      <c r="RNW17" s="350"/>
      <c r="RNX17" s="350"/>
      <c r="RNY17" s="350"/>
      <c r="RNZ17" s="350"/>
      <c r="ROA17" s="350"/>
      <c r="ROB17" s="351"/>
      <c r="ROC17" s="352"/>
      <c r="ROD17" s="353"/>
      <c r="ROE17" s="352"/>
      <c r="ROF17" s="353"/>
      <c r="ROG17" s="352"/>
      <c r="ROH17" s="353"/>
      <c r="ROI17" s="352"/>
      <c r="ROJ17" s="353"/>
      <c r="ROK17" s="350"/>
      <c r="ROL17" s="350"/>
      <c r="ROM17" s="350"/>
      <c r="RON17" s="350"/>
      <c r="ROO17" s="350"/>
      <c r="ROP17" s="350"/>
      <c r="ROQ17" s="351"/>
      <c r="ROR17" s="352"/>
      <c r="ROS17" s="353"/>
      <c r="ROT17" s="352"/>
      <c r="ROU17" s="353"/>
      <c r="ROV17" s="352"/>
      <c r="ROW17" s="353"/>
      <c r="ROX17" s="352"/>
      <c r="ROY17" s="353"/>
      <c r="ROZ17" s="350"/>
      <c r="RPA17" s="350"/>
      <c r="RPB17" s="350"/>
      <c r="RPC17" s="350"/>
      <c r="RPD17" s="350"/>
      <c r="RPE17" s="350"/>
      <c r="RPF17" s="351"/>
      <c r="RPG17" s="352"/>
      <c r="RPH17" s="353"/>
      <c r="RPI17" s="352"/>
      <c r="RPJ17" s="353"/>
      <c r="RPK17" s="352"/>
      <c r="RPL17" s="353"/>
      <c r="RPM17" s="352"/>
      <c r="RPN17" s="353"/>
      <c r="RPO17" s="350"/>
      <c r="RPP17" s="350"/>
      <c r="RPQ17" s="350"/>
      <c r="RPR17" s="350"/>
      <c r="RPS17" s="350"/>
      <c r="RPT17" s="350"/>
      <c r="RPU17" s="351"/>
      <c r="RPV17" s="352"/>
      <c r="RPW17" s="353"/>
      <c r="RPX17" s="352"/>
      <c r="RPY17" s="353"/>
      <c r="RPZ17" s="352"/>
      <c r="RQA17" s="353"/>
      <c r="RQB17" s="352"/>
      <c r="RQC17" s="353"/>
      <c r="RQD17" s="350"/>
      <c r="RQE17" s="350"/>
      <c r="RQF17" s="350"/>
      <c r="RQG17" s="350"/>
      <c r="RQH17" s="350"/>
      <c r="RQI17" s="350"/>
      <c r="RQJ17" s="351"/>
      <c r="RQK17" s="352"/>
      <c r="RQL17" s="353"/>
      <c r="RQM17" s="352"/>
      <c r="RQN17" s="353"/>
      <c r="RQO17" s="352"/>
      <c r="RQP17" s="353"/>
      <c r="RQQ17" s="352"/>
      <c r="RQR17" s="353"/>
      <c r="RQS17" s="350"/>
      <c r="RQT17" s="350"/>
      <c r="RQU17" s="350"/>
      <c r="RQV17" s="350"/>
      <c r="RQW17" s="350"/>
      <c r="RQX17" s="350"/>
      <c r="RQY17" s="351"/>
      <c r="RQZ17" s="352"/>
      <c r="RRA17" s="353"/>
      <c r="RRB17" s="352"/>
      <c r="RRC17" s="353"/>
      <c r="RRD17" s="352"/>
      <c r="RRE17" s="353"/>
      <c r="RRF17" s="352"/>
      <c r="RRG17" s="353"/>
      <c r="RRH17" s="350"/>
      <c r="RRI17" s="350"/>
      <c r="RRJ17" s="350"/>
      <c r="RRK17" s="350"/>
      <c r="RRL17" s="350"/>
      <c r="RRM17" s="350"/>
      <c r="RRN17" s="351"/>
      <c r="RRO17" s="352"/>
      <c r="RRP17" s="353"/>
      <c r="RRQ17" s="352"/>
      <c r="RRR17" s="353"/>
      <c r="RRS17" s="352"/>
      <c r="RRT17" s="353"/>
      <c r="RRU17" s="352"/>
      <c r="RRV17" s="353"/>
      <c r="RRW17" s="350"/>
      <c r="RRX17" s="350"/>
      <c r="RRY17" s="350"/>
      <c r="RRZ17" s="350"/>
      <c r="RSA17" s="350"/>
      <c r="RSB17" s="350"/>
      <c r="RSC17" s="351"/>
      <c r="RSD17" s="352"/>
      <c r="RSE17" s="353"/>
      <c r="RSF17" s="352"/>
      <c r="RSG17" s="353"/>
      <c r="RSH17" s="352"/>
      <c r="RSI17" s="353"/>
      <c r="RSJ17" s="352"/>
      <c r="RSK17" s="353"/>
      <c r="RSL17" s="350"/>
      <c r="RSM17" s="350"/>
      <c r="RSN17" s="350"/>
      <c r="RSO17" s="350"/>
      <c r="RSP17" s="350"/>
      <c r="RSQ17" s="350"/>
      <c r="RSR17" s="351"/>
      <c r="RSS17" s="352"/>
      <c r="RST17" s="353"/>
      <c r="RSU17" s="352"/>
      <c r="RSV17" s="353"/>
      <c r="RSW17" s="352"/>
      <c r="RSX17" s="353"/>
      <c r="RSY17" s="352"/>
      <c r="RSZ17" s="353"/>
      <c r="RTA17" s="350"/>
      <c r="RTB17" s="350"/>
      <c r="RTC17" s="350"/>
      <c r="RTD17" s="350"/>
      <c r="RTE17" s="350"/>
      <c r="RTF17" s="350"/>
      <c r="RTG17" s="351"/>
      <c r="RTH17" s="352"/>
      <c r="RTI17" s="353"/>
      <c r="RTJ17" s="352"/>
      <c r="RTK17" s="353"/>
      <c r="RTL17" s="352"/>
      <c r="RTM17" s="353"/>
      <c r="RTN17" s="352"/>
      <c r="RTO17" s="353"/>
      <c r="RTP17" s="350"/>
      <c r="RTQ17" s="350"/>
      <c r="RTR17" s="350"/>
      <c r="RTS17" s="350"/>
      <c r="RTT17" s="350"/>
      <c r="RTU17" s="350"/>
      <c r="RTV17" s="351"/>
      <c r="RTW17" s="352"/>
      <c r="RTX17" s="353"/>
      <c r="RTY17" s="352"/>
      <c r="RTZ17" s="353"/>
      <c r="RUA17" s="352"/>
      <c r="RUB17" s="353"/>
      <c r="RUC17" s="352"/>
      <c r="RUD17" s="353"/>
      <c r="RUE17" s="350"/>
      <c r="RUF17" s="350"/>
      <c r="RUG17" s="350"/>
      <c r="RUH17" s="350"/>
      <c r="RUI17" s="350"/>
      <c r="RUJ17" s="350"/>
      <c r="RUK17" s="351"/>
      <c r="RUL17" s="352"/>
      <c r="RUM17" s="353"/>
      <c r="RUN17" s="352"/>
      <c r="RUO17" s="353"/>
      <c r="RUP17" s="352"/>
      <c r="RUQ17" s="353"/>
      <c r="RUR17" s="352"/>
      <c r="RUS17" s="353"/>
      <c r="RUT17" s="350"/>
      <c r="RUU17" s="350"/>
      <c r="RUV17" s="350"/>
      <c r="RUW17" s="350"/>
      <c r="RUX17" s="350"/>
      <c r="RUY17" s="350"/>
      <c r="RUZ17" s="351"/>
      <c r="RVA17" s="352"/>
      <c r="RVB17" s="353"/>
      <c r="RVC17" s="352"/>
      <c r="RVD17" s="353"/>
      <c r="RVE17" s="352"/>
      <c r="RVF17" s="353"/>
      <c r="RVG17" s="352"/>
      <c r="RVH17" s="353"/>
      <c r="RVI17" s="350"/>
      <c r="RVJ17" s="350"/>
      <c r="RVK17" s="350"/>
      <c r="RVL17" s="350"/>
      <c r="RVM17" s="350"/>
      <c r="RVN17" s="350"/>
      <c r="RVO17" s="351"/>
      <c r="RVP17" s="352"/>
      <c r="RVQ17" s="353"/>
      <c r="RVR17" s="352"/>
      <c r="RVS17" s="353"/>
      <c r="RVT17" s="352"/>
      <c r="RVU17" s="353"/>
      <c r="RVV17" s="352"/>
      <c r="RVW17" s="353"/>
      <c r="RVX17" s="350"/>
      <c r="RVY17" s="350"/>
      <c r="RVZ17" s="350"/>
      <c r="RWA17" s="350"/>
      <c r="RWB17" s="350"/>
      <c r="RWC17" s="350"/>
      <c r="RWD17" s="351"/>
      <c r="RWE17" s="352"/>
      <c r="RWF17" s="353"/>
      <c r="RWG17" s="352"/>
      <c r="RWH17" s="353"/>
      <c r="RWI17" s="352"/>
      <c r="RWJ17" s="353"/>
      <c r="RWK17" s="352"/>
      <c r="RWL17" s="353"/>
      <c r="RWM17" s="350"/>
      <c r="RWN17" s="350"/>
      <c r="RWO17" s="350"/>
      <c r="RWP17" s="350"/>
      <c r="RWQ17" s="350"/>
      <c r="RWR17" s="350"/>
      <c r="RWS17" s="351"/>
      <c r="RWT17" s="352"/>
      <c r="RWU17" s="353"/>
      <c r="RWV17" s="352"/>
      <c r="RWW17" s="353"/>
      <c r="RWX17" s="352"/>
      <c r="RWY17" s="353"/>
      <c r="RWZ17" s="352"/>
      <c r="RXA17" s="353"/>
      <c r="RXB17" s="350"/>
      <c r="RXC17" s="350"/>
      <c r="RXD17" s="350"/>
      <c r="RXE17" s="350"/>
      <c r="RXF17" s="350"/>
      <c r="RXG17" s="350"/>
      <c r="RXH17" s="351"/>
      <c r="RXI17" s="352"/>
      <c r="RXJ17" s="353"/>
      <c r="RXK17" s="352"/>
      <c r="RXL17" s="353"/>
      <c r="RXM17" s="352"/>
      <c r="RXN17" s="353"/>
      <c r="RXO17" s="352"/>
      <c r="RXP17" s="353"/>
      <c r="RXQ17" s="350"/>
      <c r="RXR17" s="350"/>
      <c r="RXS17" s="350"/>
      <c r="RXT17" s="350"/>
      <c r="RXU17" s="350"/>
      <c r="RXV17" s="350"/>
      <c r="RXW17" s="351"/>
      <c r="RXX17" s="352"/>
      <c r="RXY17" s="353"/>
      <c r="RXZ17" s="352"/>
      <c r="RYA17" s="353"/>
      <c r="RYB17" s="352"/>
      <c r="RYC17" s="353"/>
      <c r="RYD17" s="352"/>
      <c r="RYE17" s="353"/>
      <c r="RYF17" s="350"/>
      <c r="RYG17" s="350"/>
      <c r="RYH17" s="350"/>
      <c r="RYI17" s="350"/>
      <c r="RYJ17" s="350"/>
      <c r="RYK17" s="350"/>
      <c r="RYL17" s="351"/>
      <c r="RYM17" s="352"/>
      <c r="RYN17" s="353"/>
      <c r="RYO17" s="352"/>
      <c r="RYP17" s="353"/>
      <c r="RYQ17" s="352"/>
      <c r="RYR17" s="353"/>
      <c r="RYS17" s="352"/>
      <c r="RYT17" s="353"/>
      <c r="RYU17" s="350"/>
      <c r="RYV17" s="350"/>
      <c r="RYW17" s="350"/>
      <c r="RYX17" s="350"/>
      <c r="RYY17" s="350"/>
      <c r="RYZ17" s="350"/>
      <c r="RZA17" s="351"/>
      <c r="RZB17" s="352"/>
      <c r="RZC17" s="353"/>
      <c r="RZD17" s="352"/>
      <c r="RZE17" s="353"/>
      <c r="RZF17" s="352"/>
      <c r="RZG17" s="353"/>
      <c r="RZH17" s="352"/>
      <c r="RZI17" s="353"/>
      <c r="RZJ17" s="350"/>
      <c r="RZK17" s="350"/>
      <c r="RZL17" s="350"/>
      <c r="RZM17" s="350"/>
      <c r="RZN17" s="350"/>
      <c r="RZO17" s="350"/>
      <c r="RZP17" s="351"/>
      <c r="RZQ17" s="352"/>
      <c r="RZR17" s="353"/>
      <c r="RZS17" s="352"/>
      <c r="RZT17" s="353"/>
      <c r="RZU17" s="352"/>
      <c r="RZV17" s="353"/>
      <c r="RZW17" s="352"/>
      <c r="RZX17" s="353"/>
      <c r="RZY17" s="350"/>
      <c r="RZZ17" s="350"/>
      <c r="SAA17" s="350"/>
      <c r="SAB17" s="350"/>
      <c r="SAC17" s="350"/>
      <c r="SAD17" s="350"/>
      <c r="SAE17" s="351"/>
      <c r="SAF17" s="352"/>
      <c r="SAG17" s="353"/>
      <c r="SAH17" s="352"/>
      <c r="SAI17" s="353"/>
      <c r="SAJ17" s="352"/>
      <c r="SAK17" s="353"/>
      <c r="SAL17" s="352"/>
      <c r="SAM17" s="353"/>
      <c r="SAN17" s="350"/>
      <c r="SAO17" s="350"/>
      <c r="SAP17" s="350"/>
      <c r="SAQ17" s="350"/>
      <c r="SAR17" s="350"/>
      <c r="SAS17" s="350"/>
      <c r="SAT17" s="351"/>
      <c r="SAU17" s="352"/>
      <c r="SAV17" s="353"/>
      <c r="SAW17" s="352"/>
      <c r="SAX17" s="353"/>
      <c r="SAY17" s="352"/>
      <c r="SAZ17" s="353"/>
      <c r="SBA17" s="352"/>
      <c r="SBB17" s="353"/>
      <c r="SBC17" s="350"/>
      <c r="SBD17" s="350"/>
      <c r="SBE17" s="350"/>
      <c r="SBF17" s="350"/>
      <c r="SBG17" s="350"/>
      <c r="SBH17" s="350"/>
      <c r="SBI17" s="351"/>
      <c r="SBJ17" s="352"/>
      <c r="SBK17" s="353"/>
      <c r="SBL17" s="352"/>
      <c r="SBM17" s="353"/>
      <c r="SBN17" s="352"/>
      <c r="SBO17" s="353"/>
      <c r="SBP17" s="352"/>
      <c r="SBQ17" s="353"/>
      <c r="SBR17" s="350"/>
      <c r="SBS17" s="350"/>
      <c r="SBT17" s="350"/>
      <c r="SBU17" s="350"/>
      <c r="SBV17" s="350"/>
      <c r="SBW17" s="350"/>
      <c r="SBX17" s="351"/>
      <c r="SBY17" s="352"/>
      <c r="SBZ17" s="353"/>
      <c r="SCA17" s="352"/>
      <c r="SCB17" s="353"/>
      <c r="SCC17" s="352"/>
      <c r="SCD17" s="353"/>
      <c r="SCE17" s="352"/>
      <c r="SCF17" s="353"/>
      <c r="SCG17" s="350"/>
      <c r="SCH17" s="350"/>
      <c r="SCI17" s="350"/>
      <c r="SCJ17" s="350"/>
      <c r="SCK17" s="350"/>
      <c r="SCL17" s="350"/>
      <c r="SCM17" s="351"/>
      <c r="SCN17" s="352"/>
      <c r="SCO17" s="353"/>
      <c r="SCP17" s="352"/>
      <c r="SCQ17" s="353"/>
      <c r="SCR17" s="352"/>
      <c r="SCS17" s="353"/>
      <c r="SCT17" s="352"/>
      <c r="SCU17" s="353"/>
      <c r="SCV17" s="350"/>
      <c r="SCW17" s="350"/>
      <c r="SCX17" s="350"/>
      <c r="SCY17" s="350"/>
      <c r="SCZ17" s="350"/>
      <c r="SDA17" s="350"/>
      <c r="SDB17" s="351"/>
      <c r="SDC17" s="352"/>
      <c r="SDD17" s="353"/>
      <c r="SDE17" s="352"/>
      <c r="SDF17" s="353"/>
      <c r="SDG17" s="352"/>
      <c r="SDH17" s="353"/>
      <c r="SDI17" s="352"/>
      <c r="SDJ17" s="353"/>
      <c r="SDK17" s="350"/>
      <c r="SDL17" s="350"/>
      <c r="SDM17" s="350"/>
      <c r="SDN17" s="350"/>
      <c r="SDO17" s="350"/>
      <c r="SDP17" s="350"/>
      <c r="SDQ17" s="351"/>
      <c r="SDR17" s="352"/>
      <c r="SDS17" s="353"/>
      <c r="SDT17" s="352"/>
      <c r="SDU17" s="353"/>
      <c r="SDV17" s="352"/>
      <c r="SDW17" s="353"/>
      <c r="SDX17" s="352"/>
      <c r="SDY17" s="353"/>
      <c r="SDZ17" s="350"/>
      <c r="SEA17" s="350"/>
      <c r="SEB17" s="350"/>
      <c r="SEC17" s="350"/>
      <c r="SED17" s="350"/>
      <c r="SEE17" s="350"/>
      <c r="SEF17" s="351"/>
      <c r="SEG17" s="352"/>
      <c r="SEH17" s="353"/>
      <c r="SEI17" s="352"/>
      <c r="SEJ17" s="353"/>
      <c r="SEK17" s="352"/>
      <c r="SEL17" s="353"/>
      <c r="SEM17" s="352"/>
      <c r="SEN17" s="353"/>
      <c r="SEO17" s="350"/>
      <c r="SEP17" s="350"/>
      <c r="SEQ17" s="350"/>
      <c r="SER17" s="350"/>
      <c r="SES17" s="350"/>
      <c r="SET17" s="350"/>
      <c r="SEU17" s="351"/>
      <c r="SEV17" s="352"/>
      <c r="SEW17" s="353"/>
      <c r="SEX17" s="352"/>
      <c r="SEY17" s="353"/>
      <c r="SEZ17" s="352"/>
      <c r="SFA17" s="353"/>
      <c r="SFB17" s="352"/>
      <c r="SFC17" s="353"/>
      <c r="SFD17" s="350"/>
      <c r="SFE17" s="350"/>
      <c r="SFF17" s="350"/>
      <c r="SFG17" s="350"/>
      <c r="SFH17" s="350"/>
      <c r="SFI17" s="350"/>
      <c r="SFJ17" s="351"/>
      <c r="SFK17" s="352"/>
      <c r="SFL17" s="353"/>
      <c r="SFM17" s="352"/>
      <c r="SFN17" s="353"/>
      <c r="SFO17" s="352"/>
      <c r="SFP17" s="353"/>
      <c r="SFQ17" s="352"/>
      <c r="SFR17" s="353"/>
      <c r="SFS17" s="350"/>
      <c r="SFT17" s="350"/>
      <c r="SFU17" s="350"/>
      <c r="SFV17" s="350"/>
      <c r="SFW17" s="350"/>
      <c r="SFX17" s="350"/>
      <c r="SFY17" s="351"/>
      <c r="SFZ17" s="352"/>
      <c r="SGA17" s="353"/>
      <c r="SGB17" s="352"/>
      <c r="SGC17" s="353"/>
      <c r="SGD17" s="352"/>
      <c r="SGE17" s="353"/>
      <c r="SGF17" s="352"/>
      <c r="SGG17" s="353"/>
      <c r="SGH17" s="350"/>
      <c r="SGI17" s="350"/>
      <c r="SGJ17" s="350"/>
      <c r="SGK17" s="350"/>
      <c r="SGL17" s="350"/>
      <c r="SGM17" s="350"/>
      <c r="SGN17" s="351"/>
      <c r="SGO17" s="352"/>
      <c r="SGP17" s="353"/>
      <c r="SGQ17" s="352"/>
      <c r="SGR17" s="353"/>
      <c r="SGS17" s="352"/>
      <c r="SGT17" s="353"/>
      <c r="SGU17" s="352"/>
      <c r="SGV17" s="353"/>
      <c r="SGW17" s="350"/>
      <c r="SGX17" s="350"/>
      <c r="SGY17" s="350"/>
      <c r="SGZ17" s="350"/>
      <c r="SHA17" s="350"/>
      <c r="SHB17" s="350"/>
      <c r="SHC17" s="351"/>
      <c r="SHD17" s="352"/>
      <c r="SHE17" s="353"/>
      <c r="SHF17" s="352"/>
      <c r="SHG17" s="353"/>
      <c r="SHH17" s="352"/>
      <c r="SHI17" s="353"/>
      <c r="SHJ17" s="352"/>
      <c r="SHK17" s="353"/>
      <c r="SHL17" s="350"/>
      <c r="SHM17" s="350"/>
      <c r="SHN17" s="350"/>
      <c r="SHO17" s="350"/>
      <c r="SHP17" s="350"/>
      <c r="SHQ17" s="350"/>
      <c r="SHR17" s="351"/>
      <c r="SHS17" s="352"/>
      <c r="SHT17" s="353"/>
      <c r="SHU17" s="352"/>
      <c r="SHV17" s="353"/>
      <c r="SHW17" s="352"/>
      <c r="SHX17" s="353"/>
      <c r="SHY17" s="352"/>
      <c r="SHZ17" s="353"/>
      <c r="SIA17" s="350"/>
      <c r="SIB17" s="350"/>
      <c r="SIC17" s="350"/>
      <c r="SID17" s="350"/>
      <c r="SIE17" s="350"/>
      <c r="SIF17" s="350"/>
      <c r="SIG17" s="351"/>
      <c r="SIH17" s="352"/>
      <c r="SII17" s="353"/>
      <c r="SIJ17" s="352"/>
      <c r="SIK17" s="353"/>
      <c r="SIL17" s="352"/>
      <c r="SIM17" s="353"/>
      <c r="SIN17" s="352"/>
      <c r="SIO17" s="353"/>
      <c r="SIP17" s="350"/>
      <c r="SIQ17" s="350"/>
      <c r="SIR17" s="350"/>
      <c r="SIS17" s="350"/>
      <c r="SIT17" s="350"/>
      <c r="SIU17" s="350"/>
      <c r="SIV17" s="351"/>
      <c r="SIW17" s="352"/>
      <c r="SIX17" s="353"/>
      <c r="SIY17" s="352"/>
      <c r="SIZ17" s="353"/>
      <c r="SJA17" s="352"/>
      <c r="SJB17" s="353"/>
      <c r="SJC17" s="352"/>
      <c r="SJD17" s="353"/>
      <c r="SJE17" s="350"/>
      <c r="SJF17" s="350"/>
      <c r="SJG17" s="350"/>
      <c r="SJH17" s="350"/>
      <c r="SJI17" s="350"/>
      <c r="SJJ17" s="350"/>
      <c r="SJK17" s="351"/>
      <c r="SJL17" s="352"/>
      <c r="SJM17" s="353"/>
      <c r="SJN17" s="352"/>
      <c r="SJO17" s="353"/>
      <c r="SJP17" s="352"/>
      <c r="SJQ17" s="353"/>
      <c r="SJR17" s="352"/>
      <c r="SJS17" s="353"/>
      <c r="SJT17" s="350"/>
      <c r="SJU17" s="350"/>
      <c r="SJV17" s="350"/>
      <c r="SJW17" s="350"/>
      <c r="SJX17" s="350"/>
      <c r="SJY17" s="350"/>
      <c r="SJZ17" s="351"/>
      <c r="SKA17" s="352"/>
      <c r="SKB17" s="353"/>
      <c r="SKC17" s="352"/>
      <c r="SKD17" s="353"/>
      <c r="SKE17" s="352"/>
      <c r="SKF17" s="353"/>
      <c r="SKG17" s="352"/>
      <c r="SKH17" s="353"/>
      <c r="SKI17" s="350"/>
      <c r="SKJ17" s="350"/>
      <c r="SKK17" s="350"/>
      <c r="SKL17" s="350"/>
      <c r="SKM17" s="350"/>
      <c r="SKN17" s="350"/>
      <c r="SKO17" s="351"/>
      <c r="SKP17" s="352"/>
      <c r="SKQ17" s="353"/>
      <c r="SKR17" s="352"/>
      <c r="SKS17" s="353"/>
      <c r="SKT17" s="352"/>
      <c r="SKU17" s="353"/>
      <c r="SKV17" s="352"/>
      <c r="SKW17" s="353"/>
      <c r="SKX17" s="350"/>
      <c r="SKY17" s="350"/>
      <c r="SKZ17" s="350"/>
      <c r="SLA17" s="350"/>
      <c r="SLB17" s="350"/>
      <c r="SLC17" s="350"/>
      <c r="SLD17" s="351"/>
      <c r="SLE17" s="352"/>
      <c r="SLF17" s="353"/>
      <c r="SLG17" s="352"/>
      <c r="SLH17" s="353"/>
      <c r="SLI17" s="352"/>
      <c r="SLJ17" s="353"/>
      <c r="SLK17" s="352"/>
      <c r="SLL17" s="353"/>
      <c r="SLM17" s="350"/>
      <c r="SLN17" s="350"/>
      <c r="SLO17" s="350"/>
      <c r="SLP17" s="350"/>
      <c r="SLQ17" s="350"/>
      <c r="SLR17" s="350"/>
      <c r="SLS17" s="351"/>
      <c r="SLT17" s="352"/>
      <c r="SLU17" s="353"/>
      <c r="SLV17" s="352"/>
      <c r="SLW17" s="353"/>
      <c r="SLX17" s="352"/>
      <c r="SLY17" s="353"/>
      <c r="SLZ17" s="352"/>
      <c r="SMA17" s="353"/>
      <c r="SMB17" s="350"/>
      <c r="SMC17" s="350"/>
      <c r="SMD17" s="350"/>
      <c r="SME17" s="350"/>
      <c r="SMF17" s="350"/>
      <c r="SMG17" s="350"/>
      <c r="SMH17" s="351"/>
      <c r="SMI17" s="352"/>
      <c r="SMJ17" s="353"/>
      <c r="SMK17" s="352"/>
      <c r="SML17" s="353"/>
      <c r="SMM17" s="352"/>
      <c r="SMN17" s="353"/>
      <c r="SMO17" s="352"/>
      <c r="SMP17" s="353"/>
      <c r="SMQ17" s="350"/>
      <c r="SMR17" s="350"/>
      <c r="SMS17" s="350"/>
      <c r="SMT17" s="350"/>
      <c r="SMU17" s="350"/>
      <c r="SMV17" s="350"/>
      <c r="SMW17" s="351"/>
      <c r="SMX17" s="352"/>
      <c r="SMY17" s="353"/>
      <c r="SMZ17" s="352"/>
      <c r="SNA17" s="353"/>
      <c r="SNB17" s="352"/>
      <c r="SNC17" s="353"/>
      <c r="SND17" s="352"/>
      <c r="SNE17" s="353"/>
      <c r="SNF17" s="350"/>
      <c r="SNG17" s="350"/>
      <c r="SNH17" s="350"/>
      <c r="SNI17" s="350"/>
      <c r="SNJ17" s="350"/>
      <c r="SNK17" s="350"/>
      <c r="SNL17" s="351"/>
      <c r="SNM17" s="352"/>
      <c r="SNN17" s="353"/>
      <c r="SNO17" s="352"/>
      <c r="SNP17" s="353"/>
      <c r="SNQ17" s="352"/>
      <c r="SNR17" s="353"/>
      <c r="SNS17" s="352"/>
      <c r="SNT17" s="353"/>
      <c r="SNU17" s="350"/>
      <c r="SNV17" s="350"/>
      <c r="SNW17" s="350"/>
      <c r="SNX17" s="350"/>
      <c r="SNY17" s="350"/>
      <c r="SNZ17" s="350"/>
      <c r="SOA17" s="351"/>
      <c r="SOB17" s="352"/>
      <c r="SOC17" s="353"/>
      <c r="SOD17" s="352"/>
      <c r="SOE17" s="353"/>
      <c r="SOF17" s="352"/>
      <c r="SOG17" s="353"/>
      <c r="SOH17" s="352"/>
      <c r="SOI17" s="353"/>
      <c r="SOJ17" s="350"/>
      <c r="SOK17" s="350"/>
      <c r="SOL17" s="350"/>
      <c r="SOM17" s="350"/>
      <c r="SON17" s="350"/>
      <c r="SOO17" s="350"/>
      <c r="SOP17" s="351"/>
      <c r="SOQ17" s="352"/>
      <c r="SOR17" s="353"/>
      <c r="SOS17" s="352"/>
      <c r="SOT17" s="353"/>
      <c r="SOU17" s="352"/>
      <c r="SOV17" s="353"/>
      <c r="SOW17" s="352"/>
      <c r="SOX17" s="353"/>
      <c r="SOY17" s="350"/>
      <c r="SOZ17" s="350"/>
      <c r="SPA17" s="350"/>
      <c r="SPB17" s="350"/>
      <c r="SPC17" s="350"/>
      <c r="SPD17" s="350"/>
      <c r="SPE17" s="351"/>
      <c r="SPF17" s="352"/>
      <c r="SPG17" s="353"/>
      <c r="SPH17" s="352"/>
      <c r="SPI17" s="353"/>
      <c r="SPJ17" s="352"/>
      <c r="SPK17" s="353"/>
      <c r="SPL17" s="352"/>
      <c r="SPM17" s="353"/>
      <c r="SPN17" s="350"/>
      <c r="SPO17" s="350"/>
      <c r="SPP17" s="350"/>
      <c r="SPQ17" s="350"/>
      <c r="SPR17" s="350"/>
      <c r="SPS17" s="350"/>
      <c r="SPT17" s="351"/>
      <c r="SPU17" s="352"/>
      <c r="SPV17" s="353"/>
      <c r="SPW17" s="352"/>
      <c r="SPX17" s="353"/>
      <c r="SPY17" s="352"/>
      <c r="SPZ17" s="353"/>
      <c r="SQA17" s="352"/>
      <c r="SQB17" s="353"/>
      <c r="SQC17" s="350"/>
      <c r="SQD17" s="350"/>
      <c r="SQE17" s="350"/>
      <c r="SQF17" s="350"/>
      <c r="SQG17" s="350"/>
      <c r="SQH17" s="350"/>
      <c r="SQI17" s="351"/>
      <c r="SQJ17" s="352"/>
      <c r="SQK17" s="353"/>
      <c r="SQL17" s="352"/>
      <c r="SQM17" s="353"/>
      <c r="SQN17" s="352"/>
      <c r="SQO17" s="353"/>
      <c r="SQP17" s="352"/>
      <c r="SQQ17" s="353"/>
      <c r="SQR17" s="350"/>
      <c r="SQS17" s="350"/>
      <c r="SQT17" s="350"/>
      <c r="SQU17" s="350"/>
      <c r="SQV17" s="350"/>
      <c r="SQW17" s="350"/>
      <c r="SQX17" s="351"/>
      <c r="SQY17" s="352"/>
      <c r="SQZ17" s="353"/>
      <c r="SRA17" s="352"/>
      <c r="SRB17" s="353"/>
      <c r="SRC17" s="352"/>
      <c r="SRD17" s="353"/>
      <c r="SRE17" s="352"/>
      <c r="SRF17" s="353"/>
      <c r="SRG17" s="350"/>
      <c r="SRH17" s="350"/>
      <c r="SRI17" s="350"/>
      <c r="SRJ17" s="350"/>
      <c r="SRK17" s="350"/>
      <c r="SRL17" s="350"/>
      <c r="SRM17" s="351"/>
      <c r="SRN17" s="352"/>
      <c r="SRO17" s="353"/>
      <c r="SRP17" s="352"/>
      <c r="SRQ17" s="353"/>
      <c r="SRR17" s="352"/>
      <c r="SRS17" s="353"/>
      <c r="SRT17" s="352"/>
      <c r="SRU17" s="353"/>
      <c r="SRV17" s="350"/>
      <c r="SRW17" s="350"/>
      <c r="SRX17" s="350"/>
      <c r="SRY17" s="350"/>
      <c r="SRZ17" s="350"/>
      <c r="SSA17" s="350"/>
      <c r="SSB17" s="351"/>
      <c r="SSC17" s="352"/>
      <c r="SSD17" s="353"/>
      <c r="SSE17" s="352"/>
      <c r="SSF17" s="353"/>
      <c r="SSG17" s="352"/>
      <c r="SSH17" s="353"/>
      <c r="SSI17" s="352"/>
      <c r="SSJ17" s="353"/>
      <c r="SSK17" s="350"/>
      <c r="SSL17" s="350"/>
      <c r="SSM17" s="350"/>
      <c r="SSN17" s="350"/>
      <c r="SSO17" s="350"/>
      <c r="SSP17" s="350"/>
      <c r="SSQ17" s="351"/>
      <c r="SSR17" s="352"/>
      <c r="SSS17" s="353"/>
      <c r="SST17" s="352"/>
      <c r="SSU17" s="353"/>
      <c r="SSV17" s="352"/>
      <c r="SSW17" s="353"/>
      <c r="SSX17" s="352"/>
      <c r="SSY17" s="353"/>
      <c r="SSZ17" s="350"/>
      <c r="STA17" s="350"/>
      <c r="STB17" s="350"/>
      <c r="STC17" s="350"/>
      <c r="STD17" s="350"/>
      <c r="STE17" s="350"/>
      <c r="STF17" s="351"/>
      <c r="STG17" s="352"/>
      <c r="STH17" s="353"/>
      <c r="STI17" s="352"/>
      <c r="STJ17" s="353"/>
      <c r="STK17" s="352"/>
      <c r="STL17" s="353"/>
      <c r="STM17" s="352"/>
      <c r="STN17" s="353"/>
      <c r="STO17" s="350"/>
      <c r="STP17" s="350"/>
      <c r="STQ17" s="350"/>
      <c r="STR17" s="350"/>
      <c r="STS17" s="350"/>
      <c r="STT17" s="350"/>
      <c r="STU17" s="351"/>
      <c r="STV17" s="352"/>
      <c r="STW17" s="353"/>
      <c r="STX17" s="352"/>
      <c r="STY17" s="353"/>
      <c r="STZ17" s="352"/>
      <c r="SUA17" s="353"/>
      <c r="SUB17" s="352"/>
      <c r="SUC17" s="353"/>
      <c r="SUD17" s="350"/>
      <c r="SUE17" s="350"/>
      <c r="SUF17" s="350"/>
      <c r="SUG17" s="350"/>
      <c r="SUH17" s="350"/>
      <c r="SUI17" s="350"/>
      <c r="SUJ17" s="351"/>
      <c r="SUK17" s="352"/>
      <c r="SUL17" s="353"/>
      <c r="SUM17" s="352"/>
      <c r="SUN17" s="353"/>
      <c r="SUO17" s="352"/>
      <c r="SUP17" s="353"/>
      <c r="SUQ17" s="352"/>
      <c r="SUR17" s="353"/>
      <c r="SUS17" s="350"/>
      <c r="SUT17" s="350"/>
      <c r="SUU17" s="350"/>
      <c r="SUV17" s="350"/>
      <c r="SUW17" s="350"/>
      <c r="SUX17" s="350"/>
      <c r="SUY17" s="351"/>
      <c r="SUZ17" s="352"/>
      <c r="SVA17" s="353"/>
      <c r="SVB17" s="352"/>
      <c r="SVC17" s="353"/>
      <c r="SVD17" s="352"/>
      <c r="SVE17" s="353"/>
      <c r="SVF17" s="352"/>
      <c r="SVG17" s="353"/>
      <c r="SVH17" s="350"/>
      <c r="SVI17" s="350"/>
      <c r="SVJ17" s="350"/>
      <c r="SVK17" s="350"/>
      <c r="SVL17" s="350"/>
      <c r="SVM17" s="350"/>
      <c r="SVN17" s="351"/>
      <c r="SVO17" s="352"/>
      <c r="SVP17" s="353"/>
      <c r="SVQ17" s="352"/>
      <c r="SVR17" s="353"/>
      <c r="SVS17" s="352"/>
      <c r="SVT17" s="353"/>
      <c r="SVU17" s="352"/>
      <c r="SVV17" s="353"/>
      <c r="SVW17" s="350"/>
      <c r="SVX17" s="350"/>
      <c r="SVY17" s="350"/>
      <c r="SVZ17" s="350"/>
      <c r="SWA17" s="350"/>
      <c r="SWB17" s="350"/>
      <c r="SWC17" s="351"/>
      <c r="SWD17" s="352"/>
      <c r="SWE17" s="353"/>
      <c r="SWF17" s="352"/>
      <c r="SWG17" s="353"/>
      <c r="SWH17" s="352"/>
      <c r="SWI17" s="353"/>
      <c r="SWJ17" s="352"/>
      <c r="SWK17" s="353"/>
      <c r="SWL17" s="350"/>
      <c r="SWM17" s="350"/>
      <c r="SWN17" s="350"/>
      <c r="SWO17" s="350"/>
      <c r="SWP17" s="350"/>
      <c r="SWQ17" s="350"/>
      <c r="SWR17" s="351"/>
      <c r="SWS17" s="352"/>
      <c r="SWT17" s="353"/>
      <c r="SWU17" s="352"/>
      <c r="SWV17" s="353"/>
      <c r="SWW17" s="352"/>
      <c r="SWX17" s="353"/>
      <c r="SWY17" s="352"/>
      <c r="SWZ17" s="353"/>
      <c r="SXA17" s="350"/>
      <c r="SXB17" s="350"/>
      <c r="SXC17" s="350"/>
      <c r="SXD17" s="350"/>
      <c r="SXE17" s="350"/>
      <c r="SXF17" s="350"/>
      <c r="SXG17" s="351"/>
      <c r="SXH17" s="352"/>
      <c r="SXI17" s="353"/>
      <c r="SXJ17" s="352"/>
      <c r="SXK17" s="353"/>
      <c r="SXL17" s="352"/>
      <c r="SXM17" s="353"/>
      <c r="SXN17" s="352"/>
      <c r="SXO17" s="353"/>
      <c r="SXP17" s="350"/>
      <c r="SXQ17" s="350"/>
      <c r="SXR17" s="350"/>
      <c r="SXS17" s="350"/>
      <c r="SXT17" s="350"/>
      <c r="SXU17" s="350"/>
      <c r="SXV17" s="351"/>
      <c r="SXW17" s="352"/>
      <c r="SXX17" s="353"/>
      <c r="SXY17" s="352"/>
      <c r="SXZ17" s="353"/>
      <c r="SYA17" s="352"/>
      <c r="SYB17" s="353"/>
      <c r="SYC17" s="352"/>
      <c r="SYD17" s="353"/>
      <c r="SYE17" s="350"/>
      <c r="SYF17" s="350"/>
      <c r="SYG17" s="350"/>
      <c r="SYH17" s="350"/>
      <c r="SYI17" s="350"/>
      <c r="SYJ17" s="350"/>
      <c r="SYK17" s="351"/>
      <c r="SYL17" s="352"/>
      <c r="SYM17" s="353"/>
      <c r="SYN17" s="352"/>
      <c r="SYO17" s="353"/>
      <c r="SYP17" s="352"/>
      <c r="SYQ17" s="353"/>
      <c r="SYR17" s="352"/>
      <c r="SYS17" s="353"/>
      <c r="SYT17" s="350"/>
      <c r="SYU17" s="350"/>
      <c r="SYV17" s="350"/>
      <c r="SYW17" s="350"/>
      <c r="SYX17" s="350"/>
      <c r="SYY17" s="350"/>
      <c r="SYZ17" s="351"/>
      <c r="SZA17" s="352"/>
      <c r="SZB17" s="353"/>
      <c r="SZC17" s="352"/>
      <c r="SZD17" s="353"/>
      <c r="SZE17" s="352"/>
      <c r="SZF17" s="353"/>
      <c r="SZG17" s="352"/>
      <c r="SZH17" s="353"/>
      <c r="SZI17" s="350"/>
      <c r="SZJ17" s="350"/>
      <c r="SZK17" s="350"/>
      <c r="SZL17" s="350"/>
      <c r="SZM17" s="350"/>
      <c r="SZN17" s="350"/>
      <c r="SZO17" s="351"/>
      <c r="SZP17" s="352"/>
      <c r="SZQ17" s="353"/>
      <c r="SZR17" s="352"/>
      <c r="SZS17" s="353"/>
      <c r="SZT17" s="352"/>
      <c r="SZU17" s="353"/>
      <c r="SZV17" s="352"/>
      <c r="SZW17" s="353"/>
      <c r="SZX17" s="350"/>
      <c r="SZY17" s="350"/>
      <c r="SZZ17" s="350"/>
      <c r="TAA17" s="350"/>
      <c r="TAB17" s="350"/>
      <c r="TAC17" s="350"/>
      <c r="TAD17" s="351"/>
      <c r="TAE17" s="352"/>
      <c r="TAF17" s="353"/>
      <c r="TAG17" s="352"/>
      <c r="TAH17" s="353"/>
      <c r="TAI17" s="352"/>
      <c r="TAJ17" s="353"/>
      <c r="TAK17" s="352"/>
      <c r="TAL17" s="353"/>
      <c r="TAM17" s="350"/>
      <c r="TAN17" s="350"/>
      <c r="TAO17" s="350"/>
      <c r="TAP17" s="350"/>
      <c r="TAQ17" s="350"/>
      <c r="TAR17" s="350"/>
      <c r="TAS17" s="351"/>
      <c r="TAT17" s="352"/>
      <c r="TAU17" s="353"/>
      <c r="TAV17" s="352"/>
      <c r="TAW17" s="353"/>
      <c r="TAX17" s="352"/>
      <c r="TAY17" s="353"/>
      <c r="TAZ17" s="352"/>
      <c r="TBA17" s="353"/>
      <c r="TBB17" s="350"/>
      <c r="TBC17" s="350"/>
      <c r="TBD17" s="350"/>
      <c r="TBE17" s="350"/>
      <c r="TBF17" s="350"/>
      <c r="TBG17" s="350"/>
      <c r="TBH17" s="351"/>
      <c r="TBI17" s="352"/>
      <c r="TBJ17" s="353"/>
      <c r="TBK17" s="352"/>
      <c r="TBL17" s="353"/>
      <c r="TBM17" s="352"/>
      <c r="TBN17" s="353"/>
      <c r="TBO17" s="352"/>
      <c r="TBP17" s="353"/>
      <c r="TBQ17" s="350"/>
      <c r="TBR17" s="350"/>
      <c r="TBS17" s="350"/>
      <c r="TBT17" s="350"/>
      <c r="TBU17" s="350"/>
      <c r="TBV17" s="350"/>
      <c r="TBW17" s="351"/>
      <c r="TBX17" s="352"/>
      <c r="TBY17" s="353"/>
      <c r="TBZ17" s="352"/>
      <c r="TCA17" s="353"/>
      <c r="TCB17" s="352"/>
      <c r="TCC17" s="353"/>
      <c r="TCD17" s="352"/>
      <c r="TCE17" s="353"/>
      <c r="TCF17" s="350"/>
      <c r="TCG17" s="350"/>
      <c r="TCH17" s="350"/>
      <c r="TCI17" s="350"/>
      <c r="TCJ17" s="350"/>
      <c r="TCK17" s="350"/>
      <c r="TCL17" s="351"/>
      <c r="TCM17" s="352"/>
      <c r="TCN17" s="353"/>
      <c r="TCO17" s="352"/>
      <c r="TCP17" s="353"/>
      <c r="TCQ17" s="352"/>
      <c r="TCR17" s="353"/>
      <c r="TCS17" s="352"/>
      <c r="TCT17" s="353"/>
      <c r="TCU17" s="350"/>
      <c r="TCV17" s="350"/>
      <c r="TCW17" s="350"/>
      <c r="TCX17" s="350"/>
      <c r="TCY17" s="350"/>
      <c r="TCZ17" s="350"/>
      <c r="TDA17" s="351"/>
      <c r="TDB17" s="352"/>
      <c r="TDC17" s="353"/>
      <c r="TDD17" s="352"/>
      <c r="TDE17" s="353"/>
      <c r="TDF17" s="352"/>
      <c r="TDG17" s="353"/>
      <c r="TDH17" s="352"/>
      <c r="TDI17" s="353"/>
      <c r="TDJ17" s="350"/>
      <c r="TDK17" s="350"/>
      <c r="TDL17" s="350"/>
      <c r="TDM17" s="350"/>
      <c r="TDN17" s="350"/>
      <c r="TDO17" s="350"/>
      <c r="TDP17" s="351"/>
      <c r="TDQ17" s="352"/>
      <c r="TDR17" s="353"/>
      <c r="TDS17" s="352"/>
      <c r="TDT17" s="353"/>
      <c r="TDU17" s="352"/>
      <c r="TDV17" s="353"/>
      <c r="TDW17" s="352"/>
      <c r="TDX17" s="353"/>
      <c r="TDY17" s="350"/>
      <c r="TDZ17" s="350"/>
      <c r="TEA17" s="350"/>
      <c r="TEB17" s="350"/>
      <c r="TEC17" s="350"/>
      <c r="TED17" s="350"/>
      <c r="TEE17" s="351"/>
      <c r="TEF17" s="352"/>
      <c r="TEG17" s="353"/>
      <c r="TEH17" s="352"/>
      <c r="TEI17" s="353"/>
      <c r="TEJ17" s="352"/>
      <c r="TEK17" s="353"/>
      <c r="TEL17" s="352"/>
      <c r="TEM17" s="353"/>
      <c r="TEN17" s="350"/>
      <c r="TEO17" s="350"/>
      <c r="TEP17" s="350"/>
      <c r="TEQ17" s="350"/>
      <c r="TER17" s="350"/>
      <c r="TES17" s="350"/>
      <c r="TET17" s="351"/>
      <c r="TEU17" s="352"/>
      <c r="TEV17" s="353"/>
      <c r="TEW17" s="352"/>
      <c r="TEX17" s="353"/>
      <c r="TEY17" s="352"/>
      <c r="TEZ17" s="353"/>
      <c r="TFA17" s="352"/>
      <c r="TFB17" s="353"/>
      <c r="TFC17" s="350"/>
      <c r="TFD17" s="350"/>
      <c r="TFE17" s="350"/>
      <c r="TFF17" s="350"/>
      <c r="TFG17" s="350"/>
      <c r="TFH17" s="350"/>
      <c r="TFI17" s="351"/>
      <c r="TFJ17" s="352"/>
      <c r="TFK17" s="353"/>
      <c r="TFL17" s="352"/>
      <c r="TFM17" s="353"/>
      <c r="TFN17" s="352"/>
      <c r="TFO17" s="353"/>
      <c r="TFP17" s="352"/>
      <c r="TFQ17" s="353"/>
      <c r="TFR17" s="350"/>
      <c r="TFS17" s="350"/>
      <c r="TFT17" s="350"/>
      <c r="TFU17" s="350"/>
      <c r="TFV17" s="350"/>
      <c r="TFW17" s="350"/>
      <c r="TFX17" s="351"/>
      <c r="TFY17" s="352"/>
      <c r="TFZ17" s="353"/>
      <c r="TGA17" s="352"/>
      <c r="TGB17" s="353"/>
      <c r="TGC17" s="352"/>
      <c r="TGD17" s="353"/>
      <c r="TGE17" s="352"/>
      <c r="TGF17" s="353"/>
      <c r="TGG17" s="350"/>
      <c r="TGH17" s="350"/>
      <c r="TGI17" s="350"/>
      <c r="TGJ17" s="350"/>
      <c r="TGK17" s="350"/>
      <c r="TGL17" s="350"/>
      <c r="TGM17" s="351"/>
      <c r="TGN17" s="352"/>
      <c r="TGO17" s="353"/>
      <c r="TGP17" s="352"/>
      <c r="TGQ17" s="353"/>
      <c r="TGR17" s="352"/>
      <c r="TGS17" s="353"/>
      <c r="TGT17" s="352"/>
      <c r="TGU17" s="353"/>
      <c r="TGV17" s="350"/>
      <c r="TGW17" s="350"/>
      <c r="TGX17" s="350"/>
      <c r="TGY17" s="350"/>
      <c r="TGZ17" s="350"/>
      <c r="THA17" s="350"/>
      <c r="THB17" s="351"/>
      <c r="THC17" s="352"/>
      <c r="THD17" s="353"/>
      <c r="THE17" s="352"/>
      <c r="THF17" s="353"/>
      <c r="THG17" s="352"/>
      <c r="THH17" s="353"/>
      <c r="THI17" s="352"/>
      <c r="THJ17" s="353"/>
      <c r="THK17" s="350"/>
      <c r="THL17" s="350"/>
      <c r="THM17" s="350"/>
      <c r="THN17" s="350"/>
      <c r="THO17" s="350"/>
      <c r="THP17" s="350"/>
      <c r="THQ17" s="351"/>
      <c r="THR17" s="352"/>
      <c r="THS17" s="353"/>
      <c r="THT17" s="352"/>
      <c r="THU17" s="353"/>
      <c r="THV17" s="352"/>
      <c r="THW17" s="353"/>
      <c r="THX17" s="352"/>
      <c r="THY17" s="353"/>
      <c r="THZ17" s="350"/>
      <c r="TIA17" s="350"/>
      <c r="TIB17" s="350"/>
      <c r="TIC17" s="350"/>
      <c r="TID17" s="350"/>
      <c r="TIE17" s="350"/>
      <c r="TIF17" s="351"/>
      <c r="TIG17" s="352"/>
      <c r="TIH17" s="353"/>
      <c r="TII17" s="352"/>
      <c r="TIJ17" s="353"/>
      <c r="TIK17" s="352"/>
      <c r="TIL17" s="353"/>
      <c r="TIM17" s="352"/>
      <c r="TIN17" s="353"/>
      <c r="TIO17" s="350"/>
      <c r="TIP17" s="350"/>
      <c r="TIQ17" s="350"/>
      <c r="TIR17" s="350"/>
      <c r="TIS17" s="350"/>
      <c r="TIT17" s="350"/>
      <c r="TIU17" s="351"/>
      <c r="TIV17" s="352"/>
      <c r="TIW17" s="353"/>
      <c r="TIX17" s="352"/>
      <c r="TIY17" s="353"/>
      <c r="TIZ17" s="352"/>
      <c r="TJA17" s="353"/>
      <c r="TJB17" s="352"/>
      <c r="TJC17" s="353"/>
      <c r="TJD17" s="350"/>
      <c r="TJE17" s="350"/>
      <c r="TJF17" s="350"/>
      <c r="TJG17" s="350"/>
      <c r="TJH17" s="350"/>
      <c r="TJI17" s="350"/>
      <c r="TJJ17" s="351"/>
      <c r="TJK17" s="352"/>
      <c r="TJL17" s="353"/>
      <c r="TJM17" s="352"/>
      <c r="TJN17" s="353"/>
      <c r="TJO17" s="352"/>
      <c r="TJP17" s="353"/>
      <c r="TJQ17" s="352"/>
      <c r="TJR17" s="353"/>
      <c r="TJS17" s="350"/>
      <c r="TJT17" s="350"/>
      <c r="TJU17" s="350"/>
      <c r="TJV17" s="350"/>
      <c r="TJW17" s="350"/>
      <c r="TJX17" s="350"/>
      <c r="TJY17" s="351"/>
      <c r="TJZ17" s="352"/>
      <c r="TKA17" s="353"/>
      <c r="TKB17" s="352"/>
      <c r="TKC17" s="353"/>
      <c r="TKD17" s="352"/>
      <c r="TKE17" s="353"/>
      <c r="TKF17" s="352"/>
      <c r="TKG17" s="353"/>
      <c r="TKH17" s="350"/>
      <c r="TKI17" s="350"/>
      <c r="TKJ17" s="350"/>
      <c r="TKK17" s="350"/>
      <c r="TKL17" s="350"/>
      <c r="TKM17" s="350"/>
      <c r="TKN17" s="351"/>
      <c r="TKO17" s="352"/>
      <c r="TKP17" s="353"/>
      <c r="TKQ17" s="352"/>
      <c r="TKR17" s="353"/>
      <c r="TKS17" s="352"/>
      <c r="TKT17" s="353"/>
      <c r="TKU17" s="352"/>
      <c r="TKV17" s="353"/>
      <c r="TKW17" s="350"/>
      <c r="TKX17" s="350"/>
      <c r="TKY17" s="350"/>
      <c r="TKZ17" s="350"/>
      <c r="TLA17" s="350"/>
      <c r="TLB17" s="350"/>
      <c r="TLC17" s="351"/>
      <c r="TLD17" s="352"/>
      <c r="TLE17" s="353"/>
      <c r="TLF17" s="352"/>
      <c r="TLG17" s="353"/>
      <c r="TLH17" s="352"/>
      <c r="TLI17" s="353"/>
      <c r="TLJ17" s="352"/>
      <c r="TLK17" s="353"/>
      <c r="TLL17" s="350"/>
      <c r="TLM17" s="350"/>
      <c r="TLN17" s="350"/>
      <c r="TLO17" s="350"/>
      <c r="TLP17" s="350"/>
      <c r="TLQ17" s="350"/>
      <c r="TLR17" s="351"/>
      <c r="TLS17" s="352"/>
      <c r="TLT17" s="353"/>
      <c r="TLU17" s="352"/>
      <c r="TLV17" s="353"/>
      <c r="TLW17" s="352"/>
      <c r="TLX17" s="353"/>
      <c r="TLY17" s="352"/>
      <c r="TLZ17" s="353"/>
      <c r="TMA17" s="350"/>
      <c r="TMB17" s="350"/>
      <c r="TMC17" s="350"/>
      <c r="TMD17" s="350"/>
      <c r="TME17" s="350"/>
      <c r="TMF17" s="350"/>
      <c r="TMG17" s="351"/>
      <c r="TMH17" s="352"/>
      <c r="TMI17" s="353"/>
      <c r="TMJ17" s="352"/>
      <c r="TMK17" s="353"/>
      <c r="TML17" s="352"/>
      <c r="TMM17" s="353"/>
      <c r="TMN17" s="352"/>
      <c r="TMO17" s="353"/>
      <c r="TMP17" s="350"/>
      <c r="TMQ17" s="350"/>
      <c r="TMR17" s="350"/>
      <c r="TMS17" s="350"/>
      <c r="TMT17" s="350"/>
      <c r="TMU17" s="350"/>
      <c r="TMV17" s="351"/>
      <c r="TMW17" s="352"/>
      <c r="TMX17" s="353"/>
      <c r="TMY17" s="352"/>
      <c r="TMZ17" s="353"/>
      <c r="TNA17" s="352"/>
      <c r="TNB17" s="353"/>
      <c r="TNC17" s="352"/>
      <c r="TND17" s="353"/>
      <c r="TNE17" s="350"/>
      <c r="TNF17" s="350"/>
      <c r="TNG17" s="350"/>
      <c r="TNH17" s="350"/>
      <c r="TNI17" s="350"/>
      <c r="TNJ17" s="350"/>
      <c r="TNK17" s="351"/>
      <c r="TNL17" s="352"/>
      <c r="TNM17" s="353"/>
      <c r="TNN17" s="352"/>
      <c r="TNO17" s="353"/>
      <c r="TNP17" s="352"/>
      <c r="TNQ17" s="353"/>
      <c r="TNR17" s="352"/>
      <c r="TNS17" s="353"/>
      <c r="TNT17" s="350"/>
      <c r="TNU17" s="350"/>
      <c r="TNV17" s="350"/>
      <c r="TNW17" s="350"/>
      <c r="TNX17" s="350"/>
      <c r="TNY17" s="350"/>
      <c r="TNZ17" s="351"/>
      <c r="TOA17" s="352"/>
      <c r="TOB17" s="353"/>
      <c r="TOC17" s="352"/>
      <c r="TOD17" s="353"/>
      <c r="TOE17" s="352"/>
      <c r="TOF17" s="353"/>
      <c r="TOG17" s="352"/>
      <c r="TOH17" s="353"/>
      <c r="TOI17" s="350"/>
      <c r="TOJ17" s="350"/>
      <c r="TOK17" s="350"/>
      <c r="TOL17" s="350"/>
      <c r="TOM17" s="350"/>
      <c r="TON17" s="350"/>
      <c r="TOO17" s="351"/>
      <c r="TOP17" s="352"/>
      <c r="TOQ17" s="353"/>
      <c r="TOR17" s="352"/>
      <c r="TOS17" s="353"/>
      <c r="TOT17" s="352"/>
      <c r="TOU17" s="353"/>
      <c r="TOV17" s="352"/>
      <c r="TOW17" s="353"/>
      <c r="TOX17" s="350"/>
      <c r="TOY17" s="350"/>
      <c r="TOZ17" s="350"/>
      <c r="TPA17" s="350"/>
      <c r="TPB17" s="350"/>
      <c r="TPC17" s="350"/>
      <c r="TPD17" s="351"/>
      <c r="TPE17" s="352"/>
      <c r="TPF17" s="353"/>
      <c r="TPG17" s="352"/>
      <c r="TPH17" s="353"/>
      <c r="TPI17" s="352"/>
      <c r="TPJ17" s="353"/>
      <c r="TPK17" s="352"/>
      <c r="TPL17" s="353"/>
      <c r="TPM17" s="350"/>
      <c r="TPN17" s="350"/>
      <c r="TPO17" s="350"/>
      <c r="TPP17" s="350"/>
      <c r="TPQ17" s="350"/>
      <c r="TPR17" s="350"/>
      <c r="TPS17" s="351"/>
      <c r="TPT17" s="352"/>
      <c r="TPU17" s="353"/>
      <c r="TPV17" s="352"/>
      <c r="TPW17" s="353"/>
      <c r="TPX17" s="352"/>
      <c r="TPY17" s="353"/>
      <c r="TPZ17" s="352"/>
      <c r="TQA17" s="353"/>
      <c r="TQB17" s="350"/>
      <c r="TQC17" s="350"/>
      <c r="TQD17" s="350"/>
      <c r="TQE17" s="350"/>
      <c r="TQF17" s="350"/>
      <c r="TQG17" s="350"/>
      <c r="TQH17" s="351"/>
      <c r="TQI17" s="352"/>
      <c r="TQJ17" s="353"/>
      <c r="TQK17" s="352"/>
      <c r="TQL17" s="353"/>
      <c r="TQM17" s="352"/>
      <c r="TQN17" s="353"/>
      <c r="TQO17" s="352"/>
      <c r="TQP17" s="353"/>
      <c r="TQQ17" s="350"/>
      <c r="TQR17" s="350"/>
      <c r="TQS17" s="350"/>
      <c r="TQT17" s="350"/>
      <c r="TQU17" s="350"/>
      <c r="TQV17" s="350"/>
      <c r="TQW17" s="351"/>
      <c r="TQX17" s="352"/>
      <c r="TQY17" s="353"/>
      <c r="TQZ17" s="352"/>
      <c r="TRA17" s="353"/>
      <c r="TRB17" s="352"/>
      <c r="TRC17" s="353"/>
      <c r="TRD17" s="352"/>
      <c r="TRE17" s="353"/>
      <c r="TRF17" s="350"/>
      <c r="TRG17" s="350"/>
      <c r="TRH17" s="350"/>
      <c r="TRI17" s="350"/>
      <c r="TRJ17" s="350"/>
      <c r="TRK17" s="350"/>
      <c r="TRL17" s="351"/>
      <c r="TRM17" s="352"/>
      <c r="TRN17" s="353"/>
      <c r="TRO17" s="352"/>
      <c r="TRP17" s="353"/>
      <c r="TRQ17" s="352"/>
      <c r="TRR17" s="353"/>
      <c r="TRS17" s="352"/>
      <c r="TRT17" s="353"/>
      <c r="TRU17" s="350"/>
      <c r="TRV17" s="350"/>
      <c r="TRW17" s="350"/>
      <c r="TRX17" s="350"/>
      <c r="TRY17" s="350"/>
      <c r="TRZ17" s="350"/>
      <c r="TSA17" s="351"/>
      <c r="TSB17" s="352"/>
      <c r="TSC17" s="353"/>
      <c r="TSD17" s="352"/>
      <c r="TSE17" s="353"/>
      <c r="TSF17" s="352"/>
      <c r="TSG17" s="353"/>
      <c r="TSH17" s="352"/>
      <c r="TSI17" s="353"/>
      <c r="TSJ17" s="350"/>
      <c r="TSK17" s="350"/>
      <c r="TSL17" s="350"/>
      <c r="TSM17" s="350"/>
      <c r="TSN17" s="350"/>
      <c r="TSO17" s="350"/>
      <c r="TSP17" s="351"/>
      <c r="TSQ17" s="352"/>
      <c r="TSR17" s="353"/>
      <c r="TSS17" s="352"/>
      <c r="TST17" s="353"/>
      <c r="TSU17" s="352"/>
      <c r="TSV17" s="353"/>
      <c r="TSW17" s="352"/>
      <c r="TSX17" s="353"/>
      <c r="TSY17" s="350"/>
      <c r="TSZ17" s="350"/>
      <c r="TTA17" s="350"/>
      <c r="TTB17" s="350"/>
      <c r="TTC17" s="350"/>
      <c r="TTD17" s="350"/>
      <c r="TTE17" s="351"/>
      <c r="TTF17" s="352"/>
      <c r="TTG17" s="353"/>
      <c r="TTH17" s="352"/>
      <c r="TTI17" s="353"/>
      <c r="TTJ17" s="352"/>
      <c r="TTK17" s="353"/>
      <c r="TTL17" s="352"/>
      <c r="TTM17" s="353"/>
      <c r="TTN17" s="350"/>
      <c r="TTO17" s="350"/>
      <c r="TTP17" s="350"/>
      <c r="TTQ17" s="350"/>
      <c r="TTR17" s="350"/>
      <c r="TTS17" s="350"/>
      <c r="TTT17" s="351"/>
      <c r="TTU17" s="352"/>
      <c r="TTV17" s="353"/>
      <c r="TTW17" s="352"/>
      <c r="TTX17" s="353"/>
      <c r="TTY17" s="352"/>
      <c r="TTZ17" s="353"/>
      <c r="TUA17" s="352"/>
      <c r="TUB17" s="353"/>
      <c r="TUC17" s="350"/>
      <c r="TUD17" s="350"/>
      <c r="TUE17" s="350"/>
      <c r="TUF17" s="350"/>
      <c r="TUG17" s="350"/>
      <c r="TUH17" s="350"/>
      <c r="TUI17" s="351"/>
      <c r="TUJ17" s="352"/>
      <c r="TUK17" s="353"/>
      <c r="TUL17" s="352"/>
      <c r="TUM17" s="353"/>
      <c r="TUN17" s="352"/>
      <c r="TUO17" s="353"/>
      <c r="TUP17" s="352"/>
      <c r="TUQ17" s="353"/>
      <c r="TUR17" s="350"/>
      <c r="TUS17" s="350"/>
      <c r="TUT17" s="350"/>
      <c r="TUU17" s="350"/>
      <c r="TUV17" s="350"/>
      <c r="TUW17" s="350"/>
      <c r="TUX17" s="351"/>
      <c r="TUY17" s="352"/>
      <c r="TUZ17" s="353"/>
      <c r="TVA17" s="352"/>
      <c r="TVB17" s="353"/>
      <c r="TVC17" s="352"/>
      <c r="TVD17" s="353"/>
      <c r="TVE17" s="352"/>
      <c r="TVF17" s="353"/>
      <c r="TVG17" s="350"/>
      <c r="TVH17" s="350"/>
      <c r="TVI17" s="350"/>
      <c r="TVJ17" s="350"/>
      <c r="TVK17" s="350"/>
      <c r="TVL17" s="350"/>
      <c r="TVM17" s="351"/>
      <c r="TVN17" s="352"/>
      <c r="TVO17" s="353"/>
      <c r="TVP17" s="352"/>
      <c r="TVQ17" s="353"/>
      <c r="TVR17" s="352"/>
      <c r="TVS17" s="353"/>
      <c r="TVT17" s="352"/>
      <c r="TVU17" s="353"/>
      <c r="TVV17" s="350"/>
      <c r="TVW17" s="350"/>
      <c r="TVX17" s="350"/>
      <c r="TVY17" s="350"/>
      <c r="TVZ17" s="350"/>
      <c r="TWA17" s="350"/>
      <c r="TWB17" s="351"/>
      <c r="TWC17" s="352"/>
      <c r="TWD17" s="353"/>
      <c r="TWE17" s="352"/>
      <c r="TWF17" s="353"/>
      <c r="TWG17" s="352"/>
      <c r="TWH17" s="353"/>
      <c r="TWI17" s="352"/>
      <c r="TWJ17" s="353"/>
      <c r="TWK17" s="350"/>
      <c r="TWL17" s="350"/>
      <c r="TWM17" s="350"/>
      <c r="TWN17" s="350"/>
      <c r="TWO17" s="350"/>
      <c r="TWP17" s="350"/>
      <c r="TWQ17" s="351"/>
      <c r="TWR17" s="352"/>
      <c r="TWS17" s="353"/>
      <c r="TWT17" s="352"/>
      <c r="TWU17" s="353"/>
      <c r="TWV17" s="352"/>
      <c r="TWW17" s="353"/>
      <c r="TWX17" s="352"/>
      <c r="TWY17" s="353"/>
      <c r="TWZ17" s="350"/>
      <c r="TXA17" s="350"/>
      <c r="TXB17" s="350"/>
      <c r="TXC17" s="350"/>
      <c r="TXD17" s="350"/>
      <c r="TXE17" s="350"/>
      <c r="TXF17" s="351"/>
      <c r="TXG17" s="352"/>
      <c r="TXH17" s="353"/>
      <c r="TXI17" s="352"/>
      <c r="TXJ17" s="353"/>
      <c r="TXK17" s="352"/>
      <c r="TXL17" s="353"/>
      <c r="TXM17" s="352"/>
      <c r="TXN17" s="353"/>
      <c r="TXO17" s="350"/>
      <c r="TXP17" s="350"/>
      <c r="TXQ17" s="350"/>
      <c r="TXR17" s="350"/>
      <c r="TXS17" s="350"/>
      <c r="TXT17" s="350"/>
      <c r="TXU17" s="351"/>
      <c r="TXV17" s="352"/>
      <c r="TXW17" s="353"/>
      <c r="TXX17" s="352"/>
      <c r="TXY17" s="353"/>
      <c r="TXZ17" s="352"/>
      <c r="TYA17" s="353"/>
      <c r="TYB17" s="352"/>
      <c r="TYC17" s="353"/>
      <c r="TYD17" s="350"/>
      <c r="TYE17" s="350"/>
      <c r="TYF17" s="350"/>
      <c r="TYG17" s="350"/>
      <c r="TYH17" s="350"/>
      <c r="TYI17" s="350"/>
      <c r="TYJ17" s="351"/>
      <c r="TYK17" s="352"/>
      <c r="TYL17" s="353"/>
      <c r="TYM17" s="352"/>
      <c r="TYN17" s="353"/>
      <c r="TYO17" s="352"/>
      <c r="TYP17" s="353"/>
      <c r="TYQ17" s="352"/>
      <c r="TYR17" s="353"/>
      <c r="TYS17" s="350"/>
      <c r="TYT17" s="350"/>
      <c r="TYU17" s="350"/>
      <c r="TYV17" s="350"/>
      <c r="TYW17" s="350"/>
      <c r="TYX17" s="350"/>
      <c r="TYY17" s="351"/>
      <c r="TYZ17" s="352"/>
      <c r="TZA17" s="353"/>
      <c r="TZB17" s="352"/>
      <c r="TZC17" s="353"/>
      <c r="TZD17" s="352"/>
      <c r="TZE17" s="353"/>
      <c r="TZF17" s="352"/>
      <c r="TZG17" s="353"/>
      <c r="TZH17" s="350"/>
      <c r="TZI17" s="350"/>
      <c r="TZJ17" s="350"/>
      <c r="TZK17" s="350"/>
      <c r="TZL17" s="350"/>
      <c r="TZM17" s="350"/>
      <c r="TZN17" s="351"/>
      <c r="TZO17" s="352"/>
      <c r="TZP17" s="353"/>
      <c r="TZQ17" s="352"/>
      <c r="TZR17" s="353"/>
      <c r="TZS17" s="352"/>
      <c r="TZT17" s="353"/>
      <c r="TZU17" s="352"/>
      <c r="TZV17" s="353"/>
      <c r="TZW17" s="350"/>
      <c r="TZX17" s="350"/>
      <c r="TZY17" s="350"/>
      <c r="TZZ17" s="350"/>
      <c r="UAA17" s="350"/>
      <c r="UAB17" s="350"/>
      <c r="UAC17" s="351"/>
      <c r="UAD17" s="352"/>
      <c r="UAE17" s="353"/>
      <c r="UAF17" s="352"/>
      <c r="UAG17" s="353"/>
      <c r="UAH17" s="352"/>
      <c r="UAI17" s="353"/>
      <c r="UAJ17" s="352"/>
      <c r="UAK17" s="353"/>
      <c r="UAL17" s="350"/>
      <c r="UAM17" s="350"/>
      <c r="UAN17" s="350"/>
      <c r="UAO17" s="350"/>
      <c r="UAP17" s="350"/>
      <c r="UAQ17" s="350"/>
      <c r="UAR17" s="351"/>
      <c r="UAS17" s="352"/>
      <c r="UAT17" s="353"/>
      <c r="UAU17" s="352"/>
      <c r="UAV17" s="353"/>
      <c r="UAW17" s="352"/>
      <c r="UAX17" s="353"/>
      <c r="UAY17" s="352"/>
      <c r="UAZ17" s="353"/>
      <c r="UBA17" s="350"/>
      <c r="UBB17" s="350"/>
      <c r="UBC17" s="350"/>
      <c r="UBD17" s="350"/>
      <c r="UBE17" s="350"/>
      <c r="UBF17" s="350"/>
      <c r="UBG17" s="351"/>
      <c r="UBH17" s="352"/>
      <c r="UBI17" s="353"/>
      <c r="UBJ17" s="352"/>
      <c r="UBK17" s="353"/>
      <c r="UBL17" s="352"/>
      <c r="UBM17" s="353"/>
      <c r="UBN17" s="352"/>
      <c r="UBO17" s="353"/>
      <c r="UBP17" s="350"/>
      <c r="UBQ17" s="350"/>
      <c r="UBR17" s="350"/>
      <c r="UBS17" s="350"/>
      <c r="UBT17" s="350"/>
      <c r="UBU17" s="350"/>
      <c r="UBV17" s="351"/>
      <c r="UBW17" s="352"/>
      <c r="UBX17" s="353"/>
      <c r="UBY17" s="352"/>
      <c r="UBZ17" s="353"/>
      <c r="UCA17" s="352"/>
      <c r="UCB17" s="353"/>
      <c r="UCC17" s="352"/>
      <c r="UCD17" s="353"/>
      <c r="UCE17" s="350"/>
      <c r="UCF17" s="350"/>
      <c r="UCG17" s="350"/>
      <c r="UCH17" s="350"/>
      <c r="UCI17" s="350"/>
      <c r="UCJ17" s="350"/>
      <c r="UCK17" s="351"/>
      <c r="UCL17" s="352"/>
      <c r="UCM17" s="353"/>
      <c r="UCN17" s="352"/>
      <c r="UCO17" s="353"/>
      <c r="UCP17" s="352"/>
      <c r="UCQ17" s="353"/>
      <c r="UCR17" s="352"/>
      <c r="UCS17" s="353"/>
      <c r="UCT17" s="350"/>
      <c r="UCU17" s="350"/>
      <c r="UCV17" s="350"/>
      <c r="UCW17" s="350"/>
      <c r="UCX17" s="350"/>
      <c r="UCY17" s="350"/>
      <c r="UCZ17" s="351"/>
      <c r="UDA17" s="352"/>
      <c r="UDB17" s="353"/>
      <c r="UDC17" s="352"/>
      <c r="UDD17" s="353"/>
      <c r="UDE17" s="352"/>
      <c r="UDF17" s="353"/>
      <c r="UDG17" s="352"/>
      <c r="UDH17" s="353"/>
      <c r="UDI17" s="350"/>
      <c r="UDJ17" s="350"/>
      <c r="UDK17" s="350"/>
      <c r="UDL17" s="350"/>
      <c r="UDM17" s="350"/>
      <c r="UDN17" s="350"/>
      <c r="UDO17" s="351"/>
      <c r="UDP17" s="352"/>
      <c r="UDQ17" s="353"/>
      <c r="UDR17" s="352"/>
      <c r="UDS17" s="353"/>
      <c r="UDT17" s="352"/>
      <c r="UDU17" s="353"/>
      <c r="UDV17" s="352"/>
      <c r="UDW17" s="353"/>
      <c r="UDX17" s="350"/>
      <c r="UDY17" s="350"/>
      <c r="UDZ17" s="350"/>
      <c r="UEA17" s="350"/>
      <c r="UEB17" s="350"/>
      <c r="UEC17" s="350"/>
      <c r="UED17" s="351"/>
      <c r="UEE17" s="352"/>
      <c r="UEF17" s="353"/>
      <c r="UEG17" s="352"/>
      <c r="UEH17" s="353"/>
      <c r="UEI17" s="352"/>
      <c r="UEJ17" s="353"/>
      <c r="UEK17" s="352"/>
      <c r="UEL17" s="353"/>
      <c r="UEM17" s="350"/>
      <c r="UEN17" s="350"/>
      <c r="UEO17" s="350"/>
      <c r="UEP17" s="350"/>
      <c r="UEQ17" s="350"/>
      <c r="UER17" s="350"/>
      <c r="UES17" s="351"/>
      <c r="UET17" s="352"/>
      <c r="UEU17" s="353"/>
      <c r="UEV17" s="352"/>
      <c r="UEW17" s="353"/>
      <c r="UEX17" s="352"/>
      <c r="UEY17" s="353"/>
      <c r="UEZ17" s="352"/>
      <c r="UFA17" s="353"/>
      <c r="UFB17" s="350"/>
      <c r="UFC17" s="350"/>
      <c r="UFD17" s="350"/>
      <c r="UFE17" s="350"/>
      <c r="UFF17" s="350"/>
      <c r="UFG17" s="350"/>
      <c r="UFH17" s="351"/>
      <c r="UFI17" s="352"/>
      <c r="UFJ17" s="353"/>
      <c r="UFK17" s="352"/>
      <c r="UFL17" s="353"/>
      <c r="UFM17" s="352"/>
      <c r="UFN17" s="353"/>
      <c r="UFO17" s="352"/>
      <c r="UFP17" s="353"/>
      <c r="UFQ17" s="350"/>
      <c r="UFR17" s="350"/>
      <c r="UFS17" s="350"/>
      <c r="UFT17" s="350"/>
      <c r="UFU17" s="350"/>
      <c r="UFV17" s="350"/>
      <c r="UFW17" s="351"/>
      <c r="UFX17" s="352"/>
      <c r="UFY17" s="353"/>
      <c r="UFZ17" s="352"/>
      <c r="UGA17" s="353"/>
      <c r="UGB17" s="352"/>
      <c r="UGC17" s="353"/>
      <c r="UGD17" s="352"/>
      <c r="UGE17" s="353"/>
      <c r="UGF17" s="350"/>
      <c r="UGG17" s="350"/>
      <c r="UGH17" s="350"/>
      <c r="UGI17" s="350"/>
      <c r="UGJ17" s="350"/>
      <c r="UGK17" s="350"/>
      <c r="UGL17" s="351"/>
      <c r="UGM17" s="352"/>
      <c r="UGN17" s="353"/>
      <c r="UGO17" s="352"/>
      <c r="UGP17" s="353"/>
      <c r="UGQ17" s="352"/>
      <c r="UGR17" s="353"/>
      <c r="UGS17" s="352"/>
      <c r="UGT17" s="353"/>
      <c r="UGU17" s="350"/>
      <c r="UGV17" s="350"/>
      <c r="UGW17" s="350"/>
      <c r="UGX17" s="350"/>
      <c r="UGY17" s="350"/>
      <c r="UGZ17" s="350"/>
      <c r="UHA17" s="351"/>
      <c r="UHB17" s="352"/>
      <c r="UHC17" s="353"/>
      <c r="UHD17" s="352"/>
      <c r="UHE17" s="353"/>
      <c r="UHF17" s="352"/>
      <c r="UHG17" s="353"/>
      <c r="UHH17" s="352"/>
      <c r="UHI17" s="353"/>
      <c r="UHJ17" s="350"/>
      <c r="UHK17" s="350"/>
      <c r="UHL17" s="350"/>
      <c r="UHM17" s="350"/>
      <c r="UHN17" s="350"/>
      <c r="UHO17" s="350"/>
      <c r="UHP17" s="351"/>
      <c r="UHQ17" s="352"/>
      <c r="UHR17" s="353"/>
      <c r="UHS17" s="352"/>
      <c r="UHT17" s="353"/>
      <c r="UHU17" s="352"/>
      <c r="UHV17" s="353"/>
      <c r="UHW17" s="352"/>
      <c r="UHX17" s="353"/>
      <c r="UHY17" s="350"/>
      <c r="UHZ17" s="350"/>
      <c r="UIA17" s="350"/>
      <c r="UIB17" s="350"/>
      <c r="UIC17" s="350"/>
      <c r="UID17" s="350"/>
      <c r="UIE17" s="351"/>
      <c r="UIF17" s="352"/>
      <c r="UIG17" s="353"/>
      <c r="UIH17" s="352"/>
      <c r="UII17" s="353"/>
      <c r="UIJ17" s="352"/>
      <c r="UIK17" s="353"/>
      <c r="UIL17" s="352"/>
      <c r="UIM17" s="353"/>
      <c r="UIN17" s="350"/>
      <c r="UIO17" s="350"/>
      <c r="UIP17" s="350"/>
      <c r="UIQ17" s="350"/>
      <c r="UIR17" s="350"/>
      <c r="UIS17" s="350"/>
      <c r="UIT17" s="351"/>
      <c r="UIU17" s="352"/>
      <c r="UIV17" s="353"/>
      <c r="UIW17" s="352"/>
      <c r="UIX17" s="353"/>
      <c r="UIY17" s="352"/>
      <c r="UIZ17" s="353"/>
      <c r="UJA17" s="352"/>
      <c r="UJB17" s="353"/>
      <c r="UJC17" s="350"/>
      <c r="UJD17" s="350"/>
      <c r="UJE17" s="350"/>
      <c r="UJF17" s="350"/>
      <c r="UJG17" s="350"/>
      <c r="UJH17" s="350"/>
      <c r="UJI17" s="351"/>
      <c r="UJJ17" s="352"/>
      <c r="UJK17" s="353"/>
      <c r="UJL17" s="352"/>
      <c r="UJM17" s="353"/>
      <c r="UJN17" s="352"/>
      <c r="UJO17" s="353"/>
      <c r="UJP17" s="352"/>
      <c r="UJQ17" s="353"/>
      <c r="UJR17" s="350"/>
      <c r="UJS17" s="350"/>
      <c r="UJT17" s="350"/>
      <c r="UJU17" s="350"/>
      <c r="UJV17" s="350"/>
      <c r="UJW17" s="350"/>
      <c r="UJX17" s="351"/>
      <c r="UJY17" s="352"/>
      <c r="UJZ17" s="353"/>
      <c r="UKA17" s="352"/>
      <c r="UKB17" s="353"/>
      <c r="UKC17" s="352"/>
      <c r="UKD17" s="353"/>
      <c r="UKE17" s="352"/>
      <c r="UKF17" s="353"/>
      <c r="UKG17" s="350"/>
      <c r="UKH17" s="350"/>
      <c r="UKI17" s="350"/>
      <c r="UKJ17" s="350"/>
      <c r="UKK17" s="350"/>
      <c r="UKL17" s="350"/>
      <c r="UKM17" s="351"/>
      <c r="UKN17" s="352"/>
      <c r="UKO17" s="353"/>
      <c r="UKP17" s="352"/>
      <c r="UKQ17" s="353"/>
      <c r="UKR17" s="352"/>
      <c r="UKS17" s="353"/>
      <c r="UKT17" s="352"/>
      <c r="UKU17" s="353"/>
      <c r="UKV17" s="350"/>
      <c r="UKW17" s="350"/>
      <c r="UKX17" s="350"/>
      <c r="UKY17" s="350"/>
      <c r="UKZ17" s="350"/>
      <c r="ULA17" s="350"/>
      <c r="ULB17" s="351"/>
      <c r="ULC17" s="352"/>
      <c r="ULD17" s="353"/>
      <c r="ULE17" s="352"/>
      <c r="ULF17" s="353"/>
      <c r="ULG17" s="352"/>
      <c r="ULH17" s="353"/>
      <c r="ULI17" s="352"/>
      <c r="ULJ17" s="353"/>
      <c r="ULK17" s="350"/>
      <c r="ULL17" s="350"/>
      <c r="ULM17" s="350"/>
      <c r="ULN17" s="350"/>
      <c r="ULO17" s="350"/>
      <c r="ULP17" s="350"/>
      <c r="ULQ17" s="351"/>
      <c r="ULR17" s="352"/>
      <c r="ULS17" s="353"/>
      <c r="ULT17" s="352"/>
      <c r="ULU17" s="353"/>
      <c r="ULV17" s="352"/>
      <c r="ULW17" s="353"/>
      <c r="ULX17" s="352"/>
      <c r="ULY17" s="353"/>
      <c r="ULZ17" s="350"/>
      <c r="UMA17" s="350"/>
      <c r="UMB17" s="350"/>
      <c r="UMC17" s="350"/>
      <c r="UMD17" s="350"/>
      <c r="UME17" s="350"/>
      <c r="UMF17" s="351"/>
      <c r="UMG17" s="352"/>
      <c r="UMH17" s="353"/>
      <c r="UMI17" s="352"/>
      <c r="UMJ17" s="353"/>
      <c r="UMK17" s="352"/>
      <c r="UML17" s="353"/>
      <c r="UMM17" s="352"/>
      <c r="UMN17" s="353"/>
      <c r="UMO17" s="350"/>
      <c r="UMP17" s="350"/>
      <c r="UMQ17" s="350"/>
      <c r="UMR17" s="350"/>
      <c r="UMS17" s="350"/>
      <c r="UMT17" s="350"/>
      <c r="UMU17" s="351"/>
      <c r="UMV17" s="352"/>
      <c r="UMW17" s="353"/>
      <c r="UMX17" s="352"/>
      <c r="UMY17" s="353"/>
      <c r="UMZ17" s="352"/>
      <c r="UNA17" s="353"/>
      <c r="UNB17" s="352"/>
      <c r="UNC17" s="353"/>
      <c r="UND17" s="350"/>
      <c r="UNE17" s="350"/>
      <c r="UNF17" s="350"/>
      <c r="UNG17" s="350"/>
      <c r="UNH17" s="350"/>
      <c r="UNI17" s="350"/>
      <c r="UNJ17" s="351"/>
      <c r="UNK17" s="352"/>
      <c r="UNL17" s="353"/>
      <c r="UNM17" s="352"/>
      <c r="UNN17" s="353"/>
      <c r="UNO17" s="352"/>
      <c r="UNP17" s="353"/>
      <c r="UNQ17" s="352"/>
      <c r="UNR17" s="353"/>
      <c r="UNS17" s="350"/>
      <c r="UNT17" s="350"/>
      <c r="UNU17" s="350"/>
      <c r="UNV17" s="350"/>
      <c r="UNW17" s="350"/>
      <c r="UNX17" s="350"/>
      <c r="UNY17" s="351"/>
      <c r="UNZ17" s="352"/>
      <c r="UOA17" s="353"/>
      <c r="UOB17" s="352"/>
      <c r="UOC17" s="353"/>
      <c r="UOD17" s="352"/>
      <c r="UOE17" s="353"/>
      <c r="UOF17" s="352"/>
      <c r="UOG17" s="353"/>
      <c r="UOH17" s="350"/>
      <c r="UOI17" s="350"/>
      <c r="UOJ17" s="350"/>
      <c r="UOK17" s="350"/>
      <c r="UOL17" s="350"/>
      <c r="UOM17" s="350"/>
      <c r="UON17" s="351"/>
      <c r="UOO17" s="352"/>
      <c r="UOP17" s="353"/>
      <c r="UOQ17" s="352"/>
      <c r="UOR17" s="353"/>
      <c r="UOS17" s="352"/>
      <c r="UOT17" s="353"/>
      <c r="UOU17" s="352"/>
      <c r="UOV17" s="353"/>
      <c r="UOW17" s="350"/>
      <c r="UOX17" s="350"/>
      <c r="UOY17" s="350"/>
      <c r="UOZ17" s="350"/>
      <c r="UPA17" s="350"/>
      <c r="UPB17" s="350"/>
      <c r="UPC17" s="351"/>
      <c r="UPD17" s="352"/>
      <c r="UPE17" s="353"/>
      <c r="UPF17" s="352"/>
      <c r="UPG17" s="353"/>
      <c r="UPH17" s="352"/>
      <c r="UPI17" s="353"/>
      <c r="UPJ17" s="352"/>
      <c r="UPK17" s="353"/>
      <c r="UPL17" s="350"/>
      <c r="UPM17" s="350"/>
      <c r="UPN17" s="350"/>
      <c r="UPO17" s="350"/>
      <c r="UPP17" s="350"/>
      <c r="UPQ17" s="350"/>
      <c r="UPR17" s="351"/>
      <c r="UPS17" s="352"/>
      <c r="UPT17" s="353"/>
      <c r="UPU17" s="352"/>
      <c r="UPV17" s="353"/>
      <c r="UPW17" s="352"/>
      <c r="UPX17" s="353"/>
      <c r="UPY17" s="352"/>
      <c r="UPZ17" s="353"/>
      <c r="UQA17" s="350"/>
      <c r="UQB17" s="350"/>
      <c r="UQC17" s="350"/>
      <c r="UQD17" s="350"/>
      <c r="UQE17" s="350"/>
      <c r="UQF17" s="350"/>
      <c r="UQG17" s="351"/>
      <c r="UQH17" s="352"/>
      <c r="UQI17" s="353"/>
      <c r="UQJ17" s="352"/>
      <c r="UQK17" s="353"/>
      <c r="UQL17" s="352"/>
      <c r="UQM17" s="353"/>
      <c r="UQN17" s="352"/>
      <c r="UQO17" s="353"/>
      <c r="UQP17" s="350"/>
      <c r="UQQ17" s="350"/>
      <c r="UQR17" s="350"/>
      <c r="UQS17" s="350"/>
      <c r="UQT17" s="350"/>
      <c r="UQU17" s="350"/>
      <c r="UQV17" s="351"/>
      <c r="UQW17" s="352"/>
      <c r="UQX17" s="353"/>
      <c r="UQY17" s="352"/>
      <c r="UQZ17" s="353"/>
      <c r="URA17" s="352"/>
      <c r="URB17" s="353"/>
      <c r="URC17" s="352"/>
      <c r="URD17" s="353"/>
      <c r="URE17" s="350"/>
      <c r="URF17" s="350"/>
      <c r="URG17" s="350"/>
      <c r="URH17" s="350"/>
      <c r="URI17" s="350"/>
      <c r="URJ17" s="350"/>
      <c r="URK17" s="351"/>
      <c r="URL17" s="352"/>
      <c r="URM17" s="353"/>
      <c r="URN17" s="352"/>
      <c r="URO17" s="353"/>
      <c r="URP17" s="352"/>
      <c r="URQ17" s="353"/>
      <c r="URR17" s="352"/>
      <c r="URS17" s="353"/>
      <c r="URT17" s="350"/>
      <c r="URU17" s="350"/>
      <c r="URV17" s="350"/>
      <c r="URW17" s="350"/>
      <c r="URX17" s="350"/>
      <c r="URY17" s="350"/>
      <c r="URZ17" s="351"/>
      <c r="USA17" s="352"/>
      <c r="USB17" s="353"/>
      <c r="USC17" s="352"/>
      <c r="USD17" s="353"/>
      <c r="USE17" s="352"/>
      <c r="USF17" s="353"/>
      <c r="USG17" s="352"/>
      <c r="USH17" s="353"/>
      <c r="USI17" s="350"/>
      <c r="USJ17" s="350"/>
      <c r="USK17" s="350"/>
      <c r="USL17" s="350"/>
      <c r="USM17" s="350"/>
      <c r="USN17" s="350"/>
      <c r="USO17" s="351"/>
      <c r="USP17" s="352"/>
      <c r="USQ17" s="353"/>
      <c r="USR17" s="352"/>
      <c r="USS17" s="353"/>
      <c r="UST17" s="352"/>
      <c r="USU17" s="353"/>
      <c r="USV17" s="352"/>
      <c r="USW17" s="353"/>
      <c r="USX17" s="350"/>
      <c r="USY17" s="350"/>
      <c r="USZ17" s="350"/>
      <c r="UTA17" s="350"/>
      <c r="UTB17" s="350"/>
      <c r="UTC17" s="350"/>
      <c r="UTD17" s="351"/>
      <c r="UTE17" s="352"/>
      <c r="UTF17" s="353"/>
      <c r="UTG17" s="352"/>
      <c r="UTH17" s="353"/>
      <c r="UTI17" s="352"/>
      <c r="UTJ17" s="353"/>
      <c r="UTK17" s="352"/>
      <c r="UTL17" s="353"/>
      <c r="UTM17" s="350"/>
      <c r="UTN17" s="350"/>
      <c r="UTO17" s="350"/>
      <c r="UTP17" s="350"/>
      <c r="UTQ17" s="350"/>
      <c r="UTR17" s="350"/>
      <c r="UTS17" s="351"/>
      <c r="UTT17" s="352"/>
      <c r="UTU17" s="353"/>
      <c r="UTV17" s="352"/>
      <c r="UTW17" s="353"/>
      <c r="UTX17" s="352"/>
      <c r="UTY17" s="353"/>
      <c r="UTZ17" s="352"/>
      <c r="UUA17" s="353"/>
      <c r="UUB17" s="350"/>
      <c r="UUC17" s="350"/>
      <c r="UUD17" s="350"/>
      <c r="UUE17" s="350"/>
      <c r="UUF17" s="350"/>
      <c r="UUG17" s="350"/>
      <c r="UUH17" s="351"/>
      <c r="UUI17" s="352"/>
      <c r="UUJ17" s="353"/>
      <c r="UUK17" s="352"/>
      <c r="UUL17" s="353"/>
      <c r="UUM17" s="352"/>
      <c r="UUN17" s="353"/>
      <c r="UUO17" s="352"/>
      <c r="UUP17" s="353"/>
      <c r="UUQ17" s="350"/>
      <c r="UUR17" s="350"/>
      <c r="UUS17" s="350"/>
      <c r="UUT17" s="350"/>
      <c r="UUU17" s="350"/>
      <c r="UUV17" s="350"/>
      <c r="UUW17" s="351"/>
      <c r="UUX17" s="352"/>
      <c r="UUY17" s="353"/>
      <c r="UUZ17" s="352"/>
      <c r="UVA17" s="353"/>
      <c r="UVB17" s="352"/>
      <c r="UVC17" s="353"/>
      <c r="UVD17" s="352"/>
      <c r="UVE17" s="353"/>
      <c r="UVF17" s="350"/>
      <c r="UVG17" s="350"/>
      <c r="UVH17" s="350"/>
      <c r="UVI17" s="350"/>
      <c r="UVJ17" s="350"/>
      <c r="UVK17" s="350"/>
      <c r="UVL17" s="351"/>
      <c r="UVM17" s="352"/>
      <c r="UVN17" s="353"/>
      <c r="UVO17" s="352"/>
      <c r="UVP17" s="353"/>
      <c r="UVQ17" s="352"/>
      <c r="UVR17" s="353"/>
      <c r="UVS17" s="352"/>
      <c r="UVT17" s="353"/>
      <c r="UVU17" s="350"/>
      <c r="UVV17" s="350"/>
      <c r="UVW17" s="350"/>
      <c r="UVX17" s="350"/>
      <c r="UVY17" s="350"/>
      <c r="UVZ17" s="350"/>
      <c r="UWA17" s="351"/>
      <c r="UWB17" s="352"/>
      <c r="UWC17" s="353"/>
      <c r="UWD17" s="352"/>
      <c r="UWE17" s="353"/>
      <c r="UWF17" s="352"/>
      <c r="UWG17" s="353"/>
      <c r="UWH17" s="352"/>
      <c r="UWI17" s="353"/>
      <c r="UWJ17" s="350"/>
      <c r="UWK17" s="350"/>
      <c r="UWL17" s="350"/>
      <c r="UWM17" s="350"/>
      <c r="UWN17" s="350"/>
      <c r="UWO17" s="350"/>
      <c r="UWP17" s="351"/>
      <c r="UWQ17" s="352"/>
      <c r="UWR17" s="353"/>
      <c r="UWS17" s="352"/>
      <c r="UWT17" s="353"/>
      <c r="UWU17" s="352"/>
      <c r="UWV17" s="353"/>
      <c r="UWW17" s="352"/>
      <c r="UWX17" s="353"/>
      <c r="UWY17" s="350"/>
      <c r="UWZ17" s="350"/>
      <c r="UXA17" s="350"/>
      <c r="UXB17" s="350"/>
      <c r="UXC17" s="350"/>
      <c r="UXD17" s="350"/>
      <c r="UXE17" s="351"/>
      <c r="UXF17" s="352"/>
      <c r="UXG17" s="353"/>
      <c r="UXH17" s="352"/>
      <c r="UXI17" s="353"/>
      <c r="UXJ17" s="352"/>
      <c r="UXK17" s="353"/>
      <c r="UXL17" s="352"/>
      <c r="UXM17" s="353"/>
      <c r="UXN17" s="350"/>
      <c r="UXO17" s="350"/>
      <c r="UXP17" s="350"/>
      <c r="UXQ17" s="350"/>
      <c r="UXR17" s="350"/>
      <c r="UXS17" s="350"/>
      <c r="UXT17" s="351"/>
      <c r="UXU17" s="352"/>
      <c r="UXV17" s="353"/>
      <c r="UXW17" s="352"/>
      <c r="UXX17" s="353"/>
      <c r="UXY17" s="352"/>
      <c r="UXZ17" s="353"/>
      <c r="UYA17" s="352"/>
      <c r="UYB17" s="353"/>
      <c r="UYC17" s="350"/>
      <c r="UYD17" s="350"/>
      <c r="UYE17" s="350"/>
      <c r="UYF17" s="350"/>
      <c r="UYG17" s="350"/>
      <c r="UYH17" s="350"/>
      <c r="UYI17" s="351"/>
      <c r="UYJ17" s="352"/>
      <c r="UYK17" s="353"/>
      <c r="UYL17" s="352"/>
      <c r="UYM17" s="353"/>
      <c r="UYN17" s="352"/>
      <c r="UYO17" s="353"/>
      <c r="UYP17" s="352"/>
      <c r="UYQ17" s="353"/>
      <c r="UYR17" s="350"/>
      <c r="UYS17" s="350"/>
      <c r="UYT17" s="350"/>
      <c r="UYU17" s="350"/>
      <c r="UYV17" s="350"/>
      <c r="UYW17" s="350"/>
      <c r="UYX17" s="351"/>
      <c r="UYY17" s="352"/>
      <c r="UYZ17" s="353"/>
      <c r="UZA17" s="352"/>
      <c r="UZB17" s="353"/>
      <c r="UZC17" s="352"/>
      <c r="UZD17" s="353"/>
      <c r="UZE17" s="352"/>
      <c r="UZF17" s="353"/>
      <c r="UZG17" s="350"/>
      <c r="UZH17" s="350"/>
      <c r="UZI17" s="350"/>
      <c r="UZJ17" s="350"/>
      <c r="UZK17" s="350"/>
      <c r="UZL17" s="350"/>
      <c r="UZM17" s="351"/>
      <c r="UZN17" s="352"/>
      <c r="UZO17" s="353"/>
      <c r="UZP17" s="352"/>
      <c r="UZQ17" s="353"/>
      <c r="UZR17" s="352"/>
      <c r="UZS17" s="353"/>
      <c r="UZT17" s="352"/>
      <c r="UZU17" s="353"/>
      <c r="UZV17" s="350"/>
      <c r="UZW17" s="350"/>
      <c r="UZX17" s="350"/>
      <c r="UZY17" s="350"/>
      <c r="UZZ17" s="350"/>
      <c r="VAA17" s="350"/>
      <c r="VAB17" s="351"/>
      <c r="VAC17" s="352"/>
      <c r="VAD17" s="353"/>
      <c r="VAE17" s="352"/>
      <c r="VAF17" s="353"/>
      <c r="VAG17" s="352"/>
      <c r="VAH17" s="353"/>
      <c r="VAI17" s="352"/>
      <c r="VAJ17" s="353"/>
      <c r="VAK17" s="350"/>
      <c r="VAL17" s="350"/>
      <c r="VAM17" s="350"/>
      <c r="VAN17" s="350"/>
      <c r="VAO17" s="350"/>
      <c r="VAP17" s="350"/>
      <c r="VAQ17" s="351"/>
      <c r="VAR17" s="352"/>
      <c r="VAS17" s="353"/>
      <c r="VAT17" s="352"/>
      <c r="VAU17" s="353"/>
      <c r="VAV17" s="352"/>
      <c r="VAW17" s="353"/>
      <c r="VAX17" s="352"/>
      <c r="VAY17" s="353"/>
      <c r="VAZ17" s="350"/>
      <c r="VBA17" s="350"/>
      <c r="VBB17" s="350"/>
      <c r="VBC17" s="350"/>
      <c r="VBD17" s="350"/>
      <c r="VBE17" s="350"/>
      <c r="VBF17" s="351"/>
      <c r="VBG17" s="352"/>
      <c r="VBH17" s="353"/>
      <c r="VBI17" s="352"/>
      <c r="VBJ17" s="353"/>
      <c r="VBK17" s="352"/>
      <c r="VBL17" s="353"/>
      <c r="VBM17" s="352"/>
      <c r="VBN17" s="353"/>
      <c r="VBO17" s="350"/>
      <c r="VBP17" s="350"/>
      <c r="VBQ17" s="350"/>
      <c r="VBR17" s="350"/>
      <c r="VBS17" s="350"/>
      <c r="VBT17" s="350"/>
      <c r="VBU17" s="351"/>
      <c r="VBV17" s="352"/>
      <c r="VBW17" s="353"/>
      <c r="VBX17" s="352"/>
      <c r="VBY17" s="353"/>
      <c r="VBZ17" s="352"/>
      <c r="VCA17" s="353"/>
      <c r="VCB17" s="352"/>
      <c r="VCC17" s="353"/>
      <c r="VCD17" s="350"/>
      <c r="VCE17" s="350"/>
      <c r="VCF17" s="350"/>
      <c r="VCG17" s="350"/>
      <c r="VCH17" s="350"/>
      <c r="VCI17" s="350"/>
      <c r="VCJ17" s="351"/>
      <c r="VCK17" s="352"/>
      <c r="VCL17" s="353"/>
      <c r="VCM17" s="352"/>
      <c r="VCN17" s="353"/>
      <c r="VCO17" s="352"/>
      <c r="VCP17" s="353"/>
      <c r="VCQ17" s="352"/>
      <c r="VCR17" s="353"/>
      <c r="VCS17" s="350"/>
      <c r="VCT17" s="350"/>
      <c r="VCU17" s="350"/>
      <c r="VCV17" s="350"/>
      <c r="VCW17" s="350"/>
      <c r="VCX17" s="350"/>
      <c r="VCY17" s="351"/>
      <c r="VCZ17" s="352"/>
      <c r="VDA17" s="353"/>
      <c r="VDB17" s="352"/>
      <c r="VDC17" s="353"/>
      <c r="VDD17" s="352"/>
      <c r="VDE17" s="353"/>
      <c r="VDF17" s="352"/>
      <c r="VDG17" s="353"/>
      <c r="VDH17" s="350"/>
      <c r="VDI17" s="350"/>
      <c r="VDJ17" s="350"/>
      <c r="VDK17" s="350"/>
      <c r="VDL17" s="350"/>
      <c r="VDM17" s="350"/>
      <c r="VDN17" s="351"/>
      <c r="VDO17" s="352"/>
      <c r="VDP17" s="353"/>
      <c r="VDQ17" s="352"/>
      <c r="VDR17" s="353"/>
      <c r="VDS17" s="352"/>
      <c r="VDT17" s="353"/>
      <c r="VDU17" s="352"/>
      <c r="VDV17" s="353"/>
      <c r="VDW17" s="350"/>
      <c r="VDX17" s="350"/>
      <c r="VDY17" s="350"/>
      <c r="VDZ17" s="350"/>
      <c r="VEA17" s="350"/>
      <c r="VEB17" s="350"/>
      <c r="VEC17" s="351"/>
      <c r="VED17" s="352"/>
      <c r="VEE17" s="353"/>
      <c r="VEF17" s="352"/>
      <c r="VEG17" s="353"/>
      <c r="VEH17" s="352"/>
      <c r="VEI17" s="353"/>
      <c r="VEJ17" s="352"/>
      <c r="VEK17" s="353"/>
      <c r="VEL17" s="350"/>
      <c r="VEM17" s="350"/>
      <c r="VEN17" s="350"/>
      <c r="VEO17" s="350"/>
      <c r="VEP17" s="350"/>
      <c r="VEQ17" s="350"/>
      <c r="VER17" s="351"/>
      <c r="VES17" s="352"/>
      <c r="VET17" s="353"/>
      <c r="VEU17" s="352"/>
      <c r="VEV17" s="353"/>
      <c r="VEW17" s="352"/>
      <c r="VEX17" s="353"/>
      <c r="VEY17" s="352"/>
      <c r="VEZ17" s="353"/>
      <c r="VFA17" s="350"/>
      <c r="VFB17" s="350"/>
      <c r="VFC17" s="350"/>
      <c r="VFD17" s="350"/>
      <c r="VFE17" s="350"/>
      <c r="VFF17" s="350"/>
      <c r="VFG17" s="351"/>
      <c r="VFH17" s="352"/>
      <c r="VFI17" s="353"/>
      <c r="VFJ17" s="352"/>
      <c r="VFK17" s="353"/>
      <c r="VFL17" s="352"/>
      <c r="VFM17" s="353"/>
      <c r="VFN17" s="352"/>
      <c r="VFO17" s="353"/>
      <c r="VFP17" s="350"/>
      <c r="VFQ17" s="350"/>
      <c r="VFR17" s="350"/>
      <c r="VFS17" s="350"/>
      <c r="VFT17" s="350"/>
      <c r="VFU17" s="350"/>
      <c r="VFV17" s="351"/>
      <c r="VFW17" s="352"/>
      <c r="VFX17" s="353"/>
      <c r="VFY17" s="352"/>
      <c r="VFZ17" s="353"/>
      <c r="VGA17" s="352"/>
      <c r="VGB17" s="353"/>
      <c r="VGC17" s="352"/>
      <c r="VGD17" s="353"/>
      <c r="VGE17" s="350"/>
      <c r="VGF17" s="350"/>
      <c r="VGG17" s="350"/>
      <c r="VGH17" s="350"/>
      <c r="VGI17" s="350"/>
      <c r="VGJ17" s="350"/>
      <c r="VGK17" s="351"/>
      <c r="VGL17" s="352"/>
      <c r="VGM17" s="353"/>
      <c r="VGN17" s="352"/>
      <c r="VGO17" s="353"/>
      <c r="VGP17" s="352"/>
      <c r="VGQ17" s="353"/>
      <c r="VGR17" s="352"/>
      <c r="VGS17" s="353"/>
      <c r="VGT17" s="350"/>
      <c r="VGU17" s="350"/>
      <c r="VGV17" s="350"/>
      <c r="VGW17" s="350"/>
      <c r="VGX17" s="350"/>
      <c r="VGY17" s="350"/>
      <c r="VGZ17" s="351"/>
      <c r="VHA17" s="352"/>
      <c r="VHB17" s="353"/>
      <c r="VHC17" s="352"/>
      <c r="VHD17" s="353"/>
      <c r="VHE17" s="352"/>
      <c r="VHF17" s="353"/>
      <c r="VHG17" s="352"/>
      <c r="VHH17" s="353"/>
      <c r="VHI17" s="350"/>
      <c r="VHJ17" s="350"/>
      <c r="VHK17" s="350"/>
      <c r="VHL17" s="350"/>
      <c r="VHM17" s="350"/>
      <c r="VHN17" s="350"/>
      <c r="VHO17" s="351"/>
      <c r="VHP17" s="352"/>
      <c r="VHQ17" s="353"/>
      <c r="VHR17" s="352"/>
      <c r="VHS17" s="353"/>
      <c r="VHT17" s="352"/>
      <c r="VHU17" s="353"/>
      <c r="VHV17" s="352"/>
      <c r="VHW17" s="353"/>
      <c r="VHX17" s="350"/>
      <c r="VHY17" s="350"/>
      <c r="VHZ17" s="350"/>
      <c r="VIA17" s="350"/>
      <c r="VIB17" s="350"/>
      <c r="VIC17" s="350"/>
      <c r="VID17" s="351"/>
      <c r="VIE17" s="352"/>
      <c r="VIF17" s="353"/>
      <c r="VIG17" s="352"/>
      <c r="VIH17" s="353"/>
      <c r="VII17" s="352"/>
      <c r="VIJ17" s="353"/>
      <c r="VIK17" s="352"/>
      <c r="VIL17" s="353"/>
      <c r="VIM17" s="350"/>
      <c r="VIN17" s="350"/>
      <c r="VIO17" s="350"/>
      <c r="VIP17" s="350"/>
      <c r="VIQ17" s="350"/>
      <c r="VIR17" s="350"/>
      <c r="VIS17" s="351"/>
      <c r="VIT17" s="352"/>
      <c r="VIU17" s="353"/>
      <c r="VIV17" s="352"/>
      <c r="VIW17" s="353"/>
      <c r="VIX17" s="352"/>
      <c r="VIY17" s="353"/>
      <c r="VIZ17" s="352"/>
      <c r="VJA17" s="353"/>
      <c r="VJB17" s="350"/>
      <c r="VJC17" s="350"/>
      <c r="VJD17" s="350"/>
      <c r="VJE17" s="350"/>
      <c r="VJF17" s="350"/>
      <c r="VJG17" s="350"/>
      <c r="VJH17" s="351"/>
      <c r="VJI17" s="352"/>
      <c r="VJJ17" s="353"/>
      <c r="VJK17" s="352"/>
      <c r="VJL17" s="353"/>
      <c r="VJM17" s="352"/>
      <c r="VJN17" s="353"/>
      <c r="VJO17" s="352"/>
      <c r="VJP17" s="353"/>
      <c r="VJQ17" s="350"/>
      <c r="VJR17" s="350"/>
      <c r="VJS17" s="350"/>
      <c r="VJT17" s="350"/>
      <c r="VJU17" s="350"/>
      <c r="VJV17" s="350"/>
      <c r="VJW17" s="351"/>
      <c r="VJX17" s="352"/>
      <c r="VJY17" s="353"/>
      <c r="VJZ17" s="352"/>
      <c r="VKA17" s="353"/>
      <c r="VKB17" s="352"/>
      <c r="VKC17" s="353"/>
      <c r="VKD17" s="352"/>
      <c r="VKE17" s="353"/>
      <c r="VKF17" s="350"/>
      <c r="VKG17" s="350"/>
      <c r="VKH17" s="350"/>
      <c r="VKI17" s="350"/>
      <c r="VKJ17" s="350"/>
      <c r="VKK17" s="350"/>
      <c r="VKL17" s="351"/>
      <c r="VKM17" s="352"/>
      <c r="VKN17" s="353"/>
      <c r="VKO17" s="352"/>
      <c r="VKP17" s="353"/>
      <c r="VKQ17" s="352"/>
      <c r="VKR17" s="353"/>
      <c r="VKS17" s="352"/>
      <c r="VKT17" s="353"/>
      <c r="VKU17" s="350"/>
      <c r="VKV17" s="350"/>
      <c r="VKW17" s="350"/>
      <c r="VKX17" s="350"/>
      <c r="VKY17" s="350"/>
      <c r="VKZ17" s="350"/>
      <c r="VLA17" s="351"/>
      <c r="VLB17" s="352"/>
      <c r="VLC17" s="353"/>
      <c r="VLD17" s="352"/>
      <c r="VLE17" s="353"/>
      <c r="VLF17" s="352"/>
      <c r="VLG17" s="353"/>
      <c r="VLH17" s="352"/>
      <c r="VLI17" s="353"/>
      <c r="VLJ17" s="350"/>
      <c r="VLK17" s="350"/>
      <c r="VLL17" s="350"/>
      <c r="VLM17" s="350"/>
      <c r="VLN17" s="350"/>
      <c r="VLO17" s="350"/>
      <c r="VLP17" s="351"/>
      <c r="VLQ17" s="352"/>
      <c r="VLR17" s="353"/>
      <c r="VLS17" s="352"/>
      <c r="VLT17" s="353"/>
      <c r="VLU17" s="352"/>
      <c r="VLV17" s="353"/>
      <c r="VLW17" s="352"/>
      <c r="VLX17" s="353"/>
      <c r="VLY17" s="350"/>
      <c r="VLZ17" s="350"/>
      <c r="VMA17" s="350"/>
      <c r="VMB17" s="350"/>
      <c r="VMC17" s="350"/>
      <c r="VMD17" s="350"/>
      <c r="VME17" s="351"/>
      <c r="VMF17" s="352"/>
      <c r="VMG17" s="353"/>
      <c r="VMH17" s="352"/>
      <c r="VMI17" s="353"/>
      <c r="VMJ17" s="352"/>
      <c r="VMK17" s="353"/>
      <c r="VML17" s="352"/>
      <c r="VMM17" s="353"/>
      <c r="VMN17" s="350"/>
      <c r="VMO17" s="350"/>
      <c r="VMP17" s="350"/>
      <c r="VMQ17" s="350"/>
      <c r="VMR17" s="350"/>
      <c r="VMS17" s="350"/>
      <c r="VMT17" s="351"/>
      <c r="VMU17" s="352"/>
      <c r="VMV17" s="353"/>
      <c r="VMW17" s="352"/>
      <c r="VMX17" s="353"/>
      <c r="VMY17" s="352"/>
      <c r="VMZ17" s="353"/>
      <c r="VNA17" s="352"/>
      <c r="VNB17" s="353"/>
      <c r="VNC17" s="350"/>
      <c r="VND17" s="350"/>
      <c r="VNE17" s="350"/>
      <c r="VNF17" s="350"/>
      <c r="VNG17" s="350"/>
      <c r="VNH17" s="350"/>
      <c r="VNI17" s="351"/>
      <c r="VNJ17" s="352"/>
      <c r="VNK17" s="353"/>
      <c r="VNL17" s="352"/>
      <c r="VNM17" s="353"/>
      <c r="VNN17" s="352"/>
      <c r="VNO17" s="353"/>
      <c r="VNP17" s="352"/>
      <c r="VNQ17" s="353"/>
      <c r="VNR17" s="350"/>
      <c r="VNS17" s="350"/>
      <c r="VNT17" s="350"/>
      <c r="VNU17" s="350"/>
      <c r="VNV17" s="350"/>
      <c r="VNW17" s="350"/>
      <c r="VNX17" s="351"/>
      <c r="VNY17" s="352"/>
      <c r="VNZ17" s="353"/>
      <c r="VOA17" s="352"/>
      <c r="VOB17" s="353"/>
      <c r="VOC17" s="352"/>
      <c r="VOD17" s="353"/>
      <c r="VOE17" s="352"/>
      <c r="VOF17" s="353"/>
      <c r="VOG17" s="350"/>
      <c r="VOH17" s="350"/>
      <c r="VOI17" s="350"/>
      <c r="VOJ17" s="350"/>
      <c r="VOK17" s="350"/>
      <c r="VOL17" s="350"/>
      <c r="VOM17" s="351"/>
      <c r="VON17" s="352"/>
      <c r="VOO17" s="353"/>
      <c r="VOP17" s="352"/>
      <c r="VOQ17" s="353"/>
      <c r="VOR17" s="352"/>
      <c r="VOS17" s="353"/>
      <c r="VOT17" s="352"/>
      <c r="VOU17" s="353"/>
      <c r="VOV17" s="350"/>
      <c r="VOW17" s="350"/>
      <c r="VOX17" s="350"/>
      <c r="VOY17" s="350"/>
      <c r="VOZ17" s="350"/>
      <c r="VPA17" s="350"/>
      <c r="VPB17" s="351"/>
      <c r="VPC17" s="352"/>
      <c r="VPD17" s="353"/>
      <c r="VPE17" s="352"/>
      <c r="VPF17" s="353"/>
      <c r="VPG17" s="352"/>
      <c r="VPH17" s="353"/>
      <c r="VPI17" s="352"/>
      <c r="VPJ17" s="353"/>
      <c r="VPK17" s="350"/>
      <c r="VPL17" s="350"/>
      <c r="VPM17" s="350"/>
      <c r="VPN17" s="350"/>
      <c r="VPO17" s="350"/>
      <c r="VPP17" s="350"/>
      <c r="VPQ17" s="351"/>
      <c r="VPR17" s="352"/>
      <c r="VPS17" s="353"/>
      <c r="VPT17" s="352"/>
      <c r="VPU17" s="353"/>
      <c r="VPV17" s="352"/>
      <c r="VPW17" s="353"/>
      <c r="VPX17" s="352"/>
      <c r="VPY17" s="353"/>
      <c r="VPZ17" s="350"/>
      <c r="VQA17" s="350"/>
      <c r="VQB17" s="350"/>
      <c r="VQC17" s="350"/>
      <c r="VQD17" s="350"/>
      <c r="VQE17" s="350"/>
      <c r="VQF17" s="351"/>
      <c r="VQG17" s="352"/>
      <c r="VQH17" s="353"/>
      <c r="VQI17" s="352"/>
      <c r="VQJ17" s="353"/>
      <c r="VQK17" s="352"/>
      <c r="VQL17" s="353"/>
      <c r="VQM17" s="352"/>
      <c r="VQN17" s="353"/>
      <c r="VQO17" s="350"/>
      <c r="VQP17" s="350"/>
      <c r="VQQ17" s="350"/>
      <c r="VQR17" s="350"/>
      <c r="VQS17" s="350"/>
      <c r="VQT17" s="350"/>
      <c r="VQU17" s="351"/>
      <c r="VQV17" s="352"/>
      <c r="VQW17" s="353"/>
      <c r="VQX17" s="352"/>
      <c r="VQY17" s="353"/>
      <c r="VQZ17" s="352"/>
      <c r="VRA17" s="353"/>
      <c r="VRB17" s="352"/>
      <c r="VRC17" s="353"/>
      <c r="VRD17" s="350"/>
      <c r="VRE17" s="350"/>
      <c r="VRF17" s="350"/>
      <c r="VRG17" s="350"/>
      <c r="VRH17" s="350"/>
      <c r="VRI17" s="350"/>
      <c r="VRJ17" s="351"/>
      <c r="VRK17" s="352"/>
      <c r="VRL17" s="353"/>
      <c r="VRM17" s="352"/>
      <c r="VRN17" s="353"/>
      <c r="VRO17" s="352"/>
      <c r="VRP17" s="353"/>
      <c r="VRQ17" s="352"/>
      <c r="VRR17" s="353"/>
      <c r="VRS17" s="350"/>
      <c r="VRT17" s="350"/>
      <c r="VRU17" s="350"/>
      <c r="VRV17" s="350"/>
      <c r="VRW17" s="350"/>
      <c r="VRX17" s="350"/>
      <c r="VRY17" s="351"/>
      <c r="VRZ17" s="352"/>
      <c r="VSA17" s="353"/>
      <c r="VSB17" s="352"/>
      <c r="VSC17" s="353"/>
      <c r="VSD17" s="352"/>
      <c r="VSE17" s="353"/>
      <c r="VSF17" s="352"/>
      <c r="VSG17" s="353"/>
      <c r="VSH17" s="350"/>
      <c r="VSI17" s="350"/>
      <c r="VSJ17" s="350"/>
      <c r="VSK17" s="350"/>
      <c r="VSL17" s="350"/>
      <c r="VSM17" s="350"/>
      <c r="VSN17" s="351"/>
      <c r="VSO17" s="352"/>
      <c r="VSP17" s="353"/>
      <c r="VSQ17" s="352"/>
      <c r="VSR17" s="353"/>
      <c r="VSS17" s="352"/>
      <c r="VST17" s="353"/>
      <c r="VSU17" s="352"/>
      <c r="VSV17" s="353"/>
      <c r="VSW17" s="350"/>
      <c r="VSX17" s="350"/>
      <c r="VSY17" s="350"/>
      <c r="VSZ17" s="350"/>
      <c r="VTA17" s="350"/>
      <c r="VTB17" s="350"/>
      <c r="VTC17" s="351"/>
      <c r="VTD17" s="352"/>
      <c r="VTE17" s="353"/>
      <c r="VTF17" s="352"/>
      <c r="VTG17" s="353"/>
      <c r="VTH17" s="352"/>
      <c r="VTI17" s="353"/>
      <c r="VTJ17" s="352"/>
      <c r="VTK17" s="353"/>
      <c r="VTL17" s="350"/>
      <c r="VTM17" s="350"/>
      <c r="VTN17" s="350"/>
      <c r="VTO17" s="350"/>
      <c r="VTP17" s="350"/>
      <c r="VTQ17" s="350"/>
      <c r="VTR17" s="351"/>
      <c r="VTS17" s="352"/>
      <c r="VTT17" s="353"/>
      <c r="VTU17" s="352"/>
      <c r="VTV17" s="353"/>
      <c r="VTW17" s="352"/>
      <c r="VTX17" s="353"/>
      <c r="VTY17" s="352"/>
      <c r="VTZ17" s="353"/>
      <c r="VUA17" s="350"/>
      <c r="VUB17" s="350"/>
      <c r="VUC17" s="350"/>
      <c r="VUD17" s="350"/>
      <c r="VUE17" s="350"/>
      <c r="VUF17" s="350"/>
      <c r="VUG17" s="351"/>
      <c r="VUH17" s="352"/>
      <c r="VUI17" s="353"/>
      <c r="VUJ17" s="352"/>
      <c r="VUK17" s="353"/>
      <c r="VUL17" s="352"/>
      <c r="VUM17" s="353"/>
      <c r="VUN17" s="352"/>
      <c r="VUO17" s="353"/>
      <c r="VUP17" s="350"/>
      <c r="VUQ17" s="350"/>
      <c r="VUR17" s="350"/>
      <c r="VUS17" s="350"/>
      <c r="VUT17" s="350"/>
      <c r="VUU17" s="350"/>
      <c r="VUV17" s="351"/>
      <c r="VUW17" s="352"/>
      <c r="VUX17" s="353"/>
      <c r="VUY17" s="352"/>
      <c r="VUZ17" s="353"/>
      <c r="VVA17" s="352"/>
      <c r="VVB17" s="353"/>
      <c r="VVC17" s="352"/>
      <c r="VVD17" s="353"/>
      <c r="VVE17" s="350"/>
      <c r="VVF17" s="350"/>
      <c r="VVG17" s="350"/>
      <c r="VVH17" s="350"/>
      <c r="VVI17" s="350"/>
      <c r="VVJ17" s="350"/>
      <c r="VVK17" s="351"/>
      <c r="VVL17" s="352"/>
      <c r="VVM17" s="353"/>
      <c r="VVN17" s="352"/>
      <c r="VVO17" s="353"/>
      <c r="VVP17" s="352"/>
      <c r="VVQ17" s="353"/>
      <c r="VVR17" s="352"/>
      <c r="VVS17" s="353"/>
      <c r="VVT17" s="350"/>
      <c r="VVU17" s="350"/>
      <c r="VVV17" s="350"/>
      <c r="VVW17" s="350"/>
      <c r="VVX17" s="350"/>
      <c r="VVY17" s="350"/>
      <c r="VVZ17" s="351"/>
      <c r="VWA17" s="352"/>
      <c r="VWB17" s="353"/>
      <c r="VWC17" s="352"/>
      <c r="VWD17" s="353"/>
      <c r="VWE17" s="352"/>
      <c r="VWF17" s="353"/>
      <c r="VWG17" s="352"/>
      <c r="VWH17" s="353"/>
      <c r="VWI17" s="350"/>
      <c r="VWJ17" s="350"/>
      <c r="VWK17" s="350"/>
      <c r="VWL17" s="350"/>
      <c r="VWM17" s="350"/>
      <c r="VWN17" s="350"/>
      <c r="VWO17" s="351"/>
      <c r="VWP17" s="352"/>
      <c r="VWQ17" s="353"/>
      <c r="VWR17" s="352"/>
      <c r="VWS17" s="353"/>
      <c r="VWT17" s="352"/>
      <c r="VWU17" s="353"/>
      <c r="VWV17" s="352"/>
      <c r="VWW17" s="353"/>
      <c r="VWX17" s="350"/>
      <c r="VWY17" s="350"/>
      <c r="VWZ17" s="350"/>
      <c r="VXA17" s="350"/>
      <c r="VXB17" s="350"/>
      <c r="VXC17" s="350"/>
      <c r="VXD17" s="351"/>
      <c r="VXE17" s="352"/>
      <c r="VXF17" s="353"/>
      <c r="VXG17" s="352"/>
      <c r="VXH17" s="353"/>
      <c r="VXI17" s="352"/>
      <c r="VXJ17" s="353"/>
      <c r="VXK17" s="352"/>
      <c r="VXL17" s="353"/>
      <c r="VXM17" s="350"/>
      <c r="VXN17" s="350"/>
      <c r="VXO17" s="350"/>
      <c r="VXP17" s="350"/>
      <c r="VXQ17" s="350"/>
      <c r="VXR17" s="350"/>
      <c r="VXS17" s="351"/>
      <c r="VXT17" s="352"/>
      <c r="VXU17" s="353"/>
      <c r="VXV17" s="352"/>
      <c r="VXW17" s="353"/>
      <c r="VXX17" s="352"/>
      <c r="VXY17" s="353"/>
      <c r="VXZ17" s="352"/>
      <c r="VYA17" s="353"/>
      <c r="VYB17" s="350"/>
      <c r="VYC17" s="350"/>
      <c r="VYD17" s="350"/>
      <c r="VYE17" s="350"/>
      <c r="VYF17" s="350"/>
      <c r="VYG17" s="350"/>
      <c r="VYH17" s="351"/>
      <c r="VYI17" s="352"/>
      <c r="VYJ17" s="353"/>
      <c r="VYK17" s="352"/>
      <c r="VYL17" s="353"/>
      <c r="VYM17" s="352"/>
      <c r="VYN17" s="353"/>
      <c r="VYO17" s="352"/>
      <c r="VYP17" s="353"/>
      <c r="VYQ17" s="350"/>
      <c r="VYR17" s="350"/>
      <c r="VYS17" s="350"/>
      <c r="VYT17" s="350"/>
      <c r="VYU17" s="350"/>
      <c r="VYV17" s="350"/>
      <c r="VYW17" s="351"/>
      <c r="VYX17" s="352"/>
      <c r="VYY17" s="353"/>
      <c r="VYZ17" s="352"/>
      <c r="VZA17" s="353"/>
      <c r="VZB17" s="352"/>
      <c r="VZC17" s="353"/>
      <c r="VZD17" s="352"/>
      <c r="VZE17" s="353"/>
      <c r="VZF17" s="350"/>
      <c r="VZG17" s="350"/>
      <c r="VZH17" s="350"/>
      <c r="VZI17" s="350"/>
      <c r="VZJ17" s="350"/>
      <c r="VZK17" s="350"/>
      <c r="VZL17" s="351"/>
      <c r="VZM17" s="352"/>
      <c r="VZN17" s="353"/>
      <c r="VZO17" s="352"/>
      <c r="VZP17" s="353"/>
      <c r="VZQ17" s="352"/>
      <c r="VZR17" s="353"/>
      <c r="VZS17" s="352"/>
      <c r="VZT17" s="353"/>
      <c r="VZU17" s="350"/>
      <c r="VZV17" s="350"/>
      <c r="VZW17" s="350"/>
      <c r="VZX17" s="350"/>
      <c r="VZY17" s="350"/>
      <c r="VZZ17" s="350"/>
      <c r="WAA17" s="351"/>
      <c r="WAB17" s="352"/>
      <c r="WAC17" s="353"/>
      <c r="WAD17" s="352"/>
      <c r="WAE17" s="353"/>
      <c r="WAF17" s="352"/>
      <c r="WAG17" s="353"/>
      <c r="WAH17" s="352"/>
      <c r="WAI17" s="353"/>
      <c r="WAJ17" s="350"/>
      <c r="WAK17" s="350"/>
      <c r="WAL17" s="350"/>
      <c r="WAM17" s="350"/>
      <c r="WAN17" s="350"/>
      <c r="WAO17" s="350"/>
      <c r="WAP17" s="351"/>
      <c r="WAQ17" s="352"/>
      <c r="WAR17" s="353"/>
      <c r="WAS17" s="352"/>
      <c r="WAT17" s="353"/>
      <c r="WAU17" s="352"/>
      <c r="WAV17" s="353"/>
      <c r="WAW17" s="352"/>
      <c r="WAX17" s="353"/>
      <c r="WAY17" s="350"/>
      <c r="WAZ17" s="350"/>
      <c r="WBA17" s="350"/>
      <c r="WBB17" s="350"/>
      <c r="WBC17" s="350"/>
      <c r="WBD17" s="350"/>
      <c r="WBE17" s="351"/>
      <c r="WBF17" s="352"/>
      <c r="WBG17" s="353"/>
      <c r="WBH17" s="352"/>
      <c r="WBI17" s="353"/>
      <c r="WBJ17" s="352"/>
      <c r="WBK17" s="353"/>
      <c r="WBL17" s="352"/>
      <c r="WBM17" s="353"/>
      <c r="WBN17" s="350"/>
      <c r="WBO17" s="350"/>
      <c r="WBP17" s="350"/>
      <c r="WBQ17" s="350"/>
      <c r="WBR17" s="350"/>
      <c r="WBS17" s="350"/>
      <c r="WBT17" s="351"/>
      <c r="WBU17" s="352"/>
      <c r="WBV17" s="353"/>
      <c r="WBW17" s="352"/>
      <c r="WBX17" s="353"/>
      <c r="WBY17" s="352"/>
      <c r="WBZ17" s="353"/>
      <c r="WCA17" s="352"/>
      <c r="WCB17" s="353"/>
      <c r="WCC17" s="350"/>
      <c r="WCD17" s="350"/>
      <c r="WCE17" s="350"/>
      <c r="WCF17" s="350"/>
      <c r="WCG17" s="350"/>
      <c r="WCH17" s="350"/>
      <c r="WCI17" s="351"/>
      <c r="WCJ17" s="352"/>
      <c r="WCK17" s="353"/>
      <c r="WCL17" s="352"/>
      <c r="WCM17" s="353"/>
      <c r="WCN17" s="352"/>
      <c r="WCO17" s="353"/>
      <c r="WCP17" s="352"/>
      <c r="WCQ17" s="353"/>
      <c r="WCR17" s="350"/>
      <c r="WCS17" s="350"/>
      <c r="WCT17" s="350"/>
      <c r="WCU17" s="350"/>
      <c r="WCV17" s="350"/>
      <c r="WCW17" s="350"/>
      <c r="WCX17" s="351"/>
      <c r="WCY17" s="352"/>
      <c r="WCZ17" s="353"/>
      <c r="WDA17" s="352"/>
      <c r="WDB17" s="353"/>
      <c r="WDC17" s="352"/>
      <c r="WDD17" s="353"/>
      <c r="WDE17" s="352"/>
      <c r="WDF17" s="353"/>
      <c r="WDG17" s="350"/>
      <c r="WDH17" s="350"/>
      <c r="WDI17" s="350"/>
      <c r="WDJ17" s="350"/>
      <c r="WDK17" s="350"/>
      <c r="WDL17" s="350"/>
      <c r="WDM17" s="351"/>
      <c r="WDN17" s="352"/>
      <c r="WDO17" s="353"/>
      <c r="WDP17" s="352"/>
      <c r="WDQ17" s="353"/>
      <c r="WDR17" s="352"/>
      <c r="WDS17" s="353"/>
      <c r="WDT17" s="352"/>
      <c r="WDU17" s="353"/>
      <c r="WDV17" s="350"/>
      <c r="WDW17" s="350"/>
      <c r="WDX17" s="350"/>
      <c r="WDY17" s="350"/>
      <c r="WDZ17" s="350"/>
      <c r="WEA17" s="350"/>
      <c r="WEB17" s="351"/>
      <c r="WEC17" s="352"/>
      <c r="WED17" s="353"/>
      <c r="WEE17" s="352"/>
      <c r="WEF17" s="353"/>
      <c r="WEG17" s="352"/>
      <c r="WEH17" s="353"/>
      <c r="WEI17" s="352"/>
      <c r="WEJ17" s="353"/>
      <c r="WEK17" s="350"/>
      <c r="WEL17" s="350"/>
      <c r="WEM17" s="350"/>
      <c r="WEN17" s="350"/>
      <c r="WEO17" s="350"/>
      <c r="WEP17" s="350"/>
      <c r="WEQ17" s="351"/>
      <c r="WER17" s="352"/>
      <c r="WES17" s="353"/>
      <c r="WET17" s="352"/>
      <c r="WEU17" s="353"/>
      <c r="WEV17" s="352"/>
      <c r="WEW17" s="353"/>
      <c r="WEX17" s="352"/>
      <c r="WEY17" s="353"/>
      <c r="WEZ17" s="350"/>
      <c r="WFA17" s="350"/>
      <c r="WFB17" s="350"/>
      <c r="WFC17" s="350"/>
      <c r="WFD17" s="350"/>
      <c r="WFE17" s="350"/>
      <c r="WFF17" s="351"/>
      <c r="WFG17" s="352"/>
      <c r="WFH17" s="353"/>
      <c r="WFI17" s="352"/>
      <c r="WFJ17" s="353"/>
      <c r="WFK17" s="352"/>
      <c r="WFL17" s="353"/>
      <c r="WFM17" s="352"/>
      <c r="WFN17" s="353"/>
      <c r="WFO17" s="350"/>
      <c r="WFP17" s="350"/>
      <c r="WFQ17" s="350"/>
      <c r="WFR17" s="350"/>
      <c r="WFS17" s="350"/>
      <c r="WFT17" s="350"/>
      <c r="WFU17" s="351"/>
      <c r="WFV17" s="352"/>
      <c r="WFW17" s="353"/>
      <c r="WFX17" s="352"/>
      <c r="WFY17" s="353"/>
      <c r="WFZ17" s="352"/>
      <c r="WGA17" s="353"/>
      <c r="WGB17" s="352"/>
      <c r="WGC17" s="353"/>
      <c r="WGD17" s="350"/>
      <c r="WGE17" s="350"/>
      <c r="WGF17" s="350"/>
      <c r="WGG17" s="350"/>
      <c r="WGH17" s="350"/>
      <c r="WGI17" s="350"/>
      <c r="WGJ17" s="351"/>
      <c r="WGK17" s="352"/>
      <c r="WGL17" s="353"/>
      <c r="WGM17" s="352"/>
      <c r="WGN17" s="353"/>
      <c r="WGO17" s="352"/>
      <c r="WGP17" s="353"/>
      <c r="WGQ17" s="352"/>
      <c r="WGR17" s="353"/>
      <c r="WGS17" s="350"/>
      <c r="WGT17" s="350"/>
      <c r="WGU17" s="350"/>
      <c r="WGV17" s="350"/>
      <c r="WGW17" s="350"/>
      <c r="WGX17" s="350"/>
      <c r="WGY17" s="351"/>
      <c r="WGZ17" s="352"/>
      <c r="WHA17" s="353"/>
      <c r="WHB17" s="352"/>
      <c r="WHC17" s="353"/>
      <c r="WHD17" s="352"/>
      <c r="WHE17" s="353"/>
      <c r="WHF17" s="352"/>
      <c r="WHG17" s="353"/>
      <c r="WHH17" s="350"/>
      <c r="WHI17" s="350"/>
      <c r="WHJ17" s="350"/>
      <c r="WHK17" s="350"/>
      <c r="WHL17" s="350"/>
      <c r="WHM17" s="350"/>
      <c r="WHN17" s="351"/>
      <c r="WHO17" s="352"/>
      <c r="WHP17" s="353"/>
      <c r="WHQ17" s="352"/>
      <c r="WHR17" s="353"/>
      <c r="WHS17" s="352"/>
      <c r="WHT17" s="353"/>
      <c r="WHU17" s="352"/>
      <c r="WHV17" s="353"/>
      <c r="WHW17" s="350"/>
      <c r="WHX17" s="350"/>
      <c r="WHY17" s="350"/>
      <c r="WHZ17" s="350"/>
      <c r="WIA17" s="350"/>
      <c r="WIB17" s="350"/>
      <c r="WIC17" s="351"/>
      <c r="WID17" s="352"/>
      <c r="WIE17" s="353"/>
      <c r="WIF17" s="352"/>
      <c r="WIG17" s="353"/>
      <c r="WIH17" s="352"/>
      <c r="WII17" s="353"/>
      <c r="WIJ17" s="352"/>
      <c r="WIK17" s="353"/>
      <c r="WIL17" s="350"/>
      <c r="WIM17" s="350"/>
      <c r="WIN17" s="350"/>
      <c r="WIO17" s="350"/>
      <c r="WIP17" s="350"/>
      <c r="WIQ17" s="350"/>
      <c r="WIR17" s="351"/>
      <c r="WIS17" s="352"/>
      <c r="WIT17" s="353"/>
      <c r="WIU17" s="352"/>
      <c r="WIV17" s="353"/>
      <c r="WIW17" s="352"/>
      <c r="WIX17" s="353"/>
      <c r="WIY17" s="352"/>
      <c r="WIZ17" s="353"/>
      <c r="WJA17" s="350"/>
      <c r="WJB17" s="350"/>
      <c r="WJC17" s="350"/>
      <c r="WJD17" s="350"/>
      <c r="WJE17" s="350"/>
      <c r="WJF17" s="350"/>
      <c r="WJG17" s="351"/>
      <c r="WJH17" s="352"/>
      <c r="WJI17" s="353"/>
      <c r="WJJ17" s="352"/>
      <c r="WJK17" s="353"/>
      <c r="WJL17" s="352"/>
      <c r="WJM17" s="353"/>
      <c r="WJN17" s="352"/>
      <c r="WJO17" s="353"/>
      <c r="WJP17" s="350"/>
      <c r="WJQ17" s="350"/>
      <c r="WJR17" s="350"/>
      <c r="WJS17" s="350"/>
      <c r="WJT17" s="350"/>
      <c r="WJU17" s="350"/>
      <c r="WJV17" s="351"/>
      <c r="WJW17" s="352"/>
      <c r="WJX17" s="353"/>
      <c r="WJY17" s="352"/>
      <c r="WJZ17" s="353"/>
      <c r="WKA17" s="352"/>
      <c r="WKB17" s="353"/>
      <c r="WKC17" s="352"/>
      <c r="WKD17" s="353"/>
      <c r="WKE17" s="350"/>
      <c r="WKF17" s="350"/>
      <c r="WKG17" s="350"/>
      <c r="WKH17" s="350"/>
      <c r="WKI17" s="350"/>
      <c r="WKJ17" s="350"/>
      <c r="WKK17" s="351"/>
      <c r="WKL17" s="352"/>
      <c r="WKM17" s="353"/>
      <c r="WKN17" s="352"/>
      <c r="WKO17" s="353"/>
      <c r="WKP17" s="352"/>
      <c r="WKQ17" s="353"/>
      <c r="WKR17" s="352"/>
      <c r="WKS17" s="353"/>
      <c r="WKT17" s="350"/>
      <c r="WKU17" s="350"/>
      <c r="WKV17" s="350"/>
      <c r="WKW17" s="350"/>
      <c r="WKX17" s="350"/>
      <c r="WKY17" s="350"/>
      <c r="WKZ17" s="351"/>
      <c r="WLA17" s="352"/>
      <c r="WLB17" s="353"/>
      <c r="WLC17" s="352"/>
      <c r="WLD17" s="353"/>
      <c r="WLE17" s="352"/>
      <c r="WLF17" s="353"/>
      <c r="WLG17" s="352"/>
      <c r="WLH17" s="353"/>
      <c r="WLI17" s="350"/>
      <c r="WLJ17" s="350"/>
      <c r="WLK17" s="350"/>
      <c r="WLL17" s="350"/>
      <c r="WLM17" s="350"/>
      <c r="WLN17" s="350"/>
      <c r="WLO17" s="351"/>
      <c r="WLP17" s="352"/>
      <c r="WLQ17" s="353"/>
      <c r="WLR17" s="352"/>
      <c r="WLS17" s="353"/>
      <c r="WLT17" s="352"/>
      <c r="WLU17" s="353"/>
      <c r="WLV17" s="352"/>
      <c r="WLW17" s="353"/>
      <c r="WLX17" s="350"/>
      <c r="WLY17" s="350"/>
      <c r="WLZ17" s="350"/>
      <c r="WMA17" s="350"/>
      <c r="WMB17" s="350"/>
      <c r="WMC17" s="350"/>
      <c r="WMD17" s="351"/>
      <c r="WME17" s="352"/>
      <c r="WMF17" s="353"/>
      <c r="WMG17" s="352"/>
      <c r="WMH17" s="353"/>
      <c r="WMI17" s="352"/>
      <c r="WMJ17" s="353"/>
      <c r="WMK17" s="352"/>
      <c r="WML17" s="353"/>
      <c r="WMM17" s="350"/>
      <c r="WMN17" s="350"/>
      <c r="WMO17" s="350"/>
      <c r="WMP17" s="350"/>
      <c r="WMQ17" s="350"/>
      <c r="WMR17" s="350"/>
      <c r="WMS17" s="351"/>
      <c r="WMT17" s="352"/>
      <c r="WMU17" s="353"/>
      <c r="WMV17" s="352"/>
      <c r="WMW17" s="353"/>
      <c r="WMX17" s="352"/>
      <c r="WMY17" s="353"/>
      <c r="WMZ17" s="352"/>
      <c r="WNA17" s="353"/>
      <c r="WNB17" s="350"/>
      <c r="WNC17" s="350"/>
      <c r="WND17" s="350"/>
      <c r="WNE17" s="350"/>
      <c r="WNF17" s="350"/>
      <c r="WNG17" s="350"/>
      <c r="WNH17" s="351"/>
      <c r="WNI17" s="352"/>
      <c r="WNJ17" s="353"/>
      <c r="WNK17" s="352"/>
      <c r="WNL17" s="353"/>
      <c r="WNM17" s="352"/>
      <c r="WNN17" s="353"/>
      <c r="WNO17" s="352"/>
      <c r="WNP17" s="353"/>
      <c r="WNQ17" s="350"/>
      <c r="WNR17" s="350"/>
      <c r="WNS17" s="350"/>
      <c r="WNT17" s="350"/>
      <c r="WNU17" s="350"/>
      <c r="WNV17" s="350"/>
      <c r="WNW17" s="351"/>
      <c r="WNX17" s="352"/>
      <c r="WNY17" s="353"/>
      <c r="WNZ17" s="352"/>
      <c r="WOA17" s="353"/>
      <c r="WOB17" s="352"/>
      <c r="WOC17" s="353"/>
      <c r="WOD17" s="352"/>
      <c r="WOE17" s="353"/>
      <c r="WOF17" s="350"/>
      <c r="WOG17" s="350"/>
      <c r="WOH17" s="350"/>
      <c r="WOI17" s="350"/>
      <c r="WOJ17" s="350"/>
      <c r="WOK17" s="350"/>
      <c r="WOL17" s="351"/>
      <c r="WOM17" s="352"/>
      <c r="WON17" s="353"/>
      <c r="WOO17" s="352"/>
      <c r="WOP17" s="353"/>
      <c r="WOQ17" s="352"/>
      <c r="WOR17" s="353"/>
      <c r="WOS17" s="352"/>
      <c r="WOT17" s="353"/>
      <c r="WOU17" s="350"/>
      <c r="WOV17" s="350"/>
      <c r="WOW17" s="350"/>
      <c r="WOX17" s="350"/>
      <c r="WOY17" s="350"/>
      <c r="WOZ17" s="350"/>
      <c r="WPA17" s="351"/>
      <c r="WPB17" s="352"/>
      <c r="WPC17" s="353"/>
      <c r="WPD17" s="352"/>
      <c r="WPE17" s="353"/>
      <c r="WPF17" s="352"/>
      <c r="WPG17" s="353"/>
      <c r="WPH17" s="352"/>
      <c r="WPI17" s="353"/>
      <c r="WPJ17" s="350"/>
      <c r="WPK17" s="350"/>
      <c r="WPL17" s="350"/>
      <c r="WPM17" s="350"/>
      <c r="WPN17" s="350"/>
      <c r="WPO17" s="350"/>
      <c r="WPP17" s="351"/>
      <c r="WPQ17" s="352"/>
      <c r="WPR17" s="353"/>
      <c r="WPS17" s="352"/>
      <c r="WPT17" s="353"/>
      <c r="WPU17" s="352"/>
      <c r="WPV17" s="353"/>
      <c r="WPW17" s="352"/>
      <c r="WPX17" s="353"/>
      <c r="WPY17" s="350"/>
      <c r="WPZ17" s="350"/>
      <c r="WQA17" s="350"/>
      <c r="WQB17" s="350"/>
      <c r="WQC17" s="350"/>
      <c r="WQD17" s="350"/>
      <c r="WQE17" s="351"/>
      <c r="WQF17" s="352"/>
      <c r="WQG17" s="353"/>
      <c r="WQH17" s="352"/>
      <c r="WQI17" s="353"/>
      <c r="WQJ17" s="352"/>
      <c r="WQK17" s="353"/>
      <c r="WQL17" s="352"/>
      <c r="WQM17" s="353"/>
      <c r="WQN17" s="350"/>
      <c r="WQO17" s="350"/>
      <c r="WQP17" s="350"/>
      <c r="WQQ17" s="350"/>
      <c r="WQR17" s="350"/>
      <c r="WQS17" s="350"/>
      <c r="WQT17" s="351"/>
      <c r="WQU17" s="352"/>
      <c r="WQV17" s="353"/>
      <c r="WQW17" s="352"/>
      <c r="WQX17" s="353"/>
      <c r="WQY17" s="352"/>
      <c r="WQZ17" s="353"/>
      <c r="WRA17" s="352"/>
      <c r="WRB17" s="353"/>
      <c r="WRC17" s="350"/>
      <c r="WRD17" s="350"/>
      <c r="WRE17" s="350"/>
      <c r="WRF17" s="350"/>
      <c r="WRG17" s="350"/>
      <c r="WRH17" s="350"/>
      <c r="WRI17" s="351"/>
      <c r="WRJ17" s="352"/>
      <c r="WRK17" s="353"/>
      <c r="WRL17" s="352"/>
      <c r="WRM17" s="353"/>
      <c r="WRN17" s="352"/>
      <c r="WRO17" s="353"/>
      <c r="WRP17" s="352"/>
      <c r="WRQ17" s="353"/>
      <c r="WRR17" s="350"/>
      <c r="WRS17" s="350"/>
      <c r="WRT17" s="350"/>
      <c r="WRU17" s="350"/>
      <c r="WRV17" s="350"/>
      <c r="WRW17" s="350"/>
      <c r="WRX17" s="351"/>
      <c r="WRY17" s="352"/>
      <c r="WRZ17" s="353"/>
      <c r="WSA17" s="352"/>
      <c r="WSB17" s="353"/>
      <c r="WSC17" s="352"/>
      <c r="WSD17" s="353"/>
      <c r="WSE17" s="352"/>
      <c r="WSF17" s="353"/>
      <c r="WSG17" s="350"/>
      <c r="WSH17" s="350"/>
      <c r="WSI17" s="350"/>
      <c r="WSJ17" s="350"/>
      <c r="WSK17" s="350"/>
      <c r="WSL17" s="350"/>
      <c r="WSM17" s="351"/>
      <c r="WSN17" s="352"/>
      <c r="WSO17" s="353"/>
      <c r="WSP17" s="352"/>
      <c r="WSQ17" s="353"/>
      <c r="WSR17" s="352"/>
      <c r="WSS17" s="353"/>
      <c r="WST17" s="352"/>
      <c r="WSU17" s="353"/>
      <c r="WSV17" s="350"/>
      <c r="WSW17" s="350"/>
      <c r="WSX17" s="350"/>
      <c r="WSY17" s="350"/>
      <c r="WSZ17" s="350"/>
      <c r="WTA17" s="350"/>
      <c r="WTB17" s="351"/>
      <c r="WTC17" s="352"/>
      <c r="WTD17" s="353"/>
      <c r="WTE17" s="352"/>
      <c r="WTF17" s="353"/>
      <c r="WTG17" s="352"/>
      <c r="WTH17" s="353"/>
      <c r="WTI17" s="352"/>
      <c r="WTJ17" s="353"/>
      <c r="WTK17" s="350"/>
      <c r="WTL17" s="350"/>
      <c r="WTM17" s="350"/>
      <c r="WTN17" s="350"/>
      <c r="WTO17" s="350"/>
      <c r="WTP17" s="350"/>
      <c r="WTQ17" s="351"/>
      <c r="WTR17" s="352"/>
      <c r="WTS17" s="353"/>
      <c r="WTT17" s="352"/>
      <c r="WTU17" s="353"/>
      <c r="WTV17" s="352"/>
      <c r="WTW17" s="353"/>
      <c r="WTX17" s="352"/>
      <c r="WTY17" s="353"/>
      <c r="WTZ17" s="350"/>
      <c r="WUA17" s="350"/>
      <c r="WUB17" s="350"/>
      <c r="WUC17" s="350"/>
      <c r="WUD17" s="350"/>
      <c r="WUE17" s="350"/>
      <c r="WUF17" s="351"/>
      <c r="WUG17" s="352"/>
      <c r="WUH17" s="353"/>
      <c r="WUI17" s="352"/>
      <c r="WUJ17" s="353"/>
      <c r="WUK17" s="352"/>
      <c r="WUL17" s="353"/>
      <c r="WUM17" s="352"/>
      <c r="WUN17" s="353"/>
      <c r="WUO17" s="350"/>
      <c r="WUP17" s="350"/>
      <c r="WUQ17" s="350"/>
      <c r="WUR17" s="350"/>
      <c r="WUS17" s="350"/>
      <c r="WUT17" s="350"/>
      <c r="WUU17" s="351"/>
      <c r="WUV17" s="352"/>
      <c r="WUW17" s="353"/>
      <c r="WUX17" s="352"/>
      <c r="WUY17" s="353"/>
      <c r="WUZ17" s="352"/>
      <c r="WVA17" s="353"/>
      <c r="WVB17" s="352"/>
      <c r="WVC17" s="353"/>
      <c r="WVD17" s="350"/>
      <c r="WVE17" s="350"/>
      <c r="WVF17" s="350"/>
      <c r="WVG17" s="350"/>
      <c r="WVH17" s="350"/>
      <c r="WVI17" s="350"/>
      <c r="WVJ17" s="351"/>
      <c r="WVK17" s="352"/>
      <c r="WVL17" s="353"/>
      <c r="WVM17" s="352"/>
      <c r="WVN17" s="353"/>
      <c r="WVO17" s="352"/>
      <c r="WVP17" s="353"/>
      <c r="WVQ17" s="352"/>
      <c r="WVR17" s="353"/>
      <c r="WVS17" s="350"/>
      <c r="WVT17" s="350"/>
      <c r="WVU17" s="350"/>
      <c r="WVV17" s="350"/>
      <c r="WVW17" s="350"/>
      <c r="WVX17" s="350"/>
      <c r="WVY17" s="351"/>
      <c r="WVZ17" s="352"/>
      <c r="WWA17" s="353"/>
      <c r="WWB17" s="352"/>
      <c r="WWC17" s="353"/>
      <c r="WWD17" s="352"/>
      <c r="WWE17" s="353"/>
      <c r="WWF17" s="352"/>
      <c r="WWG17" s="353"/>
      <c r="WWH17" s="350"/>
      <c r="WWI17" s="350"/>
      <c r="WWJ17" s="350"/>
      <c r="WWK17" s="350"/>
      <c r="WWL17" s="350"/>
      <c r="WWM17" s="350"/>
      <c r="WWN17" s="351"/>
      <c r="WWO17" s="352"/>
      <c r="WWP17" s="353"/>
      <c r="WWQ17" s="352"/>
      <c r="WWR17" s="353"/>
      <c r="WWS17" s="352"/>
      <c r="WWT17" s="353"/>
      <c r="WWU17" s="352"/>
      <c r="WWV17" s="353"/>
      <c r="WWW17" s="350"/>
      <c r="WWX17" s="350"/>
      <c r="WWY17" s="350"/>
      <c r="WWZ17" s="350"/>
      <c r="WXA17" s="350"/>
      <c r="WXB17" s="350"/>
      <c r="WXC17" s="351"/>
      <c r="WXD17" s="352"/>
      <c r="WXE17" s="353"/>
      <c r="WXF17" s="352"/>
      <c r="WXG17" s="353"/>
      <c r="WXH17" s="352"/>
      <c r="WXI17" s="353"/>
      <c r="WXJ17" s="352"/>
      <c r="WXK17" s="353"/>
      <c r="WXL17" s="350"/>
      <c r="WXM17" s="350"/>
      <c r="WXN17" s="350"/>
      <c r="WXO17" s="350"/>
      <c r="WXP17" s="350"/>
      <c r="WXQ17" s="350"/>
      <c r="WXR17" s="351"/>
      <c r="WXS17" s="352"/>
      <c r="WXT17" s="353"/>
      <c r="WXU17" s="352"/>
      <c r="WXV17" s="353"/>
      <c r="WXW17" s="352"/>
      <c r="WXX17" s="353"/>
      <c r="WXY17" s="352"/>
      <c r="WXZ17" s="353"/>
      <c r="WYA17" s="350"/>
      <c r="WYB17" s="350"/>
      <c r="WYC17" s="350"/>
      <c r="WYD17" s="350"/>
      <c r="WYE17" s="350"/>
      <c r="WYF17" s="350"/>
      <c r="WYG17" s="351"/>
      <c r="WYH17" s="352"/>
      <c r="WYI17" s="353"/>
      <c r="WYJ17" s="352"/>
      <c r="WYK17" s="353"/>
      <c r="WYL17" s="352"/>
      <c r="WYM17" s="353"/>
      <c r="WYN17" s="352"/>
      <c r="WYO17" s="353"/>
      <c r="WYP17" s="350"/>
      <c r="WYQ17" s="350"/>
      <c r="WYR17" s="350"/>
      <c r="WYS17" s="350"/>
      <c r="WYT17" s="350"/>
      <c r="WYU17" s="350"/>
      <c r="WYV17" s="351"/>
      <c r="WYW17" s="352"/>
      <c r="WYX17" s="353"/>
      <c r="WYY17" s="352"/>
      <c r="WYZ17" s="353"/>
      <c r="WZA17" s="352"/>
      <c r="WZB17" s="353"/>
      <c r="WZC17" s="352"/>
      <c r="WZD17" s="353"/>
      <c r="WZE17" s="350"/>
      <c r="WZF17" s="350"/>
      <c r="WZG17" s="350"/>
      <c r="WZH17" s="350"/>
      <c r="WZI17" s="350"/>
      <c r="WZJ17" s="350"/>
      <c r="WZK17" s="351"/>
      <c r="WZL17" s="352"/>
      <c r="WZM17" s="353"/>
      <c r="WZN17" s="352"/>
      <c r="WZO17" s="353"/>
      <c r="WZP17" s="352"/>
      <c r="WZQ17" s="353"/>
      <c r="WZR17" s="352"/>
      <c r="WZS17" s="353"/>
      <c r="WZT17" s="350"/>
      <c r="WZU17" s="350"/>
      <c r="WZV17" s="350"/>
      <c r="WZW17" s="350"/>
      <c r="WZX17" s="350"/>
      <c r="WZY17" s="350"/>
      <c r="WZZ17" s="351"/>
      <c r="XAA17" s="352"/>
      <c r="XAB17" s="353"/>
      <c r="XAC17" s="352"/>
      <c r="XAD17" s="353"/>
      <c r="XAE17" s="352"/>
      <c r="XAF17" s="353"/>
      <c r="XAG17" s="352"/>
      <c r="XAH17" s="353"/>
      <c r="XAI17" s="350"/>
      <c r="XAJ17" s="350"/>
      <c r="XAK17" s="350"/>
      <c r="XAL17" s="350"/>
      <c r="XAM17" s="350"/>
      <c r="XAN17" s="350"/>
      <c r="XAO17" s="351"/>
      <c r="XAP17" s="352"/>
      <c r="XAQ17" s="353"/>
      <c r="XAR17" s="352"/>
      <c r="XAS17" s="353"/>
      <c r="XAT17" s="352"/>
      <c r="XAU17" s="353"/>
      <c r="XAV17" s="352"/>
      <c r="XAW17" s="353"/>
      <c r="XAX17" s="350"/>
      <c r="XAY17" s="350"/>
      <c r="XAZ17" s="350"/>
      <c r="XBA17" s="350"/>
      <c r="XBB17" s="350"/>
      <c r="XBC17" s="350"/>
      <c r="XBD17" s="351"/>
      <c r="XBE17" s="352"/>
      <c r="XBF17" s="353"/>
      <c r="XBG17" s="352"/>
      <c r="XBH17" s="353"/>
      <c r="XBI17" s="352"/>
      <c r="XBJ17" s="353"/>
      <c r="XBK17" s="352"/>
      <c r="XBL17" s="353"/>
      <c r="XBM17" s="350"/>
      <c r="XBN17" s="350"/>
      <c r="XBO17" s="350"/>
      <c r="XBP17" s="350"/>
      <c r="XBQ17" s="350"/>
      <c r="XBR17" s="350"/>
      <c r="XBS17" s="351"/>
      <c r="XBT17" s="352"/>
      <c r="XBU17" s="353"/>
      <c r="XBV17" s="352"/>
      <c r="XBW17" s="353"/>
      <c r="XBX17" s="352"/>
      <c r="XBY17" s="353"/>
      <c r="XBZ17" s="352"/>
      <c r="XCA17" s="353"/>
      <c r="XCB17" s="350"/>
      <c r="XCC17" s="350"/>
      <c r="XCD17" s="350"/>
      <c r="XCE17" s="350"/>
      <c r="XCF17" s="350"/>
      <c r="XCG17" s="350"/>
      <c r="XCH17" s="351"/>
      <c r="XCI17" s="352"/>
      <c r="XCJ17" s="353"/>
      <c r="XCK17" s="352"/>
      <c r="XCL17" s="353"/>
      <c r="XCM17" s="352"/>
      <c r="XCN17" s="353"/>
      <c r="XCO17" s="352"/>
      <c r="XCP17" s="353"/>
      <c r="XCQ17" s="350"/>
      <c r="XCR17" s="350"/>
      <c r="XCS17" s="350"/>
      <c r="XCT17" s="350"/>
      <c r="XCU17" s="350"/>
      <c r="XCV17" s="350"/>
      <c r="XCW17" s="351"/>
      <c r="XCX17" s="352"/>
      <c r="XCY17" s="353"/>
      <c r="XCZ17" s="352"/>
      <c r="XDA17" s="353"/>
      <c r="XDB17" s="352"/>
      <c r="XDC17" s="353"/>
      <c r="XDD17" s="352"/>
      <c r="XDE17" s="353"/>
      <c r="XDF17" s="350"/>
      <c r="XDG17" s="350"/>
      <c r="XDH17" s="350"/>
      <c r="XDI17" s="350"/>
      <c r="XDJ17" s="350"/>
      <c r="XDK17" s="350"/>
      <c r="XDL17" s="351"/>
      <c r="XDM17" s="352"/>
      <c r="XDN17" s="353"/>
      <c r="XDO17" s="352"/>
      <c r="XDP17" s="353"/>
      <c r="XDQ17" s="352"/>
      <c r="XDR17" s="353"/>
      <c r="XDS17" s="352"/>
      <c r="XDT17" s="353"/>
      <c r="XDU17" s="350"/>
      <c r="XDV17" s="350"/>
      <c r="XDW17" s="350"/>
      <c r="XDX17" s="350"/>
      <c r="XDY17" s="350"/>
      <c r="XDZ17" s="350"/>
      <c r="XEA17" s="351"/>
      <c r="XEB17" s="352"/>
      <c r="XEC17" s="353"/>
      <c r="XED17" s="352"/>
      <c r="XEE17" s="353"/>
      <c r="XEF17" s="352"/>
      <c r="XEG17" s="353"/>
      <c r="XEH17" s="352"/>
      <c r="XEI17" s="353"/>
      <c r="XEJ17" s="350"/>
      <c r="XEK17" s="350"/>
      <c r="XEL17" s="350"/>
      <c r="XEM17" s="350"/>
      <c r="XEN17" s="350"/>
      <c r="XEO17" s="350"/>
      <c r="XEP17" s="351"/>
      <c r="XEQ17" s="352"/>
      <c r="XER17" s="353"/>
      <c r="XES17" s="352"/>
      <c r="XET17" s="353"/>
      <c r="XEU17" s="352"/>
      <c r="XEV17" s="353"/>
      <c r="XEW17" s="352"/>
      <c r="XEX17" s="353"/>
      <c r="XEY17" s="350"/>
      <c r="XEZ17" s="350"/>
      <c r="XFA17" s="350"/>
      <c r="XFB17" s="350"/>
    </row>
    <row r="18" spans="1:16382" ht="44.25" customHeight="1">
      <c r="A18" s="350" t="s">
        <v>796</v>
      </c>
      <c r="B18" s="350"/>
      <c r="C18" s="350"/>
      <c r="D18" s="350"/>
      <c r="E18" s="351">
        <f>ORC_PROPOSTA!F134</f>
        <v>34548.559999999998</v>
      </c>
      <c r="F18" s="352">
        <v>0.5</v>
      </c>
      <c r="G18" s="353">
        <f t="shared" si="0"/>
        <v>17274.28</v>
      </c>
      <c r="H18" s="352"/>
      <c r="I18" s="353">
        <f t="shared" si="1"/>
        <v>0</v>
      </c>
      <c r="J18" s="352"/>
      <c r="K18" s="353">
        <f t="shared" si="2"/>
        <v>0</v>
      </c>
      <c r="L18" s="352"/>
      <c r="M18" s="353">
        <f t="shared" si="3"/>
        <v>0</v>
      </c>
      <c r="N18" s="355"/>
      <c r="O18" s="353">
        <f t="shared" si="4"/>
        <v>0</v>
      </c>
      <c r="P18" s="355"/>
      <c r="Q18" s="353">
        <f t="shared" si="5"/>
        <v>0</v>
      </c>
      <c r="R18" s="355"/>
      <c r="S18" s="353">
        <f t="shared" si="6"/>
        <v>0</v>
      </c>
      <c r="T18" s="352"/>
      <c r="U18" s="353">
        <f t="shared" si="7"/>
        <v>0</v>
      </c>
      <c r="V18" s="352"/>
      <c r="W18" s="353">
        <f t="shared" si="8"/>
        <v>0</v>
      </c>
      <c r="X18" s="352">
        <v>0.5</v>
      </c>
      <c r="Y18" s="353">
        <f t="shared" si="9"/>
        <v>17274.28</v>
      </c>
      <c r="Z18" s="354">
        <f t="shared" si="10"/>
        <v>34548.559999999998</v>
      </c>
      <c r="AA18" s="354">
        <f t="shared" si="11"/>
        <v>0</v>
      </c>
      <c r="AB18" s="353"/>
      <c r="AC18" s="350"/>
      <c r="AD18" s="350"/>
      <c r="AE18" s="350"/>
      <c r="AF18" s="350"/>
      <c r="AG18" s="350"/>
      <c r="AH18" s="350"/>
      <c r="AI18" s="351"/>
      <c r="AJ18" s="352"/>
      <c r="AK18" s="353"/>
      <c r="AL18" s="352"/>
      <c r="AM18" s="353"/>
      <c r="AN18" s="352"/>
      <c r="AO18" s="353"/>
      <c r="AP18" s="352"/>
      <c r="AQ18" s="353"/>
      <c r="AR18" s="350"/>
      <c r="AS18" s="350"/>
      <c r="AT18" s="350"/>
      <c r="AU18" s="350"/>
      <c r="AV18" s="350"/>
      <c r="AW18" s="350"/>
      <c r="AX18" s="351"/>
      <c r="AY18" s="352"/>
      <c r="AZ18" s="353"/>
      <c r="BA18" s="352"/>
      <c r="BB18" s="353"/>
      <c r="BC18" s="352"/>
      <c r="BD18" s="353"/>
      <c r="BE18" s="352"/>
      <c r="BF18" s="353"/>
      <c r="BG18" s="350"/>
      <c r="BH18" s="350"/>
      <c r="BI18" s="350"/>
      <c r="BJ18" s="350"/>
      <c r="BK18" s="350"/>
      <c r="BL18" s="350"/>
      <c r="BM18" s="351"/>
      <c r="BN18" s="352"/>
      <c r="BO18" s="353"/>
      <c r="BP18" s="352"/>
      <c r="BQ18" s="353"/>
      <c r="BR18" s="352"/>
      <c r="BS18" s="353"/>
      <c r="BT18" s="352"/>
      <c r="BU18" s="353"/>
      <c r="BV18" s="350"/>
      <c r="BW18" s="350"/>
      <c r="BX18" s="350"/>
      <c r="BY18" s="350"/>
      <c r="BZ18" s="350"/>
      <c r="CA18" s="350"/>
      <c r="CB18" s="351"/>
      <c r="CC18" s="352"/>
      <c r="CD18" s="353"/>
      <c r="CE18" s="352"/>
      <c r="CF18" s="353"/>
      <c r="CG18" s="352"/>
      <c r="CH18" s="353"/>
      <c r="CI18" s="352"/>
      <c r="CJ18" s="353"/>
      <c r="CK18" s="350"/>
      <c r="CL18" s="350"/>
      <c r="CM18" s="350"/>
      <c r="CN18" s="350"/>
      <c r="CO18" s="350"/>
      <c r="CP18" s="350"/>
      <c r="CQ18" s="351"/>
      <c r="CR18" s="352"/>
      <c r="CS18" s="353"/>
      <c r="CT18" s="352"/>
      <c r="CU18" s="353"/>
      <c r="CV18" s="352"/>
      <c r="CW18" s="353"/>
      <c r="CX18" s="352"/>
      <c r="CY18" s="353"/>
      <c r="CZ18" s="350"/>
      <c r="DA18" s="350"/>
      <c r="DB18" s="350"/>
      <c r="DC18" s="350"/>
      <c r="DD18" s="350"/>
      <c r="DE18" s="350"/>
      <c r="DF18" s="351"/>
      <c r="DG18" s="352"/>
      <c r="DH18" s="353"/>
      <c r="DI18" s="352"/>
      <c r="DJ18" s="353"/>
      <c r="DK18" s="352"/>
      <c r="DL18" s="353"/>
      <c r="DM18" s="352"/>
      <c r="DN18" s="353"/>
      <c r="DO18" s="350"/>
      <c r="DP18" s="350"/>
      <c r="DQ18" s="350"/>
      <c r="DR18" s="350"/>
      <c r="DS18" s="350"/>
      <c r="DT18" s="350"/>
      <c r="DU18" s="351"/>
      <c r="DV18" s="352"/>
      <c r="DW18" s="353"/>
      <c r="DX18" s="352"/>
      <c r="DY18" s="353"/>
      <c r="DZ18" s="352"/>
      <c r="EA18" s="353"/>
      <c r="EB18" s="352"/>
      <c r="EC18" s="353"/>
      <c r="ED18" s="350"/>
      <c r="EE18" s="350"/>
      <c r="EF18" s="350"/>
      <c r="EG18" s="350"/>
      <c r="EH18" s="350"/>
      <c r="EI18" s="350"/>
      <c r="EJ18" s="351"/>
      <c r="EK18" s="352"/>
      <c r="EL18" s="353"/>
      <c r="EM18" s="352"/>
      <c r="EN18" s="353"/>
      <c r="EO18" s="352"/>
      <c r="EP18" s="353"/>
      <c r="EQ18" s="352"/>
      <c r="ER18" s="353"/>
      <c r="ES18" s="350"/>
      <c r="ET18" s="350"/>
      <c r="EU18" s="350"/>
      <c r="EV18" s="350"/>
      <c r="EW18" s="350"/>
      <c r="EX18" s="350"/>
      <c r="EY18" s="351"/>
      <c r="EZ18" s="352"/>
      <c r="FA18" s="353"/>
      <c r="FB18" s="352"/>
      <c r="FC18" s="353"/>
      <c r="FD18" s="352"/>
      <c r="FE18" s="353"/>
      <c r="FF18" s="352"/>
      <c r="FG18" s="353"/>
      <c r="FH18" s="350"/>
      <c r="FI18" s="350"/>
      <c r="FJ18" s="350"/>
      <c r="FK18" s="350"/>
      <c r="FL18" s="350"/>
      <c r="FM18" s="350"/>
      <c r="FN18" s="351"/>
      <c r="FO18" s="352"/>
      <c r="FP18" s="353"/>
      <c r="FQ18" s="352"/>
      <c r="FR18" s="353"/>
      <c r="FS18" s="352"/>
      <c r="FT18" s="353"/>
      <c r="FU18" s="352"/>
      <c r="FV18" s="353"/>
      <c r="FW18" s="350"/>
      <c r="FX18" s="350"/>
      <c r="FY18" s="350"/>
      <c r="FZ18" s="350"/>
      <c r="GA18" s="350"/>
      <c r="GB18" s="350"/>
      <c r="GC18" s="351"/>
      <c r="GD18" s="352"/>
      <c r="GE18" s="353"/>
      <c r="GF18" s="352"/>
      <c r="GG18" s="353"/>
      <c r="GH18" s="352"/>
      <c r="GI18" s="353"/>
      <c r="GJ18" s="352"/>
      <c r="GK18" s="353"/>
      <c r="GL18" s="350"/>
      <c r="GM18" s="350"/>
      <c r="GN18" s="350"/>
      <c r="GO18" s="350"/>
      <c r="GP18" s="350"/>
      <c r="GQ18" s="350"/>
      <c r="GR18" s="351"/>
      <c r="GS18" s="352"/>
      <c r="GT18" s="353"/>
      <c r="GU18" s="352"/>
      <c r="GV18" s="353"/>
      <c r="GW18" s="352"/>
      <c r="GX18" s="353"/>
      <c r="GY18" s="352"/>
      <c r="GZ18" s="353"/>
      <c r="HA18" s="350"/>
      <c r="HB18" s="350"/>
      <c r="HC18" s="350"/>
      <c r="HD18" s="350"/>
      <c r="HE18" s="350"/>
      <c r="HF18" s="350"/>
      <c r="HG18" s="351"/>
      <c r="HH18" s="352"/>
      <c r="HI18" s="353"/>
      <c r="HJ18" s="352"/>
      <c r="HK18" s="353"/>
      <c r="HL18" s="352"/>
      <c r="HM18" s="353"/>
      <c r="HN18" s="352"/>
      <c r="HO18" s="353"/>
      <c r="HP18" s="350"/>
      <c r="HQ18" s="350"/>
      <c r="HR18" s="350"/>
      <c r="HS18" s="350"/>
      <c r="HT18" s="350"/>
      <c r="HU18" s="350"/>
      <c r="HV18" s="351"/>
      <c r="HW18" s="352"/>
      <c r="HX18" s="353"/>
      <c r="HY18" s="352"/>
      <c r="HZ18" s="353"/>
      <c r="IA18" s="352"/>
      <c r="IB18" s="353"/>
      <c r="IC18" s="352"/>
      <c r="ID18" s="353"/>
      <c r="IE18" s="350"/>
      <c r="IF18" s="350"/>
      <c r="IG18" s="350"/>
      <c r="IH18" s="350"/>
      <c r="II18" s="350"/>
      <c r="IJ18" s="350"/>
      <c r="IK18" s="351"/>
      <c r="IL18" s="352"/>
      <c r="IM18" s="353"/>
      <c r="IN18" s="352"/>
      <c r="IO18" s="353"/>
      <c r="IP18" s="352"/>
      <c r="IQ18" s="353"/>
      <c r="IR18" s="352"/>
      <c r="IS18" s="353"/>
      <c r="IT18" s="350"/>
      <c r="IU18" s="350"/>
      <c r="IV18" s="350"/>
      <c r="IW18" s="350"/>
      <c r="IX18" s="350"/>
      <c r="IY18" s="350"/>
      <c r="IZ18" s="351"/>
      <c r="JA18" s="352"/>
      <c r="JB18" s="353"/>
      <c r="JC18" s="352"/>
      <c r="JD18" s="353"/>
      <c r="JE18" s="352"/>
      <c r="JF18" s="353"/>
      <c r="JG18" s="352"/>
      <c r="JH18" s="353"/>
      <c r="JI18" s="350"/>
      <c r="JJ18" s="350"/>
      <c r="JK18" s="350"/>
      <c r="JL18" s="350"/>
      <c r="JM18" s="350"/>
      <c r="JN18" s="350"/>
      <c r="JO18" s="351"/>
      <c r="JP18" s="352"/>
      <c r="JQ18" s="353"/>
      <c r="JR18" s="352"/>
      <c r="JS18" s="353"/>
      <c r="JT18" s="352"/>
      <c r="JU18" s="353"/>
      <c r="JV18" s="352"/>
      <c r="JW18" s="353"/>
      <c r="JX18" s="350"/>
      <c r="JY18" s="350"/>
      <c r="JZ18" s="350"/>
      <c r="KA18" s="350"/>
      <c r="KB18" s="350"/>
      <c r="KC18" s="350"/>
      <c r="KD18" s="351"/>
      <c r="KE18" s="352"/>
      <c r="KF18" s="353"/>
      <c r="KG18" s="352"/>
      <c r="KH18" s="353"/>
      <c r="KI18" s="352"/>
      <c r="KJ18" s="353"/>
      <c r="KK18" s="352"/>
      <c r="KL18" s="353"/>
      <c r="KM18" s="350"/>
      <c r="KN18" s="350"/>
      <c r="KO18" s="350"/>
      <c r="KP18" s="350"/>
      <c r="KQ18" s="350"/>
      <c r="KR18" s="350"/>
      <c r="KS18" s="351"/>
      <c r="KT18" s="352"/>
      <c r="KU18" s="353"/>
      <c r="KV18" s="352"/>
      <c r="KW18" s="353"/>
      <c r="KX18" s="352"/>
      <c r="KY18" s="353"/>
      <c r="KZ18" s="352"/>
      <c r="LA18" s="353"/>
      <c r="LB18" s="350"/>
      <c r="LC18" s="350"/>
      <c r="LD18" s="350"/>
      <c r="LE18" s="350"/>
      <c r="LF18" s="350"/>
      <c r="LG18" s="350"/>
      <c r="LH18" s="351"/>
      <c r="LI18" s="352"/>
      <c r="LJ18" s="353"/>
      <c r="LK18" s="352"/>
      <c r="LL18" s="353"/>
      <c r="LM18" s="352"/>
      <c r="LN18" s="353"/>
      <c r="LO18" s="352"/>
      <c r="LP18" s="353"/>
      <c r="LQ18" s="350"/>
      <c r="LR18" s="350"/>
      <c r="LS18" s="350"/>
      <c r="LT18" s="350"/>
      <c r="LU18" s="350"/>
      <c r="LV18" s="350"/>
      <c r="LW18" s="351"/>
      <c r="LX18" s="352"/>
      <c r="LY18" s="353"/>
      <c r="LZ18" s="352"/>
      <c r="MA18" s="353"/>
      <c r="MB18" s="352"/>
      <c r="MC18" s="353"/>
      <c r="MD18" s="352"/>
      <c r="ME18" s="353"/>
      <c r="MF18" s="350"/>
      <c r="MG18" s="350"/>
      <c r="MH18" s="350"/>
      <c r="MI18" s="350"/>
      <c r="MJ18" s="350"/>
      <c r="MK18" s="350"/>
      <c r="ML18" s="351"/>
      <c r="MM18" s="352"/>
      <c r="MN18" s="353"/>
      <c r="MO18" s="352"/>
      <c r="MP18" s="353"/>
      <c r="MQ18" s="352"/>
      <c r="MR18" s="353"/>
      <c r="MS18" s="352"/>
      <c r="MT18" s="353"/>
      <c r="MU18" s="350"/>
      <c r="MV18" s="350"/>
      <c r="MW18" s="350"/>
      <c r="MX18" s="350"/>
      <c r="MY18" s="350"/>
      <c r="MZ18" s="350"/>
      <c r="NA18" s="351"/>
      <c r="NB18" s="352"/>
      <c r="NC18" s="353"/>
      <c r="ND18" s="352"/>
      <c r="NE18" s="353"/>
      <c r="NF18" s="352"/>
      <c r="NG18" s="353"/>
      <c r="NH18" s="352"/>
      <c r="NI18" s="353"/>
      <c r="NJ18" s="350"/>
      <c r="NK18" s="350"/>
      <c r="NL18" s="350"/>
      <c r="NM18" s="350"/>
      <c r="NN18" s="350"/>
      <c r="NO18" s="350"/>
      <c r="NP18" s="351"/>
      <c r="NQ18" s="352"/>
      <c r="NR18" s="353"/>
      <c r="NS18" s="352"/>
      <c r="NT18" s="353"/>
      <c r="NU18" s="352"/>
      <c r="NV18" s="353"/>
      <c r="NW18" s="352"/>
      <c r="NX18" s="353"/>
      <c r="NY18" s="350"/>
      <c r="NZ18" s="350"/>
      <c r="OA18" s="350"/>
      <c r="OB18" s="350"/>
      <c r="OC18" s="350"/>
      <c r="OD18" s="350"/>
      <c r="OE18" s="351"/>
      <c r="OF18" s="352"/>
      <c r="OG18" s="353"/>
      <c r="OH18" s="352"/>
      <c r="OI18" s="353"/>
      <c r="OJ18" s="352"/>
      <c r="OK18" s="353"/>
      <c r="OL18" s="352"/>
      <c r="OM18" s="353"/>
      <c r="ON18" s="350"/>
      <c r="OO18" s="350"/>
      <c r="OP18" s="350"/>
      <c r="OQ18" s="350"/>
      <c r="OR18" s="350"/>
      <c r="OS18" s="350"/>
      <c r="OT18" s="351"/>
      <c r="OU18" s="352"/>
      <c r="OV18" s="353"/>
      <c r="OW18" s="352"/>
      <c r="OX18" s="353"/>
      <c r="OY18" s="352"/>
      <c r="OZ18" s="353"/>
      <c r="PA18" s="352"/>
      <c r="PB18" s="353"/>
      <c r="PC18" s="350"/>
      <c r="PD18" s="350"/>
      <c r="PE18" s="350"/>
      <c r="PF18" s="350"/>
      <c r="PG18" s="350"/>
      <c r="PH18" s="350"/>
      <c r="PI18" s="351"/>
      <c r="PJ18" s="352"/>
      <c r="PK18" s="353"/>
      <c r="PL18" s="352"/>
      <c r="PM18" s="353"/>
      <c r="PN18" s="352"/>
      <c r="PO18" s="353"/>
      <c r="PP18" s="352"/>
      <c r="PQ18" s="353"/>
      <c r="PR18" s="350"/>
      <c r="PS18" s="350"/>
      <c r="PT18" s="350"/>
      <c r="PU18" s="350"/>
      <c r="PV18" s="350"/>
      <c r="PW18" s="350"/>
      <c r="PX18" s="351"/>
      <c r="PY18" s="352"/>
      <c r="PZ18" s="353"/>
      <c r="QA18" s="352"/>
      <c r="QB18" s="353"/>
      <c r="QC18" s="352"/>
      <c r="QD18" s="353"/>
      <c r="QE18" s="352"/>
      <c r="QF18" s="353"/>
      <c r="QG18" s="350"/>
      <c r="QH18" s="350"/>
      <c r="QI18" s="350"/>
      <c r="QJ18" s="350"/>
      <c r="QK18" s="350"/>
      <c r="QL18" s="350"/>
      <c r="QM18" s="351"/>
      <c r="QN18" s="352"/>
      <c r="QO18" s="353"/>
      <c r="QP18" s="352"/>
      <c r="QQ18" s="353"/>
      <c r="QR18" s="352"/>
      <c r="QS18" s="353"/>
      <c r="QT18" s="352"/>
      <c r="QU18" s="353"/>
      <c r="QV18" s="350"/>
      <c r="QW18" s="350"/>
      <c r="QX18" s="350"/>
      <c r="QY18" s="350"/>
      <c r="QZ18" s="350"/>
      <c r="RA18" s="350"/>
      <c r="RB18" s="351"/>
      <c r="RC18" s="352"/>
      <c r="RD18" s="353"/>
      <c r="RE18" s="352"/>
      <c r="RF18" s="353"/>
      <c r="RG18" s="352"/>
      <c r="RH18" s="353"/>
      <c r="RI18" s="352"/>
      <c r="RJ18" s="353"/>
      <c r="RK18" s="350"/>
      <c r="RL18" s="350"/>
      <c r="RM18" s="350"/>
      <c r="RN18" s="350"/>
      <c r="RO18" s="350"/>
      <c r="RP18" s="350"/>
      <c r="RQ18" s="351"/>
      <c r="RR18" s="352"/>
      <c r="RS18" s="353"/>
      <c r="RT18" s="352"/>
      <c r="RU18" s="353"/>
      <c r="RV18" s="352"/>
      <c r="RW18" s="353"/>
      <c r="RX18" s="352"/>
      <c r="RY18" s="353"/>
      <c r="RZ18" s="350"/>
      <c r="SA18" s="350"/>
      <c r="SB18" s="350"/>
      <c r="SC18" s="350"/>
      <c r="SD18" s="350"/>
      <c r="SE18" s="350"/>
      <c r="SF18" s="351"/>
      <c r="SG18" s="352"/>
      <c r="SH18" s="353"/>
      <c r="SI18" s="352"/>
      <c r="SJ18" s="353"/>
      <c r="SK18" s="352"/>
      <c r="SL18" s="353"/>
      <c r="SM18" s="352"/>
      <c r="SN18" s="353"/>
      <c r="SO18" s="350"/>
      <c r="SP18" s="350"/>
      <c r="SQ18" s="350"/>
      <c r="SR18" s="350"/>
      <c r="SS18" s="350"/>
      <c r="ST18" s="350"/>
      <c r="SU18" s="351"/>
      <c r="SV18" s="352"/>
      <c r="SW18" s="353"/>
      <c r="SX18" s="352"/>
      <c r="SY18" s="353"/>
      <c r="SZ18" s="352"/>
      <c r="TA18" s="353"/>
      <c r="TB18" s="352"/>
      <c r="TC18" s="353"/>
      <c r="TD18" s="350"/>
      <c r="TE18" s="350"/>
      <c r="TF18" s="350"/>
      <c r="TG18" s="350"/>
      <c r="TH18" s="350"/>
      <c r="TI18" s="350"/>
      <c r="TJ18" s="351"/>
      <c r="TK18" s="352"/>
      <c r="TL18" s="353"/>
      <c r="TM18" s="352"/>
      <c r="TN18" s="353"/>
      <c r="TO18" s="352"/>
      <c r="TP18" s="353"/>
      <c r="TQ18" s="352"/>
      <c r="TR18" s="353"/>
      <c r="TS18" s="350"/>
      <c r="TT18" s="350"/>
      <c r="TU18" s="350"/>
      <c r="TV18" s="350"/>
      <c r="TW18" s="350"/>
      <c r="TX18" s="350"/>
      <c r="TY18" s="351"/>
      <c r="TZ18" s="352"/>
      <c r="UA18" s="353"/>
      <c r="UB18" s="352"/>
      <c r="UC18" s="353"/>
      <c r="UD18" s="352"/>
      <c r="UE18" s="353"/>
      <c r="UF18" s="352"/>
      <c r="UG18" s="353"/>
      <c r="UH18" s="350"/>
      <c r="UI18" s="350"/>
      <c r="UJ18" s="350"/>
      <c r="UK18" s="350"/>
      <c r="UL18" s="350"/>
      <c r="UM18" s="350"/>
      <c r="UN18" s="351"/>
      <c r="UO18" s="352"/>
      <c r="UP18" s="353"/>
      <c r="UQ18" s="352"/>
      <c r="UR18" s="353"/>
      <c r="US18" s="352"/>
      <c r="UT18" s="353"/>
      <c r="UU18" s="352"/>
      <c r="UV18" s="353"/>
      <c r="UW18" s="350"/>
      <c r="UX18" s="350"/>
      <c r="UY18" s="350"/>
      <c r="UZ18" s="350"/>
      <c r="VA18" s="350"/>
      <c r="VB18" s="350"/>
      <c r="VC18" s="351"/>
      <c r="VD18" s="352"/>
      <c r="VE18" s="353"/>
      <c r="VF18" s="352"/>
      <c r="VG18" s="353"/>
      <c r="VH18" s="352"/>
      <c r="VI18" s="353"/>
      <c r="VJ18" s="352"/>
      <c r="VK18" s="353"/>
      <c r="VL18" s="350"/>
      <c r="VM18" s="350"/>
      <c r="VN18" s="350"/>
      <c r="VO18" s="350"/>
      <c r="VP18" s="350"/>
      <c r="VQ18" s="350"/>
      <c r="VR18" s="351"/>
      <c r="VS18" s="352"/>
      <c r="VT18" s="353"/>
      <c r="VU18" s="352"/>
      <c r="VV18" s="353"/>
      <c r="VW18" s="352"/>
      <c r="VX18" s="353"/>
      <c r="VY18" s="352"/>
      <c r="VZ18" s="353"/>
      <c r="WA18" s="350"/>
      <c r="WB18" s="350"/>
      <c r="WC18" s="350"/>
      <c r="WD18" s="350"/>
      <c r="WE18" s="350"/>
      <c r="WF18" s="350"/>
      <c r="WG18" s="351"/>
      <c r="WH18" s="352"/>
      <c r="WI18" s="353"/>
      <c r="WJ18" s="352"/>
      <c r="WK18" s="353"/>
      <c r="WL18" s="352"/>
      <c r="WM18" s="353"/>
      <c r="WN18" s="352"/>
      <c r="WO18" s="353"/>
      <c r="WP18" s="350"/>
      <c r="WQ18" s="350"/>
      <c r="WR18" s="350"/>
      <c r="WS18" s="350"/>
      <c r="WT18" s="350"/>
      <c r="WU18" s="350"/>
      <c r="WV18" s="351"/>
      <c r="WW18" s="352"/>
      <c r="WX18" s="353"/>
      <c r="WY18" s="352"/>
      <c r="WZ18" s="353"/>
      <c r="XA18" s="352"/>
      <c r="XB18" s="353"/>
      <c r="XC18" s="352"/>
      <c r="XD18" s="353"/>
      <c r="XE18" s="350"/>
      <c r="XF18" s="350"/>
      <c r="XG18" s="350"/>
      <c r="XH18" s="350"/>
      <c r="XI18" s="350"/>
      <c r="XJ18" s="350"/>
      <c r="XK18" s="351"/>
      <c r="XL18" s="352"/>
      <c r="XM18" s="353"/>
      <c r="XN18" s="352"/>
      <c r="XO18" s="353"/>
      <c r="XP18" s="352"/>
      <c r="XQ18" s="353"/>
      <c r="XR18" s="352"/>
      <c r="XS18" s="353"/>
      <c r="XT18" s="350"/>
      <c r="XU18" s="350"/>
      <c r="XV18" s="350"/>
      <c r="XW18" s="350"/>
      <c r="XX18" s="350"/>
      <c r="XY18" s="350"/>
      <c r="XZ18" s="351"/>
      <c r="YA18" s="352"/>
      <c r="YB18" s="353"/>
      <c r="YC18" s="352"/>
      <c r="YD18" s="353"/>
      <c r="YE18" s="352"/>
      <c r="YF18" s="353"/>
      <c r="YG18" s="352"/>
      <c r="YH18" s="353"/>
      <c r="YI18" s="350"/>
      <c r="YJ18" s="350"/>
      <c r="YK18" s="350"/>
      <c r="YL18" s="350"/>
      <c r="YM18" s="350"/>
      <c r="YN18" s="350"/>
      <c r="YO18" s="351"/>
      <c r="YP18" s="352"/>
      <c r="YQ18" s="353"/>
      <c r="YR18" s="352"/>
      <c r="YS18" s="353"/>
      <c r="YT18" s="352"/>
      <c r="YU18" s="353"/>
      <c r="YV18" s="352"/>
      <c r="YW18" s="353"/>
      <c r="YX18" s="350"/>
      <c r="YY18" s="350"/>
      <c r="YZ18" s="350"/>
      <c r="ZA18" s="350"/>
      <c r="ZB18" s="350"/>
      <c r="ZC18" s="350"/>
      <c r="ZD18" s="351"/>
      <c r="ZE18" s="352"/>
      <c r="ZF18" s="353"/>
      <c r="ZG18" s="352"/>
      <c r="ZH18" s="353"/>
      <c r="ZI18" s="352"/>
      <c r="ZJ18" s="353"/>
      <c r="ZK18" s="352"/>
      <c r="ZL18" s="353"/>
      <c r="ZM18" s="350"/>
      <c r="ZN18" s="350"/>
      <c r="ZO18" s="350"/>
      <c r="ZP18" s="350"/>
      <c r="ZQ18" s="350"/>
      <c r="ZR18" s="350"/>
      <c r="ZS18" s="351"/>
      <c r="ZT18" s="352"/>
      <c r="ZU18" s="353"/>
      <c r="ZV18" s="352"/>
      <c r="ZW18" s="353"/>
      <c r="ZX18" s="352"/>
      <c r="ZY18" s="353"/>
      <c r="ZZ18" s="352"/>
      <c r="AAA18" s="353"/>
      <c r="AAB18" s="350"/>
      <c r="AAC18" s="350"/>
      <c r="AAD18" s="350"/>
      <c r="AAE18" s="350"/>
      <c r="AAF18" s="350"/>
      <c r="AAG18" s="350"/>
      <c r="AAH18" s="351"/>
      <c r="AAI18" s="352"/>
      <c r="AAJ18" s="353"/>
      <c r="AAK18" s="352"/>
      <c r="AAL18" s="353"/>
      <c r="AAM18" s="352"/>
      <c r="AAN18" s="353"/>
      <c r="AAO18" s="352"/>
      <c r="AAP18" s="353"/>
      <c r="AAQ18" s="350"/>
      <c r="AAR18" s="350"/>
      <c r="AAS18" s="350"/>
      <c r="AAT18" s="350"/>
      <c r="AAU18" s="350"/>
      <c r="AAV18" s="350"/>
      <c r="AAW18" s="351"/>
      <c r="AAX18" s="352"/>
      <c r="AAY18" s="353"/>
      <c r="AAZ18" s="352"/>
      <c r="ABA18" s="353"/>
      <c r="ABB18" s="352"/>
      <c r="ABC18" s="353"/>
      <c r="ABD18" s="352"/>
      <c r="ABE18" s="353"/>
      <c r="ABF18" s="350"/>
      <c r="ABG18" s="350"/>
      <c r="ABH18" s="350"/>
      <c r="ABI18" s="350"/>
      <c r="ABJ18" s="350"/>
      <c r="ABK18" s="350"/>
      <c r="ABL18" s="351"/>
      <c r="ABM18" s="352"/>
      <c r="ABN18" s="353"/>
      <c r="ABO18" s="352"/>
      <c r="ABP18" s="353"/>
      <c r="ABQ18" s="352"/>
      <c r="ABR18" s="353"/>
      <c r="ABS18" s="352"/>
      <c r="ABT18" s="353"/>
      <c r="ABU18" s="350"/>
      <c r="ABV18" s="350"/>
      <c r="ABW18" s="350"/>
      <c r="ABX18" s="350"/>
      <c r="ABY18" s="350"/>
      <c r="ABZ18" s="350"/>
      <c r="ACA18" s="351"/>
      <c r="ACB18" s="352"/>
      <c r="ACC18" s="353"/>
      <c r="ACD18" s="352"/>
      <c r="ACE18" s="353"/>
      <c r="ACF18" s="352"/>
      <c r="ACG18" s="353"/>
      <c r="ACH18" s="352"/>
      <c r="ACI18" s="353"/>
      <c r="ACJ18" s="350"/>
      <c r="ACK18" s="350"/>
      <c r="ACL18" s="350"/>
      <c r="ACM18" s="350"/>
      <c r="ACN18" s="350"/>
      <c r="ACO18" s="350"/>
      <c r="ACP18" s="351"/>
      <c r="ACQ18" s="352"/>
      <c r="ACR18" s="353"/>
      <c r="ACS18" s="352"/>
      <c r="ACT18" s="353"/>
      <c r="ACU18" s="352"/>
      <c r="ACV18" s="353"/>
      <c r="ACW18" s="352"/>
      <c r="ACX18" s="353"/>
      <c r="ACY18" s="350"/>
      <c r="ACZ18" s="350"/>
      <c r="ADA18" s="350"/>
      <c r="ADB18" s="350"/>
      <c r="ADC18" s="350"/>
      <c r="ADD18" s="350"/>
      <c r="ADE18" s="351"/>
      <c r="ADF18" s="352"/>
      <c r="ADG18" s="353"/>
      <c r="ADH18" s="352"/>
      <c r="ADI18" s="353"/>
      <c r="ADJ18" s="352"/>
      <c r="ADK18" s="353"/>
      <c r="ADL18" s="352"/>
      <c r="ADM18" s="353"/>
      <c r="ADN18" s="350"/>
      <c r="ADO18" s="350"/>
      <c r="ADP18" s="350"/>
      <c r="ADQ18" s="350"/>
      <c r="ADR18" s="350"/>
      <c r="ADS18" s="350"/>
      <c r="ADT18" s="351"/>
      <c r="ADU18" s="352"/>
      <c r="ADV18" s="353"/>
      <c r="ADW18" s="352"/>
      <c r="ADX18" s="353"/>
      <c r="ADY18" s="352"/>
      <c r="ADZ18" s="353"/>
      <c r="AEA18" s="352"/>
      <c r="AEB18" s="353"/>
      <c r="AEC18" s="350"/>
      <c r="AED18" s="350"/>
      <c r="AEE18" s="350"/>
      <c r="AEF18" s="350"/>
      <c r="AEG18" s="350"/>
      <c r="AEH18" s="350"/>
      <c r="AEI18" s="351"/>
      <c r="AEJ18" s="352"/>
      <c r="AEK18" s="353"/>
      <c r="AEL18" s="352"/>
      <c r="AEM18" s="353"/>
      <c r="AEN18" s="352"/>
      <c r="AEO18" s="353"/>
      <c r="AEP18" s="352"/>
      <c r="AEQ18" s="353"/>
      <c r="AER18" s="350"/>
      <c r="AES18" s="350"/>
      <c r="AET18" s="350"/>
      <c r="AEU18" s="350"/>
      <c r="AEV18" s="350"/>
      <c r="AEW18" s="350"/>
      <c r="AEX18" s="351"/>
      <c r="AEY18" s="352"/>
      <c r="AEZ18" s="353"/>
      <c r="AFA18" s="352"/>
      <c r="AFB18" s="353"/>
      <c r="AFC18" s="352"/>
      <c r="AFD18" s="353"/>
      <c r="AFE18" s="352"/>
      <c r="AFF18" s="353"/>
      <c r="AFG18" s="350"/>
      <c r="AFH18" s="350"/>
      <c r="AFI18" s="350"/>
      <c r="AFJ18" s="350"/>
      <c r="AFK18" s="350"/>
      <c r="AFL18" s="350"/>
      <c r="AFM18" s="351"/>
      <c r="AFN18" s="352"/>
      <c r="AFO18" s="353"/>
      <c r="AFP18" s="352"/>
      <c r="AFQ18" s="353"/>
      <c r="AFR18" s="352"/>
      <c r="AFS18" s="353"/>
      <c r="AFT18" s="352"/>
      <c r="AFU18" s="353"/>
      <c r="AFV18" s="350"/>
      <c r="AFW18" s="350"/>
      <c r="AFX18" s="350"/>
      <c r="AFY18" s="350"/>
      <c r="AFZ18" s="350"/>
      <c r="AGA18" s="350"/>
      <c r="AGB18" s="351"/>
      <c r="AGC18" s="352"/>
      <c r="AGD18" s="353"/>
      <c r="AGE18" s="352"/>
      <c r="AGF18" s="353"/>
      <c r="AGG18" s="352"/>
      <c r="AGH18" s="353"/>
      <c r="AGI18" s="352"/>
      <c r="AGJ18" s="353"/>
      <c r="AGK18" s="350"/>
      <c r="AGL18" s="350"/>
      <c r="AGM18" s="350"/>
      <c r="AGN18" s="350"/>
      <c r="AGO18" s="350"/>
      <c r="AGP18" s="350"/>
      <c r="AGQ18" s="351"/>
      <c r="AGR18" s="352"/>
      <c r="AGS18" s="353"/>
      <c r="AGT18" s="352"/>
      <c r="AGU18" s="353"/>
      <c r="AGV18" s="352"/>
      <c r="AGW18" s="353"/>
      <c r="AGX18" s="352"/>
      <c r="AGY18" s="353"/>
      <c r="AGZ18" s="350"/>
      <c r="AHA18" s="350"/>
      <c r="AHB18" s="350"/>
      <c r="AHC18" s="350"/>
      <c r="AHD18" s="350"/>
      <c r="AHE18" s="350"/>
      <c r="AHF18" s="351"/>
      <c r="AHG18" s="352"/>
      <c r="AHH18" s="353"/>
      <c r="AHI18" s="352"/>
      <c r="AHJ18" s="353"/>
      <c r="AHK18" s="352"/>
      <c r="AHL18" s="353"/>
      <c r="AHM18" s="352"/>
      <c r="AHN18" s="353"/>
      <c r="AHO18" s="350"/>
      <c r="AHP18" s="350"/>
      <c r="AHQ18" s="350"/>
      <c r="AHR18" s="350"/>
      <c r="AHS18" s="350"/>
      <c r="AHT18" s="350"/>
      <c r="AHU18" s="351"/>
      <c r="AHV18" s="352"/>
      <c r="AHW18" s="353"/>
      <c r="AHX18" s="352"/>
      <c r="AHY18" s="353"/>
      <c r="AHZ18" s="352"/>
      <c r="AIA18" s="353"/>
      <c r="AIB18" s="352"/>
      <c r="AIC18" s="353"/>
      <c r="AID18" s="350"/>
      <c r="AIE18" s="350"/>
      <c r="AIF18" s="350"/>
      <c r="AIG18" s="350"/>
      <c r="AIH18" s="350"/>
      <c r="AII18" s="350"/>
      <c r="AIJ18" s="351"/>
      <c r="AIK18" s="352"/>
      <c r="AIL18" s="353"/>
      <c r="AIM18" s="352"/>
      <c r="AIN18" s="353"/>
      <c r="AIO18" s="352"/>
      <c r="AIP18" s="353"/>
      <c r="AIQ18" s="352"/>
      <c r="AIR18" s="353"/>
      <c r="AIS18" s="350"/>
      <c r="AIT18" s="350"/>
      <c r="AIU18" s="350"/>
      <c r="AIV18" s="350"/>
      <c r="AIW18" s="350"/>
      <c r="AIX18" s="350"/>
      <c r="AIY18" s="351"/>
      <c r="AIZ18" s="352"/>
      <c r="AJA18" s="353"/>
      <c r="AJB18" s="352"/>
      <c r="AJC18" s="353"/>
      <c r="AJD18" s="352"/>
      <c r="AJE18" s="353"/>
      <c r="AJF18" s="352"/>
      <c r="AJG18" s="353"/>
      <c r="AJH18" s="350"/>
      <c r="AJI18" s="350"/>
      <c r="AJJ18" s="350"/>
      <c r="AJK18" s="350"/>
      <c r="AJL18" s="350"/>
      <c r="AJM18" s="350"/>
      <c r="AJN18" s="351"/>
      <c r="AJO18" s="352"/>
      <c r="AJP18" s="353"/>
      <c r="AJQ18" s="352"/>
      <c r="AJR18" s="353"/>
      <c r="AJS18" s="352"/>
      <c r="AJT18" s="353"/>
      <c r="AJU18" s="352"/>
      <c r="AJV18" s="353"/>
      <c r="AJW18" s="350"/>
      <c r="AJX18" s="350"/>
      <c r="AJY18" s="350"/>
      <c r="AJZ18" s="350"/>
      <c r="AKA18" s="350"/>
      <c r="AKB18" s="350"/>
      <c r="AKC18" s="351"/>
      <c r="AKD18" s="352"/>
      <c r="AKE18" s="353"/>
      <c r="AKF18" s="352"/>
      <c r="AKG18" s="353"/>
      <c r="AKH18" s="352"/>
      <c r="AKI18" s="353"/>
      <c r="AKJ18" s="352"/>
      <c r="AKK18" s="353"/>
      <c r="AKL18" s="350"/>
      <c r="AKM18" s="350"/>
      <c r="AKN18" s="350"/>
      <c r="AKO18" s="350"/>
      <c r="AKP18" s="350"/>
      <c r="AKQ18" s="350"/>
      <c r="AKR18" s="351"/>
      <c r="AKS18" s="352"/>
      <c r="AKT18" s="353"/>
      <c r="AKU18" s="352"/>
      <c r="AKV18" s="353"/>
      <c r="AKW18" s="352"/>
      <c r="AKX18" s="353"/>
      <c r="AKY18" s="352"/>
      <c r="AKZ18" s="353"/>
      <c r="ALA18" s="350"/>
      <c r="ALB18" s="350"/>
      <c r="ALC18" s="350"/>
      <c r="ALD18" s="350"/>
      <c r="ALE18" s="350"/>
      <c r="ALF18" s="350"/>
      <c r="ALG18" s="351"/>
      <c r="ALH18" s="352"/>
      <c r="ALI18" s="353"/>
      <c r="ALJ18" s="352"/>
      <c r="ALK18" s="353"/>
      <c r="ALL18" s="352"/>
      <c r="ALM18" s="353"/>
      <c r="ALN18" s="352"/>
      <c r="ALO18" s="353"/>
      <c r="ALP18" s="350"/>
      <c r="ALQ18" s="350"/>
      <c r="ALR18" s="350"/>
      <c r="ALS18" s="350"/>
      <c r="ALT18" s="350"/>
      <c r="ALU18" s="350"/>
      <c r="ALV18" s="351"/>
      <c r="ALW18" s="352"/>
      <c r="ALX18" s="353"/>
      <c r="ALY18" s="352"/>
      <c r="ALZ18" s="353"/>
      <c r="AMA18" s="352"/>
      <c r="AMB18" s="353"/>
      <c r="AMC18" s="352"/>
      <c r="AMD18" s="353"/>
      <c r="AME18" s="350"/>
      <c r="AMF18" s="350"/>
      <c r="AMG18" s="350"/>
      <c r="AMH18" s="350"/>
      <c r="AMI18" s="350"/>
      <c r="AMJ18" s="350"/>
      <c r="AMK18" s="351"/>
      <c r="AML18" s="352"/>
      <c r="AMM18" s="353"/>
      <c r="AMN18" s="352"/>
      <c r="AMO18" s="353"/>
      <c r="AMP18" s="352"/>
      <c r="AMQ18" s="353"/>
      <c r="AMR18" s="352"/>
      <c r="AMS18" s="353"/>
      <c r="AMT18" s="350"/>
      <c r="AMU18" s="350"/>
      <c r="AMV18" s="350"/>
      <c r="AMW18" s="350"/>
      <c r="AMX18" s="350"/>
      <c r="AMY18" s="350"/>
      <c r="AMZ18" s="351"/>
      <c r="ANA18" s="352"/>
      <c r="ANB18" s="353"/>
      <c r="ANC18" s="352"/>
      <c r="AND18" s="353"/>
      <c r="ANE18" s="352"/>
      <c r="ANF18" s="353"/>
      <c r="ANG18" s="352"/>
      <c r="ANH18" s="353"/>
      <c r="ANI18" s="350"/>
      <c r="ANJ18" s="350"/>
      <c r="ANK18" s="350"/>
      <c r="ANL18" s="350"/>
      <c r="ANM18" s="350"/>
      <c r="ANN18" s="350"/>
      <c r="ANO18" s="351"/>
      <c r="ANP18" s="352"/>
      <c r="ANQ18" s="353"/>
      <c r="ANR18" s="352"/>
      <c r="ANS18" s="353"/>
      <c r="ANT18" s="352"/>
      <c r="ANU18" s="353"/>
      <c r="ANV18" s="352"/>
      <c r="ANW18" s="353"/>
      <c r="ANX18" s="350"/>
      <c r="ANY18" s="350"/>
      <c r="ANZ18" s="350"/>
      <c r="AOA18" s="350"/>
      <c r="AOB18" s="350"/>
      <c r="AOC18" s="350"/>
      <c r="AOD18" s="351"/>
      <c r="AOE18" s="352"/>
      <c r="AOF18" s="353"/>
      <c r="AOG18" s="352"/>
      <c r="AOH18" s="353"/>
      <c r="AOI18" s="352"/>
      <c r="AOJ18" s="353"/>
      <c r="AOK18" s="352"/>
      <c r="AOL18" s="353"/>
      <c r="AOM18" s="350"/>
      <c r="AON18" s="350"/>
      <c r="AOO18" s="350"/>
      <c r="AOP18" s="350"/>
      <c r="AOQ18" s="350"/>
      <c r="AOR18" s="350"/>
      <c r="AOS18" s="351"/>
      <c r="AOT18" s="352"/>
      <c r="AOU18" s="353"/>
      <c r="AOV18" s="352"/>
      <c r="AOW18" s="353"/>
      <c r="AOX18" s="352"/>
      <c r="AOY18" s="353"/>
      <c r="AOZ18" s="352"/>
      <c r="APA18" s="353"/>
      <c r="APB18" s="350"/>
      <c r="APC18" s="350"/>
      <c r="APD18" s="350"/>
      <c r="APE18" s="350"/>
      <c r="APF18" s="350"/>
      <c r="APG18" s="350"/>
      <c r="APH18" s="351"/>
      <c r="API18" s="352"/>
      <c r="APJ18" s="353"/>
      <c r="APK18" s="352"/>
      <c r="APL18" s="353"/>
      <c r="APM18" s="352"/>
      <c r="APN18" s="353"/>
      <c r="APO18" s="352"/>
      <c r="APP18" s="353"/>
      <c r="APQ18" s="350"/>
      <c r="APR18" s="350"/>
      <c r="APS18" s="350"/>
      <c r="APT18" s="350"/>
      <c r="APU18" s="350"/>
      <c r="APV18" s="350"/>
      <c r="APW18" s="351"/>
      <c r="APX18" s="352"/>
      <c r="APY18" s="353"/>
      <c r="APZ18" s="352"/>
      <c r="AQA18" s="353"/>
      <c r="AQB18" s="352"/>
      <c r="AQC18" s="353"/>
      <c r="AQD18" s="352"/>
      <c r="AQE18" s="353"/>
      <c r="AQF18" s="350"/>
      <c r="AQG18" s="350"/>
      <c r="AQH18" s="350"/>
      <c r="AQI18" s="350"/>
      <c r="AQJ18" s="350"/>
      <c r="AQK18" s="350"/>
      <c r="AQL18" s="351"/>
      <c r="AQM18" s="352"/>
      <c r="AQN18" s="353"/>
      <c r="AQO18" s="352"/>
      <c r="AQP18" s="353"/>
      <c r="AQQ18" s="352"/>
      <c r="AQR18" s="353"/>
      <c r="AQS18" s="352"/>
      <c r="AQT18" s="353"/>
      <c r="AQU18" s="350"/>
      <c r="AQV18" s="350"/>
      <c r="AQW18" s="350"/>
      <c r="AQX18" s="350"/>
      <c r="AQY18" s="350"/>
      <c r="AQZ18" s="350"/>
      <c r="ARA18" s="351"/>
      <c r="ARB18" s="352"/>
      <c r="ARC18" s="353"/>
      <c r="ARD18" s="352"/>
      <c r="ARE18" s="353"/>
      <c r="ARF18" s="352"/>
      <c r="ARG18" s="353"/>
      <c r="ARH18" s="352"/>
      <c r="ARI18" s="353"/>
      <c r="ARJ18" s="350"/>
      <c r="ARK18" s="350"/>
      <c r="ARL18" s="350"/>
      <c r="ARM18" s="350"/>
      <c r="ARN18" s="350"/>
      <c r="ARO18" s="350"/>
      <c r="ARP18" s="351"/>
      <c r="ARQ18" s="352"/>
      <c r="ARR18" s="353"/>
      <c r="ARS18" s="352"/>
      <c r="ART18" s="353"/>
      <c r="ARU18" s="352"/>
      <c r="ARV18" s="353"/>
      <c r="ARW18" s="352"/>
      <c r="ARX18" s="353"/>
      <c r="ARY18" s="350"/>
      <c r="ARZ18" s="350"/>
      <c r="ASA18" s="350"/>
      <c r="ASB18" s="350"/>
      <c r="ASC18" s="350"/>
      <c r="ASD18" s="350"/>
      <c r="ASE18" s="351"/>
      <c r="ASF18" s="352"/>
      <c r="ASG18" s="353"/>
      <c r="ASH18" s="352"/>
      <c r="ASI18" s="353"/>
      <c r="ASJ18" s="352"/>
      <c r="ASK18" s="353"/>
      <c r="ASL18" s="352"/>
      <c r="ASM18" s="353"/>
      <c r="ASN18" s="350"/>
      <c r="ASO18" s="350"/>
      <c r="ASP18" s="350"/>
      <c r="ASQ18" s="350"/>
      <c r="ASR18" s="350"/>
      <c r="ASS18" s="350"/>
      <c r="AST18" s="351"/>
      <c r="ASU18" s="352"/>
      <c r="ASV18" s="353"/>
      <c r="ASW18" s="352"/>
      <c r="ASX18" s="353"/>
      <c r="ASY18" s="352"/>
      <c r="ASZ18" s="353"/>
      <c r="ATA18" s="352"/>
      <c r="ATB18" s="353"/>
      <c r="ATC18" s="350"/>
      <c r="ATD18" s="350"/>
      <c r="ATE18" s="350"/>
      <c r="ATF18" s="350"/>
      <c r="ATG18" s="350"/>
      <c r="ATH18" s="350"/>
      <c r="ATI18" s="351"/>
      <c r="ATJ18" s="352"/>
      <c r="ATK18" s="353"/>
      <c r="ATL18" s="352"/>
      <c r="ATM18" s="353"/>
      <c r="ATN18" s="352"/>
      <c r="ATO18" s="353"/>
      <c r="ATP18" s="352"/>
      <c r="ATQ18" s="353"/>
      <c r="ATR18" s="350"/>
      <c r="ATS18" s="350"/>
      <c r="ATT18" s="350"/>
      <c r="ATU18" s="350"/>
      <c r="ATV18" s="350"/>
      <c r="ATW18" s="350"/>
      <c r="ATX18" s="351"/>
      <c r="ATY18" s="352"/>
      <c r="ATZ18" s="353"/>
      <c r="AUA18" s="352"/>
      <c r="AUB18" s="353"/>
      <c r="AUC18" s="352"/>
      <c r="AUD18" s="353"/>
      <c r="AUE18" s="352"/>
      <c r="AUF18" s="353"/>
      <c r="AUG18" s="350"/>
      <c r="AUH18" s="350"/>
      <c r="AUI18" s="350"/>
      <c r="AUJ18" s="350"/>
      <c r="AUK18" s="350"/>
      <c r="AUL18" s="350"/>
      <c r="AUM18" s="351"/>
      <c r="AUN18" s="352"/>
      <c r="AUO18" s="353"/>
      <c r="AUP18" s="352"/>
      <c r="AUQ18" s="353"/>
      <c r="AUR18" s="352"/>
      <c r="AUS18" s="353"/>
      <c r="AUT18" s="352"/>
      <c r="AUU18" s="353"/>
      <c r="AUV18" s="350"/>
      <c r="AUW18" s="350"/>
      <c r="AUX18" s="350"/>
      <c r="AUY18" s="350"/>
      <c r="AUZ18" s="350"/>
      <c r="AVA18" s="350"/>
      <c r="AVB18" s="351"/>
      <c r="AVC18" s="352"/>
      <c r="AVD18" s="353"/>
      <c r="AVE18" s="352"/>
      <c r="AVF18" s="353"/>
      <c r="AVG18" s="352"/>
      <c r="AVH18" s="353"/>
      <c r="AVI18" s="352"/>
      <c r="AVJ18" s="353"/>
      <c r="AVK18" s="350"/>
      <c r="AVL18" s="350"/>
      <c r="AVM18" s="350"/>
      <c r="AVN18" s="350"/>
      <c r="AVO18" s="350"/>
      <c r="AVP18" s="350"/>
      <c r="AVQ18" s="351"/>
      <c r="AVR18" s="352"/>
      <c r="AVS18" s="353"/>
      <c r="AVT18" s="352"/>
      <c r="AVU18" s="353"/>
      <c r="AVV18" s="352"/>
      <c r="AVW18" s="353"/>
      <c r="AVX18" s="352"/>
      <c r="AVY18" s="353"/>
      <c r="AVZ18" s="350"/>
      <c r="AWA18" s="350"/>
      <c r="AWB18" s="350"/>
      <c r="AWC18" s="350"/>
      <c r="AWD18" s="350"/>
      <c r="AWE18" s="350"/>
      <c r="AWF18" s="351"/>
      <c r="AWG18" s="352"/>
      <c r="AWH18" s="353"/>
      <c r="AWI18" s="352"/>
      <c r="AWJ18" s="353"/>
      <c r="AWK18" s="352"/>
      <c r="AWL18" s="353"/>
      <c r="AWM18" s="352"/>
      <c r="AWN18" s="353"/>
      <c r="AWO18" s="350"/>
      <c r="AWP18" s="350"/>
      <c r="AWQ18" s="350"/>
      <c r="AWR18" s="350"/>
      <c r="AWS18" s="350"/>
      <c r="AWT18" s="350"/>
      <c r="AWU18" s="351"/>
      <c r="AWV18" s="352"/>
      <c r="AWW18" s="353"/>
      <c r="AWX18" s="352"/>
      <c r="AWY18" s="353"/>
      <c r="AWZ18" s="352"/>
      <c r="AXA18" s="353"/>
      <c r="AXB18" s="352"/>
      <c r="AXC18" s="353"/>
      <c r="AXD18" s="350"/>
      <c r="AXE18" s="350"/>
      <c r="AXF18" s="350"/>
      <c r="AXG18" s="350"/>
      <c r="AXH18" s="350"/>
      <c r="AXI18" s="350"/>
      <c r="AXJ18" s="351"/>
      <c r="AXK18" s="352"/>
      <c r="AXL18" s="353"/>
      <c r="AXM18" s="352"/>
      <c r="AXN18" s="353"/>
      <c r="AXO18" s="352"/>
      <c r="AXP18" s="353"/>
      <c r="AXQ18" s="352"/>
      <c r="AXR18" s="353"/>
      <c r="AXS18" s="350"/>
      <c r="AXT18" s="350"/>
      <c r="AXU18" s="350"/>
      <c r="AXV18" s="350"/>
      <c r="AXW18" s="350"/>
      <c r="AXX18" s="350"/>
      <c r="AXY18" s="351"/>
      <c r="AXZ18" s="352"/>
      <c r="AYA18" s="353"/>
      <c r="AYB18" s="352"/>
      <c r="AYC18" s="353"/>
      <c r="AYD18" s="352"/>
      <c r="AYE18" s="353"/>
      <c r="AYF18" s="352"/>
      <c r="AYG18" s="353"/>
      <c r="AYH18" s="350"/>
      <c r="AYI18" s="350"/>
      <c r="AYJ18" s="350"/>
      <c r="AYK18" s="350"/>
      <c r="AYL18" s="350"/>
      <c r="AYM18" s="350"/>
      <c r="AYN18" s="351"/>
      <c r="AYO18" s="352"/>
      <c r="AYP18" s="353"/>
      <c r="AYQ18" s="352"/>
      <c r="AYR18" s="353"/>
      <c r="AYS18" s="352"/>
      <c r="AYT18" s="353"/>
      <c r="AYU18" s="352"/>
      <c r="AYV18" s="353"/>
      <c r="AYW18" s="350"/>
      <c r="AYX18" s="350"/>
      <c r="AYY18" s="350"/>
      <c r="AYZ18" s="350"/>
      <c r="AZA18" s="350"/>
      <c r="AZB18" s="350"/>
      <c r="AZC18" s="351"/>
      <c r="AZD18" s="352"/>
      <c r="AZE18" s="353"/>
      <c r="AZF18" s="352"/>
      <c r="AZG18" s="353"/>
      <c r="AZH18" s="352"/>
      <c r="AZI18" s="353"/>
      <c r="AZJ18" s="352"/>
      <c r="AZK18" s="353"/>
      <c r="AZL18" s="350"/>
      <c r="AZM18" s="350"/>
      <c r="AZN18" s="350"/>
      <c r="AZO18" s="350"/>
      <c r="AZP18" s="350"/>
      <c r="AZQ18" s="350"/>
      <c r="AZR18" s="351"/>
      <c r="AZS18" s="352"/>
      <c r="AZT18" s="353"/>
      <c r="AZU18" s="352"/>
      <c r="AZV18" s="353"/>
      <c r="AZW18" s="352"/>
      <c r="AZX18" s="353"/>
      <c r="AZY18" s="352"/>
      <c r="AZZ18" s="353"/>
      <c r="BAA18" s="350"/>
      <c r="BAB18" s="350"/>
      <c r="BAC18" s="350"/>
      <c r="BAD18" s="350"/>
      <c r="BAE18" s="350"/>
      <c r="BAF18" s="350"/>
      <c r="BAG18" s="351"/>
      <c r="BAH18" s="352"/>
      <c r="BAI18" s="353"/>
      <c r="BAJ18" s="352"/>
      <c r="BAK18" s="353"/>
      <c r="BAL18" s="352"/>
      <c r="BAM18" s="353"/>
      <c r="BAN18" s="352"/>
      <c r="BAO18" s="353"/>
      <c r="BAP18" s="350"/>
      <c r="BAQ18" s="350"/>
      <c r="BAR18" s="350"/>
      <c r="BAS18" s="350"/>
      <c r="BAT18" s="350"/>
      <c r="BAU18" s="350"/>
      <c r="BAV18" s="351"/>
      <c r="BAW18" s="352"/>
      <c r="BAX18" s="353"/>
      <c r="BAY18" s="352"/>
      <c r="BAZ18" s="353"/>
      <c r="BBA18" s="352"/>
      <c r="BBB18" s="353"/>
      <c r="BBC18" s="352"/>
      <c r="BBD18" s="353"/>
      <c r="BBE18" s="350"/>
      <c r="BBF18" s="350"/>
      <c r="BBG18" s="350"/>
      <c r="BBH18" s="350"/>
      <c r="BBI18" s="350"/>
      <c r="BBJ18" s="350"/>
      <c r="BBK18" s="351"/>
      <c r="BBL18" s="352"/>
      <c r="BBM18" s="353"/>
      <c r="BBN18" s="352"/>
      <c r="BBO18" s="353"/>
      <c r="BBP18" s="352"/>
      <c r="BBQ18" s="353"/>
      <c r="BBR18" s="352"/>
      <c r="BBS18" s="353"/>
      <c r="BBT18" s="350"/>
      <c r="BBU18" s="350"/>
      <c r="BBV18" s="350"/>
      <c r="BBW18" s="350"/>
      <c r="BBX18" s="350"/>
      <c r="BBY18" s="350"/>
      <c r="BBZ18" s="351"/>
      <c r="BCA18" s="352"/>
      <c r="BCB18" s="353"/>
      <c r="BCC18" s="352"/>
      <c r="BCD18" s="353"/>
      <c r="BCE18" s="352"/>
      <c r="BCF18" s="353"/>
      <c r="BCG18" s="352"/>
      <c r="BCH18" s="353"/>
      <c r="BCI18" s="350"/>
      <c r="BCJ18" s="350"/>
      <c r="BCK18" s="350"/>
      <c r="BCL18" s="350"/>
      <c r="BCM18" s="350"/>
      <c r="BCN18" s="350"/>
      <c r="BCO18" s="351"/>
      <c r="BCP18" s="352"/>
      <c r="BCQ18" s="353"/>
      <c r="BCR18" s="352"/>
      <c r="BCS18" s="353"/>
      <c r="BCT18" s="352"/>
      <c r="BCU18" s="353"/>
      <c r="BCV18" s="352"/>
      <c r="BCW18" s="353"/>
      <c r="BCX18" s="350"/>
      <c r="BCY18" s="350"/>
      <c r="BCZ18" s="350"/>
      <c r="BDA18" s="350"/>
      <c r="BDB18" s="350"/>
      <c r="BDC18" s="350"/>
      <c r="BDD18" s="351"/>
      <c r="BDE18" s="352"/>
      <c r="BDF18" s="353"/>
      <c r="BDG18" s="352"/>
      <c r="BDH18" s="353"/>
      <c r="BDI18" s="352"/>
      <c r="BDJ18" s="353"/>
      <c r="BDK18" s="352"/>
      <c r="BDL18" s="353"/>
      <c r="BDM18" s="350"/>
      <c r="BDN18" s="350"/>
      <c r="BDO18" s="350"/>
      <c r="BDP18" s="350"/>
      <c r="BDQ18" s="350"/>
      <c r="BDR18" s="350"/>
      <c r="BDS18" s="351"/>
      <c r="BDT18" s="352"/>
      <c r="BDU18" s="353"/>
      <c r="BDV18" s="352"/>
      <c r="BDW18" s="353"/>
      <c r="BDX18" s="352"/>
      <c r="BDY18" s="353"/>
      <c r="BDZ18" s="352"/>
      <c r="BEA18" s="353"/>
      <c r="BEB18" s="350"/>
      <c r="BEC18" s="350"/>
      <c r="BED18" s="350"/>
      <c r="BEE18" s="350"/>
      <c r="BEF18" s="350"/>
      <c r="BEG18" s="350"/>
      <c r="BEH18" s="351"/>
      <c r="BEI18" s="352"/>
      <c r="BEJ18" s="353"/>
      <c r="BEK18" s="352"/>
      <c r="BEL18" s="353"/>
      <c r="BEM18" s="352"/>
      <c r="BEN18" s="353"/>
      <c r="BEO18" s="352"/>
      <c r="BEP18" s="353"/>
      <c r="BEQ18" s="350"/>
      <c r="BER18" s="350"/>
      <c r="BES18" s="350"/>
      <c r="BET18" s="350"/>
      <c r="BEU18" s="350"/>
      <c r="BEV18" s="350"/>
      <c r="BEW18" s="351"/>
      <c r="BEX18" s="352"/>
      <c r="BEY18" s="353"/>
      <c r="BEZ18" s="352"/>
      <c r="BFA18" s="353"/>
      <c r="BFB18" s="352"/>
      <c r="BFC18" s="353"/>
      <c r="BFD18" s="352"/>
      <c r="BFE18" s="353"/>
      <c r="BFF18" s="350"/>
      <c r="BFG18" s="350"/>
      <c r="BFH18" s="350"/>
      <c r="BFI18" s="350"/>
      <c r="BFJ18" s="350"/>
      <c r="BFK18" s="350"/>
      <c r="BFL18" s="351"/>
      <c r="BFM18" s="352"/>
      <c r="BFN18" s="353"/>
      <c r="BFO18" s="352"/>
      <c r="BFP18" s="353"/>
      <c r="BFQ18" s="352"/>
      <c r="BFR18" s="353"/>
      <c r="BFS18" s="352"/>
      <c r="BFT18" s="353"/>
      <c r="BFU18" s="350"/>
      <c r="BFV18" s="350"/>
      <c r="BFW18" s="350"/>
      <c r="BFX18" s="350"/>
      <c r="BFY18" s="350"/>
      <c r="BFZ18" s="350"/>
      <c r="BGA18" s="351"/>
      <c r="BGB18" s="352"/>
      <c r="BGC18" s="353"/>
      <c r="BGD18" s="352"/>
      <c r="BGE18" s="353"/>
      <c r="BGF18" s="352"/>
      <c r="BGG18" s="353"/>
      <c r="BGH18" s="352"/>
      <c r="BGI18" s="353"/>
      <c r="BGJ18" s="350"/>
      <c r="BGK18" s="350"/>
      <c r="BGL18" s="350"/>
      <c r="BGM18" s="350"/>
      <c r="BGN18" s="350"/>
      <c r="BGO18" s="350"/>
      <c r="BGP18" s="351"/>
      <c r="BGQ18" s="352"/>
      <c r="BGR18" s="353"/>
      <c r="BGS18" s="352"/>
      <c r="BGT18" s="353"/>
      <c r="BGU18" s="352"/>
      <c r="BGV18" s="353"/>
      <c r="BGW18" s="352"/>
      <c r="BGX18" s="353"/>
      <c r="BGY18" s="350"/>
      <c r="BGZ18" s="350"/>
      <c r="BHA18" s="350"/>
      <c r="BHB18" s="350"/>
      <c r="BHC18" s="350"/>
      <c r="BHD18" s="350"/>
      <c r="BHE18" s="351"/>
      <c r="BHF18" s="352"/>
      <c r="BHG18" s="353"/>
      <c r="BHH18" s="352"/>
      <c r="BHI18" s="353"/>
      <c r="BHJ18" s="352"/>
      <c r="BHK18" s="353"/>
      <c r="BHL18" s="352"/>
      <c r="BHM18" s="353"/>
      <c r="BHN18" s="350"/>
      <c r="BHO18" s="350"/>
      <c r="BHP18" s="350"/>
      <c r="BHQ18" s="350"/>
      <c r="BHR18" s="350"/>
      <c r="BHS18" s="350"/>
      <c r="BHT18" s="351"/>
      <c r="BHU18" s="352"/>
      <c r="BHV18" s="353"/>
      <c r="BHW18" s="352"/>
      <c r="BHX18" s="353"/>
      <c r="BHY18" s="352"/>
      <c r="BHZ18" s="353"/>
      <c r="BIA18" s="352"/>
      <c r="BIB18" s="353"/>
      <c r="BIC18" s="350"/>
      <c r="BID18" s="350"/>
      <c r="BIE18" s="350"/>
      <c r="BIF18" s="350"/>
      <c r="BIG18" s="350"/>
      <c r="BIH18" s="350"/>
      <c r="BII18" s="351"/>
      <c r="BIJ18" s="352"/>
      <c r="BIK18" s="353"/>
      <c r="BIL18" s="352"/>
      <c r="BIM18" s="353"/>
      <c r="BIN18" s="352"/>
      <c r="BIO18" s="353"/>
      <c r="BIP18" s="352"/>
      <c r="BIQ18" s="353"/>
      <c r="BIR18" s="350"/>
      <c r="BIS18" s="350"/>
      <c r="BIT18" s="350"/>
      <c r="BIU18" s="350"/>
      <c r="BIV18" s="350"/>
      <c r="BIW18" s="350"/>
      <c r="BIX18" s="351"/>
      <c r="BIY18" s="352"/>
      <c r="BIZ18" s="353"/>
      <c r="BJA18" s="352"/>
      <c r="BJB18" s="353"/>
      <c r="BJC18" s="352"/>
      <c r="BJD18" s="353"/>
      <c r="BJE18" s="352"/>
      <c r="BJF18" s="353"/>
      <c r="BJG18" s="350"/>
      <c r="BJH18" s="350"/>
      <c r="BJI18" s="350"/>
      <c r="BJJ18" s="350"/>
      <c r="BJK18" s="350"/>
      <c r="BJL18" s="350"/>
      <c r="BJM18" s="351"/>
      <c r="BJN18" s="352"/>
      <c r="BJO18" s="353"/>
      <c r="BJP18" s="352"/>
      <c r="BJQ18" s="353"/>
      <c r="BJR18" s="352"/>
      <c r="BJS18" s="353"/>
      <c r="BJT18" s="352"/>
      <c r="BJU18" s="353"/>
      <c r="BJV18" s="350"/>
      <c r="BJW18" s="350"/>
      <c r="BJX18" s="350"/>
      <c r="BJY18" s="350"/>
      <c r="BJZ18" s="350"/>
      <c r="BKA18" s="350"/>
      <c r="BKB18" s="351"/>
      <c r="BKC18" s="352"/>
      <c r="BKD18" s="353"/>
      <c r="BKE18" s="352"/>
      <c r="BKF18" s="353"/>
      <c r="BKG18" s="352"/>
      <c r="BKH18" s="353"/>
      <c r="BKI18" s="352"/>
      <c r="BKJ18" s="353"/>
      <c r="BKK18" s="350"/>
      <c r="BKL18" s="350"/>
      <c r="BKM18" s="350"/>
      <c r="BKN18" s="350"/>
      <c r="BKO18" s="350"/>
      <c r="BKP18" s="350"/>
      <c r="BKQ18" s="351"/>
      <c r="BKR18" s="352"/>
      <c r="BKS18" s="353"/>
      <c r="BKT18" s="352"/>
      <c r="BKU18" s="353"/>
      <c r="BKV18" s="352"/>
      <c r="BKW18" s="353"/>
      <c r="BKX18" s="352"/>
      <c r="BKY18" s="353"/>
      <c r="BKZ18" s="350"/>
      <c r="BLA18" s="350"/>
      <c r="BLB18" s="350"/>
      <c r="BLC18" s="350"/>
      <c r="BLD18" s="350"/>
      <c r="BLE18" s="350"/>
      <c r="BLF18" s="351"/>
      <c r="BLG18" s="352"/>
      <c r="BLH18" s="353"/>
      <c r="BLI18" s="352"/>
      <c r="BLJ18" s="353"/>
      <c r="BLK18" s="352"/>
      <c r="BLL18" s="353"/>
      <c r="BLM18" s="352"/>
      <c r="BLN18" s="353"/>
      <c r="BLO18" s="350"/>
      <c r="BLP18" s="350"/>
      <c r="BLQ18" s="350"/>
      <c r="BLR18" s="350"/>
      <c r="BLS18" s="350"/>
      <c r="BLT18" s="350"/>
      <c r="BLU18" s="351"/>
      <c r="BLV18" s="352"/>
      <c r="BLW18" s="353"/>
      <c r="BLX18" s="352"/>
      <c r="BLY18" s="353"/>
      <c r="BLZ18" s="352"/>
      <c r="BMA18" s="353"/>
      <c r="BMB18" s="352"/>
      <c r="BMC18" s="353"/>
      <c r="BMD18" s="350"/>
      <c r="BME18" s="350"/>
      <c r="BMF18" s="350"/>
      <c r="BMG18" s="350"/>
      <c r="BMH18" s="350"/>
      <c r="BMI18" s="350"/>
      <c r="BMJ18" s="351"/>
      <c r="BMK18" s="352"/>
      <c r="BML18" s="353"/>
      <c r="BMM18" s="352"/>
      <c r="BMN18" s="353"/>
      <c r="BMO18" s="352"/>
      <c r="BMP18" s="353"/>
      <c r="BMQ18" s="352"/>
      <c r="BMR18" s="353"/>
      <c r="BMS18" s="350"/>
      <c r="BMT18" s="350"/>
      <c r="BMU18" s="350"/>
      <c r="BMV18" s="350"/>
      <c r="BMW18" s="350"/>
      <c r="BMX18" s="350"/>
      <c r="BMY18" s="351"/>
      <c r="BMZ18" s="352"/>
      <c r="BNA18" s="353"/>
      <c r="BNB18" s="352"/>
      <c r="BNC18" s="353"/>
      <c r="BND18" s="352"/>
      <c r="BNE18" s="353"/>
      <c r="BNF18" s="352"/>
      <c r="BNG18" s="353"/>
      <c r="BNH18" s="350"/>
      <c r="BNI18" s="350"/>
      <c r="BNJ18" s="350"/>
      <c r="BNK18" s="350"/>
      <c r="BNL18" s="350"/>
      <c r="BNM18" s="350"/>
      <c r="BNN18" s="351"/>
      <c r="BNO18" s="352"/>
      <c r="BNP18" s="353"/>
      <c r="BNQ18" s="352"/>
      <c r="BNR18" s="353"/>
      <c r="BNS18" s="352"/>
      <c r="BNT18" s="353"/>
      <c r="BNU18" s="352"/>
      <c r="BNV18" s="353"/>
      <c r="BNW18" s="350"/>
      <c r="BNX18" s="350"/>
      <c r="BNY18" s="350"/>
      <c r="BNZ18" s="350"/>
      <c r="BOA18" s="350"/>
      <c r="BOB18" s="350"/>
      <c r="BOC18" s="351"/>
      <c r="BOD18" s="352"/>
      <c r="BOE18" s="353"/>
      <c r="BOF18" s="352"/>
      <c r="BOG18" s="353"/>
      <c r="BOH18" s="352"/>
      <c r="BOI18" s="353"/>
      <c r="BOJ18" s="352"/>
      <c r="BOK18" s="353"/>
      <c r="BOL18" s="350"/>
      <c r="BOM18" s="350"/>
      <c r="BON18" s="350"/>
      <c r="BOO18" s="350"/>
      <c r="BOP18" s="350"/>
      <c r="BOQ18" s="350"/>
      <c r="BOR18" s="351"/>
      <c r="BOS18" s="352"/>
      <c r="BOT18" s="353"/>
      <c r="BOU18" s="352"/>
      <c r="BOV18" s="353"/>
      <c r="BOW18" s="352"/>
      <c r="BOX18" s="353"/>
      <c r="BOY18" s="352"/>
      <c r="BOZ18" s="353"/>
      <c r="BPA18" s="350"/>
      <c r="BPB18" s="350"/>
      <c r="BPC18" s="350"/>
      <c r="BPD18" s="350"/>
      <c r="BPE18" s="350"/>
      <c r="BPF18" s="350"/>
      <c r="BPG18" s="351"/>
      <c r="BPH18" s="352"/>
      <c r="BPI18" s="353"/>
      <c r="BPJ18" s="352"/>
      <c r="BPK18" s="353"/>
      <c r="BPL18" s="352"/>
      <c r="BPM18" s="353"/>
      <c r="BPN18" s="352"/>
      <c r="BPO18" s="353"/>
      <c r="BPP18" s="350"/>
      <c r="BPQ18" s="350"/>
      <c r="BPR18" s="350"/>
      <c r="BPS18" s="350"/>
      <c r="BPT18" s="350"/>
      <c r="BPU18" s="350"/>
      <c r="BPV18" s="351"/>
      <c r="BPW18" s="352"/>
      <c r="BPX18" s="353"/>
      <c r="BPY18" s="352"/>
      <c r="BPZ18" s="353"/>
      <c r="BQA18" s="352"/>
      <c r="BQB18" s="353"/>
      <c r="BQC18" s="352"/>
      <c r="BQD18" s="353"/>
      <c r="BQE18" s="350"/>
      <c r="BQF18" s="350"/>
      <c r="BQG18" s="350"/>
      <c r="BQH18" s="350"/>
      <c r="BQI18" s="350"/>
      <c r="BQJ18" s="350"/>
      <c r="BQK18" s="351"/>
      <c r="BQL18" s="352"/>
      <c r="BQM18" s="353"/>
      <c r="BQN18" s="352"/>
      <c r="BQO18" s="353"/>
      <c r="BQP18" s="352"/>
      <c r="BQQ18" s="353"/>
      <c r="BQR18" s="352"/>
      <c r="BQS18" s="353"/>
      <c r="BQT18" s="350"/>
      <c r="BQU18" s="350"/>
      <c r="BQV18" s="350"/>
      <c r="BQW18" s="350"/>
      <c r="BQX18" s="350"/>
      <c r="BQY18" s="350"/>
      <c r="BQZ18" s="351"/>
      <c r="BRA18" s="352"/>
      <c r="BRB18" s="353"/>
      <c r="BRC18" s="352"/>
      <c r="BRD18" s="353"/>
      <c r="BRE18" s="352"/>
      <c r="BRF18" s="353"/>
      <c r="BRG18" s="352"/>
      <c r="BRH18" s="353"/>
      <c r="BRI18" s="350"/>
      <c r="BRJ18" s="350"/>
      <c r="BRK18" s="350"/>
      <c r="BRL18" s="350"/>
      <c r="BRM18" s="350"/>
      <c r="BRN18" s="350"/>
      <c r="BRO18" s="351"/>
      <c r="BRP18" s="352"/>
      <c r="BRQ18" s="353"/>
      <c r="BRR18" s="352"/>
      <c r="BRS18" s="353"/>
      <c r="BRT18" s="352"/>
      <c r="BRU18" s="353"/>
      <c r="BRV18" s="352"/>
      <c r="BRW18" s="353"/>
      <c r="BRX18" s="350"/>
      <c r="BRY18" s="350"/>
      <c r="BRZ18" s="350"/>
      <c r="BSA18" s="350"/>
      <c r="BSB18" s="350"/>
      <c r="BSC18" s="350"/>
      <c r="BSD18" s="351"/>
      <c r="BSE18" s="352"/>
      <c r="BSF18" s="353"/>
      <c r="BSG18" s="352"/>
      <c r="BSH18" s="353"/>
      <c r="BSI18" s="352"/>
      <c r="BSJ18" s="353"/>
      <c r="BSK18" s="352"/>
      <c r="BSL18" s="353"/>
      <c r="BSM18" s="350"/>
      <c r="BSN18" s="350"/>
      <c r="BSO18" s="350"/>
      <c r="BSP18" s="350"/>
      <c r="BSQ18" s="350"/>
      <c r="BSR18" s="350"/>
      <c r="BSS18" s="351"/>
      <c r="BST18" s="352"/>
      <c r="BSU18" s="353"/>
      <c r="BSV18" s="352"/>
      <c r="BSW18" s="353"/>
      <c r="BSX18" s="352"/>
      <c r="BSY18" s="353"/>
      <c r="BSZ18" s="352"/>
      <c r="BTA18" s="353"/>
      <c r="BTB18" s="350"/>
      <c r="BTC18" s="350"/>
      <c r="BTD18" s="350"/>
      <c r="BTE18" s="350"/>
      <c r="BTF18" s="350"/>
      <c r="BTG18" s="350"/>
      <c r="BTH18" s="351"/>
      <c r="BTI18" s="352"/>
      <c r="BTJ18" s="353"/>
      <c r="BTK18" s="352"/>
      <c r="BTL18" s="353"/>
      <c r="BTM18" s="352"/>
      <c r="BTN18" s="353"/>
      <c r="BTO18" s="352"/>
      <c r="BTP18" s="353"/>
      <c r="BTQ18" s="350"/>
      <c r="BTR18" s="350"/>
      <c r="BTS18" s="350"/>
      <c r="BTT18" s="350"/>
      <c r="BTU18" s="350"/>
      <c r="BTV18" s="350"/>
      <c r="BTW18" s="351"/>
      <c r="BTX18" s="352"/>
      <c r="BTY18" s="353"/>
      <c r="BTZ18" s="352"/>
      <c r="BUA18" s="353"/>
      <c r="BUB18" s="352"/>
      <c r="BUC18" s="353"/>
      <c r="BUD18" s="352"/>
      <c r="BUE18" s="353"/>
      <c r="BUF18" s="350"/>
      <c r="BUG18" s="350"/>
      <c r="BUH18" s="350"/>
      <c r="BUI18" s="350"/>
      <c r="BUJ18" s="350"/>
      <c r="BUK18" s="350"/>
      <c r="BUL18" s="351"/>
      <c r="BUM18" s="352"/>
      <c r="BUN18" s="353"/>
      <c r="BUO18" s="352"/>
      <c r="BUP18" s="353"/>
      <c r="BUQ18" s="352"/>
      <c r="BUR18" s="353"/>
      <c r="BUS18" s="352"/>
      <c r="BUT18" s="353"/>
      <c r="BUU18" s="350"/>
      <c r="BUV18" s="350"/>
      <c r="BUW18" s="350"/>
      <c r="BUX18" s="350"/>
      <c r="BUY18" s="350"/>
      <c r="BUZ18" s="350"/>
      <c r="BVA18" s="351"/>
      <c r="BVB18" s="352"/>
      <c r="BVC18" s="353"/>
      <c r="BVD18" s="352"/>
      <c r="BVE18" s="353"/>
      <c r="BVF18" s="352"/>
      <c r="BVG18" s="353"/>
      <c r="BVH18" s="352"/>
      <c r="BVI18" s="353"/>
      <c r="BVJ18" s="350"/>
      <c r="BVK18" s="350"/>
      <c r="BVL18" s="350"/>
      <c r="BVM18" s="350"/>
      <c r="BVN18" s="350"/>
      <c r="BVO18" s="350"/>
      <c r="BVP18" s="351"/>
      <c r="BVQ18" s="352"/>
      <c r="BVR18" s="353"/>
      <c r="BVS18" s="352"/>
      <c r="BVT18" s="353"/>
      <c r="BVU18" s="352"/>
      <c r="BVV18" s="353"/>
      <c r="BVW18" s="352"/>
      <c r="BVX18" s="353"/>
      <c r="BVY18" s="350"/>
      <c r="BVZ18" s="350"/>
      <c r="BWA18" s="350"/>
      <c r="BWB18" s="350"/>
      <c r="BWC18" s="350"/>
      <c r="BWD18" s="350"/>
      <c r="BWE18" s="351"/>
      <c r="BWF18" s="352"/>
      <c r="BWG18" s="353"/>
      <c r="BWH18" s="352"/>
      <c r="BWI18" s="353"/>
      <c r="BWJ18" s="352"/>
      <c r="BWK18" s="353"/>
      <c r="BWL18" s="352"/>
      <c r="BWM18" s="353"/>
      <c r="BWN18" s="350"/>
      <c r="BWO18" s="350"/>
      <c r="BWP18" s="350"/>
      <c r="BWQ18" s="350"/>
      <c r="BWR18" s="350"/>
      <c r="BWS18" s="350"/>
      <c r="BWT18" s="351"/>
      <c r="BWU18" s="352"/>
      <c r="BWV18" s="353"/>
      <c r="BWW18" s="352"/>
      <c r="BWX18" s="353"/>
      <c r="BWY18" s="352"/>
      <c r="BWZ18" s="353"/>
      <c r="BXA18" s="352"/>
      <c r="BXB18" s="353"/>
      <c r="BXC18" s="350"/>
      <c r="BXD18" s="350"/>
      <c r="BXE18" s="350"/>
      <c r="BXF18" s="350"/>
      <c r="BXG18" s="350"/>
      <c r="BXH18" s="350"/>
      <c r="BXI18" s="351"/>
      <c r="BXJ18" s="352"/>
      <c r="BXK18" s="353"/>
      <c r="BXL18" s="352"/>
      <c r="BXM18" s="353"/>
      <c r="BXN18" s="352"/>
      <c r="BXO18" s="353"/>
      <c r="BXP18" s="352"/>
      <c r="BXQ18" s="353"/>
      <c r="BXR18" s="350"/>
      <c r="BXS18" s="350"/>
      <c r="BXT18" s="350"/>
      <c r="BXU18" s="350"/>
      <c r="BXV18" s="350"/>
      <c r="BXW18" s="350"/>
      <c r="BXX18" s="351"/>
      <c r="BXY18" s="352"/>
      <c r="BXZ18" s="353"/>
      <c r="BYA18" s="352"/>
      <c r="BYB18" s="353"/>
      <c r="BYC18" s="352"/>
      <c r="BYD18" s="353"/>
      <c r="BYE18" s="352"/>
      <c r="BYF18" s="353"/>
      <c r="BYG18" s="350"/>
      <c r="BYH18" s="350"/>
      <c r="BYI18" s="350"/>
      <c r="BYJ18" s="350"/>
      <c r="BYK18" s="350"/>
      <c r="BYL18" s="350"/>
      <c r="BYM18" s="351"/>
      <c r="BYN18" s="352"/>
      <c r="BYO18" s="353"/>
      <c r="BYP18" s="352"/>
      <c r="BYQ18" s="353"/>
      <c r="BYR18" s="352"/>
      <c r="BYS18" s="353"/>
      <c r="BYT18" s="352"/>
      <c r="BYU18" s="353"/>
      <c r="BYV18" s="350"/>
      <c r="BYW18" s="350"/>
      <c r="BYX18" s="350"/>
      <c r="BYY18" s="350"/>
      <c r="BYZ18" s="350"/>
      <c r="BZA18" s="350"/>
      <c r="BZB18" s="351"/>
      <c r="BZC18" s="352"/>
      <c r="BZD18" s="353"/>
      <c r="BZE18" s="352"/>
      <c r="BZF18" s="353"/>
      <c r="BZG18" s="352"/>
      <c r="BZH18" s="353"/>
      <c r="BZI18" s="352"/>
      <c r="BZJ18" s="353"/>
      <c r="BZK18" s="350"/>
      <c r="BZL18" s="350"/>
      <c r="BZM18" s="350"/>
      <c r="BZN18" s="350"/>
      <c r="BZO18" s="350"/>
      <c r="BZP18" s="350"/>
      <c r="BZQ18" s="351"/>
      <c r="BZR18" s="352"/>
      <c r="BZS18" s="353"/>
      <c r="BZT18" s="352"/>
      <c r="BZU18" s="353"/>
      <c r="BZV18" s="352"/>
      <c r="BZW18" s="353"/>
      <c r="BZX18" s="352"/>
      <c r="BZY18" s="353"/>
      <c r="BZZ18" s="350"/>
      <c r="CAA18" s="350"/>
      <c r="CAB18" s="350"/>
      <c r="CAC18" s="350"/>
      <c r="CAD18" s="350"/>
      <c r="CAE18" s="350"/>
      <c r="CAF18" s="351"/>
      <c r="CAG18" s="352"/>
      <c r="CAH18" s="353"/>
      <c r="CAI18" s="352"/>
      <c r="CAJ18" s="353"/>
      <c r="CAK18" s="352"/>
      <c r="CAL18" s="353"/>
      <c r="CAM18" s="352"/>
      <c r="CAN18" s="353"/>
      <c r="CAO18" s="350"/>
      <c r="CAP18" s="350"/>
      <c r="CAQ18" s="350"/>
      <c r="CAR18" s="350"/>
      <c r="CAS18" s="350"/>
      <c r="CAT18" s="350"/>
      <c r="CAU18" s="351"/>
      <c r="CAV18" s="352"/>
      <c r="CAW18" s="353"/>
      <c r="CAX18" s="352"/>
      <c r="CAY18" s="353"/>
      <c r="CAZ18" s="352"/>
      <c r="CBA18" s="353"/>
      <c r="CBB18" s="352"/>
      <c r="CBC18" s="353"/>
      <c r="CBD18" s="350"/>
      <c r="CBE18" s="350"/>
      <c r="CBF18" s="350"/>
      <c r="CBG18" s="350"/>
      <c r="CBH18" s="350"/>
      <c r="CBI18" s="350"/>
      <c r="CBJ18" s="351"/>
      <c r="CBK18" s="352"/>
      <c r="CBL18" s="353"/>
      <c r="CBM18" s="352"/>
      <c r="CBN18" s="353"/>
      <c r="CBO18" s="352"/>
      <c r="CBP18" s="353"/>
      <c r="CBQ18" s="352"/>
      <c r="CBR18" s="353"/>
      <c r="CBS18" s="350"/>
      <c r="CBT18" s="350"/>
      <c r="CBU18" s="350"/>
      <c r="CBV18" s="350"/>
      <c r="CBW18" s="350"/>
      <c r="CBX18" s="350"/>
      <c r="CBY18" s="351"/>
      <c r="CBZ18" s="352"/>
      <c r="CCA18" s="353"/>
      <c r="CCB18" s="352"/>
      <c r="CCC18" s="353"/>
      <c r="CCD18" s="352"/>
      <c r="CCE18" s="353"/>
      <c r="CCF18" s="352"/>
      <c r="CCG18" s="353"/>
      <c r="CCH18" s="350"/>
      <c r="CCI18" s="350"/>
      <c r="CCJ18" s="350"/>
      <c r="CCK18" s="350"/>
      <c r="CCL18" s="350"/>
      <c r="CCM18" s="350"/>
      <c r="CCN18" s="351"/>
      <c r="CCO18" s="352"/>
      <c r="CCP18" s="353"/>
      <c r="CCQ18" s="352"/>
      <c r="CCR18" s="353"/>
      <c r="CCS18" s="352"/>
      <c r="CCT18" s="353"/>
      <c r="CCU18" s="352"/>
      <c r="CCV18" s="353"/>
      <c r="CCW18" s="350"/>
      <c r="CCX18" s="350"/>
      <c r="CCY18" s="350"/>
      <c r="CCZ18" s="350"/>
      <c r="CDA18" s="350"/>
      <c r="CDB18" s="350"/>
      <c r="CDC18" s="351"/>
      <c r="CDD18" s="352"/>
      <c r="CDE18" s="353"/>
      <c r="CDF18" s="352"/>
      <c r="CDG18" s="353"/>
      <c r="CDH18" s="352"/>
      <c r="CDI18" s="353"/>
      <c r="CDJ18" s="352"/>
      <c r="CDK18" s="353"/>
      <c r="CDL18" s="350"/>
      <c r="CDM18" s="350"/>
      <c r="CDN18" s="350"/>
      <c r="CDO18" s="350"/>
      <c r="CDP18" s="350"/>
      <c r="CDQ18" s="350"/>
      <c r="CDR18" s="351"/>
      <c r="CDS18" s="352"/>
      <c r="CDT18" s="353"/>
      <c r="CDU18" s="352"/>
      <c r="CDV18" s="353"/>
      <c r="CDW18" s="352"/>
      <c r="CDX18" s="353"/>
      <c r="CDY18" s="352"/>
      <c r="CDZ18" s="353"/>
      <c r="CEA18" s="350"/>
      <c r="CEB18" s="350"/>
      <c r="CEC18" s="350"/>
      <c r="CED18" s="350"/>
      <c r="CEE18" s="350"/>
      <c r="CEF18" s="350"/>
      <c r="CEG18" s="351"/>
      <c r="CEH18" s="352"/>
      <c r="CEI18" s="353"/>
      <c r="CEJ18" s="352"/>
      <c r="CEK18" s="353"/>
      <c r="CEL18" s="352"/>
      <c r="CEM18" s="353"/>
      <c r="CEN18" s="352"/>
      <c r="CEO18" s="353"/>
      <c r="CEP18" s="350"/>
      <c r="CEQ18" s="350"/>
      <c r="CER18" s="350"/>
      <c r="CES18" s="350"/>
      <c r="CET18" s="350"/>
      <c r="CEU18" s="350"/>
      <c r="CEV18" s="351"/>
      <c r="CEW18" s="352"/>
      <c r="CEX18" s="353"/>
      <c r="CEY18" s="352"/>
      <c r="CEZ18" s="353"/>
      <c r="CFA18" s="352"/>
      <c r="CFB18" s="353"/>
      <c r="CFC18" s="352"/>
      <c r="CFD18" s="353"/>
      <c r="CFE18" s="350"/>
      <c r="CFF18" s="350"/>
      <c r="CFG18" s="350"/>
      <c r="CFH18" s="350"/>
      <c r="CFI18" s="350"/>
      <c r="CFJ18" s="350"/>
      <c r="CFK18" s="351"/>
      <c r="CFL18" s="352"/>
      <c r="CFM18" s="353"/>
      <c r="CFN18" s="352"/>
      <c r="CFO18" s="353"/>
      <c r="CFP18" s="352"/>
      <c r="CFQ18" s="353"/>
      <c r="CFR18" s="352"/>
      <c r="CFS18" s="353"/>
      <c r="CFT18" s="350"/>
      <c r="CFU18" s="350"/>
      <c r="CFV18" s="350"/>
      <c r="CFW18" s="350"/>
      <c r="CFX18" s="350"/>
      <c r="CFY18" s="350"/>
      <c r="CFZ18" s="351"/>
      <c r="CGA18" s="352"/>
      <c r="CGB18" s="353"/>
      <c r="CGC18" s="352"/>
      <c r="CGD18" s="353"/>
      <c r="CGE18" s="352"/>
      <c r="CGF18" s="353"/>
      <c r="CGG18" s="352"/>
      <c r="CGH18" s="353"/>
      <c r="CGI18" s="350"/>
      <c r="CGJ18" s="350"/>
      <c r="CGK18" s="350"/>
      <c r="CGL18" s="350"/>
      <c r="CGM18" s="350"/>
      <c r="CGN18" s="350"/>
      <c r="CGO18" s="351"/>
      <c r="CGP18" s="352"/>
      <c r="CGQ18" s="353"/>
      <c r="CGR18" s="352"/>
      <c r="CGS18" s="353"/>
      <c r="CGT18" s="352"/>
      <c r="CGU18" s="353"/>
      <c r="CGV18" s="352"/>
      <c r="CGW18" s="353"/>
      <c r="CGX18" s="350"/>
      <c r="CGY18" s="350"/>
      <c r="CGZ18" s="350"/>
      <c r="CHA18" s="350"/>
      <c r="CHB18" s="350"/>
      <c r="CHC18" s="350"/>
      <c r="CHD18" s="351"/>
      <c r="CHE18" s="352"/>
      <c r="CHF18" s="353"/>
      <c r="CHG18" s="352"/>
      <c r="CHH18" s="353"/>
      <c r="CHI18" s="352"/>
      <c r="CHJ18" s="353"/>
      <c r="CHK18" s="352"/>
      <c r="CHL18" s="353"/>
      <c r="CHM18" s="350"/>
      <c r="CHN18" s="350"/>
      <c r="CHO18" s="350"/>
      <c r="CHP18" s="350"/>
      <c r="CHQ18" s="350"/>
      <c r="CHR18" s="350"/>
      <c r="CHS18" s="351"/>
      <c r="CHT18" s="352"/>
      <c r="CHU18" s="353"/>
      <c r="CHV18" s="352"/>
      <c r="CHW18" s="353"/>
      <c r="CHX18" s="352"/>
      <c r="CHY18" s="353"/>
      <c r="CHZ18" s="352"/>
      <c r="CIA18" s="353"/>
      <c r="CIB18" s="350"/>
      <c r="CIC18" s="350"/>
      <c r="CID18" s="350"/>
      <c r="CIE18" s="350"/>
      <c r="CIF18" s="350"/>
      <c r="CIG18" s="350"/>
      <c r="CIH18" s="351"/>
      <c r="CII18" s="352"/>
      <c r="CIJ18" s="353"/>
      <c r="CIK18" s="352"/>
      <c r="CIL18" s="353"/>
      <c r="CIM18" s="352"/>
      <c r="CIN18" s="353"/>
      <c r="CIO18" s="352"/>
      <c r="CIP18" s="353"/>
      <c r="CIQ18" s="350"/>
      <c r="CIR18" s="350"/>
      <c r="CIS18" s="350"/>
      <c r="CIT18" s="350"/>
      <c r="CIU18" s="350"/>
      <c r="CIV18" s="350"/>
      <c r="CIW18" s="351"/>
      <c r="CIX18" s="352"/>
      <c r="CIY18" s="353"/>
      <c r="CIZ18" s="352"/>
      <c r="CJA18" s="353"/>
      <c r="CJB18" s="352"/>
      <c r="CJC18" s="353"/>
      <c r="CJD18" s="352"/>
      <c r="CJE18" s="353"/>
      <c r="CJF18" s="350"/>
      <c r="CJG18" s="350"/>
      <c r="CJH18" s="350"/>
      <c r="CJI18" s="350"/>
      <c r="CJJ18" s="350"/>
      <c r="CJK18" s="350"/>
      <c r="CJL18" s="351"/>
      <c r="CJM18" s="352"/>
      <c r="CJN18" s="353"/>
      <c r="CJO18" s="352"/>
      <c r="CJP18" s="353"/>
      <c r="CJQ18" s="352"/>
      <c r="CJR18" s="353"/>
      <c r="CJS18" s="352"/>
      <c r="CJT18" s="353"/>
      <c r="CJU18" s="350"/>
      <c r="CJV18" s="350"/>
      <c r="CJW18" s="350"/>
      <c r="CJX18" s="350"/>
      <c r="CJY18" s="350"/>
      <c r="CJZ18" s="350"/>
      <c r="CKA18" s="351"/>
      <c r="CKB18" s="352"/>
      <c r="CKC18" s="353"/>
      <c r="CKD18" s="352"/>
      <c r="CKE18" s="353"/>
      <c r="CKF18" s="352"/>
      <c r="CKG18" s="353"/>
      <c r="CKH18" s="352"/>
      <c r="CKI18" s="353"/>
      <c r="CKJ18" s="350"/>
      <c r="CKK18" s="350"/>
      <c r="CKL18" s="350"/>
      <c r="CKM18" s="350"/>
      <c r="CKN18" s="350"/>
      <c r="CKO18" s="350"/>
      <c r="CKP18" s="351"/>
      <c r="CKQ18" s="352"/>
      <c r="CKR18" s="353"/>
      <c r="CKS18" s="352"/>
      <c r="CKT18" s="353"/>
      <c r="CKU18" s="352"/>
      <c r="CKV18" s="353"/>
      <c r="CKW18" s="352"/>
      <c r="CKX18" s="353"/>
      <c r="CKY18" s="350"/>
      <c r="CKZ18" s="350"/>
      <c r="CLA18" s="350"/>
      <c r="CLB18" s="350"/>
      <c r="CLC18" s="350"/>
      <c r="CLD18" s="350"/>
      <c r="CLE18" s="351"/>
      <c r="CLF18" s="352"/>
      <c r="CLG18" s="353"/>
      <c r="CLH18" s="352"/>
      <c r="CLI18" s="353"/>
      <c r="CLJ18" s="352"/>
      <c r="CLK18" s="353"/>
      <c r="CLL18" s="352"/>
      <c r="CLM18" s="353"/>
      <c r="CLN18" s="350"/>
      <c r="CLO18" s="350"/>
      <c r="CLP18" s="350"/>
      <c r="CLQ18" s="350"/>
      <c r="CLR18" s="350"/>
      <c r="CLS18" s="350"/>
      <c r="CLT18" s="351"/>
      <c r="CLU18" s="352"/>
      <c r="CLV18" s="353"/>
      <c r="CLW18" s="352"/>
      <c r="CLX18" s="353"/>
      <c r="CLY18" s="352"/>
      <c r="CLZ18" s="353"/>
      <c r="CMA18" s="352"/>
      <c r="CMB18" s="353"/>
      <c r="CMC18" s="350"/>
      <c r="CMD18" s="350"/>
      <c r="CME18" s="350"/>
      <c r="CMF18" s="350"/>
      <c r="CMG18" s="350"/>
      <c r="CMH18" s="350"/>
      <c r="CMI18" s="351"/>
      <c r="CMJ18" s="352"/>
      <c r="CMK18" s="353"/>
      <c r="CML18" s="352"/>
      <c r="CMM18" s="353"/>
      <c r="CMN18" s="352"/>
      <c r="CMO18" s="353"/>
      <c r="CMP18" s="352"/>
      <c r="CMQ18" s="353"/>
      <c r="CMR18" s="350"/>
      <c r="CMS18" s="350"/>
      <c r="CMT18" s="350"/>
      <c r="CMU18" s="350"/>
      <c r="CMV18" s="350"/>
      <c r="CMW18" s="350"/>
      <c r="CMX18" s="351"/>
      <c r="CMY18" s="352"/>
      <c r="CMZ18" s="353"/>
      <c r="CNA18" s="352"/>
      <c r="CNB18" s="353"/>
      <c r="CNC18" s="352"/>
      <c r="CND18" s="353"/>
      <c r="CNE18" s="352"/>
      <c r="CNF18" s="353"/>
      <c r="CNG18" s="350"/>
      <c r="CNH18" s="350"/>
      <c r="CNI18" s="350"/>
      <c r="CNJ18" s="350"/>
      <c r="CNK18" s="350"/>
      <c r="CNL18" s="350"/>
      <c r="CNM18" s="351"/>
      <c r="CNN18" s="352"/>
      <c r="CNO18" s="353"/>
      <c r="CNP18" s="352"/>
      <c r="CNQ18" s="353"/>
      <c r="CNR18" s="352"/>
      <c r="CNS18" s="353"/>
      <c r="CNT18" s="352"/>
      <c r="CNU18" s="353"/>
      <c r="CNV18" s="350"/>
      <c r="CNW18" s="350"/>
      <c r="CNX18" s="350"/>
      <c r="CNY18" s="350"/>
      <c r="CNZ18" s="350"/>
      <c r="COA18" s="350"/>
      <c r="COB18" s="351"/>
      <c r="COC18" s="352"/>
      <c r="COD18" s="353"/>
      <c r="COE18" s="352"/>
      <c r="COF18" s="353"/>
      <c r="COG18" s="352"/>
      <c r="COH18" s="353"/>
      <c r="COI18" s="352"/>
      <c r="COJ18" s="353"/>
      <c r="COK18" s="350"/>
      <c r="COL18" s="350"/>
      <c r="COM18" s="350"/>
      <c r="CON18" s="350"/>
      <c r="COO18" s="350"/>
      <c r="COP18" s="350"/>
      <c r="COQ18" s="351"/>
      <c r="COR18" s="352"/>
      <c r="COS18" s="353"/>
      <c r="COT18" s="352"/>
      <c r="COU18" s="353"/>
      <c r="COV18" s="352"/>
      <c r="COW18" s="353"/>
      <c r="COX18" s="352"/>
      <c r="COY18" s="353"/>
      <c r="COZ18" s="350"/>
      <c r="CPA18" s="350"/>
      <c r="CPB18" s="350"/>
      <c r="CPC18" s="350"/>
      <c r="CPD18" s="350"/>
      <c r="CPE18" s="350"/>
      <c r="CPF18" s="351"/>
      <c r="CPG18" s="352"/>
      <c r="CPH18" s="353"/>
      <c r="CPI18" s="352"/>
      <c r="CPJ18" s="353"/>
      <c r="CPK18" s="352"/>
      <c r="CPL18" s="353"/>
      <c r="CPM18" s="352"/>
      <c r="CPN18" s="353"/>
      <c r="CPO18" s="350"/>
      <c r="CPP18" s="350"/>
      <c r="CPQ18" s="350"/>
      <c r="CPR18" s="350"/>
      <c r="CPS18" s="350"/>
      <c r="CPT18" s="350"/>
      <c r="CPU18" s="351"/>
      <c r="CPV18" s="352"/>
      <c r="CPW18" s="353"/>
      <c r="CPX18" s="352"/>
      <c r="CPY18" s="353"/>
      <c r="CPZ18" s="352"/>
      <c r="CQA18" s="353"/>
      <c r="CQB18" s="352"/>
      <c r="CQC18" s="353"/>
      <c r="CQD18" s="350"/>
      <c r="CQE18" s="350"/>
      <c r="CQF18" s="350"/>
      <c r="CQG18" s="350"/>
      <c r="CQH18" s="350"/>
      <c r="CQI18" s="350"/>
      <c r="CQJ18" s="351"/>
      <c r="CQK18" s="352"/>
      <c r="CQL18" s="353"/>
      <c r="CQM18" s="352"/>
      <c r="CQN18" s="353"/>
      <c r="CQO18" s="352"/>
      <c r="CQP18" s="353"/>
      <c r="CQQ18" s="352"/>
      <c r="CQR18" s="353"/>
      <c r="CQS18" s="350"/>
      <c r="CQT18" s="350"/>
      <c r="CQU18" s="350"/>
      <c r="CQV18" s="350"/>
      <c r="CQW18" s="350"/>
      <c r="CQX18" s="350"/>
      <c r="CQY18" s="351"/>
      <c r="CQZ18" s="352"/>
      <c r="CRA18" s="353"/>
      <c r="CRB18" s="352"/>
      <c r="CRC18" s="353"/>
      <c r="CRD18" s="352"/>
      <c r="CRE18" s="353"/>
      <c r="CRF18" s="352"/>
      <c r="CRG18" s="353"/>
      <c r="CRH18" s="350"/>
      <c r="CRI18" s="350"/>
      <c r="CRJ18" s="350"/>
      <c r="CRK18" s="350"/>
      <c r="CRL18" s="350"/>
      <c r="CRM18" s="350"/>
      <c r="CRN18" s="351"/>
      <c r="CRO18" s="352"/>
      <c r="CRP18" s="353"/>
      <c r="CRQ18" s="352"/>
      <c r="CRR18" s="353"/>
      <c r="CRS18" s="352"/>
      <c r="CRT18" s="353"/>
      <c r="CRU18" s="352"/>
      <c r="CRV18" s="353"/>
      <c r="CRW18" s="350"/>
      <c r="CRX18" s="350"/>
      <c r="CRY18" s="350"/>
      <c r="CRZ18" s="350"/>
      <c r="CSA18" s="350"/>
      <c r="CSB18" s="350"/>
      <c r="CSC18" s="351"/>
      <c r="CSD18" s="352"/>
      <c r="CSE18" s="353"/>
      <c r="CSF18" s="352"/>
      <c r="CSG18" s="353"/>
      <c r="CSH18" s="352"/>
      <c r="CSI18" s="353"/>
      <c r="CSJ18" s="352"/>
      <c r="CSK18" s="353"/>
      <c r="CSL18" s="350"/>
      <c r="CSM18" s="350"/>
      <c r="CSN18" s="350"/>
      <c r="CSO18" s="350"/>
      <c r="CSP18" s="350"/>
      <c r="CSQ18" s="350"/>
      <c r="CSR18" s="351"/>
      <c r="CSS18" s="352"/>
      <c r="CST18" s="353"/>
      <c r="CSU18" s="352"/>
      <c r="CSV18" s="353"/>
      <c r="CSW18" s="352"/>
      <c r="CSX18" s="353"/>
      <c r="CSY18" s="352"/>
      <c r="CSZ18" s="353"/>
      <c r="CTA18" s="350"/>
      <c r="CTB18" s="350"/>
      <c r="CTC18" s="350"/>
      <c r="CTD18" s="350"/>
      <c r="CTE18" s="350"/>
      <c r="CTF18" s="350"/>
      <c r="CTG18" s="351"/>
      <c r="CTH18" s="352"/>
      <c r="CTI18" s="353"/>
      <c r="CTJ18" s="352"/>
      <c r="CTK18" s="353"/>
      <c r="CTL18" s="352"/>
      <c r="CTM18" s="353"/>
      <c r="CTN18" s="352"/>
      <c r="CTO18" s="353"/>
      <c r="CTP18" s="350"/>
      <c r="CTQ18" s="350"/>
      <c r="CTR18" s="350"/>
      <c r="CTS18" s="350"/>
      <c r="CTT18" s="350"/>
      <c r="CTU18" s="350"/>
      <c r="CTV18" s="351"/>
      <c r="CTW18" s="352"/>
      <c r="CTX18" s="353"/>
      <c r="CTY18" s="352"/>
      <c r="CTZ18" s="353"/>
      <c r="CUA18" s="352"/>
      <c r="CUB18" s="353"/>
      <c r="CUC18" s="352"/>
      <c r="CUD18" s="353"/>
      <c r="CUE18" s="350"/>
      <c r="CUF18" s="350"/>
      <c r="CUG18" s="350"/>
      <c r="CUH18" s="350"/>
      <c r="CUI18" s="350"/>
      <c r="CUJ18" s="350"/>
      <c r="CUK18" s="351"/>
      <c r="CUL18" s="352"/>
      <c r="CUM18" s="353"/>
      <c r="CUN18" s="352"/>
      <c r="CUO18" s="353"/>
      <c r="CUP18" s="352"/>
      <c r="CUQ18" s="353"/>
      <c r="CUR18" s="352"/>
      <c r="CUS18" s="353"/>
      <c r="CUT18" s="350"/>
      <c r="CUU18" s="350"/>
      <c r="CUV18" s="350"/>
      <c r="CUW18" s="350"/>
      <c r="CUX18" s="350"/>
      <c r="CUY18" s="350"/>
      <c r="CUZ18" s="351"/>
      <c r="CVA18" s="352"/>
      <c r="CVB18" s="353"/>
      <c r="CVC18" s="352"/>
      <c r="CVD18" s="353"/>
      <c r="CVE18" s="352"/>
      <c r="CVF18" s="353"/>
      <c r="CVG18" s="352"/>
      <c r="CVH18" s="353"/>
      <c r="CVI18" s="350"/>
      <c r="CVJ18" s="350"/>
      <c r="CVK18" s="350"/>
      <c r="CVL18" s="350"/>
      <c r="CVM18" s="350"/>
      <c r="CVN18" s="350"/>
      <c r="CVO18" s="351"/>
      <c r="CVP18" s="352"/>
      <c r="CVQ18" s="353"/>
      <c r="CVR18" s="352"/>
      <c r="CVS18" s="353"/>
      <c r="CVT18" s="352"/>
      <c r="CVU18" s="353"/>
      <c r="CVV18" s="352"/>
      <c r="CVW18" s="353"/>
      <c r="CVX18" s="350"/>
      <c r="CVY18" s="350"/>
      <c r="CVZ18" s="350"/>
      <c r="CWA18" s="350"/>
      <c r="CWB18" s="350"/>
      <c r="CWC18" s="350"/>
      <c r="CWD18" s="351"/>
      <c r="CWE18" s="352"/>
      <c r="CWF18" s="353"/>
      <c r="CWG18" s="352"/>
      <c r="CWH18" s="353"/>
      <c r="CWI18" s="352"/>
      <c r="CWJ18" s="353"/>
      <c r="CWK18" s="352"/>
      <c r="CWL18" s="353"/>
      <c r="CWM18" s="350"/>
      <c r="CWN18" s="350"/>
      <c r="CWO18" s="350"/>
      <c r="CWP18" s="350"/>
      <c r="CWQ18" s="350"/>
      <c r="CWR18" s="350"/>
      <c r="CWS18" s="351"/>
      <c r="CWT18" s="352"/>
      <c r="CWU18" s="353"/>
      <c r="CWV18" s="352"/>
      <c r="CWW18" s="353"/>
      <c r="CWX18" s="352"/>
      <c r="CWY18" s="353"/>
      <c r="CWZ18" s="352"/>
      <c r="CXA18" s="353"/>
      <c r="CXB18" s="350"/>
      <c r="CXC18" s="350"/>
      <c r="CXD18" s="350"/>
      <c r="CXE18" s="350"/>
      <c r="CXF18" s="350"/>
      <c r="CXG18" s="350"/>
      <c r="CXH18" s="351"/>
      <c r="CXI18" s="352"/>
      <c r="CXJ18" s="353"/>
      <c r="CXK18" s="352"/>
      <c r="CXL18" s="353"/>
      <c r="CXM18" s="352"/>
      <c r="CXN18" s="353"/>
      <c r="CXO18" s="352"/>
      <c r="CXP18" s="353"/>
      <c r="CXQ18" s="350"/>
      <c r="CXR18" s="350"/>
      <c r="CXS18" s="350"/>
      <c r="CXT18" s="350"/>
      <c r="CXU18" s="350"/>
      <c r="CXV18" s="350"/>
      <c r="CXW18" s="351"/>
      <c r="CXX18" s="352"/>
      <c r="CXY18" s="353"/>
      <c r="CXZ18" s="352"/>
      <c r="CYA18" s="353"/>
      <c r="CYB18" s="352"/>
      <c r="CYC18" s="353"/>
      <c r="CYD18" s="352"/>
      <c r="CYE18" s="353"/>
      <c r="CYF18" s="350"/>
      <c r="CYG18" s="350"/>
      <c r="CYH18" s="350"/>
      <c r="CYI18" s="350"/>
      <c r="CYJ18" s="350"/>
      <c r="CYK18" s="350"/>
      <c r="CYL18" s="351"/>
      <c r="CYM18" s="352"/>
      <c r="CYN18" s="353"/>
      <c r="CYO18" s="352"/>
      <c r="CYP18" s="353"/>
      <c r="CYQ18" s="352"/>
      <c r="CYR18" s="353"/>
      <c r="CYS18" s="352"/>
      <c r="CYT18" s="353"/>
      <c r="CYU18" s="350"/>
      <c r="CYV18" s="350"/>
      <c r="CYW18" s="350"/>
      <c r="CYX18" s="350"/>
      <c r="CYY18" s="350"/>
      <c r="CYZ18" s="350"/>
      <c r="CZA18" s="351"/>
      <c r="CZB18" s="352"/>
      <c r="CZC18" s="353"/>
      <c r="CZD18" s="352"/>
      <c r="CZE18" s="353"/>
      <c r="CZF18" s="352"/>
      <c r="CZG18" s="353"/>
      <c r="CZH18" s="352"/>
      <c r="CZI18" s="353"/>
      <c r="CZJ18" s="350"/>
      <c r="CZK18" s="350"/>
      <c r="CZL18" s="350"/>
      <c r="CZM18" s="350"/>
      <c r="CZN18" s="350"/>
      <c r="CZO18" s="350"/>
      <c r="CZP18" s="351"/>
      <c r="CZQ18" s="352"/>
      <c r="CZR18" s="353"/>
      <c r="CZS18" s="352"/>
      <c r="CZT18" s="353"/>
      <c r="CZU18" s="352"/>
      <c r="CZV18" s="353"/>
      <c r="CZW18" s="352"/>
      <c r="CZX18" s="353"/>
      <c r="CZY18" s="350"/>
      <c r="CZZ18" s="350"/>
      <c r="DAA18" s="350"/>
      <c r="DAB18" s="350"/>
      <c r="DAC18" s="350"/>
      <c r="DAD18" s="350"/>
      <c r="DAE18" s="351"/>
      <c r="DAF18" s="352"/>
      <c r="DAG18" s="353"/>
      <c r="DAH18" s="352"/>
      <c r="DAI18" s="353"/>
      <c r="DAJ18" s="352"/>
      <c r="DAK18" s="353"/>
      <c r="DAL18" s="352"/>
      <c r="DAM18" s="353"/>
      <c r="DAN18" s="350"/>
      <c r="DAO18" s="350"/>
      <c r="DAP18" s="350"/>
      <c r="DAQ18" s="350"/>
      <c r="DAR18" s="350"/>
      <c r="DAS18" s="350"/>
      <c r="DAT18" s="351"/>
      <c r="DAU18" s="352"/>
      <c r="DAV18" s="353"/>
      <c r="DAW18" s="352"/>
      <c r="DAX18" s="353"/>
      <c r="DAY18" s="352"/>
      <c r="DAZ18" s="353"/>
      <c r="DBA18" s="352"/>
      <c r="DBB18" s="353"/>
      <c r="DBC18" s="350"/>
      <c r="DBD18" s="350"/>
      <c r="DBE18" s="350"/>
      <c r="DBF18" s="350"/>
      <c r="DBG18" s="350"/>
      <c r="DBH18" s="350"/>
      <c r="DBI18" s="351"/>
      <c r="DBJ18" s="352"/>
      <c r="DBK18" s="353"/>
      <c r="DBL18" s="352"/>
      <c r="DBM18" s="353"/>
      <c r="DBN18" s="352"/>
      <c r="DBO18" s="353"/>
      <c r="DBP18" s="352"/>
      <c r="DBQ18" s="353"/>
      <c r="DBR18" s="350"/>
      <c r="DBS18" s="350"/>
      <c r="DBT18" s="350"/>
      <c r="DBU18" s="350"/>
      <c r="DBV18" s="350"/>
      <c r="DBW18" s="350"/>
      <c r="DBX18" s="351"/>
      <c r="DBY18" s="352"/>
      <c r="DBZ18" s="353"/>
      <c r="DCA18" s="352"/>
      <c r="DCB18" s="353"/>
      <c r="DCC18" s="352"/>
      <c r="DCD18" s="353"/>
      <c r="DCE18" s="352"/>
      <c r="DCF18" s="353"/>
      <c r="DCG18" s="350"/>
      <c r="DCH18" s="350"/>
      <c r="DCI18" s="350"/>
      <c r="DCJ18" s="350"/>
      <c r="DCK18" s="350"/>
      <c r="DCL18" s="350"/>
      <c r="DCM18" s="351"/>
      <c r="DCN18" s="352"/>
      <c r="DCO18" s="353"/>
      <c r="DCP18" s="352"/>
      <c r="DCQ18" s="353"/>
      <c r="DCR18" s="352"/>
      <c r="DCS18" s="353"/>
      <c r="DCT18" s="352"/>
      <c r="DCU18" s="353"/>
      <c r="DCV18" s="350"/>
      <c r="DCW18" s="350"/>
      <c r="DCX18" s="350"/>
      <c r="DCY18" s="350"/>
      <c r="DCZ18" s="350"/>
      <c r="DDA18" s="350"/>
      <c r="DDB18" s="351"/>
      <c r="DDC18" s="352"/>
      <c r="DDD18" s="353"/>
      <c r="DDE18" s="352"/>
      <c r="DDF18" s="353"/>
      <c r="DDG18" s="352"/>
      <c r="DDH18" s="353"/>
      <c r="DDI18" s="352"/>
      <c r="DDJ18" s="353"/>
      <c r="DDK18" s="350"/>
      <c r="DDL18" s="350"/>
      <c r="DDM18" s="350"/>
      <c r="DDN18" s="350"/>
      <c r="DDO18" s="350"/>
      <c r="DDP18" s="350"/>
      <c r="DDQ18" s="351"/>
      <c r="DDR18" s="352"/>
      <c r="DDS18" s="353"/>
      <c r="DDT18" s="352"/>
      <c r="DDU18" s="353"/>
      <c r="DDV18" s="352"/>
      <c r="DDW18" s="353"/>
      <c r="DDX18" s="352"/>
      <c r="DDY18" s="353"/>
      <c r="DDZ18" s="350"/>
      <c r="DEA18" s="350"/>
      <c r="DEB18" s="350"/>
      <c r="DEC18" s="350"/>
      <c r="DED18" s="350"/>
      <c r="DEE18" s="350"/>
      <c r="DEF18" s="351"/>
      <c r="DEG18" s="352"/>
      <c r="DEH18" s="353"/>
      <c r="DEI18" s="352"/>
      <c r="DEJ18" s="353"/>
      <c r="DEK18" s="352"/>
      <c r="DEL18" s="353"/>
      <c r="DEM18" s="352"/>
      <c r="DEN18" s="353"/>
      <c r="DEO18" s="350"/>
      <c r="DEP18" s="350"/>
      <c r="DEQ18" s="350"/>
      <c r="DER18" s="350"/>
      <c r="DES18" s="350"/>
      <c r="DET18" s="350"/>
      <c r="DEU18" s="351"/>
      <c r="DEV18" s="352"/>
      <c r="DEW18" s="353"/>
      <c r="DEX18" s="352"/>
      <c r="DEY18" s="353"/>
      <c r="DEZ18" s="352"/>
      <c r="DFA18" s="353"/>
      <c r="DFB18" s="352"/>
      <c r="DFC18" s="353"/>
      <c r="DFD18" s="350"/>
      <c r="DFE18" s="350"/>
      <c r="DFF18" s="350"/>
      <c r="DFG18" s="350"/>
      <c r="DFH18" s="350"/>
      <c r="DFI18" s="350"/>
      <c r="DFJ18" s="351"/>
      <c r="DFK18" s="352"/>
      <c r="DFL18" s="353"/>
      <c r="DFM18" s="352"/>
      <c r="DFN18" s="353"/>
      <c r="DFO18" s="352"/>
      <c r="DFP18" s="353"/>
      <c r="DFQ18" s="352"/>
      <c r="DFR18" s="353"/>
      <c r="DFS18" s="350"/>
      <c r="DFT18" s="350"/>
      <c r="DFU18" s="350"/>
      <c r="DFV18" s="350"/>
      <c r="DFW18" s="350"/>
      <c r="DFX18" s="350"/>
      <c r="DFY18" s="351"/>
      <c r="DFZ18" s="352"/>
      <c r="DGA18" s="353"/>
      <c r="DGB18" s="352"/>
      <c r="DGC18" s="353"/>
      <c r="DGD18" s="352"/>
      <c r="DGE18" s="353"/>
      <c r="DGF18" s="352"/>
      <c r="DGG18" s="353"/>
      <c r="DGH18" s="350"/>
      <c r="DGI18" s="350"/>
      <c r="DGJ18" s="350"/>
      <c r="DGK18" s="350"/>
      <c r="DGL18" s="350"/>
      <c r="DGM18" s="350"/>
      <c r="DGN18" s="351"/>
      <c r="DGO18" s="352"/>
      <c r="DGP18" s="353"/>
      <c r="DGQ18" s="352"/>
      <c r="DGR18" s="353"/>
      <c r="DGS18" s="352"/>
      <c r="DGT18" s="353"/>
      <c r="DGU18" s="352"/>
      <c r="DGV18" s="353"/>
      <c r="DGW18" s="350"/>
      <c r="DGX18" s="350"/>
      <c r="DGY18" s="350"/>
      <c r="DGZ18" s="350"/>
      <c r="DHA18" s="350"/>
      <c r="DHB18" s="350"/>
      <c r="DHC18" s="351"/>
      <c r="DHD18" s="352"/>
      <c r="DHE18" s="353"/>
      <c r="DHF18" s="352"/>
      <c r="DHG18" s="353"/>
      <c r="DHH18" s="352"/>
      <c r="DHI18" s="353"/>
      <c r="DHJ18" s="352"/>
      <c r="DHK18" s="353"/>
      <c r="DHL18" s="350"/>
      <c r="DHM18" s="350"/>
      <c r="DHN18" s="350"/>
      <c r="DHO18" s="350"/>
      <c r="DHP18" s="350"/>
      <c r="DHQ18" s="350"/>
      <c r="DHR18" s="351"/>
      <c r="DHS18" s="352"/>
      <c r="DHT18" s="353"/>
      <c r="DHU18" s="352"/>
      <c r="DHV18" s="353"/>
      <c r="DHW18" s="352"/>
      <c r="DHX18" s="353"/>
      <c r="DHY18" s="352"/>
      <c r="DHZ18" s="353"/>
      <c r="DIA18" s="350"/>
      <c r="DIB18" s="350"/>
      <c r="DIC18" s="350"/>
      <c r="DID18" s="350"/>
      <c r="DIE18" s="350"/>
      <c r="DIF18" s="350"/>
      <c r="DIG18" s="351"/>
      <c r="DIH18" s="352"/>
      <c r="DII18" s="353"/>
      <c r="DIJ18" s="352"/>
      <c r="DIK18" s="353"/>
      <c r="DIL18" s="352"/>
      <c r="DIM18" s="353"/>
      <c r="DIN18" s="352"/>
      <c r="DIO18" s="353"/>
      <c r="DIP18" s="350"/>
      <c r="DIQ18" s="350"/>
      <c r="DIR18" s="350"/>
      <c r="DIS18" s="350"/>
      <c r="DIT18" s="350"/>
      <c r="DIU18" s="350"/>
      <c r="DIV18" s="351"/>
      <c r="DIW18" s="352"/>
      <c r="DIX18" s="353"/>
      <c r="DIY18" s="352"/>
      <c r="DIZ18" s="353"/>
      <c r="DJA18" s="352"/>
      <c r="DJB18" s="353"/>
      <c r="DJC18" s="352"/>
      <c r="DJD18" s="353"/>
      <c r="DJE18" s="350"/>
      <c r="DJF18" s="350"/>
      <c r="DJG18" s="350"/>
      <c r="DJH18" s="350"/>
      <c r="DJI18" s="350"/>
      <c r="DJJ18" s="350"/>
      <c r="DJK18" s="351"/>
      <c r="DJL18" s="352"/>
      <c r="DJM18" s="353"/>
      <c r="DJN18" s="352"/>
      <c r="DJO18" s="353"/>
      <c r="DJP18" s="352"/>
      <c r="DJQ18" s="353"/>
      <c r="DJR18" s="352"/>
      <c r="DJS18" s="353"/>
      <c r="DJT18" s="350"/>
      <c r="DJU18" s="350"/>
      <c r="DJV18" s="350"/>
      <c r="DJW18" s="350"/>
      <c r="DJX18" s="350"/>
      <c r="DJY18" s="350"/>
      <c r="DJZ18" s="351"/>
      <c r="DKA18" s="352"/>
      <c r="DKB18" s="353"/>
      <c r="DKC18" s="352"/>
      <c r="DKD18" s="353"/>
      <c r="DKE18" s="352"/>
      <c r="DKF18" s="353"/>
      <c r="DKG18" s="352"/>
      <c r="DKH18" s="353"/>
      <c r="DKI18" s="350"/>
      <c r="DKJ18" s="350"/>
      <c r="DKK18" s="350"/>
      <c r="DKL18" s="350"/>
      <c r="DKM18" s="350"/>
      <c r="DKN18" s="350"/>
      <c r="DKO18" s="351"/>
      <c r="DKP18" s="352"/>
      <c r="DKQ18" s="353"/>
      <c r="DKR18" s="352"/>
      <c r="DKS18" s="353"/>
      <c r="DKT18" s="352"/>
      <c r="DKU18" s="353"/>
      <c r="DKV18" s="352"/>
      <c r="DKW18" s="353"/>
      <c r="DKX18" s="350"/>
      <c r="DKY18" s="350"/>
      <c r="DKZ18" s="350"/>
      <c r="DLA18" s="350"/>
      <c r="DLB18" s="350"/>
      <c r="DLC18" s="350"/>
      <c r="DLD18" s="351"/>
      <c r="DLE18" s="352"/>
      <c r="DLF18" s="353"/>
      <c r="DLG18" s="352"/>
      <c r="DLH18" s="353"/>
      <c r="DLI18" s="352"/>
      <c r="DLJ18" s="353"/>
      <c r="DLK18" s="352"/>
      <c r="DLL18" s="353"/>
      <c r="DLM18" s="350"/>
      <c r="DLN18" s="350"/>
      <c r="DLO18" s="350"/>
      <c r="DLP18" s="350"/>
      <c r="DLQ18" s="350"/>
      <c r="DLR18" s="350"/>
      <c r="DLS18" s="351"/>
      <c r="DLT18" s="352"/>
      <c r="DLU18" s="353"/>
      <c r="DLV18" s="352"/>
      <c r="DLW18" s="353"/>
      <c r="DLX18" s="352"/>
      <c r="DLY18" s="353"/>
      <c r="DLZ18" s="352"/>
      <c r="DMA18" s="353"/>
      <c r="DMB18" s="350"/>
      <c r="DMC18" s="350"/>
      <c r="DMD18" s="350"/>
      <c r="DME18" s="350"/>
      <c r="DMF18" s="350"/>
      <c r="DMG18" s="350"/>
      <c r="DMH18" s="351"/>
      <c r="DMI18" s="352"/>
      <c r="DMJ18" s="353"/>
      <c r="DMK18" s="352"/>
      <c r="DML18" s="353"/>
      <c r="DMM18" s="352"/>
      <c r="DMN18" s="353"/>
      <c r="DMO18" s="352"/>
      <c r="DMP18" s="353"/>
      <c r="DMQ18" s="350"/>
      <c r="DMR18" s="350"/>
      <c r="DMS18" s="350"/>
      <c r="DMT18" s="350"/>
      <c r="DMU18" s="350"/>
      <c r="DMV18" s="350"/>
      <c r="DMW18" s="351"/>
      <c r="DMX18" s="352"/>
      <c r="DMY18" s="353"/>
      <c r="DMZ18" s="352"/>
      <c r="DNA18" s="353"/>
      <c r="DNB18" s="352"/>
      <c r="DNC18" s="353"/>
      <c r="DND18" s="352"/>
      <c r="DNE18" s="353"/>
      <c r="DNF18" s="350"/>
      <c r="DNG18" s="350"/>
      <c r="DNH18" s="350"/>
      <c r="DNI18" s="350"/>
      <c r="DNJ18" s="350"/>
      <c r="DNK18" s="350"/>
      <c r="DNL18" s="351"/>
      <c r="DNM18" s="352"/>
      <c r="DNN18" s="353"/>
      <c r="DNO18" s="352"/>
      <c r="DNP18" s="353"/>
      <c r="DNQ18" s="352"/>
      <c r="DNR18" s="353"/>
      <c r="DNS18" s="352"/>
      <c r="DNT18" s="353"/>
      <c r="DNU18" s="350"/>
      <c r="DNV18" s="350"/>
      <c r="DNW18" s="350"/>
      <c r="DNX18" s="350"/>
      <c r="DNY18" s="350"/>
      <c r="DNZ18" s="350"/>
      <c r="DOA18" s="351"/>
      <c r="DOB18" s="352"/>
      <c r="DOC18" s="353"/>
      <c r="DOD18" s="352"/>
      <c r="DOE18" s="353"/>
      <c r="DOF18" s="352"/>
      <c r="DOG18" s="353"/>
      <c r="DOH18" s="352"/>
      <c r="DOI18" s="353"/>
      <c r="DOJ18" s="350"/>
      <c r="DOK18" s="350"/>
      <c r="DOL18" s="350"/>
      <c r="DOM18" s="350"/>
      <c r="DON18" s="350"/>
      <c r="DOO18" s="350"/>
      <c r="DOP18" s="351"/>
      <c r="DOQ18" s="352"/>
      <c r="DOR18" s="353"/>
      <c r="DOS18" s="352"/>
      <c r="DOT18" s="353"/>
      <c r="DOU18" s="352"/>
      <c r="DOV18" s="353"/>
      <c r="DOW18" s="352"/>
      <c r="DOX18" s="353"/>
      <c r="DOY18" s="350"/>
      <c r="DOZ18" s="350"/>
      <c r="DPA18" s="350"/>
      <c r="DPB18" s="350"/>
      <c r="DPC18" s="350"/>
      <c r="DPD18" s="350"/>
      <c r="DPE18" s="351"/>
      <c r="DPF18" s="352"/>
      <c r="DPG18" s="353"/>
      <c r="DPH18" s="352"/>
      <c r="DPI18" s="353"/>
      <c r="DPJ18" s="352"/>
      <c r="DPK18" s="353"/>
      <c r="DPL18" s="352"/>
      <c r="DPM18" s="353"/>
      <c r="DPN18" s="350"/>
      <c r="DPO18" s="350"/>
      <c r="DPP18" s="350"/>
      <c r="DPQ18" s="350"/>
      <c r="DPR18" s="350"/>
      <c r="DPS18" s="350"/>
      <c r="DPT18" s="351"/>
      <c r="DPU18" s="352"/>
      <c r="DPV18" s="353"/>
      <c r="DPW18" s="352"/>
      <c r="DPX18" s="353"/>
      <c r="DPY18" s="352"/>
      <c r="DPZ18" s="353"/>
      <c r="DQA18" s="352"/>
      <c r="DQB18" s="353"/>
      <c r="DQC18" s="350"/>
      <c r="DQD18" s="350"/>
      <c r="DQE18" s="350"/>
      <c r="DQF18" s="350"/>
      <c r="DQG18" s="350"/>
      <c r="DQH18" s="350"/>
      <c r="DQI18" s="351"/>
      <c r="DQJ18" s="352"/>
      <c r="DQK18" s="353"/>
      <c r="DQL18" s="352"/>
      <c r="DQM18" s="353"/>
      <c r="DQN18" s="352"/>
      <c r="DQO18" s="353"/>
      <c r="DQP18" s="352"/>
      <c r="DQQ18" s="353"/>
      <c r="DQR18" s="350"/>
      <c r="DQS18" s="350"/>
      <c r="DQT18" s="350"/>
      <c r="DQU18" s="350"/>
      <c r="DQV18" s="350"/>
      <c r="DQW18" s="350"/>
      <c r="DQX18" s="351"/>
      <c r="DQY18" s="352"/>
      <c r="DQZ18" s="353"/>
      <c r="DRA18" s="352"/>
      <c r="DRB18" s="353"/>
      <c r="DRC18" s="352"/>
      <c r="DRD18" s="353"/>
      <c r="DRE18" s="352"/>
      <c r="DRF18" s="353"/>
      <c r="DRG18" s="350"/>
      <c r="DRH18" s="350"/>
      <c r="DRI18" s="350"/>
      <c r="DRJ18" s="350"/>
      <c r="DRK18" s="350"/>
      <c r="DRL18" s="350"/>
      <c r="DRM18" s="351"/>
      <c r="DRN18" s="352"/>
      <c r="DRO18" s="353"/>
      <c r="DRP18" s="352"/>
      <c r="DRQ18" s="353"/>
      <c r="DRR18" s="352"/>
      <c r="DRS18" s="353"/>
      <c r="DRT18" s="352"/>
      <c r="DRU18" s="353"/>
      <c r="DRV18" s="350"/>
      <c r="DRW18" s="350"/>
      <c r="DRX18" s="350"/>
      <c r="DRY18" s="350"/>
      <c r="DRZ18" s="350"/>
      <c r="DSA18" s="350"/>
      <c r="DSB18" s="351"/>
      <c r="DSC18" s="352"/>
      <c r="DSD18" s="353"/>
      <c r="DSE18" s="352"/>
      <c r="DSF18" s="353"/>
      <c r="DSG18" s="352"/>
      <c r="DSH18" s="353"/>
      <c r="DSI18" s="352"/>
      <c r="DSJ18" s="353"/>
      <c r="DSK18" s="350"/>
      <c r="DSL18" s="350"/>
      <c r="DSM18" s="350"/>
      <c r="DSN18" s="350"/>
      <c r="DSO18" s="350"/>
      <c r="DSP18" s="350"/>
      <c r="DSQ18" s="351"/>
      <c r="DSR18" s="352"/>
      <c r="DSS18" s="353"/>
      <c r="DST18" s="352"/>
      <c r="DSU18" s="353"/>
      <c r="DSV18" s="352"/>
      <c r="DSW18" s="353"/>
      <c r="DSX18" s="352"/>
      <c r="DSY18" s="353"/>
      <c r="DSZ18" s="350"/>
      <c r="DTA18" s="350"/>
      <c r="DTB18" s="350"/>
      <c r="DTC18" s="350"/>
      <c r="DTD18" s="350"/>
      <c r="DTE18" s="350"/>
      <c r="DTF18" s="351"/>
      <c r="DTG18" s="352"/>
      <c r="DTH18" s="353"/>
      <c r="DTI18" s="352"/>
      <c r="DTJ18" s="353"/>
      <c r="DTK18" s="352"/>
      <c r="DTL18" s="353"/>
      <c r="DTM18" s="352"/>
      <c r="DTN18" s="353"/>
      <c r="DTO18" s="350"/>
      <c r="DTP18" s="350"/>
      <c r="DTQ18" s="350"/>
      <c r="DTR18" s="350"/>
      <c r="DTS18" s="350"/>
      <c r="DTT18" s="350"/>
      <c r="DTU18" s="351"/>
      <c r="DTV18" s="352"/>
      <c r="DTW18" s="353"/>
      <c r="DTX18" s="352"/>
      <c r="DTY18" s="353"/>
      <c r="DTZ18" s="352"/>
      <c r="DUA18" s="353"/>
      <c r="DUB18" s="352"/>
      <c r="DUC18" s="353"/>
      <c r="DUD18" s="350"/>
      <c r="DUE18" s="350"/>
      <c r="DUF18" s="350"/>
      <c r="DUG18" s="350"/>
      <c r="DUH18" s="350"/>
      <c r="DUI18" s="350"/>
      <c r="DUJ18" s="351"/>
      <c r="DUK18" s="352"/>
      <c r="DUL18" s="353"/>
      <c r="DUM18" s="352"/>
      <c r="DUN18" s="353"/>
      <c r="DUO18" s="352"/>
      <c r="DUP18" s="353"/>
      <c r="DUQ18" s="352"/>
      <c r="DUR18" s="353"/>
      <c r="DUS18" s="350"/>
      <c r="DUT18" s="350"/>
      <c r="DUU18" s="350"/>
      <c r="DUV18" s="350"/>
      <c r="DUW18" s="350"/>
      <c r="DUX18" s="350"/>
      <c r="DUY18" s="351"/>
      <c r="DUZ18" s="352"/>
      <c r="DVA18" s="353"/>
      <c r="DVB18" s="352"/>
      <c r="DVC18" s="353"/>
      <c r="DVD18" s="352"/>
      <c r="DVE18" s="353"/>
      <c r="DVF18" s="352"/>
      <c r="DVG18" s="353"/>
      <c r="DVH18" s="350"/>
      <c r="DVI18" s="350"/>
      <c r="DVJ18" s="350"/>
      <c r="DVK18" s="350"/>
      <c r="DVL18" s="350"/>
      <c r="DVM18" s="350"/>
      <c r="DVN18" s="351"/>
      <c r="DVO18" s="352"/>
      <c r="DVP18" s="353"/>
      <c r="DVQ18" s="352"/>
      <c r="DVR18" s="353"/>
      <c r="DVS18" s="352"/>
      <c r="DVT18" s="353"/>
      <c r="DVU18" s="352"/>
      <c r="DVV18" s="353"/>
      <c r="DVW18" s="350"/>
      <c r="DVX18" s="350"/>
      <c r="DVY18" s="350"/>
      <c r="DVZ18" s="350"/>
      <c r="DWA18" s="350"/>
      <c r="DWB18" s="350"/>
      <c r="DWC18" s="351"/>
      <c r="DWD18" s="352"/>
      <c r="DWE18" s="353"/>
      <c r="DWF18" s="352"/>
      <c r="DWG18" s="353"/>
      <c r="DWH18" s="352"/>
      <c r="DWI18" s="353"/>
      <c r="DWJ18" s="352"/>
      <c r="DWK18" s="353"/>
      <c r="DWL18" s="350"/>
      <c r="DWM18" s="350"/>
      <c r="DWN18" s="350"/>
      <c r="DWO18" s="350"/>
      <c r="DWP18" s="350"/>
      <c r="DWQ18" s="350"/>
      <c r="DWR18" s="351"/>
      <c r="DWS18" s="352"/>
      <c r="DWT18" s="353"/>
      <c r="DWU18" s="352"/>
      <c r="DWV18" s="353"/>
      <c r="DWW18" s="352"/>
      <c r="DWX18" s="353"/>
      <c r="DWY18" s="352"/>
      <c r="DWZ18" s="353"/>
      <c r="DXA18" s="350"/>
      <c r="DXB18" s="350"/>
      <c r="DXC18" s="350"/>
      <c r="DXD18" s="350"/>
      <c r="DXE18" s="350"/>
      <c r="DXF18" s="350"/>
      <c r="DXG18" s="351"/>
      <c r="DXH18" s="352"/>
      <c r="DXI18" s="353"/>
      <c r="DXJ18" s="352"/>
      <c r="DXK18" s="353"/>
      <c r="DXL18" s="352"/>
      <c r="DXM18" s="353"/>
      <c r="DXN18" s="352"/>
      <c r="DXO18" s="353"/>
      <c r="DXP18" s="350"/>
      <c r="DXQ18" s="350"/>
      <c r="DXR18" s="350"/>
      <c r="DXS18" s="350"/>
      <c r="DXT18" s="350"/>
      <c r="DXU18" s="350"/>
      <c r="DXV18" s="351"/>
      <c r="DXW18" s="352"/>
      <c r="DXX18" s="353"/>
      <c r="DXY18" s="352"/>
      <c r="DXZ18" s="353"/>
      <c r="DYA18" s="352"/>
      <c r="DYB18" s="353"/>
      <c r="DYC18" s="352"/>
      <c r="DYD18" s="353"/>
      <c r="DYE18" s="350"/>
      <c r="DYF18" s="350"/>
      <c r="DYG18" s="350"/>
      <c r="DYH18" s="350"/>
      <c r="DYI18" s="350"/>
      <c r="DYJ18" s="350"/>
      <c r="DYK18" s="351"/>
      <c r="DYL18" s="352"/>
      <c r="DYM18" s="353"/>
      <c r="DYN18" s="352"/>
      <c r="DYO18" s="353"/>
      <c r="DYP18" s="352"/>
      <c r="DYQ18" s="353"/>
      <c r="DYR18" s="352"/>
      <c r="DYS18" s="353"/>
      <c r="DYT18" s="350"/>
      <c r="DYU18" s="350"/>
      <c r="DYV18" s="350"/>
      <c r="DYW18" s="350"/>
      <c r="DYX18" s="350"/>
      <c r="DYY18" s="350"/>
      <c r="DYZ18" s="351"/>
      <c r="DZA18" s="352"/>
      <c r="DZB18" s="353"/>
      <c r="DZC18" s="352"/>
      <c r="DZD18" s="353"/>
      <c r="DZE18" s="352"/>
      <c r="DZF18" s="353"/>
      <c r="DZG18" s="352"/>
      <c r="DZH18" s="353"/>
      <c r="DZI18" s="350"/>
      <c r="DZJ18" s="350"/>
      <c r="DZK18" s="350"/>
      <c r="DZL18" s="350"/>
      <c r="DZM18" s="350"/>
      <c r="DZN18" s="350"/>
      <c r="DZO18" s="351"/>
      <c r="DZP18" s="352"/>
      <c r="DZQ18" s="353"/>
      <c r="DZR18" s="352"/>
      <c r="DZS18" s="353"/>
      <c r="DZT18" s="352"/>
      <c r="DZU18" s="353"/>
      <c r="DZV18" s="352"/>
      <c r="DZW18" s="353"/>
      <c r="DZX18" s="350"/>
      <c r="DZY18" s="350"/>
      <c r="DZZ18" s="350"/>
      <c r="EAA18" s="350"/>
      <c r="EAB18" s="350"/>
      <c r="EAC18" s="350"/>
      <c r="EAD18" s="351"/>
      <c r="EAE18" s="352"/>
      <c r="EAF18" s="353"/>
      <c r="EAG18" s="352"/>
      <c r="EAH18" s="353"/>
      <c r="EAI18" s="352"/>
      <c r="EAJ18" s="353"/>
      <c r="EAK18" s="352"/>
      <c r="EAL18" s="353"/>
      <c r="EAM18" s="350"/>
      <c r="EAN18" s="350"/>
      <c r="EAO18" s="350"/>
      <c r="EAP18" s="350"/>
      <c r="EAQ18" s="350"/>
      <c r="EAR18" s="350"/>
      <c r="EAS18" s="351"/>
      <c r="EAT18" s="352"/>
      <c r="EAU18" s="353"/>
      <c r="EAV18" s="352"/>
      <c r="EAW18" s="353"/>
      <c r="EAX18" s="352"/>
      <c r="EAY18" s="353"/>
      <c r="EAZ18" s="352"/>
      <c r="EBA18" s="353"/>
      <c r="EBB18" s="350"/>
      <c r="EBC18" s="350"/>
      <c r="EBD18" s="350"/>
      <c r="EBE18" s="350"/>
      <c r="EBF18" s="350"/>
      <c r="EBG18" s="350"/>
      <c r="EBH18" s="351"/>
      <c r="EBI18" s="352"/>
      <c r="EBJ18" s="353"/>
      <c r="EBK18" s="352"/>
      <c r="EBL18" s="353"/>
      <c r="EBM18" s="352"/>
      <c r="EBN18" s="353"/>
      <c r="EBO18" s="352"/>
      <c r="EBP18" s="353"/>
      <c r="EBQ18" s="350"/>
      <c r="EBR18" s="350"/>
      <c r="EBS18" s="350"/>
      <c r="EBT18" s="350"/>
      <c r="EBU18" s="350"/>
      <c r="EBV18" s="350"/>
      <c r="EBW18" s="351"/>
      <c r="EBX18" s="352"/>
      <c r="EBY18" s="353"/>
      <c r="EBZ18" s="352"/>
      <c r="ECA18" s="353"/>
      <c r="ECB18" s="352"/>
      <c r="ECC18" s="353"/>
      <c r="ECD18" s="352"/>
      <c r="ECE18" s="353"/>
      <c r="ECF18" s="350"/>
      <c r="ECG18" s="350"/>
      <c r="ECH18" s="350"/>
      <c r="ECI18" s="350"/>
      <c r="ECJ18" s="350"/>
      <c r="ECK18" s="350"/>
      <c r="ECL18" s="351"/>
      <c r="ECM18" s="352"/>
      <c r="ECN18" s="353"/>
      <c r="ECO18" s="352"/>
      <c r="ECP18" s="353"/>
      <c r="ECQ18" s="352"/>
      <c r="ECR18" s="353"/>
      <c r="ECS18" s="352"/>
      <c r="ECT18" s="353"/>
      <c r="ECU18" s="350"/>
      <c r="ECV18" s="350"/>
      <c r="ECW18" s="350"/>
      <c r="ECX18" s="350"/>
      <c r="ECY18" s="350"/>
      <c r="ECZ18" s="350"/>
      <c r="EDA18" s="351"/>
      <c r="EDB18" s="352"/>
      <c r="EDC18" s="353"/>
      <c r="EDD18" s="352"/>
      <c r="EDE18" s="353"/>
      <c r="EDF18" s="352"/>
      <c r="EDG18" s="353"/>
      <c r="EDH18" s="352"/>
      <c r="EDI18" s="353"/>
      <c r="EDJ18" s="350"/>
      <c r="EDK18" s="350"/>
      <c r="EDL18" s="350"/>
      <c r="EDM18" s="350"/>
      <c r="EDN18" s="350"/>
      <c r="EDO18" s="350"/>
      <c r="EDP18" s="351"/>
      <c r="EDQ18" s="352"/>
      <c r="EDR18" s="353"/>
      <c r="EDS18" s="352"/>
      <c r="EDT18" s="353"/>
      <c r="EDU18" s="352"/>
      <c r="EDV18" s="353"/>
      <c r="EDW18" s="352"/>
      <c r="EDX18" s="353"/>
      <c r="EDY18" s="350"/>
      <c r="EDZ18" s="350"/>
      <c r="EEA18" s="350"/>
      <c r="EEB18" s="350"/>
      <c r="EEC18" s="350"/>
      <c r="EED18" s="350"/>
      <c r="EEE18" s="351"/>
      <c r="EEF18" s="352"/>
      <c r="EEG18" s="353"/>
      <c r="EEH18" s="352"/>
      <c r="EEI18" s="353"/>
      <c r="EEJ18" s="352"/>
      <c r="EEK18" s="353"/>
      <c r="EEL18" s="352"/>
      <c r="EEM18" s="353"/>
      <c r="EEN18" s="350"/>
      <c r="EEO18" s="350"/>
      <c r="EEP18" s="350"/>
      <c r="EEQ18" s="350"/>
      <c r="EER18" s="350"/>
      <c r="EES18" s="350"/>
      <c r="EET18" s="351"/>
      <c r="EEU18" s="352"/>
      <c r="EEV18" s="353"/>
      <c r="EEW18" s="352"/>
      <c r="EEX18" s="353"/>
      <c r="EEY18" s="352"/>
      <c r="EEZ18" s="353"/>
      <c r="EFA18" s="352"/>
      <c r="EFB18" s="353"/>
      <c r="EFC18" s="350"/>
      <c r="EFD18" s="350"/>
      <c r="EFE18" s="350"/>
      <c r="EFF18" s="350"/>
      <c r="EFG18" s="350"/>
      <c r="EFH18" s="350"/>
      <c r="EFI18" s="351"/>
      <c r="EFJ18" s="352"/>
      <c r="EFK18" s="353"/>
      <c r="EFL18" s="352"/>
      <c r="EFM18" s="353"/>
      <c r="EFN18" s="352"/>
      <c r="EFO18" s="353"/>
      <c r="EFP18" s="352"/>
      <c r="EFQ18" s="353"/>
      <c r="EFR18" s="350"/>
      <c r="EFS18" s="350"/>
      <c r="EFT18" s="350"/>
      <c r="EFU18" s="350"/>
      <c r="EFV18" s="350"/>
      <c r="EFW18" s="350"/>
      <c r="EFX18" s="351"/>
      <c r="EFY18" s="352"/>
      <c r="EFZ18" s="353"/>
      <c r="EGA18" s="352"/>
      <c r="EGB18" s="353"/>
      <c r="EGC18" s="352"/>
      <c r="EGD18" s="353"/>
      <c r="EGE18" s="352"/>
      <c r="EGF18" s="353"/>
      <c r="EGG18" s="350"/>
      <c r="EGH18" s="350"/>
      <c r="EGI18" s="350"/>
      <c r="EGJ18" s="350"/>
      <c r="EGK18" s="350"/>
      <c r="EGL18" s="350"/>
      <c r="EGM18" s="351"/>
      <c r="EGN18" s="352"/>
      <c r="EGO18" s="353"/>
      <c r="EGP18" s="352"/>
      <c r="EGQ18" s="353"/>
      <c r="EGR18" s="352"/>
      <c r="EGS18" s="353"/>
      <c r="EGT18" s="352"/>
      <c r="EGU18" s="353"/>
      <c r="EGV18" s="350"/>
      <c r="EGW18" s="350"/>
      <c r="EGX18" s="350"/>
      <c r="EGY18" s="350"/>
      <c r="EGZ18" s="350"/>
      <c r="EHA18" s="350"/>
      <c r="EHB18" s="351"/>
      <c r="EHC18" s="352"/>
      <c r="EHD18" s="353"/>
      <c r="EHE18" s="352"/>
      <c r="EHF18" s="353"/>
      <c r="EHG18" s="352"/>
      <c r="EHH18" s="353"/>
      <c r="EHI18" s="352"/>
      <c r="EHJ18" s="353"/>
      <c r="EHK18" s="350"/>
      <c r="EHL18" s="350"/>
      <c r="EHM18" s="350"/>
      <c r="EHN18" s="350"/>
      <c r="EHO18" s="350"/>
      <c r="EHP18" s="350"/>
      <c r="EHQ18" s="351"/>
      <c r="EHR18" s="352"/>
      <c r="EHS18" s="353"/>
      <c r="EHT18" s="352"/>
      <c r="EHU18" s="353"/>
      <c r="EHV18" s="352"/>
      <c r="EHW18" s="353"/>
      <c r="EHX18" s="352"/>
      <c r="EHY18" s="353"/>
      <c r="EHZ18" s="350"/>
      <c r="EIA18" s="350"/>
      <c r="EIB18" s="350"/>
      <c r="EIC18" s="350"/>
      <c r="EID18" s="350"/>
      <c r="EIE18" s="350"/>
      <c r="EIF18" s="351"/>
      <c r="EIG18" s="352"/>
      <c r="EIH18" s="353"/>
      <c r="EII18" s="352"/>
      <c r="EIJ18" s="353"/>
      <c r="EIK18" s="352"/>
      <c r="EIL18" s="353"/>
      <c r="EIM18" s="352"/>
      <c r="EIN18" s="353"/>
      <c r="EIO18" s="350"/>
      <c r="EIP18" s="350"/>
      <c r="EIQ18" s="350"/>
      <c r="EIR18" s="350"/>
      <c r="EIS18" s="350"/>
      <c r="EIT18" s="350"/>
      <c r="EIU18" s="351"/>
      <c r="EIV18" s="352"/>
      <c r="EIW18" s="353"/>
      <c r="EIX18" s="352"/>
      <c r="EIY18" s="353"/>
      <c r="EIZ18" s="352"/>
      <c r="EJA18" s="353"/>
      <c r="EJB18" s="352"/>
      <c r="EJC18" s="353"/>
      <c r="EJD18" s="350"/>
      <c r="EJE18" s="350"/>
      <c r="EJF18" s="350"/>
      <c r="EJG18" s="350"/>
      <c r="EJH18" s="350"/>
      <c r="EJI18" s="350"/>
      <c r="EJJ18" s="351"/>
      <c r="EJK18" s="352"/>
      <c r="EJL18" s="353"/>
      <c r="EJM18" s="352"/>
      <c r="EJN18" s="353"/>
      <c r="EJO18" s="352"/>
      <c r="EJP18" s="353"/>
      <c r="EJQ18" s="352"/>
      <c r="EJR18" s="353"/>
      <c r="EJS18" s="350"/>
      <c r="EJT18" s="350"/>
      <c r="EJU18" s="350"/>
      <c r="EJV18" s="350"/>
      <c r="EJW18" s="350"/>
      <c r="EJX18" s="350"/>
      <c r="EJY18" s="351"/>
      <c r="EJZ18" s="352"/>
      <c r="EKA18" s="353"/>
      <c r="EKB18" s="352"/>
      <c r="EKC18" s="353"/>
      <c r="EKD18" s="352"/>
      <c r="EKE18" s="353"/>
      <c r="EKF18" s="352"/>
      <c r="EKG18" s="353"/>
      <c r="EKH18" s="350"/>
      <c r="EKI18" s="350"/>
      <c r="EKJ18" s="350"/>
      <c r="EKK18" s="350"/>
      <c r="EKL18" s="350"/>
      <c r="EKM18" s="350"/>
      <c r="EKN18" s="351"/>
      <c r="EKO18" s="352"/>
      <c r="EKP18" s="353"/>
      <c r="EKQ18" s="352"/>
      <c r="EKR18" s="353"/>
      <c r="EKS18" s="352"/>
      <c r="EKT18" s="353"/>
      <c r="EKU18" s="352"/>
      <c r="EKV18" s="353"/>
      <c r="EKW18" s="350"/>
      <c r="EKX18" s="350"/>
      <c r="EKY18" s="350"/>
      <c r="EKZ18" s="350"/>
      <c r="ELA18" s="350"/>
      <c r="ELB18" s="350"/>
      <c r="ELC18" s="351"/>
      <c r="ELD18" s="352"/>
      <c r="ELE18" s="353"/>
      <c r="ELF18" s="352"/>
      <c r="ELG18" s="353"/>
      <c r="ELH18" s="352"/>
      <c r="ELI18" s="353"/>
      <c r="ELJ18" s="352"/>
      <c r="ELK18" s="353"/>
      <c r="ELL18" s="350"/>
      <c r="ELM18" s="350"/>
      <c r="ELN18" s="350"/>
      <c r="ELO18" s="350"/>
      <c r="ELP18" s="350"/>
      <c r="ELQ18" s="350"/>
      <c r="ELR18" s="351"/>
      <c r="ELS18" s="352"/>
      <c r="ELT18" s="353"/>
      <c r="ELU18" s="352"/>
      <c r="ELV18" s="353"/>
      <c r="ELW18" s="352"/>
      <c r="ELX18" s="353"/>
      <c r="ELY18" s="352"/>
      <c r="ELZ18" s="353"/>
      <c r="EMA18" s="350"/>
      <c r="EMB18" s="350"/>
      <c r="EMC18" s="350"/>
      <c r="EMD18" s="350"/>
      <c r="EME18" s="350"/>
      <c r="EMF18" s="350"/>
      <c r="EMG18" s="351"/>
      <c r="EMH18" s="352"/>
      <c r="EMI18" s="353"/>
      <c r="EMJ18" s="352"/>
      <c r="EMK18" s="353"/>
      <c r="EML18" s="352"/>
      <c r="EMM18" s="353"/>
      <c r="EMN18" s="352"/>
      <c r="EMO18" s="353"/>
      <c r="EMP18" s="350"/>
      <c r="EMQ18" s="350"/>
      <c r="EMR18" s="350"/>
      <c r="EMS18" s="350"/>
      <c r="EMT18" s="350"/>
      <c r="EMU18" s="350"/>
      <c r="EMV18" s="351"/>
      <c r="EMW18" s="352"/>
      <c r="EMX18" s="353"/>
      <c r="EMY18" s="352"/>
      <c r="EMZ18" s="353"/>
      <c r="ENA18" s="352"/>
      <c r="ENB18" s="353"/>
      <c r="ENC18" s="352"/>
      <c r="END18" s="353"/>
      <c r="ENE18" s="350"/>
      <c r="ENF18" s="350"/>
      <c r="ENG18" s="350"/>
      <c r="ENH18" s="350"/>
      <c r="ENI18" s="350"/>
      <c r="ENJ18" s="350"/>
      <c r="ENK18" s="351"/>
      <c r="ENL18" s="352"/>
      <c r="ENM18" s="353"/>
      <c r="ENN18" s="352"/>
      <c r="ENO18" s="353"/>
      <c r="ENP18" s="352"/>
      <c r="ENQ18" s="353"/>
      <c r="ENR18" s="352"/>
      <c r="ENS18" s="353"/>
      <c r="ENT18" s="350"/>
      <c r="ENU18" s="350"/>
      <c r="ENV18" s="350"/>
      <c r="ENW18" s="350"/>
      <c r="ENX18" s="350"/>
      <c r="ENY18" s="350"/>
      <c r="ENZ18" s="351"/>
      <c r="EOA18" s="352"/>
      <c r="EOB18" s="353"/>
      <c r="EOC18" s="352"/>
      <c r="EOD18" s="353"/>
      <c r="EOE18" s="352"/>
      <c r="EOF18" s="353"/>
      <c r="EOG18" s="352"/>
      <c r="EOH18" s="353"/>
      <c r="EOI18" s="350"/>
      <c r="EOJ18" s="350"/>
      <c r="EOK18" s="350"/>
      <c r="EOL18" s="350"/>
      <c r="EOM18" s="350"/>
      <c r="EON18" s="350"/>
      <c r="EOO18" s="351"/>
      <c r="EOP18" s="352"/>
      <c r="EOQ18" s="353"/>
      <c r="EOR18" s="352"/>
      <c r="EOS18" s="353"/>
      <c r="EOT18" s="352"/>
      <c r="EOU18" s="353"/>
      <c r="EOV18" s="352"/>
      <c r="EOW18" s="353"/>
      <c r="EOX18" s="350"/>
      <c r="EOY18" s="350"/>
      <c r="EOZ18" s="350"/>
      <c r="EPA18" s="350"/>
      <c r="EPB18" s="350"/>
      <c r="EPC18" s="350"/>
      <c r="EPD18" s="351"/>
      <c r="EPE18" s="352"/>
      <c r="EPF18" s="353"/>
      <c r="EPG18" s="352"/>
      <c r="EPH18" s="353"/>
      <c r="EPI18" s="352"/>
      <c r="EPJ18" s="353"/>
      <c r="EPK18" s="352"/>
      <c r="EPL18" s="353"/>
      <c r="EPM18" s="350"/>
      <c r="EPN18" s="350"/>
      <c r="EPO18" s="350"/>
      <c r="EPP18" s="350"/>
      <c r="EPQ18" s="350"/>
      <c r="EPR18" s="350"/>
      <c r="EPS18" s="351"/>
      <c r="EPT18" s="352"/>
      <c r="EPU18" s="353"/>
      <c r="EPV18" s="352"/>
      <c r="EPW18" s="353"/>
      <c r="EPX18" s="352"/>
      <c r="EPY18" s="353"/>
      <c r="EPZ18" s="352"/>
      <c r="EQA18" s="353"/>
      <c r="EQB18" s="350"/>
      <c r="EQC18" s="350"/>
      <c r="EQD18" s="350"/>
      <c r="EQE18" s="350"/>
      <c r="EQF18" s="350"/>
      <c r="EQG18" s="350"/>
      <c r="EQH18" s="351"/>
      <c r="EQI18" s="352"/>
      <c r="EQJ18" s="353"/>
      <c r="EQK18" s="352"/>
      <c r="EQL18" s="353"/>
      <c r="EQM18" s="352"/>
      <c r="EQN18" s="353"/>
      <c r="EQO18" s="352"/>
      <c r="EQP18" s="353"/>
      <c r="EQQ18" s="350"/>
      <c r="EQR18" s="350"/>
      <c r="EQS18" s="350"/>
      <c r="EQT18" s="350"/>
      <c r="EQU18" s="350"/>
      <c r="EQV18" s="350"/>
      <c r="EQW18" s="351"/>
      <c r="EQX18" s="352"/>
      <c r="EQY18" s="353"/>
      <c r="EQZ18" s="352"/>
      <c r="ERA18" s="353"/>
      <c r="ERB18" s="352"/>
      <c r="ERC18" s="353"/>
      <c r="ERD18" s="352"/>
      <c r="ERE18" s="353"/>
      <c r="ERF18" s="350"/>
      <c r="ERG18" s="350"/>
      <c r="ERH18" s="350"/>
      <c r="ERI18" s="350"/>
      <c r="ERJ18" s="350"/>
      <c r="ERK18" s="350"/>
      <c r="ERL18" s="351"/>
      <c r="ERM18" s="352"/>
      <c r="ERN18" s="353"/>
      <c r="ERO18" s="352"/>
      <c r="ERP18" s="353"/>
      <c r="ERQ18" s="352"/>
      <c r="ERR18" s="353"/>
      <c r="ERS18" s="352"/>
      <c r="ERT18" s="353"/>
      <c r="ERU18" s="350"/>
      <c r="ERV18" s="350"/>
      <c r="ERW18" s="350"/>
      <c r="ERX18" s="350"/>
      <c r="ERY18" s="350"/>
      <c r="ERZ18" s="350"/>
      <c r="ESA18" s="351"/>
      <c r="ESB18" s="352"/>
      <c r="ESC18" s="353"/>
      <c r="ESD18" s="352"/>
      <c r="ESE18" s="353"/>
      <c r="ESF18" s="352"/>
      <c r="ESG18" s="353"/>
      <c r="ESH18" s="352"/>
      <c r="ESI18" s="353"/>
      <c r="ESJ18" s="350"/>
      <c r="ESK18" s="350"/>
      <c r="ESL18" s="350"/>
      <c r="ESM18" s="350"/>
      <c r="ESN18" s="350"/>
      <c r="ESO18" s="350"/>
      <c r="ESP18" s="351"/>
      <c r="ESQ18" s="352"/>
      <c r="ESR18" s="353"/>
      <c r="ESS18" s="352"/>
      <c r="EST18" s="353"/>
      <c r="ESU18" s="352"/>
      <c r="ESV18" s="353"/>
      <c r="ESW18" s="352"/>
      <c r="ESX18" s="353"/>
      <c r="ESY18" s="350"/>
      <c r="ESZ18" s="350"/>
      <c r="ETA18" s="350"/>
      <c r="ETB18" s="350"/>
      <c r="ETC18" s="350"/>
      <c r="ETD18" s="350"/>
      <c r="ETE18" s="351"/>
      <c r="ETF18" s="352"/>
      <c r="ETG18" s="353"/>
      <c r="ETH18" s="352"/>
      <c r="ETI18" s="353"/>
      <c r="ETJ18" s="352"/>
      <c r="ETK18" s="353"/>
      <c r="ETL18" s="352"/>
      <c r="ETM18" s="353"/>
      <c r="ETN18" s="350"/>
      <c r="ETO18" s="350"/>
      <c r="ETP18" s="350"/>
      <c r="ETQ18" s="350"/>
      <c r="ETR18" s="350"/>
      <c r="ETS18" s="350"/>
      <c r="ETT18" s="351"/>
      <c r="ETU18" s="352"/>
      <c r="ETV18" s="353"/>
      <c r="ETW18" s="352"/>
      <c r="ETX18" s="353"/>
      <c r="ETY18" s="352"/>
      <c r="ETZ18" s="353"/>
      <c r="EUA18" s="352"/>
      <c r="EUB18" s="353"/>
      <c r="EUC18" s="350"/>
      <c r="EUD18" s="350"/>
      <c r="EUE18" s="350"/>
      <c r="EUF18" s="350"/>
      <c r="EUG18" s="350"/>
      <c r="EUH18" s="350"/>
      <c r="EUI18" s="351"/>
      <c r="EUJ18" s="352"/>
      <c r="EUK18" s="353"/>
      <c r="EUL18" s="352"/>
      <c r="EUM18" s="353"/>
      <c r="EUN18" s="352"/>
      <c r="EUO18" s="353"/>
      <c r="EUP18" s="352"/>
      <c r="EUQ18" s="353"/>
      <c r="EUR18" s="350"/>
      <c r="EUS18" s="350"/>
      <c r="EUT18" s="350"/>
      <c r="EUU18" s="350"/>
      <c r="EUV18" s="350"/>
      <c r="EUW18" s="350"/>
      <c r="EUX18" s="351"/>
      <c r="EUY18" s="352"/>
      <c r="EUZ18" s="353"/>
      <c r="EVA18" s="352"/>
      <c r="EVB18" s="353"/>
      <c r="EVC18" s="352"/>
      <c r="EVD18" s="353"/>
      <c r="EVE18" s="352"/>
      <c r="EVF18" s="353"/>
      <c r="EVG18" s="350"/>
      <c r="EVH18" s="350"/>
      <c r="EVI18" s="350"/>
      <c r="EVJ18" s="350"/>
      <c r="EVK18" s="350"/>
      <c r="EVL18" s="350"/>
      <c r="EVM18" s="351"/>
      <c r="EVN18" s="352"/>
      <c r="EVO18" s="353"/>
      <c r="EVP18" s="352"/>
      <c r="EVQ18" s="353"/>
      <c r="EVR18" s="352"/>
      <c r="EVS18" s="353"/>
      <c r="EVT18" s="352"/>
      <c r="EVU18" s="353"/>
      <c r="EVV18" s="350"/>
      <c r="EVW18" s="350"/>
      <c r="EVX18" s="350"/>
      <c r="EVY18" s="350"/>
      <c r="EVZ18" s="350"/>
      <c r="EWA18" s="350"/>
      <c r="EWB18" s="351"/>
      <c r="EWC18" s="352"/>
      <c r="EWD18" s="353"/>
      <c r="EWE18" s="352"/>
      <c r="EWF18" s="353"/>
      <c r="EWG18" s="352"/>
      <c r="EWH18" s="353"/>
      <c r="EWI18" s="352"/>
      <c r="EWJ18" s="353"/>
      <c r="EWK18" s="350"/>
      <c r="EWL18" s="350"/>
      <c r="EWM18" s="350"/>
      <c r="EWN18" s="350"/>
      <c r="EWO18" s="350"/>
      <c r="EWP18" s="350"/>
      <c r="EWQ18" s="351"/>
      <c r="EWR18" s="352"/>
      <c r="EWS18" s="353"/>
      <c r="EWT18" s="352"/>
      <c r="EWU18" s="353"/>
      <c r="EWV18" s="352"/>
      <c r="EWW18" s="353"/>
      <c r="EWX18" s="352"/>
      <c r="EWY18" s="353"/>
      <c r="EWZ18" s="350"/>
      <c r="EXA18" s="350"/>
      <c r="EXB18" s="350"/>
      <c r="EXC18" s="350"/>
      <c r="EXD18" s="350"/>
      <c r="EXE18" s="350"/>
      <c r="EXF18" s="351"/>
      <c r="EXG18" s="352"/>
      <c r="EXH18" s="353"/>
      <c r="EXI18" s="352"/>
      <c r="EXJ18" s="353"/>
      <c r="EXK18" s="352"/>
      <c r="EXL18" s="353"/>
      <c r="EXM18" s="352"/>
      <c r="EXN18" s="353"/>
      <c r="EXO18" s="350"/>
      <c r="EXP18" s="350"/>
      <c r="EXQ18" s="350"/>
      <c r="EXR18" s="350"/>
      <c r="EXS18" s="350"/>
      <c r="EXT18" s="350"/>
      <c r="EXU18" s="351"/>
      <c r="EXV18" s="352"/>
      <c r="EXW18" s="353"/>
      <c r="EXX18" s="352"/>
      <c r="EXY18" s="353"/>
      <c r="EXZ18" s="352"/>
      <c r="EYA18" s="353"/>
      <c r="EYB18" s="352"/>
      <c r="EYC18" s="353"/>
      <c r="EYD18" s="350"/>
      <c r="EYE18" s="350"/>
      <c r="EYF18" s="350"/>
      <c r="EYG18" s="350"/>
      <c r="EYH18" s="350"/>
      <c r="EYI18" s="350"/>
      <c r="EYJ18" s="351"/>
      <c r="EYK18" s="352"/>
      <c r="EYL18" s="353"/>
      <c r="EYM18" s="352"/>
      <c r="EYN18" s="353"/>
      <c r="EYO18" s="352"/>
      <c r="EYP18" s="353"/>
      <c r="EYQ18" s="352"/>
      <c r="EYR18" s="353"/>
      <c r="EYS18" s="350"/>
      <c r="EYT18" s="350"/>
      <c r="EYU18" s="350"/>
      <c r="EYV18" s="350"/>
      <c r="EYW18" s="350"/>
      <c r="EYX18" s="350"/>
      <c r="EYY18" s="351"/>
      <c r="EYZ18" s="352"/>
      <c r="EZA18" s="353"/>
      <c r="EZB18" s="352"/>
      <c r="EZC18" s="353"/>
      <c r="EZD18" s="352"/>
      <c r="EZE18" s="353"/>
      <c r="EZF18" s="352"/>
      <c r="EZG18" s="353"/>
      <c r="EZH18" s="350"/>
      <c r="EZI18" s="350"/>
      <c r="EZJ18" s="350"/>
      <c r="EZK18" s="350"/>
      <c r="EZL18" s="350"/>
      <c r="EZM18" s="350"/>
      <c r="EZN18" s="351"/>
      <c r="EZO18" s="352"/>
      <c r="EZP18" s="353"/>
      <c r="EZQ18" s="352"/>
      <c r="EZR18" s="353"/>
      <c r="EZS18" s="352"/>
      <c r="EZT18" s="353"/>
      <c r="EZU18" s="352"/>
      <c r="EZV18" s="353"/>
      <c r="EZW18" s="350"/>
      <c r="EZX18" s="350"/>
      <c r="EZY18" s="350"/>
      <c r="EZZ18" s="350"/>
      <c r="FAA18" s="350"/>
      <c r="FAB18" s="350"/>
      <c r="FAC18" s="351"/>
      <c r="FAD18" s="352"/>
      <c r="FAE18" s="353"/>
      <c r="FAF18" s="352"/>
      <c r="FAG18" s="353"/>
      <c r="FAH18" s="352"/>
      <c r="FAI18" s="353"/>
      <c r="FAJ18" s="352"/>
      <c r="FAK18" s="353"/>
      <c r="FAL18" s="350"/>
      <c r="FAM18" s="350"/>
      <c r="FAN18" s="350"/>
      <c r="FAO18" s="350"/>
      <c r="FAP18" s="350"/>
      <c r="FAQ18" s="350"/>
      <c r="FAR18" s="351"/>
      <c r="FAS18" s="352"/>
      <c r="FAT18" s="353"/>
      <c r="FAU18" s="352"/>
      <c r="FAV18" s="353"/>
      <c r="FAW18" s="352"/>
      <c r="FAX18" s="353"/>
      <c r="FAY18" s="352"/>
      <c r="FAZ18" s="353"/>
      <c r="FBA18" s="350"/>
      <c r="FBB18" s="350"/>
      <c r="FBC18" s="350"/>
      <c r="FBD18" s="350"/>
      <c r="FBE18" s="350"/>
      <c r="FBF18" s="350"/>
      <c r="FBG18" s="351"/>
      <c r="FBH18" s="352"/>
      <c r="FBI18" s="353"/>
      <c r="FBJ18" s="352"/>
      <c r="FBK18" s="353"/>
      <c r="FBL18" s="352"/>
      <c r="FBM18" s="353"/>
      <c r="FBN18" s="352"/>
      <c r="FBO18" s="353"/>
      <c r="FBP18" s="350"/>
      <c r="FBQ18" s="350"/>
      <c r="FBR18" s="350"/>
      <c r="FBS18" s="350"/>
      <c r="FBT18" s="350"/>
      <c r="FBU18" s="350"/>
      <c r="FBV18" s="351"/>
      <c r="FBW18" s="352"/>
      <c r="FBX18" s="353"/>
      <c r="FBY18" s="352"/>
      <c r="FBZ18" s="353"/>
      <c r="FCA18" s="352"/>
      <c r="FCB18" s="353"/>
      <c r="FCC18" s="352"/>
      <c r="FCD18" s="353"/>
      <c r="FCE18" s="350"/>
      <c r="FCF18" s="350"/>
      <c r="FCG18" s="350"/>
      <c r="FCH18" s="350"/>
      <c r="FCI18" s="350"/>
      <c r="FCJ18" s="350"/>
      <c r="FCK18" s="351"/>
      <c r="FCL18" s="352"/>
      <c r="FCM18" s="353"/>
      <c r="FCN18" s="352"/>
      <c r="FCO18" s="353"/>
      <c r="FCP18" s="352"/>
      <c r="FCQ18" s="353"/>
      <c r="FCR18" s="352"/>
      <c r="FCS18" s="353"/>
      <c r="FCT18" s="350"/>
      <c r="FCU18" s="350"/>
      <c r="FCV18" s="350"/>
      <c r="FCW18" s="350"/>
      <c r="FCX18" s="350"/>
      <c r="FCY18" s="350"/>
      <c r="FCZ18" s="351"/>
      <c r="FDA18" s="352"/>
      <c r="FDB18" s="353"/>
      <c r="FDC18" s="352"/>
      <c r="FDD18" s="353"/>
      <c r="FDE18" s="352"/>
      <c r="FDF18" s="353"/>
      <c r="FDG18" s="352"/>
      <c r="FDH18" s="353"/>
      <c r="FDI18" s="350"/>
      <c r="FDJ18" s="350"/>
      <c r="FDK18" s="350"/>
      <c r="FDL18" s="350"/>
      <c r="FDM18" s="350"/>
      <c r="FDN18" s="350"/>
      <c r="FDO18" s="351"/>
      <c r="FDP18" s="352"/>
      <c r="FDQ18" s="353"/>
      <c r="FDR18" s="352"/>
      <c r="FDS18" s="353"/>
      <c r="FDT18" s="352"/>
      <c r="FDU18" s="353"/>
      <c r="FDV18" s="352"/>
      <c r="FDW18" s="353"/>
      <c r="FDX18" s="350"/>
      <c r="FDY18" s="350"/>
      <c r="FDZ18" s="350"/>
      <c r="FEA18" s="350"/>
      <c r="FEB18" s="350"/>
      <c r="FEC18" s="350"/>
      <c r="FED18" s="351"/>
      <c r="FEE18" s="352"/>
      <c r="FEF18" s="353"/>
      <c r="FEG18" s="352"/>
      <c r="FEH18" s="353"/>
      <c r="FEI18" s="352"/>
      <c r="FEJ18" s="353"/>
      <c r="FEK18" s="352"/>
      <c r="FEL18" s="353"/>
      <c r="FEM18" s="350"/>
      <c r="FEN18" s="350"/>
      <c r="FEO18" s="350"/>
      <c r="FEP18" s="350"/>
      <c r="FEQ18" s="350"/>
      <c r="FER18" s="350"/>
      <c r="FES18" s="351"/>
      <c r="FET18" s="352"/>
      <c r="FEU18" s="353"/>
      <c r="FEV18" s="352"/>
      <c r="FEW18" s="353"/>
      <c r="FEX18" s="352"/>
      <c r="FEY18" s="353"/>
      <c r="FEZ18" s="352"/>
      <c r="FFA18" s="353"/>
      <c r="FFB18" s="350"/>
      <c r="FFC18" s="350"/>
      <c r="FFD18" s="350"/>
      <c r="FFE18" s="350"/>
      <c r="FFF18" s="350"/>
      <c r="FFG18" s="350"/>
      <c r="FFH18" s="351"/>
      <c r="FFI18" s="352"/>
      <c r="FFJ18" s="353"/>
      <c r="FFK18" s="352"/>
      <c r="FFL18" s="353"/>
      <c r="FFM18" s="352"/>
      <c r="FFN18" s="353"/>
      <c r="FFO18" s="352"/>
      <c r="FFP18" s="353"/>
      <c r="FFQ18" s="350"/>
      <c r="FFR18" s="350"/>
      <c r="FFS18" s="350"/>
      <c r="FFT18" s="350"/>
      <c r="FFU18" s="350"/>
      <c r="FFV18" s="350"/>
      <c r="FFW18" s="351"/>
      <c r="FFX18" s="352"/>
      <c r="FFY18" s="353"/>
      <c r="FFZ18" s="352"/>
      <c r="FGA18" s="353"/>
      <c r="FGB18" s="352"/>
      <c r="FGC18" s="353"/>
      <c r="FGD18" s="352"/>
      <c r="FGE18" s="353"/>
      <c r="FGF18" s="350"/>
      <c r="FGG18" s="350"/>
      <c r="FGH18" s="350"/>
      <c r="FGI18" s="350"/>
      <c r="FGJ18" s="350"/>
      <c r="FGK18" s="350"/>
      <c r="FGL18" s="351"/>
      <c r="FGM18" s="352"/>
      <c r="FGN18" s="353"/>
      <c r="FGO18" s="352"/>
      <c r="FGP18" s="353"/>
      <c r="FGQ18" s="352"/>
      <c r="FGR18" s="353"/>
      <c r="FGS18" s="352"/>
      <c r="FGT18" s="353"/>
      <c r="FGU18" s="350"/>
      <c r="FGV18" s="350"/>
      <c r="FGW18" s="350"/>
      <c r="FGX18" s="350"/>
      <c r="FGY18" s="350"/>
      <c r="FGZ18" s="350"/>
      <c r="FHA18" s="351"/>
      <c r="FHB18" s="352"/>
      <c r="FHC18" s="353"/>
      <c r="FHD18" s="352"/>
      <c r="FHE18" s="353"/>
      <c r="FHF18" s="352"/>
      <c r="FHG18" s="353"/>
      <c r="FHH18" s="352"/>
      <c r="FHI18" s="353"/>
      <c r="FHJ18" s="350"/>
      <c r="FHK18" s="350"/>
      <c r="FHL18" s="350"/>
      <c r="FHM18" s="350"/>
      <c r="FHN18" s="350"/>
      <c r="FHO18" s="350"/>
      <c r="FHP18" s="351"/>
      <c r="FHQ18" s="352"/>
      <c r="FHR18" s="353"/>
      <c r="FHS18" s="352"/>
      <c r="FHT18" s="353"/>
      <c r="FHU18" s="352"/>
      <c r="FHV18" s="353"/>
      <c r="FHW18" s="352"/>
      <c r="FHX18" s="353"/>
      <c r="FHY18" s="350"/>
      <c r="FHZ18" s="350"/>
      <c r="FIA18" s="350"/>
      <c r="FIB18" s="350"/>
      <c r="FIC18" s="350"/>
      <c r="FID18" s="350"/>
      <c r="FIE18" s="351"/>
      <c r="FIF18" s="352"/>
      <c r="FIG18" s="353"/>
      <c r="FIH18" s="352"/>
      <c r="FII18" s="353"/>
      <c r="FIJ18" s="352"/>
      <c r="FIK18" s="353"/>
      <c r="FIL18" s="352"/>
      <c r="FIM18" s="353"/>
      <c r="FIN18" s="350"/>
      <c r="FIO18" s="350"/>
      <c r="FIP18" s="350"/>
      <c r="FIQ18" s="350"/>
      <c r="FIR18" s="350"/>
      <c r="FIS18" s="350"/>
      <c r="FIT18" s="351"/>
      <c r="FIU18" s="352"/>
      <c r="FIV18" s="353"/>
      <c r="FIW18" s="352"/>
      <c r="FIX18" s="353"/>
      <c r="FIY18" s="352"/>
      <c r="FIZ18" s="353"/>
      <c r="FJA18" s="352"/>
      <c r="FJB18" s="353"/>
      <c r="FJC18" s="350"/>
      <c r="FJD18" s="350"/>
      <c r="FJE18" s="350"/>
      <c r="FJF18" s="350"/>
      <c r="FJG18" s="350"/>
      <c r="FJH18" s="350"/>
      <c r="FJI18" s="351"/>
      <c r="FJJ18" s="352"/>
      <c r="FJK18" s="353"/>
      <c r="FJL18" s="352"/>
      <c r="FJM18" s="353"/>
      <c r="FJN18" s="352"/>
      <c r="FJO18" s="353"/>
      <c r="FJP18" s="352"/>
      <c r="FJQ18" s="353"/>
      <c r="FJR18" s="350"/>
      <c r="FJS18" s="350"/>
      <c r="FJT18" s="350"/>
      <c r="FJU18" s="350"/>
      <c r="FJV18" s="350"/>
      <c r="FJW18" s="350"/>
      <c r="FJX18" s="351"/>
      <c r="FJY18" s="352"/>
      <c r="FJZ18" s="353"/>
      <c r="FKA18" s="352"/>
      <c r="FKB18" s="353"/>
      <c r="FKC18" s="352"/>
      <c r="FKD18" s="353"/>
      <c r="FKE18" s="352"/>
      <c r="FKF18" s="353"/>
      <c r="FKG18" s="350"/>
      <c r="FKH18" s="350"/>
      <c r="FKI18" s="350"/>
      <c r="FKJ18" s="350"/>
      <c r="FKK18" s="350"/>
      <c r="FKL18" s="350"/>
      <c r="FKM18" s="351"/>
      <c r="FKN18" s="352"/>
      <c r="FKO18" s="353"/>
      <c r="FKP18" s="352"/>
      <c r="FKQ18" s="353"/>
      <c r="FKR18" s="352"/>
      <c r="FKS18" s="353"/>
      <c r="FKT18" s="352"/>
      <c r="FKU18" s="353"/>
      <c r="FKV18" s="350"/>
      <c r="FKW18" s="350"/>
      <c r="FKX18" s="350"/>
      <c r="FKY18" s="350"/>
      <c r="FKZ18" s="350"/>
      <c r="FLA18" s="350"/>
      <c r="FLB18" s="351"/>
      <c r="FLC18" s="352"/>
      <c r="FLD18" s="353"/>
      <c r="FLE18" s="352"/>
      <c r="FLF18" s="353"/>
      <c r="FLG18" s="352"/>
      <c r="FLH18" s="353"/>
      <c r="FLI18" s="352"/>
      <c r="FLJ18" s="353"/>
      <c r="FLK18" s="350"/>
      <c r="FLL18" s="350"/>
      <c r="FLM18" s="350"/>
      <c r="FLN18" s="350"/>
      <c r="FLO18" s="350"/>
      <c r="FLP18" s="350"/>
      <c r="FLQ18" s="351"/>
      <c r="FLR18" s="352"/>
      <c r="FLS18" s="353"/>
      <c r="FLT18" s="352"/>
      <c r="FLU18" s="353"/>
      <c r="FLV18" s="352"/>
      <c r="FLW18" s="353"/>
      <c r="FLX18" s="352"/>
      <c r="FLY18" s="353"/>
      <c r="FLZ18" s="350"/>
      <c r="FMA18" s="350"/>
      <c r="FMB18" s="350"/>
      <c r="FMC18" s="350"/>
      <c r="FMD18" s="350"/>
      <c r="FME18" s="350"/>
      <c r="FMF18" s="351"/>
      <c r="FMG18" s="352"/>
      <c r="FMH18" s="353"/>
      <c r="FMI18" s="352"/>
      <c r="FMJ18" s="353"/>
      <c r="FMK18" s="352"/>
      <c r="FML18" s="353"/>
      <c r="FMM18" s="352"/>
      <c r="FMN18" s="353"/>
      <c r="FMO18" s="350"/>
      <c r="FMP18" s="350"/>
      <c r="FMQ18" s="350"/>
      <c r="FMR18" s="350"/>
      <c r="FMS18" s="350"/>
      <c r="FMT18" s="350"/>
      <c r="FMU18" s="351"/>
      <c r="FMV18" s="352"/>
      <c r="FMW18" s="353"/>
      <c r="FMX18" s="352"/>
      <c r="FMY18" s="353"/>
      <c r="FMZ18" s="352"/>
      <c r="FNA18" s="353"/>
      <c r="FNB18" s="352"/>
      <c r="FNC18" s="353"/>
      <c r="FND18" s="350"/>
      <c r="FNE18" s="350"/>
      <c r="FNF18" s="350"/>
      <c r="FNG18" s="350"/>
      <c r="FNH18" s="350"/>
      <c r="FNI18" s="350"/>
      <c r="FNJ18" s="351"/>
      <c r="FNK18" s="352"/>
      <c r="FNL18" s="353"/>
      <c r="FNM18" s="352"/>
      <c r="FNN18" s="353"/>
      <c r="FNO18" s="352"/>
      <c r="FNP18" s="353"/>
      <c r="FNQ18" s="352"/>
      <c r="FNR18" s="353"/>
      <c r="FNS18" s="350"/>
      <c r="FNT18" s="350"/>
      <c r="FNU18" s="350"/>
      <c r="FNV18" s="350"/>
      <c r="FNW18" s="350"/>
      <c r="FNX18" s="350"/>
      <c r="FNY18" s="351"/>
      <c r="FNZ18" s="352"/>
      <c r="FOA18" s="353"/>
      <c r="FOB18" s="352"/>
      <c r="FOC18" s="353"/>
      <c r="FOD18" s="352"/>
      <c r="FOE18" s="353"/>
      <c r="FOF18" s="352"/>
      <c r="FOG18" s="353"/>
      <c r="FOH18" s="350"/>
      <c r="FOI18" s="350"/>
      <c r="FOJ18" s="350"/>
      <c r="FOK18" s="350"/>
      <c r="FOL18" s="350"/>
      <c r="FOM18" s="350"/>
      <c r="FON18" s="351"/>
      <c r="FOO18" s="352"/>
      <c r="FOP18" s="353"/>
      <c r="FOQ18" s="352"/>
      <c r="FOR18" s="353"/>
      <c r="FOS18" s="352"/>
      <c r="FOT18" s="353"/>
      <c r="FOU18" s="352"/>
      <c r="FOV18" s="353"/>
      <c r="FOW18" s="350"/>
      <c r="FOX18" s="350"/>
      <c r="FOY18" s="350"/>
      <c r="FOZ18" s="350"/>
      <c r="FPA18" s="350"/>
      <c r="FPB18" s="350"/>
      <c r="FPC18" s="351"/>
      <c r="FPD18" s="352"/>
      <c r="FPE18" s="353"/>
      <c r="FPF18" s="352"/>
      <c r="FPG18" s="353"/>
      <c r="FPH18" s="352"/>
      <c r="FPI18" s="353"/>
      <c r="FPJ18" s="352"/>
      <c r="FPK18" s="353"/>
      <c r="FPL18" s="350"/>
      <c r="FPM18" s="350"/>
      <c r="FPN18" s="350"/>
      <c r="FPO18" s="350"/>
      <c r="FPP18" s="350"/>
      <c r="FPQ18" s="350"/>
      <c r="FPR18" s="351"/>
      <c r="FPS18" s="352"/>
      <c r="FPT18" s="353"/>
      <c r="FPU18" s="352"/>
      <c r="FPV18" s="353"/>
      <c r="FPW18" s="352"/>
      <c r="FPX18" s="353"/>
      <c r="FPY18" s="352"/>
      <c r="FPZ18" s="353"/>
      <c r="FQA18" s="350"/>
      <c r="FQB18" s="350"/>
      <c r="FQC18" s="350"/>
      <c r="FQD18" s="350"/>
      <c r="FQE18" s="350"/>
      <c r="FQF18" s="350"/>
      <c r="FQG18" s="351"/>
      <c r="FQH18" s="352"/>
      <c r="FQI18" s="353"/>
      <c r="FQJ18" s="352"/>
      <c r="FQK18" s="353"/>
      <c r="FQL18" s="352"/>
      <c r="FQM18" s="353"/>
      <c r="FQN18" s="352"/>
      <c r="FQO18" s="353"/>
      <c r="FQP18" s="350"/>
      <c r="FQQ18" s="350"/>
      <c r="FQR18" s="350"/>
      <c r="FQS18" s="350"/>
      <c r="FQT18" s="350"/>
      <c r="FQU18" s="350"/>
      <c r="FQV18" s="351"/>
      <c r="FQW18" s="352"/>
      <c r="FQX18" s="353"/>
      <c r="FQY18" s="352"/>
      <c r="FQZ18" s="353"/>
      <c r="FRA18" s="352"/>
      <c r="FRB18" s="353"/>
      <c r="FRC18" s="352"/>
      <c r="FRD18" s="353"/>
      <c r="FRE18" s="350"/>
      <c r="FRF18" s="350"/>
      <c r="FRG18" s="350"/>
      <c r="FRH18" s="350"/>
      <c r="FRI18" s="350"/>
      <c r="FRJ18" s="350"/>
      <c r="FRK18" s="351"/>
      <c r="FRL18" s="352"/>
      <c r="FRM18" s="353"/>
      <c r="FRN18" s="352"/>
      <c r="FRO18" s="353"/>
      <c r="FRP18" s="352"/>
      <c r="FRQ18" s="353"/>
      <c r="FRR18" s="352"/>
      <c r="FRS18" s="353"/>
      <c r="FRT18" s="350"/>
      <c r="FRU18" s="350"/>
      <c r="FRV18" s="350"/>
      <c r="FRW18" s="350"/>
      <c r="FRX18" s="350"/>
      <c r="FRY18" s="350"/>
      <c r="FRZ18" s="351"/>
      <c r="FSA18" s="352"/>
      <c r="FSB18" s="353"/>
      <c r="FSC18" s="352"/>
      <c r="FSD18" s="353"/>
      <c r="FSE18" s="352"/>
      <c r="FSF18" s="353"/>
      <c r="FSG18" s="352"/>
      <c r="FSH18" s="353"/>
      <c r="FSI18" s="350"/>
      <c r="FSJ18" s="350"/>
      <c r="FSK18" s="350"/>
      <c r="FSL18" s="350"/>
      <c r="FSM18" s="350"/>
      <c r="FSN18" s="350"/>
      <c r="FSO18" s="351"/>
      <c r="FSP18" s="352"/>
      <c r="FSQ18" s="353"/>
      <c r="FSR18" s="352"/>
      <c r="FSS18" s="353"/>
      <c r="FST18" s="352"/>
      <c r="FSU18" s="353"/>
      <c r="FSV18" s="352"/>
      <c r="FSW18" s="353"/>
      <c r="FSX18" s="350"/>
      <c r="FSY18" s="350"/>
      <c r="FSZ18" s="350"/>
      <c r="FTA18" s="350"/>
      <c r="FTB18" s="350"/>
      <c r="FTC18" s="350"/>
      <c r="FTD18" s="351"/>
      <c r="FTE18" s="352"/>
      <c r="FTF18" s="353"/>
      <c r="FTG18" s="352"/>
      <c r="FTH18" s="353"/>
      <c r="FTI18" s="352"/>
      <c r="FTJ18" s="353"/>
      <c r="FTK18" s="352"/>
      <c r="FTL18" s="353"/>
      <c r="FTM18" s="350"/>
      <c r="FTN18" s="350"/>
      <c r="FTO18" s="350"/>
      <c r="FTP18" s="350"/>
      <c r="FTQ18" s="350"/>
      <c r="FTR18" s="350"/>
      <c r="FTS18" s="351"/>
      <c r="FTT18" s="352"/>
      <c r="FTU18" s="353"/>
      <c r="FTV18" s="352"/>
      <c r="FTW18" s="353"/>
      <c r="FTX18" s="352"/>
      <c r="FTY18" s="353"/>
      <c r="FTZ18" s="352"/>
      <c r="FUA18" s="353"/>
      <c r="FUB18" s="350"/>
      <c r="FUC18" s="350"/>
      <c r="FUD18" s="350"/>
      <c r="FUE18" s="350"/>
      <c r="FUF18" s="350"/>
      <c r="FUG18" s="350"/>
      <c r="FUH18" s="351"/>
      <c r="FUI18" s="352"/>
      <c r="FUJ18" s="353"/>
      <c r="FUK18" s="352"/>
      <c r="FUL18" s="353"/>
      <c r="FUM18" s="352"/>
      <c r="FUN18" s="353"/>
      <c r="FUO18" s="352"/>
      <c r="FUP18" s="353"/>
      <c r="FUQ18" s="350"/>
      <c r="FUR18" s="350"/>
      <c r="FUS18" s="350"/>
      <c r="FUT18" s="350"/>
      <c r="FUU18" s="350"/>
      <c r="FUV18" s="350"/>
      <c r="FUW18" s="351"/>
      <c r="FUX18" s="352"/>
      <c r="FUY18" s="353"/>
      <c r="FUZ18" s="352"/>
      <c r="FVA18" s="353"/>
      <c r="FVB18" s="352"/>
      <c r="FVC18" s="353"/>
      <c r="FVD18" s="352"/>
      <c r="FVE18" s="353"/>
      <c r="FVF18" s="350"/>
      <c r="FVG18" s="350"/>
      <c r="FVH18" s="350"/>
      <c r="FVI18" s="350"/>
      <c r="FVJ18" s="350"/>
      <c r="FVK18" s="350"/>
      <c r="FVL18" s="351"/>
      <c r="FVM18" s="352"/>
      <c r="FVN18" s="353"/>
      <c r="FVO18" s="352"/>
      <c r="FVP18" s="353"/>
      <c r="FVQ18" s="352"/>
      <c r="FVR18" s="353"/>
      <c r="FVS18" s="352"/>
      <c r="FVT18" s="353"/>
      <c r="FVU18" s="350"/>
      <c r="FVV18" s="350"/>
      <c r="FVW18" s="350"/>
      <c r="FVX18" s="350"/>
      <c r="FVY18" s="350"/>
      <c r="FVZ18" s="350"/>
      <c r="FWA18" s="351"/>
      <c r="FWB18" s="352"/>
      <c r="FWC18" s="353"/>
      <c r="FWD18" s="352"/>
      <c r="FWE18" s="353"/>
      <c r="FWF18" s="352"/>
      <c r="FWG18" s="353"/>
      <c r="FWH18" s="352"/>
      <c r="FWI18" s="353"/>
      <c r="FWJ18" s="350"/>
      <c r="FWK18" s="350"/>
      <c r="FWL18" s="350"/>
      <c r="FWM18" s="350"/>
      <c r="FWN18" s="350"/>
      <c r="FWO18" s="350"/>
      <c r="FWP18" s="351"/>
      <c r="FWQ18" s="352"/>
      <c r="FWR18" s="353"/>
      <c r="FWS18" s="352"/>
      <c r="FWT18" s="353"/>
      <c r="FWU18" s="352"/>
      <c r="FWV18" s="353"/>
      <c r="FWW18" s="352"/>
      <c r="FWX18" s="353"/>
      <c r="FWY18" s="350"/>
      <c r="FWZ18" s="350"/>
      <c r="FXA18" s="350"/>
      <c r="FXB18" s="350"/>
      <c r="FXC18" s="350"/>
      <c r="FXD18" s="350"/>
      <c r="FXE18" s="351"/>
      <c r="FXF18" s="352"/>
      <c r="FXG18" s="353"/>
      <c r="FXH18" s="352"/>
      <c r="FXI18" s="353"/>
      <c r="FXJ18" s="352"/>
      <c r="FXK18" s="353"/>
      <c r="FXL18" s="352"/>
      <c r="FXM18" s="353"/>
      <c r="FXN18" s="350"/>
      <c r="FXO18" s="350"/>
      <c r="FXP18" s="350"/>
      <c r="FXQ18" s="350"/>
      <c r="FXR18" s="350"/>
      <c r="FXS18" s="350"/>
      <c r="FXT18" s="351"/>
      <c r="FXU18" s="352"/>
      <c r="FXV18" s="353"/>
      <c r="FXW18" s="352"/>
      <c r="FXX18" s="353"/>
      <c r="FXY18" s="352"/>
      <c r="FXZ18" s="353"/>
      <c r="FYA18" s="352"/>
      <c r="FYB18" s="353"/>
      <c r="FYC18" s="350"/>
      <c r="FYD18" s="350"/>
      <c r="FYE18" s="350"/>
      <c r="FYF18" s="350"/>
      <c r="FYG18" s="350"/>
      <c r="FYH18" s="350"/>
      <c r="FYI18" s="351"/>
      <c r="FYJ18" s="352"/>
      <c r="FYK18" s="353"/>
      <c r="FYL18" s="352"/>
      <c r="FYM18" s="353"/>
      <c r="FYN18" s="352"/>
      <c r="FYO18" s="353"/>
      <c r="FYP18" s="352"/>
      <c r="FYQ18" s="353"/>
      <c r="FYR18" s="350"/>
      <c r="FYS18" s="350"/>
      <c r="FYT18" s="350"/>
      <c r="FYU18" s="350"/>
      <c r="FYV18" s="350"/>
      <c r="FYW18" s="350"/>
      <c r="FYX18" s="351"/>
      <c r="FYY18" s="352"/>
      <c r="FYZ18" s="353"/>
      <c r="FZA18" s="352"/>
      <c r="FZB18" s="353"/>
      <c r="FZC18" s="352"/>
      <c r="FZD18" s="353"/>
      <c r="FZE18" s="352"/>
      <c r="FZF18" s="353"/>
      <c r="FZG18" s="350"/>
      <c r="FZH18" s="350"/>
      <c r="FZI18" s="350"/>
      <c r="FZJ18" s="350"/>
      <c r="FZK18" s="350"/>
      <c r="FZL18" s="350"/>
      <c r="FZM18" s="351"/>
      <c r="FZN18" s="352"/>
      <c r="FZO18" s="353"/>
      <c r="FZP18" s="352"/>
      <c r="FZQ18" s="353"/>
      <c r="FZR18" s="352"/>
      <c r="FZS18" s="353"/>
      <c r="FZT18" s="352"/>
      <c r="FZU18" s="353"/>
      <c r="FZV18" s="350"/>
      <c r="FZW18" s="350"/>
      <c r="FZX18" s="350"/>
      <c r="FZY18" s="350"/>
      <c r="FZZ18" s="350"/>
      <c r="GAA18" s="350"/>
      <c r="GAB18" s="351"/>
      <c r="GAC18" s="352"/>
      <c r="GAD18" s="353"/>
      <c r="GAE18" s="352"/>
      <c r="GAF18" s="353"/>
      <c r="GAG18" s="352"/>
      <c r="GAH18" s="353"/>
      <c r="GAI18" s="352"/>
      <c r="GAJ18" s="353"/>
      <c r="GAK18" s="350"/>
      <c r="GAL18" s="350"/>
      <c r="GAM18" s="350"/>
      <c r="GAN18" s="350"/>
      <c r="GAO18" s="350"/>
      <c r="GAP18" s="350"/>
      <c r="GAQ18" s="351"/>
      <c r="GAR18" s="352"/>
      <c r="GAS18" s="353"/>
      <c r="GAT18" s="352"/>
      <c r="GAU18" s="353"/>
      <c r="GAV18" s="352"/>
      <c r="GAW18" s="353"/>
      <c r="GAX18" s="352"/>
      <c r="GAY18" s="353"/>
      <c r="GAZ18" s="350"/>
      <c r="GBA18" s="350"/>
      <c r="GBB18" s="350"/>
      <c r="GBC18" s="350"/>
      <c r="GBD18" s="350"/>
      <c r="GBE18" s="350"/>
      <c r="GBF18" s="351"/>
      <c r="GBG18" s="352"/>
      <c r="GBH18" s="353"/>
      <c r="GBI18" s="352"/>
      <c r="GBJ18" s="353"/>
      <c r="GBK18" s="352"/>
      <c r="GBL18" s="353"/>
      <c r="GBM18" s="352"/>
      <c r="GBN18" s="353"/>
      <c r="GBO18" s="350"/>
      <c r="GBP18" s="350"/>
      <c r="GBQ18" s="350"/>
      <c r="GBR18" s="350"/>
      <c r="GBS18" s="350"/>
      <c r="GBT18" s="350"/>
      <c r="GBU18" s="351"/>
      <c r="GBV18" s="352"/>
      <c r="GBW18" s="353"/>
      <c r="GBX18" s="352"/>
      <c r="GBY18" s="353"/>
      <c r="GBZ18" s="352"/>
      <c r="GCA18" s="353"/>
      <c r="GCB18" s="352"/>
      <c r="GCC18" s="353"/>
      <c r="GCD18" s="350"/>
      <c r="GCE18" s="350"/>
      <c r="GCF18" s="350"/>
      <c r="GCG18" s="350"/>
      <c r="GCH18" s="350"/>
      <c r="GCI18" s="350"/>
      <c r="GCJ18" s="351"/>
      <c r="GCK18" s="352"/>
      <c r="GCL18" s="353"/>
      <c r="GCM18" s="352"/>
      <c r="GCN18" s="353"/>
      <c r="GCO18" s="352"/>
      <c r="GCP18" s="353"/>
      <c r="GCQ18" s="352"/>
      <c r="GCR18" s="353"/>
      <c r="GCS18" s="350"/>
      <c r="GCT18" s="350"/>
      <c r="GCU18" s="350"/>
      <c r="GCV18" s="350"/>
      <c r="GCW18" s="350"/>
      <c r="GCX18" s="350"/>
      <c r="GCY18" s="351"/>
      <c r="GCZ18" s="352"/>
      <c r="GDA18" s="353"/>
      <c r="GDB18" s="352"/>
      <c r="GDC18" s="353"/>
      <c r="GDD18" s="352"/>
      <c r="GDE18" s="353"/>
      <c r="GDF18" s="352"/>
      <c r="GDG18" s="353"/>
      <c r="GDH18" s="350"/>
      <c r="GDI18" s="350"/>
      <c r="GDJ18" s="350"/>
      <c r="GDK18" s="350"/>
      <c r="GDL18" s="350"/>
      <c r="GDM18" s="350"/>
      <c r="GDN18" s="351"/>
      <c r="GDO18" s="352"/>
      <c r="GDP18" s="353"/>
      <c r="GDQ18" s="352"/>
      <c r="GDR18" s="353"/>
      <c r="GDS18" s="352"/>
      <c r="GDT18" s="353"/>
      <c r="GDU18" s="352"/>
      <c r="GDV18" s="353"/>
      <c r="GDW18" s="350"/>
      <c r="GDX18" s="350"/>
      <c r="GDY18" s="350"/>
      <c r="GDZ18" s="350"/>
      <c r="GEA18" s="350"/>
      <c r="GEB18" s="350"/>
      <c r="GEC18" s="351"/>
      <c r="GED18" s="352"/>
      <c r="GEE18" s="353"/>
      <c r="GEF18" s="352"/>
      <c r="GEG18" s="353"/>
      <c r="GEH18" s="352"/>
      <c r="GEI18" s="353"/>
      <c r="GEJ18" s="352"/>
      <c r="GEK18" s="353"/>
      <c r="GEL18" s="350"/>
      <c r="GEM18" s="350"/>
      <c r="GEN18" s="350"/>
      <c r="GEO18" s="350"/>
      <c r="GEP18" s="350"/>
      <c r="GEQ18" s="350"/>
      <c r="GER18" s="351"/>
      <c r="GES18" s="352"/>
      <c r="GET18" s="353"/>
      <c r="GEU18" s="352"/>
      <c r="GEV18" s="353"/>
      <c r="GEW18" s="352"/>
      <c r="GEX18" s="353"/>
      <c r="GEY18" s="352"/>
      <c r="GEZ18" s="353"/>
      <c r="GFA18" s="350"/>
      <c r="GFB18" s="350"/>
      <c r="GFC18" s="350"/>
      <c r="GFD18" s="350"/>
      <c r="GFE18" s="350"/>
      <c r="GFF18" s="350"/>
      <c r="GFG18" s="351"/>
      <c r="GFH18" s="352"/>
      <c r="GFI18" s="353"/>
      <c r="GFJ18" s="352"/>
      <c r="GFK18" s="353"/>
      <c r="GFL18" s="352"/>
      <c r="GFM18" s="353"/>
      <c r="GFN18" s="352"/>
      <c r="GFO18" s="353"/>
      <c r="GFP18" s="350"/>
      <c r="GFQ18" s="350"/>
      <c r="GFR18" s="350"/>
      <c r="GFS18" s="350"/>
      <c r="GFT18" s="350"/>
      <c r="GFU18" s="350"/>
      <c r="GFV18" s="351"/>
      <c r="GFW18" s="352"/>
      <c r="GFX18" s="353"/>
      <c r="GFY18" s="352"/>
      <c r="GFZ18" s="353"/>
      <c r="GGA18" s="352"/>
      <c r="GGB18" s="353"/>
      <c r="GGC18" s="352"/>
      <c r="GGD18" s="353"/>
      <c r="GGE18" s="350"/>
      <c r="GGF18" s="350"/>
      <c r="GGG18" s="350"/>
      <c r="GGH18" s="350"/>
      <c r="GGI18" s="350"/>
      <c r="GGJ18" s="350"/>
      <c r="GGK18" s="351"/>
      <c r="GGL18" s="352"/>
      <c r="GGM18" s="353"/>
      <c r="GGN18" s="352"/>
      <c r="GGO18" s="353"/>
      <c r="GGP18" s="352"/>
      <c r="GGQ18" s="353"/>
      <c r="GGR18" s="352"/>
      <c r="GGS18" s="353"/>
      <c r="GGT18" s="350"/>
      <c r="GGU18" s="350"/>
      <c r="GGV18" s="350"/>
      <c r="GGW18" s="350"/>
      <c r="GGX18" s="350"/>
      <c r="GGY18" s="350"/>
      <c r="GGZ18" s="351"/>
      <c r="GHA18" s="352"/>
      <c r="GHB18" s="353"/>
      <c r="GHC18" s="352"/>
      <c r="GHD18" s="353"/>
      <c r="GHE18" s="352"/>
      <c r="GHF18" s="353"/>
      <c r="GHG18" s="352"/>
      <c r="GHH18" s="353"/>
      <c r="GHI18" s="350"/>
      <c r="GHJ18" s="350"/>
      <c r="GHK18" s="350"/>
      <c r="GHL18" s="350"/>
      <c r="GHM18" s="350"/>
      <c r="GHN18" s="350"/>
      <c r="GHO18" s="351"/>
      <c r="GHP18" s="352"/>
      <c r="GHQ18" s="353"/>
      <c r="GHR18" s="352"/>
      <c r="GHS18" s="353"/>
      <c r="GHT18" s="352"/>
      <c r="GHU18" s="353"/>
      <c r="GHV18" s="352"/>
      <c r="GHW18" s="353"/>
      <c r="GHX18" s="350"/>
      <c r="GHY18" s="350"/>
      <c r="GHZ18" s="350"/>
      <c r="GIA18" s="350"/>
      <c r="GIB18" s="350"/>
      <c r="GIC18" s="350"/>
      <c r="GID18" s="351"/>
      <c r="GIE18" s="352"/>
      <c r="GIF18" s="353"/>
      <c r="GIG18" s="352"/>
      <c r="GIH18" s="353"/>
      <c r="GII18" s="352"/>
      <c r="GIJ18" s="353"/>
      <c r="GIK18" s="352"/>
      <c r="GIL18" s="353"/>
      <c r="GIM18" s="350"/>
      <c r="GIN18" s="350"/>
      <c r="GIO18" s="350"/>
      <c r="GIP18" s="350"/>
      <c r="GIQ18" s="350"/>
      <c r="GIR18" s="350"/>
      <c r="GIS18" s="351"/>
      <c r="GIT18" s="352"/>
      <c r="GIU18" s="353"/>
      <c r="GIV18" s="352"/>
      <c r="GIW18" s="353"/>
      <c r="GIX18" s="352"/>
      <c r="GIY18" s="353"/>
      <c r="GIZ18" s="352"/>
      <c r="GJA18" s="353"/>
      <c r="GJB18" s="350"/>
      <c r="GJC18" s="350"/>
      <c r="GJD18" s="350"/>
      <c r="GJE18" s="350"/>
      <c r="GJF18" s="350"/>
      <c r="GJG18" s="350"/>
      <c r="GJH18" s="351"/>
      <c r="GJI18" s="352"/>
      <c r="GJJ18" s="353"/>
      <c r="GJK18" s="352"/>
      <c r="GJL18" s="353"/>
      <c r="GJM18" s="352"/>
      <c r="GJN18" s="353"/>
      <c r="GJO18" s="352"/>
      <c r="GJP18" s="353"/>
      <c r="GJQ18" s="350"/>
      <c r="GJR18" s="350"/>
      <c r="GJS18" s="350"/>
      <c r="GJT18" s="350"/>
      <c r="GJU18" s="350"/>
      <c r="GJV18" s="350"/>
      <c r="GJW18" s="351"/>
      <c r="GJX18" s="352"/>
      <c r="GJY18" s="353"/>
      <c r="GJZ18" s="352"/>
      <c r="GKA18" s="353"/>
      <c r="GKB18" s="352"/>
      <c r="GKC18" s="353"/>
      <c r="GKD18" s="352"/>
      <c r="GKE18" s="353"/>
      <c r="GKF18" s="350"/>
      <c r="GKG18" s="350"/>
      <c r="GKH18" s="350"/>
      <c r="GKI18" s="350"/>
      <c r="GKJ18" s="350"/>
      <c r="GKK18" s="350"/>
      <c r="GKL18" s="351"/>
      <c r="GKM18" s="352"/>
      <c r="GKN18" s="353"/>
      <c r="GKO18" s="352"/>
      <c r="GKP18" s="353"/>
      <c r="GKQ18" s="352"/>
      <c r="GKR18" s="353"/>
      <c r="GKS18" s="352"/>
      <c r="GKT18" s="353"/>
      <c r="GKU18" s="350"/>
      <c r="GKV18" s="350"/>
      <c r="GKW18" s="350"/>
      <c r="GKX18" s="350"/>
      <c r="GKY18" s="350"/>
      <c r="GKZ18" s="350"/>
      <c r="GLA18" s="351"/>
      <c r="GLB18" s="352"/>
      <c r="GLC18" s="353"/>
      <c r="GLD18" s="352"/>
      <c r="GLE18" s="353"/>
      <c r="GLF18" s="352"/>
      <c r="GLG18" s="353"/>
      <c r="GLH18" s="352"/>
      <c r="GLI18" s="353"/>
      <c r="GLJ18" s="350"/>
      <c r="GLK18" s="350"/>
      <c r="GLL18" s="350"/>
      <c r="GLM18" s="350"/>
      <c r="GLN18" s="350"/>
      <c r="GLO18" s="350"/>
      <c r="GLP18" s="351"/>
      <c r="GLQ18" s="352"/>
      <c r="GLR18" s="353"/>
      <c r="GLS18" s="352"/>
      <c r="GLT18" s="353"/>
      <c r="GLU18" s="352"/>
      <c r="GLV18" s="353"/>
      <c r="GLW18" s="352"/>
      <c r="GLX18" s="353"/>
      <c r="GLY18" s="350"/>
      <c r="GLZ18" s="350"/>
      <c r="GMA18" s="350"/>
      <c r="GMB18" s="350"/>
      <c r="GMC18" s="350"/>
      <c r="GMD18" s="350"/>
      <c r="GME18" s="351"/>
      <c r="GMF18" s="352"/>
      <c r="GMG18" s="353"/>
      <c r="GMH18" s="352"/>
      <c r="GMI18" s="353"/>
      <c r="GMJ18" s="352"/>
      <c r="GMK18" s="353"/>
      <c r="GML18" s="352"/>
      <c r="GMM18" s="353"/>
      <c r="GMN18" s="350"/>
      <c r="GMO18" s="350"/>
      <c r="GMP18" s="350"/>
      <c r="GMQ18" s="350"/>
      <c r="GMR18" s="350"/>
      <c r="GMS18" s="350"/>
      <c r="GMT18" s="351"/>
      <c r="GMU18" s="352"/>
      <c r="GMV18" s="353"/>
      <c r="GMW18" s="352"/>
      <c r="GMX18" s="353"/>
      <c r="GMY18" s="352"/>
      <c r="GMZ18" s="353"/>
      <c r="GNA18" s="352"/>
      <c r="GNB18" s="353"/>
      <c r="GNC18" s="350"/>
      <c r="GND18" s="350"/>
      <c r="GNE18" s="350"/>
      <c r="GNF18" s="350"/>
      <c r="GNG18" s="350"/>
      <c r="GNH18" s="350"/>
      <c r="GNI18" s="351"/>
      <c r="GNJ18" s="352"/>
      <c r="GNK18" s="353"/>
      <c r="GNL18" s="352"/>
      <c r="GNM18" s="353"/>
      <c r="GNN18" s="352"/>
      <c r="GNO18" s="353"/>
      <c r="GNP18" s="352"/>
      <c r="GNQ18" s="353"/>
      <c r="GNR18" s="350"/>
      <c r="GNS18" s="350"/>
      <c r="GNT18" s="350"/>
      <c r="GNU18" s="350"/>
      <c r="GNV18" s="350"/>
      <c r="GNW18" s="350"/>
      <c r="GNX18" s="351"/>
      <c r="GNY18" s="352"/>
      <c r="GNZ18" s="353"/>
      <c r="GOA18" s="352"/>
      <c r="GOB18" s="353"/>
      <c r="GOC18" s="352"/>
      <c r="GOD18" s="353"/>
      <c r="GOE18" s="352"/>
      <c r="GOF18" s="353"/>
      <c r="GOG18" s="350"/>
      <c r="GOH18" s="350"/>
      <c r="GOI18" s="350"/>
      <c r="GOJ18" s="350"/>
      <c r="GOK18" s="350"/>
      <c r="GOL18" s="350"/>
      <c r="GOM18" s="351"/>
      <c r="GON18" s="352"/>
      <c r="GOO18" s="353"/>
      <c r="GOP18" s="352"/>
      <c r="GOQ18" s="353"/>
      <c r="GOR18" s="352"/>
      <c r="GOS18" s="353"/>
      <c r="GOT18" s="352"/>
      <c r="GOU18" s="353"/>
      <c r="GOV18" s="350"/>
      <c r="GOW18" s="350"/>
      <c r="GOX18" s="350"/>
      <c r="GOY18" s="350"/>
      <c r="GOZ18" s="350"/>
      <c r="GPA18" s="350"/>
      <c r="GPB18" s="351"/>
      <c r="GPC18" s="352"/>
      <c r="GPD18" s="353"/>
      <c r="GPE18" s="352"/>
      <c r="GPF18" s="353"/>
      <c r="GPG18" s="352"/>
      <c r="GPH18" s="353"/>
      <c r="GPI18" s="352"/>
      <c r="GPJ18" s="353"/>
      <c r="GPK18" s="350"/>
      <c r="GPL18" s="350"/>
      <c r="GPM18" s="350"/>
      <c r="GPN18" s="350"/>
      <c r="GPO18" s="350"/>
      <c r="GPP18" s="350"/>
      <c r="GPQ18" s="351"/>
      <c r="GPR18" s="352"/>
      <c r="GPS18" s="353"/>
      <c r="GPT18" s="352"/>
      <c r="GPU18" s="353"/>
      <c r="GPV18" s="352"/>
      <c r="GPW18" s="353"/>
      <c r="GPX18" s="352"/>
      <c r="GPY18" s="353"/>
      <c r="GPZ18" s="350"/>
      <c r="GQA18" s="350"/>
      <c r="GQB18" s="350"/>
      <c r="GQC18" s="350"/>
      <c r="GQD18" s="350"/>
      <c r="GQE18" s="350"/>
      <c r="GQF18" s="351"/>
      <c r="GQG18" s="352"/>
      <c r="GQH18" s="353"/>
      <c r="GQI18" s="352"/>
      <c r="GQJ18" s="353"/>
      <c r="GQK18" s="352"/>
      <c r="GQL18" s="353"/>
      <c r="GQM18" s="352"/>
      <c r="GQN18" s="353"/>
      <c r="GQO18" s="350"/>
      <c r="GQP18" s="350"/>
      <c r="GQQ18" s="350"/>
      <c r="GQR18" s="350"/>
      <c r="GQS18" s="350"/>
      <c r="GQT18" s="350"/>
      <c r="GQU18" s="351"/>
      <c r="GQV18" s="352"/>
      <c r="GQW18" s="353"/>
      <c r="GQX18" s="352"/>
      <c r="GQY18" s="353"/>
      <c r="GQZ18" s="352"/>
      <c r="GRA18" s="353"/>
      <c r="GRB18" s="352"/>
      <c r="GRC18" s="353"/>
      <c r="GRD18" s="350"/>
      <c r="GRE18" s="350"/>
      <c r="GRF18" s="350"/>
      <c r="GRG18" s="350"/>
      <c r="GRH18" s="350"/>
      <c r="GRI18" s="350"/>
      <c r="GRJ18" s="351"/>
      <c r="GRK18" s="352"/>
      <c r="GRL18" s="353"/>
      <c r="GRM18" s="352"/>
      <c r="GRN18" s="353"/>
      <c r="GRO18" s="352"/>
      <c r="GRP18" s="353"/>
      <c r="GRQ18" s="352"/>
      <c r="GRR18" s="353"/>
      <c r="GRS18" s="350"/>
      <c r="GRT18" s="350"/>
      <c r="GRU18" s="350"/>
      <c r="GRV18" s="350"/>
      <c r="GRW18" s="350"/>
      <c r="GRX18" s="350"/>
      <c r="GRY18" s="351"/>
      <c r="GRZ18" s="352"/>
      <c r="GSA18" s="353"/>
      <c r="GSB18" s="352"/>
      <c r="GSC18" s="353"/>
      <c r="GSD18" s="352"/>
      <c r="GSE18" s="353"/>
      <c r="GSF18" s="352"/>
      <c r="GSG18" s="353"/>
      <c r="GSH18" s="350"/>
      <c r="GSI18" s="350"/>
      <c r="GSJ18" s="350"/>
      <c r="GSK18" s="350"/>
      <c r="GSL18" s="350"/>
      <c r="GSM18" s="350"/>
      <c r="GSN18" s="351"/>
      <c r="GSO18" s="352"/>
      <c r="GSP18" s="353"/>
      <c r="GSQ18" s="352"/>
      <c r="GSR18" s="353"/>
      <c r="GSS18" s="352"/>
      <c r="GST18" s="353"/>
      <c r="GSU18" s="352"/>
      <c r="GSV18" s="353"/>
      <c r="GSW18" s="350"/>
      <c r="GSX18" s="350"/>
      <c r="GSY18" s="350"/>
      <c r="GSZ18" s="350"/>
      <c r="GTA18" s="350"/>
      <c r="GTB18" s="350"/>
      <c r="GTC18" s="351"/>
      <c r="GTD18" s="352"/>
      <c r="GTE18" s="353"/>
      <c r="GTF18" s="352"/>
      <c r="GTG18" s="353"/>
      <c r="GTH18" s="352"/>
      <c r="GTI18" s="353"/>
      <c r="GTJ18" s="352"/>
      <c r="GTK18" s="353"/>
      <c r="GTL18" s="350"/>
      <c r="GTM18" s="350"/>
      <c r="GTN18" s="350"/>
      <c r="GTO18" s="350"/>
      <c r="GTP18" s="350"/>
      <c r="GTQ18" s="350"/>
      <c r="GTR18" s="351"/>
      <c r="GTS18" s="352"/>
      <c r="GTT18" s="353"/>
      <c r="GTU18" s="352"/>
      <c r="GTV18" s="353"/>
      <c r="GTW18" s="352"/>
      <c r="GTX18" s="353"/>
      <c r="GTY18" s="352"/>
      <c r="GTZ18" s="353"/>
      <c r="GUA18" s="350"/>
      <c r="GUB18" s="350"/>
      <c r="GUC18" s="350"/>
      <c r="GUD18" s="350"/>
      <c r="GUE18" s="350"/>
      <c r="GUF18" s="350"/>
      <c r="GUG18" s="351"/>
      <c r="GUH18" s="352"/>
      <c r="GUI18" s="353"/>
      <c r="GUJ18" s="352"/>
      <c r="GUK18" s="353"/>
      <c r="GUL18" s="352"/>
      <c r="GUM18" s="353"/>
      <c r="GUN18" s="352"/>
      <c r="GUO18" s="353"/>
      <c r="GUP18" s="350"/>
      <c r="GUQ18" s="350"/>
      <c r="GUR18" s="350"/>
      <c r="GUS18" s="350"/>
      <c r="GUT18" s="350"/>
      <c r="GUU18" s="350"/>
      <c r="GUV18" s="351"/>
      <c r="GUW18" s="352"/>
      <c r="GUX18" s="353"/>
      <c r="GUY18" s="352"/>
      <c r="GUZ18" s="353"/>
      <c r="GVA18" s="352"/>
      <c r="GVB18" s="353"/>
      <c r="GVC18" s="352"/>
      <c r="GVD18" s="353"/>
      <c r="GVE18" s="350"/>
      <c r="GVF18" s="350"/>
      <c r="GVG18" s="350"/>
      <c r="GVH18" s="350"/>
      <c r="GVI18" s="350"/>
      <c r="GVJ18" s="350"/>
      <c r="GVK18" s="351"/>
      <c r="GVL18" s="352"/>
      <c r="GVM18" s="353"/>
      <c r="GVN18" s="352"/>
      <c r="GVO18" s="353"/>
      <c r="GVP18" s="352"/>
      <c r="GVQ18" s="353"/>
      <c r="GVR18" s="352"/>
      <c r="GVS18" s="353"/>
      <c r="GVT18" s="350"/>
      <c r="GVU18" s="350"/>
      <c r="GVV18" s="350"/>
      <c r="GVW18" s="350"/>
      <c r="GVX18" s="350"/>
      <c r="GVY18" s="350"/>
      <c r="GVZ18" s="351"/>
      <c r="GWA18" s="352"/>
      <c r="GWB18" s="353"/>
      <c r="GWC18" s="352"/>
      <c r="GWD18" s="353"/>
      <c r="GWE18" s="352"/>
      <c r="GWF18" s="353"/>
      <c r="GWG18" s="352"/>
      <c r="GWH18" s="353"/>
      <c r="GWI18" s="350"/>
      <c r="GWJ18" s="350"/>
      <c r="GWK18" s="350"/>
      <c r="GWL18" s="350"/>
      <c r="GWM18" s="350"/>
      <c r="GWN18" s="350"/>
      <c r="GWO18" s="351"/>
      <c r="GWP18" s="352"/>
      <c r="GWQ18" s="353"/>
      <c r="GWR18" s="352"/>
      <c r="GWS18" s="353"/>
      <c r="GWT18" s="352"/>
      <c r="GWU18" s="353"/>
      <c r="GWV18" s="352"/>
      <c r="GWW18" s="353"/>
      <c r="GWX18" s="350"/>
      <c r="GWY18" s="350"/>
      <c r="GWZ18" s="350"/>
      <c r="GXA18" s="350"/>
      <c r="GXB18" s="350"/>
      <c r="GXC18" s="350"/>
      <c r="GXD18" s="351"/>
      <c r="GXE18" s="352"/>
      <c r="GXF18" s="353"/>
      <c r="GXG18" s="352"/>
      <c r="GXH18" s="353"/>
      <c r="GXI18" s="352"/>
      <c r="GXJ18" s="353"/>
      <c r="GXK18" s="352"/>
      <c r="GXL18" s="353"/>
      <c r="GXM18" s="350"/>
      <c r="GXN18" s="350"/>
      <c r="GXO18" s="350"/>
      <c r="GXP18" s="350"/>
      <c r="GXQ18" s="350"/>
      <c r="GXR18" s="350"/>
      <c r="GXS18" s="351"/>
      <c r="GXT18" s="352"/>
      <c r="GXU18" s="353"/>
      <c r="GXV18" s="352"/>
      <c r="GXW18" s="353"/>
      <c r="GXX18" s="352"/>
      <c r="GXY18" s="353"/>
      <c r="GXZ18" s="352"/>
      <c r="GYA18" s="353"/>
      <c r="GYB18" s="350"/>
      <c r="GYC18" s="350"/>
      <c r="GYD18" s="350"/>
      <c r="GYE18" s="350"/>
      <c r="GYF18" s="350"/>
      <c r="GYG18" s="350"/>
      <c r="GYH18" s="351"/>
      <c r="GYI18" s="352"/>
      <c r="GYJ18" s="353"/>
      <c r="GYK18" s="352"/>
      <c r="GYL18" s="353"/>
      <c r="GYM18" s="352"/>
      <c r="GYN18" s="353"/>
      <c r="GYO18" s="352"/>
      <c r="GYP18" s="353"/>
      <c r="GYQ18" s="350"/>
      <c r="GYR18" s="350"/>
      <c r="GYS18" s="350"/>
      <c r="GYT18" s="350"/>
      <c r="GYU18" s="350"/>
      <c r="GYV18" s="350"/>
      <c r="GYW18" s="351"/>
      <c r="GYX18" s="352"/>
      <c r="GYY18" s="353"/>
      <c r="GYZ18" s="352"/>
      <c r="GZA18" s="353"/>
      <c r="GZB18" s="352"/>
      <c r="GZC18" s="353"/>
      <c r="GZD18" s="352"/>
      <c r="GZE18" s="353"/>
      <c r="GZF18" s="350"/>
      <c r="GZG18" s="350"/>
      <c r="GZH18" s="350"/>
      <c r="GZI18" s="350"/>
      <c r="GZJ18" s="350"/>
      <c r="GZK18" s="350"/>
      <c r="GZL18" s="351"/>
      <c r="GZM18" s="352"/>
      <c r="GZN18" s="353"/>
      <c r="GZO18" s="352"/>
      <c r="GZP18" s="353"/>
      <c r="GZQ18" s="352"/>
      <c r="GZR18" s="353"/>
      <c r="GZS18" s="352"/>
      <c r="GZT18" s="353"/>
      <c r="GZU18" s="350"/>
      <c r="GZV18" s="350"/>
      <c r="GZW18" s="350"/>
      <c r="GZX18" s="350"/>
      <c r="GZY18" s="350"/>
      <c r="GZZ18" s="350"/>
      <c r="HAA18" s="351"/>
      <c r="HAB18" s="352"/>
      <c r="HAC18" s="353"/>
      <c r="HAD18" s="352"/>
      <c r="HAE18" s="353"/>
      <c r="HAF18" s="352"/>
      <c r="HAG18" s="353"/>
      <c r="HAH18" s="352"/>
      <c r="HAI18" s="353"/>
      <c r="HAJ18" s="350"/>
      <c r="HAK18" s="350"/>
      <c r="HAL18" s="350"/>
      <c r="HAM18" s="350"/>
      <c r="HAN18" s="350"/>
      <c r="HAO18" s="350"/>
      <c r="HAP18" s="351"/>
      <c r="HAQ18" s="352"/>
      <c r="HAR18" s="353"/>
      <c r="HAS18" s="352"/>
      <c r="HAT18" s="353"/>
      <c r="HAU18" s="352"/>
      <c r="HAV18" s="353"/>
      <c r="HAW18" s="352"/>
      <c r="HAX18" s="353"/>
      <c r="HAY18" s="350"/>
      <c r="HAZ18" s="350"/>
      <c r="HBA18" s="350"/>
      <c r="HBB18" s="350"/>
      <c r="HBC18" s="350"/>
      <c r="HBD18" s="350"/>
      <c r="HBE18" s="351"/>
      <c r="HBF18" s="352"/>
      <c r="HBG18" s="353"/>
      <c r="HBH18" s="352"/>
      <c r="HBI18" s="353"/>
      <c r="HBJ18" s="352"/>
      <c r="HBK18" s="353"/>
      <c r="HBL18" s="352"/>
      <c r="HBM18" s="353"/>
      <c r="HBN18" s="350"/>
      <c r="HBO18" s="350"/>
      <c r="HBP18" s="350"/>
      <c r="HBQ18" s="350"/>
      <c r="HBR18" s="350"/>
      <c r="HBS18" s="350"/>
      <c r="HBT18" s="351"/>
      <c r="HBU18" s="352"/>
      <c r="HBV18" s="353"/>
      <c r="HBW18" s="352"/>
      <c r="HBX18" s="353"/>
      <c r="HBY18" s="352"/>
      <c r="HBZ18" s="353"/>
      <c r="HCA18" s="352"/>
      <c r="HCB18" s="353"/>
      <c r="HCC18" s="350"/>
      <c r="HCD18" s="350"/>
      <c r="HCE18" s="350"/>
      <c r="HCF18" s="350"/>
      <c r="HCG18" s="350"/>
      <c r="HCH18" s="350"/>
      <c r="HCI18" s="351"/>
      <c r="HCJ18" s="352"/>
      <c r="HCK18" s="353"/>
      <c r="HCL18" s="352"/>
      <c r="HCM18" s="353"/>
      <c r="HCN18" s="352"/>
      <c r="HCO18" s="353"/>
      <c r="HCP18" s="352"/>
      <c r="HCQ18" s="353"/>
      <c r="HCR18" s="350"/>
      <c r="HCS18" s="350"/>
      <c r="HCT18" s="350"/>
      <c r="HCU18" s="350"/>
      <c r="HCV18" s="350"/>
      <c r="HCW18" s="350"/>
      <c r="HCX18" s="351"/>
      <c r="HCY18" s="352"/>
      <c r="HCZ18" s="353"/>
      <c r="HDA18" s="352"/>
      <c r="HDB18" s="353"/>
      <c r="HDC18" s="352"/>
      <c r="HDD18" s="353"/>
      <c r="HDE18" s="352"/>
      <c r="HDF18" s="353"/>
      <c r="HDG18" s="350"/>
      <c r="HDH18" s="350"/>
      <c r="HDI18" s="350"/>
      <c r="HDJ18" s="350"/>
      <c r="HDK18" s="350"/>
      <c r="HDL18" s="350"/>
      <c r="HDM18" s="351"/>
      <c r="HDN18" s="352"/>
      <c r="HDO18" s="353"/>
      <c r="HDP18" s="352"/>
      <c r="HDQ18" s="353"/>
      <c r="HDR18" s="352"/>
      <c r="HDS18" s="353"/>
      <c r="HDT18" s="352"/>
      <c r="HDU18" s="353"/>
      <c r="HDV18" s="350"/>
      <c r="HDW18" s="350"/>
      <c r="HDX18" s="350"/>
      <c r="HDY18" s="350"/>
      <c r="HDZ18" s="350"/>
      <c r="HEA18" s="350"/>
      <c r="HEB18" s="351"/>
      <c r="HEC18" s="352"/>
      <c r="HED18" s="353"/>
      <c r="HEE18" s="352"/>
      <c r="HEF18" s="353"/>
      <c r="HEG18" s="352"/>
      <c r="HEH18" s="353"/>
      <c r="HEI18" s="352"/>
      <c r="HEJ18" s="353"/>
      <c r="HEK18" s="350"/>
      <c r="HEL18" s="350"/>
      <c r="HEM18" s="350"/>
      <c r="HEN18" s="350"/>
      <c r="HEO18" s="350"/>
      <c r="HEP18" s="350"/>
      <c r="HEQ18" s="351"/>
      <c r="HER18" s="352"/>
      <c r="HES18" s="353"/>
      <c r="HET18" s="352"/>
      <c r="HEU18" s="353"/>
      <c r="HEV18" s="352"/>
      <c r="HEW18" s="353"/>
      <c r="HEX18" s="352"/>
      <c r="HEY18" s="353"/>
      <c r="HEZ18" s="350"/>
      <c r="HFA18" s="350"/>
      <c r="HFB18" s="350"/>
      <c r="HFC18" s="350"/>
      <c r="HFD18" s="350"/>
      <c r="HFE18" s="350"/>
      <c r="HFF18" s="351"/>
      <c r="HFG18" s="352"/>
      <c r="HFH18" s="353"/>
      <c r="HFI18" s="352"/>
      <c r="HFJ18" s="353"/>
      <c r="HFK18" s="352"/>
      <c r="HFL18" s="353"/>
      <c r="HFM18" s="352"/>
      <c r="HFN18" s="353"/>
      <c r="HFO18" s="350"/>
      <c r="HFP18" s="350"/>
      <c r="HFQ18" s="350"/>
      <c r="HFR18" s="350"/>
      <c r="HFS18" s="350"/>
      <c r="HFT18" s="350"/>
      <c r="HFU18" s="351"/>
      <c r="HFV18" s="352"/>
      <c r="HFW18" s="353"/>
      <c r="HFX18" s="352"/>
      <c r="HFY18" s="353"/>
      <c r="HFZ18" s="352"/>
      <c r="HGA18" s="353"/>
      <c r="HGB18" s="352"/>
      <c r="HGC18" s="353"/>
      <c r="HGD18" s="350"/>
      <c r="HGE18" s="350"/>
      <c r="HGF18" s="350"/>
      <c r="HGG18" s="350"/>
      <c r="HGH18" s="350"/>
      <c r="HGI18" s="350"/>
      <c r="HGJ18" s="351"/>
      <c r="HGK18" s="352"/>
      <c r="HGL18" s="353"/>
      <c r="HGM18" s="352"/>
      <c r="HGN18" s="353"/>
      <c r="HGO18" s="352"/>
      <c r="HGP18" s="353"/>
      <c r="HGQ18" s="352"/>
      <c r="HGR18" s="353"/>
      <c r="HGS18" s="350"/>
      <c r="HGT18" s="350"/>
      <c r="HGU18" s="350"/>
      <c r="HGV18" s="350"/>
      <c r="HGW18" s="350"/>
      <c r="HGX18" s="350"/>
      <c r="HGY18" s="351"/>
      <c r="HGZ18" s="352"/>
      <c r="HHA18" s="353"/>
      <c r="HHB18" s="352"/>
      <c r="HHC18" s="353"/>
      <c r="HHD18" s="352"/>
      <c r="HHE18" s="353"/>
      <c r="HHF18" s="352"/>
      <c r="HHG18" s="353"/>
      <c r="HHH18" s="350"/>
      <c r="HHI18" s="350"/>
      <c r="HHJ18" s="350"/>
      <c r="HHK18" s="350"/>
      <c r="HHL18" s="350"/>
      <c r="HHM18" s="350"/>
      <c r="HHN18" s="351"/>
      <c r="HHO18" s="352"/>
      <c r="HHP18" s="353"/>
      <c r="HHQ18" s="352"/>
      <c r="HHR18" s="353"/>
      <c r="HHS18" s="352"/>
      <c r="HHT18" s="353"/>
      <c r="HHU18" s="352"/>
      <c r="HHV18" s="353"/>
      <c r="HHW18" s="350"/>
      <c r="HHX18" s="350"/>
      <c r="HHY18" s="350"/>
      <c r="HHZ18" s="350"/>
      <c r="HIA18" s="350"/>
      <c r="HIB18" s="350"/>
      <c r="HIC18" s="351"/>
      <c r="HID18" s="352"/>
      <c r="HIE18" s="353"/>
      <c r="HIF18" s="352"/>
      <c r="HIG18" s="353"/>
      <c r="HIH18" s="352"/>
      <c r="HII18" s="353"/>
      <c r="HIJ18" s="352"/>
      <c r="HIK18" s="353"/>
      <c r="HIL18" s="350"/>
      <c r="HIM18" s="350"/>
      <c r="HIN18" s="350"/>
      <c r="HIO18" s="350"/>
      <c r="HIP18" s="350"/>
      <c r="HIQ18" s="350"/>
      <c r="HIR18" s="351"/>
      <c r="HIS18" s="352"/>
      <c r="HIT18" s="353"/>
      <c r="HIU18" s="352"/>
      <c r="HIV18" s="353"/>
      <c r="HIW18" s="352"/>
      <c r="HIX18" s="353"/>
      <c r="HIY18" s="352"/>
      <c r="HIZ18" s="353"/>
      <c r="HJA18" s="350"/>
      <c r="HJB18" s="350"/>
      <c r="HJC18" s="350"/>
      <c r="HJD18" s="350"/>
      <c r="HJE18" s="350"/>
      <c r="HJF18" s="350"/>
      <c r="HJG18" s="351"/>
      <c r="HJH18" s="352"/>
      <c r="HJI18" s="353"/>
      <c r="HJJ18" s="352"/>
      <c r="HJK18" s="353"/>
      <c r="HJL18" s="352"/>
      <c r="HJM18" s="353"/>
      <c r="HJN18" s="352"/>
      <c r="HJO18" s="353"/>
      <c r="HJP18" s="350"/>
      <c r="HJQ18" s="350"/>
      <c r="HJR18" s="350"/>
      <c r="HJS18" s="350"/>
      <c r="HJT18" s="350"/>
      <c r="HJU18" s="350"/>
      <c r="HJV18" s="351"/>
      <c r="HJW18" s="352"/>
      <c r="HJX18" s="353"/>
      <c r="HJY18" s="352"/>
      <c r="HJZ18" s="353"/>
      <c r="HKA18" s="352"/>
      <c r="HKB18" s="353"/>
      <c r="HKC18" s="352"/>
      <c r="HKD18" s="353"/>
      <c r="HKE18" s="350"/>
      <c r="HKF18" s="350"/>
      <c r="HKG18" s="350"/>
      <c r="HKH18" s="350"/>
      <c r="HKI18" s="350"/>
      <c r="HKJ18" s="350"/>
      <c r="HKK18" s="351"/>
      <c r="HKL18" s="352"/>
      <c r="HKM18" s="353"/>
      <c r="HKN18" s="352"/>
      <c r="HKO18" s="353"/>
      <c r="HKP18" s="352"/>
      <c r="HKQ18" s="353"/>
      <c r="HKR18" s="352"/>
      <c r="HKS18" s="353"/>
      <c r="HKT18" s="350"/>
      <c r="HKU18" s="350"/>
      <c r="HKV18" s="350"/>
      <c r="HKW18" s="350"/>
      <c r="HKX18" s="350"/>
      <c r="HKY18" s="350"/>
      <c r="HKZ18" s="351"/>
      <c r="HLA18" s="352"/>
      <c r="HLB18" s="353"/>
      <c r="HLC18" s="352"/>
      <c r="HLD18" s="353"/>
      <c r="HLE18" s="352"/>
      <c r="HLF18" s="353"/>
      <c r="HLG18" s="352"/>
      <c r="HLH18" s="353"/>
      <c r="HLI18" s="350"/>
      <c r="HLJ18" s="350"/>
      <c r="HLK18" s="350"/>
      <c r="HLL18" s="350"/>
      <c r="HLM18" s="350"/>
      <c r="HLN18" s="350"/>
      <c r="HLO18" s="351"/>
      <c r="HLP18" s="352"/>
      <c r="HLQ18" s="353"/>
      <c r="HLR18" s="352"/>
      <c r="HLS18" s="353"/>
      <c r="HLT18" s="352"/>
      <c r="HLU18" s="353"/>
      <c r="HLV18" s="352"/>
      <c r="HLW18" s="353"/>
      <c r="HLX18" s="350"/>
      <c r="HLY18" s="350"/>
      <c r="HLZ18" s="350"/>
      <c r="HMA18" s="350"/>
      <c r="HMB18" s="350"/>
      <c r="HMC18" s="350"/>
      <c r="HMD18" s="351"/>
      <c r="HME18" s="352"/>
      <c r="HMF18" s="353"/>
      <c r="HMG18" s="352"/>
      <c r="HMH18" s="353"/>
      <c r="HMI18" s="352"/>
      <c r="HMJ18" s="353"/>
      <c r="HMK18" s="352"/>
      <c r="HML18" s="353"/>
      <c r="HMM18" s="350"/>
      <c r="HMN18" s="350"/>
      <c r="HMO18" s="350"/>
      <c r="HMP18" s="350"/>
      <c r="HMQ18" s="350"/>
      <c r="HMR18" s="350"/>
      <c r="HMS18" s="351"/>
      <c r="HMT18" s="352"/>
      <c r="HMU18" s="353"/>
      <c r="HMV18" s="352"/>
      <c r="HMW18" s="353"/>
      <c r="HMX18" s="352"/>
      <c r="HMY18" s="353"/>
      <c r="HMZ18" s="352"/>
      <c r="HNA18" s="353"/>
      <c r="HNB18" s="350"/>
      <c r="HNC18" s="350"/>
      <c r="HND18" s="350"/>
      <c r="HNE18" s="350"/>
      <c r="HNF18" s="350"/>
      <c r="HNG18" s="350"/>
      <c r="HNH18" s="351"/>
      <c r="HNI18" s="352"/>
      <c r="HNJ18" s="353"/>
      <c r="HNK18" s="352"/>
      <c r="HNL18" s="353"/>
      <c r="HNM18" s="352"/>
      <c r="HNN18" s="353"/>
      <c r="HNO18" s="352"/>
      <c r="HNP18" s="353"/>
      <c r="HNQ18" s="350"/>
      <c r="HNR18" s="350"/>
      <c r="HNS18" s="350"/>
      <c r="HNT18" s="350"/>
      <c r="HNU18" s="350"/>
      <c r="HNV18" s="350"/>
      <c r="HNW18" s="351"/>
      <c r="HNX18" s="352"/>
      <c r="HNY18" s="353"/>
      <c r="HNZ18" s="352"/>
      <c r="HOA18" s="353"/>
      <c r="HOB18" s="352"/>
      <c r="HOC18" s="353"/>
      <c r="HOD18" s="352"/>
      <c r="HOE18" s="353"/>
      <c r="HOF18" s="350"/>
      <c r="HOG18" s="350"/>
      <c r="HOH18" s="350"/>
      <c r="HOI18" s="350"/>
      <c r="HOJ18" s="350"/>
      <c r="HOK18" s="350"/>
      <c r="HOL18" s="351"/>
      <c r="HOM18" s="352"/>
      <c r="HON18" s="353"/>
      <c r="HOO18" s="352"/>
      <c r="HOP18" s="353"/>
      <c r="HOQ18" s="352"/>
      <c r="HOR18" s="353"/>
      <c r="HOS18" s="352"/>
      <c r="HOT18" s="353"/>
      <c r="HOU18" s="350"/>
      <c r="HOV18" s="350"/>
      <c r="HOW18" s="350"/>
      <c r="HOX18" s="350"/>
      <c r="HOY18" s="350"/>
      <c r="HOZ18" s="350"/>
      <c r="HPA18" s="351"/>
      <c r="HPB18" s="352"/>
      <c r="HPC18" s="353"/>
      <c r="HPD18" s="352"/>
      <c r="HPE18" s="353"/>
      <c r="HPF18" s="352"/>
      <c r="HPG18" s="353"/>
      <c r="HPH18" s="352"/>
      <c r="HPI18" s="353"/>
      <c r="HPJ18" s="350"/>
      <c r="HPK18" s="350"/>
      <c r="HPL18" s="350"/>
      <c r="HPM18" s="350"/>
      <c r="HPN18" s="350"/>
      <c r="HPO18" s="350"/>
      <c r="HPP18" s="351"/>
      <c r="HPQ18" s="352"/>
      <c r="HPR18" s="353"/>
      <c r="HPS18" s="352"/>
      <c r="HPT18" s="353"/>
      <c r="HPU18" s="352"/>
      <c r="HPV18" s="353"/>
      <c r="HPW18" s="352"/>
      <c r="HPX18" s="353"/>
      <c r="HPY18" s="350"/>
      <c r="HPZ18" s="350"/>
      <c r="HQA18" s="350"/>
      <c r="HQB18" s="350"/>
      <c r="HQC18" s="350"/>
      <c r="HQD18" s="350"/>
      <c r="HQE18" s="351"/>
      <c r="HQF18" s="352"/>
      <c r="HQG18" s="353"/>
      <c r="HQH18" s="352"/>
      <c r="HQI18" s="353"/>
      <c r="HQJ18" s="352"/>
      <c r="HQK18" s="353"/>
      <c r="HQL18" s="352"/>
      <c r="HQM18" s="353"/>
      <c r="HQN18" s="350"/>
      <c r="HQO18" s="350"/>
      <c r="HQP18" s="350"/>
      <c r="HQQ18" s="350"/>
      <c r="HQR18" s="350"/>
      <c r="HQS18" s="350"/>
      <c r="HQT18" s="351"/>
      <c r="HQU18" s="352"/>
      <c r="HQV18" s="353"/>
      <c r="HQW18" s="352"/>
      <c r="HQX18" s="353"/>
      <c r="HQY18" s="352"/>
      <c r="HQZ18" s="353"/>
      <c r="HRA18" s="352"/>
      <c r="HRB18" s="353"/>
      <c r="HRC18" s="350"/>
      <c r="HRD18" s="350"/>
      <c r="HRE18" s="350"/>
      <c r="HRF18" s="350"/>
      <c r="HRG18" s="350"/>
      <c r="HRH18" s="350"/>
      <c r="HRI18" s="351"/>
      <c r="HRJ18" s="352"/>
      <c r="HRK18" s="353"/>
      <c r="HRL18" s="352"/>
      <c r="HRM18" s="353"/>
      <c r="HRN18" s="352"/>
      <c r="HRO18" s="353"/>
      <c r="HRP18" s="352"/>
      <c r="HRQ18" s="353"/>
      <c r="HRR18" s="350"/>
      <c r="HRS18" s="350"/>
      <c r="HRT18" s="350"/>
      <c r="HRU18" s="350"/>
      <c r="HRV18" s="350"/>
      <c r="HRW18" s="350"/>
      <c r="HRX18" s="351"/>
      <c r="HRY18" s="352"/>
      <c r="HRZ18" s="353"/>
      <c r="HSA18" s="352"/>
      <c r="HSB18" s="353"/>
      <c r="HSC18" s="352"/>
      <c r="HSD18" s="353"/>
      <c r="HSE18" s="352"/>
      <c r="HSF18" s="353"/>
      <c r="HSG18" s="350"/>
      <c r="HSH18" s="350"/>
      <c r="HSI18" s="350"/>
      <c r="HSJ18" s="350"/>
      <c r="HSK18" s="350"/>
      <c r="HSL18" s="350"/>
      <c r="HSM18" s="351"/>
      <c r="HSN18" s="352"/>
      <c r="HSO18" s="353"/>
      <c r="HSP18" s="352"/>
      <c r="HSQ18" s="353"/>
      <c r="HSR18" s="352"/>
      <c r="HSS18" s="353"/>
      <c r="HST18" s="352"/>
      <c r="HSU18" s="353"/>
      <c r="HSV18" s="350"/>
      <c r="HSW18" s="350"/>
      <c r="HSX18" s="350"/>
      <c r="HSY18" s="350"/>
      <c r="HSZ18" s="350"/>
      <c r="HTA18" s="350"/>
      <c r="HTB18" s="351"/>
      <c r="HTC18" s="352"/>
      <c r="HTD18" s="353"/>
      <c r="HTE18" s="352"/>
      <c r="HTF18" s="353"/>
      <c r="HTG18" s="352"/>
      <c r="HTH18" s="353"/>
      <c r="HTI18" s="352"/>
      <c r="HTJ18" s="353"/>
      <c r="HTK18" s="350"/>
      <c r="HTL18" s="350"/>
      <c r="HTM18" s="350"/>
      <c r="HTN18" s="350"/>
      <c r="HTO18" s="350"/>
      <c r="HTP18" s="350"/>
      <c r="HTQ18" s="351"/>
      <c r="HTR18" s="352"/>
      <c r="HTS18" s="353"/>
      <c r="HTT18" s="352"/>
      <c r="HTU18" s="353"/>
      <c r="HTV18" s="352"/>
      <c r="HTW18" s="353"/>
      <c r="HTX18" s="352"/>
      <c r="HTY18" s="353"/>
      <c r="HTZ18" s="350"/>
      <c r="HUA18" s="350"/>
      <c r="HUB18" s="350"/>
      <c r="HUC18" s="350"/>
      <c r="HUD18" s="350"/>
      <c r="HUE18" s="350"/>
      <c r="HUF18" s="351"/>
      <c r="HUG18" s="352"/>
      <c r="HUH18" s="353"/>
      <c r="HUI18" s="352"/>
      <c r="HUJ18" s="353"/>
      <c r="HUK18" s="352"/>
      <c r="HUL18" s="353"/>
      <c r="HUM18" s="352"/>
      <c r="HUN18" s="353"/>
      <c r="HUO18" s="350"/>
      <c r="HUP18" s="350"/>
      <c r="HUQ18" s="350"/>
      <c r="HUR18" s="350"/>
      <c r="HUS18" s="350"/>
      <c r="HUT18" s="350"/>
      <c r="HUU18" s="351"/>
      <c r="HUV18" s="352"/>
      <c r="HUW18" s="353"/>
      <c r="HUX18" s="352"/>
      <c r="HUY18" s="353"/>
      <c r="HUZ18" s="352"/>
      <c r="HVA18" s="353"/>
      <c r="HVB18" s="352"/>
      <c r="HVC18" s="353"/>
      <c r="HVD18" s="350"/>
      <c r="HVE18" s="350"/>
      <c r="HVF18" s="350"/>
      <c r="HVG18" s="350"/>
      <c r="HVH18" s="350"/>
      <c r="HVI18" s="350"/>
      <c r="HVJ18" s="351"/>
      <c r="HVK18" s="352"/>
      <c r="HVL18" s="353"/>
      <c r="HVM18" s="352"/>
      <c r="HVN18" s="353"/>
      <c r="HVO18" s="352"/>
      <c r="HVP18" s="353"/>
      <c r="HVQ18" s="352"/>
      <c r="HVR18" s="353"/>
      <c r="HVS18" s="350"/>
      <c r="HVT18" s="350"/>
      <c r="HVU18" s="350"/>
      <c r="HVV18" s="350"/>
      <c r="HVW18" s="350"/>
      <c r="HVX18" s="350"/>
      <c r="HVY18" s="351"/>
      <c r="HVZ18" s="352"/>
      <c r="HWA18" s="353"/>
      <c r="HWB18" s="352"/>
      <c r="HWC18" s="353"/>
      <c r="HWD18" s="352"/>
      <c r="HWE18" s="353"/>
      <c r="HWF18" s="352"/>
      <c r="HWG18" s="353"/>
      <c r="HWH18" s="350"/>
      <c r="HWI18" s="350"/>
      <c r="HWJ18" s="350"/>
      <c r="HWK18" s="350"/>
      <c r="HWL18" s="350"/>
      <c r="HWM18" s="350"/>
      <c r="HWN18" s="351"/>
      <c r="HWO18" s="352"/>
      <c r="HWP18" s="353"/>
      <c r="HWQ18" s="352"/>
      <c r="HWR18" s="353"/>
      <c r="HWS18" s="352"/>
      <c r="HWT18" s="353"/>
      <c r="HWU18" s="352"/>
      <c r="HWV18" s="353"/>
      <c r="HWW18" s="350"/>
      <c r="HWX18" s="350"/>
      <c r="HWY18" s="350"/>
      <c r="HWZ18" s="350"/>
      <c r="HXA18" s="350"/>
      <c r="HXB18" s="350"/>
      <c r="HXC18" s="351"/>
      <c r="HXD18" s="352"/>
      <c r="HXE18" s="353"/>
      <c r="HXF18" s="352"/>
      <c r="HXG18" s="353"/>
      <c r="HXH18" s="352"/>
      <c r="HXI18" s="353"/>
      <c r="HXJ18" s="352"/>
      <c r="HXK18" s="353"/>
      <c r="HXL18" s="350"/>
      <c r="HXM18" s="350"/>
      <c r="HXN18" s="350"/>
      <c r="HXO18" s="350"/>
      <c r="HXP18" s="350"/>
      <c r="HXQ18" s="350"/>
      <c r="HXR18" s="351"/>
      <c r="HXS18" s="352"/>
      <c r="HXT18" s="353"/>
      <c r="HXU18" s="352"/>
      <c r="HXV18" s="353"/>
      <c r="HXW18" s="352"/>
      <c r="HXX18" s="353"/>
      <c r="HXY18" s="352"/>
      <c r="HXZ18" s="353"/>
      <c r="HYA18" s="350"/>
      <c r="HYB18" s="350"/>
      <c r="HYC18" s="350"/>
      <c r="HYD18" s="350"/>
      <c r="HYE18" s="350"/>
      <c r="HYF18" s="350"/>
      <c r="HYG18" s="351"/>
      <c r="HYH18" s="352"/>
      <c r="HYI18" s="353"/>
      <c r="HYJ18" s="352"/>
      <c r="HYK18" s="353"/>
      <c r="HYL18" s="352"/>
      <c r="HYM18" s="353"/>
      <c r="HYN18" s="352"/>
      <c r="HYO18" s="353"/>
      <c r="HYP18" s="350"/>
      <c r="HYQ18" s="350"/>
      <c r="HYR18" s="350"/>
      <c r="HYS18" s="350"/>
      <c r="HYT18" s="350"/>
      <c r="HYU18" s="350"/>
      <c r="HYV18" s="351"/>
      <c r="HYW18" s="352"/>
      <c r="HYX18" s="353"/>
      <c r="HYY18" s="352"/>
      <c r="HYZ18" s="353"/>
      <c r="HZA18" s="352"/>
      <c r="HZB18" s="353"/>
      <c r="HZC18" s="352"/>
      <c r="HZD18" s="353"/>
      <c r="HZE18" s="350"/>
      <c r="HZF18" s="350"/>
      <c r="HZG18" s="350"/>
      <c r="HZH18" s="350"/>
      <c r="HZI18" s="350"/>
      <c r="HZJ18" s="350"/>
      <c r="HZK18" s="351"/>
      <c r="HZL18" s="352"/>
      <c r="HZM18" s="353"/>
      <c r="HZN18" s="352"/>
      <c r="HZO18" s="353"/>
      <c r="HZP18" s="352"/>
      <c r="HZQ18" s="353"/>
      <c r="HZR18" s="352"/>
      <c r="HZS18" s="353"/>
      <c r="HZT18" s="350"/>
      <c r="HZU18" s="350"/>
      <c r="HZV18" s="350"/>
      <c r="HZW18" s="350"/>
      <c r="HZX18" s="350"/>
      <c r="HZY18" s="350"/>
      <c r="HZZ18" s="351"/>
      <c r="IAA18" s="352"/>
      <c r="IAB18" s="353"/>
      <c r="IAC18" s="352"/>
      <c r="IAD18" s="353"/>
      <c r="IAE18" s="352"/>
      <c r="IAF18" s="353"/>
      <c r="IAG18" s="352"/>
      <c r="IAH18" s="353"/>
      <c r="IAI18" s="350"/>
      <c r="IAJ18" s="350"/>
      <c r="IAK18" s="350"/>
      <c r="IAL18" s="350"/>
      <c r="IAM18" s="350"/>
      <c r="IAN18" s="350"/>
      <c r="IAO18" s="351"/>
      <c r="IAP18" s="352"/>
      <c r="IAQ18" s="353"/>
      <c r="IAR18" s="352"/>
      <c r="IAS18" s="353"/>
      <c r="IAT18" s="352"/>
      <c r="IAU18" s="353"/>
      <c r="IAV18" s="352"/>
      <c r="IAW18" s="353"/>
      <c r="IAX18" s="350"/>
      <c r="IAY18" s="350"/>
      <c r="IAZ18" s="350"/>
      <c r="IBA18" s="350"/>
      <c r="IBB18" s="350"/>
      <c r="IBC18" s="350"/>
      <c r="IBD18" s="351"/>
      <c r="IBE18" s="352"/>
      <c r="IBF18" s="353"/>
      <c r="IBG18" s="352"/>
      <c r="IBH18" s="353"/>
      <c r="IBI18" s="352"/>
      <c r="IBJ18" s="353"/>
      <c r="IBK18" s="352"/>
      <c r="IBL18" s="353"/>
      <c r="IBM18" s="350"/>
      <c r="IBN18" s="350"/>
      <c r="IBO18" s="350"/>
      <c r="IBP18" s="350"/>
      <c r="IBQ18" s="350"/>
      <c r="IBR18" s="350"/>
      <c r="IBS18" s="351"/>
      <c r="IBT18" s="352"/>
      <c r="IBU18" s="353"/>
      <c r="IBV18" s="352"/>
      <c r="IBW18" s="353"/>
      <c r="IBX18" s="352"/>
      <c r="IBY18" s="353"/>
      <c r="IBZ18" s="352"/>
      <c r="ICA18" s="353"/>
      <c r="ICB18" s="350"/>
      <c r="ICC18" s="350"/>
      <c r="ICD18" s="350"/>
      <c r="ICE18" s="350"/>
      <c r="ICF18" s="350"/>
      <c r="ICG18" s="350"/>
      <c r="ICH18" s="351"/>
      <c r="ICI18" s="352"/>
      <c r="ICJ18" s="353"/>
      <c r="ICK18" s="352"/>
      <c r="ICL18" s="353"/>
      <c r="ICM18" s="352"/>
      <c r="ICN18" s="353"/>
      <c r="ICO18" s="352"/>
      <c r="ICP18" s="353"/>
      <c r="ICQ18" s="350"/>
      <c r="ICR18" s="350"/>
      <c r="ICS18" s="350"/>
      <c r="ICT18" s="350"/>
      <c r="ICU18" s="350"/>
      <c r="ICV18" s="350"/>
      <c r="ICW18" s="351"/>
      <c r="ICX18" s="352"/>
      <c r="ICY18" s="353"/>
      <c r="ICZ18" s="352"/>
      <c r="IDA18" s="353"/>
      <c r="IDB18" s="352"/>
      <c r="IDC18" s="353"/>
      <c r="IDD18" s="352"/>
      <c r="IDE18" s="353"/>
      <c r="IDF18" s="350"/>
      <c r="IDG18" s="350"/>
      <c r="IDH18" s="350"/>
      <c r="IDI18" s="350"/>
      <c r="IDJ18" s="350"/>
      <c r="IDK18" s="350"/>
      <c r="IDL18" s="351"/>
      <c r="IDM18" s="352"/>
      <c r="IDN18" s="353"/>
      <c r="IDO18" s="352"/>
      <c r="IDP18" s="353"/>
      <c r="IDQ18" s="352"/>
      <c r="IDR18" s="353"/>
      <c r="IDS18" s="352"/>
      <c r="IDT18" s="353"/>
      <c r="IDU18" s="350"/>
      <c r="IDV18" s="350"/>
      <c r="IDW18" s="350"/>
      <c r="IDX18" s="350"/>
      <c r="IDY18" s="350"/>
      <c r="IDZ18" s="350"/>
      <c r="IEA18" s="351"/>
      <c r="IEB18" s="352"/>
      <c r="IEC18" s="353"/>
      <c r="IED18" s="352"/>
      <c r="IEE18" s="353"/>
      <c r="IEF18" s="352"/>
      <c r="IEG18" s="353"/>
      <c r="IEH18" s="352"/>
      <c r="IEI18" s="353"/>
      <c r="IEJ18" s="350"/>
      <c r="IEK18" s="350"/>
      <c r="IEL18" s="350"/>
      <c r="IEM18" s="350"/>
      <c r="IEN18" s="350"/>
      <c r="IEO18" s="350"/>
      <c r="IEP18" s="351"/>
      <c r="IEQ18" s="352"/>
      <c r="IER18" s="353"/>
      <c r="IES18" s="352"/>
      <c r="IET18" s="353"/>
      <c r="IEU18" s="352"/>
      <c r="IEV18" s="353"/>
      <c r="IEW18" s="352"/>
      <c r="IEX18" s="353"/>
      <c r="IEY18" s="350"/>
      <c r="IEZ18" s="350"/>
      <c r="IFA18" s="350"/>
      <c r="IFB18" s="350"/>
      <c r="IFC18" s="350"/>
      <c r="IFD18" s="350"/>
      <c r="IFE18" s="351"/>
      <c r="IFF18" s="352"/>
      <c r="IFG18" s="353"/>
      <c r="IFH18" s="352"/>
      <c r="IFI18" s="353"/>
      <c r="IFJ18" s="352"/>
      <c r="IFK18" s="353"/>
      <c r="IFL18" s="352"/>
      <c r="IFM18" s="353"/>
      <c r="IFN18" s="350"/>
      <c r="IFO18" s="350"/>
      <c r="IFP18" s="350"/>
      <c r="IFQ18" s="350"/>
      <c r="IFR18" s="350"/>
      <c r="IFS18" s="350"/>
      <c r="IFT18" s="351"/>
      <c r="IFU18" s="352"/>
      <c r="IFV18" s="353"/>
      <c r="IFW18" s="352"/>
      <c r="IFX18" s="353"/>
      <c r="IFY18" s="352"/>
      <c r="IFZ18" s="353"/>
      <c r="IGA18" s="352"/>
      <c r="IGB18" s="353"/>
      <c r="IGC18" s="350"/>
      <c r="IGD18" s="350"/>
      <c r="IGE18" s="350"/>
      <c r="IGF18" s="350"/>
      <c r="IGG18" s="350"/>
      <c r="IGH18" s="350"/>
      <c r="IGI18" s="351"/>
      <c r="IGJ18" s="352"/>
      <c r="IGK18" s="353"/>
      <c r="IGL18" s="352"/>
      <c r="IGM18" s="353"/>
      <c r="IGN18" s="352"/>
      <c r="IGO18" s="353"/>
      <c r="IGP18" s="352"/>
      <c r="IGQ18" s="353"/>
      <c r="IGR18" s="350"/>
      <c r="IGS18" s="350"/>
      <c r="IGT18" s="350"/>
      <c r="IGU18" s="350"/>
      <c r="IGV18" s="350"/>
      <c r="IGW18" s="350"/>
      <c r="IGX18" s="351"/>
      <c r="IGY18" s="352"/>
      <c r="IGZ18" s="353"/>
      <c r="IHA18" s="352"/>
      <c r="IHB18" s="353"/>
      <c r="IHC18" s="352"/>
      <c r="IHD18" s="353"/>
      <c r="IHE18" s="352"/>
      <c r="IHF18" s="353"/>
      <c r="IHG18" s="350"/>
      <c r="IHH18" s="350"/>
      <c r="IHI18" s="350"/>
      <c r="IHJ18" s="350"/>
      <c r="IHK18" s="350"/>
      <c r="IHL18" s="350"/>
      <c r="IHM18" s="351"/>
      <c r="IHN18" s="352"/>
      <c r="IHO18" s="353"/>
      <c r="IHP18" s="352"/>
      <c r="IHQ18" s="353"/>
      <c r="IHR18" s="352"/>
      <c r="IHS18" s="353"/>
      <c r="IHT18" s="352"/>
      <c r="IHU18" s="353"/>
      <c r="IHV18" s="350"/>
      <c r="IHW18" s="350"/>
      <c r="IHX18" s="350"/>
      <c r="IHY18" s="350"/>
      <c r="IHZ18" s="350"/>
      <c r="IIA18" s="350"/>
      <c r="IIB18" s="351"/>
      <c r="IIC18" s="352"/>
      <c r="IID18" s="353"/>
      <c r="IIE18" s="352"/>
      <c r="IIF18" s="353"/>
      <c r="IIG18" s="352"/>
      <c r="IIH18" s="353"/>
      <c r="III18" s="352"/>
      <c r="IIJ18" s="353"/>
      <c r="IIK18" s="350"/>
      <c r="IIL18" s="350"/>
      <c r="IIM18" s="350"/>
      <c r="IIN18" s="350"/>
      <c r="IIO18" s="350"/>
      <c r="IIP18" s="350"/>
      <c r="IIQ18" s="351"/>
      <c r="IIR18" s="352"/>
      <c r="IIS18" s="353"/>
      <c r="IIT18" s="352"/>
      <c r="IIU18" s="353"/>
      <c r="IIV18" s="352"/>
      <c r="IIW18" s="353"/>
      <c r="IIX18" s="352"/>
      <c r="IIY18" s="353"/>
      <c r="IIZ18" s="350"/>
      <c r="IJA18" s="350"/>
      <c r="IJB18" s="350"/>
      <c r="IJC18" s="350"/>
      <c r="IJD18" s="350"/>
      <c r="IJE18" s="350"/>
      <c r="IJF18" s="351"/>
      <c r="IJG18" s="352"/>
      <c r="IJH18" s="353"/>
      <c r="IJI18" s="352"/>
      <c r="IJJ18" s="353"/>
      <c r="IJK18" s="352"/>
      <c r="IJL18" s="353"/>
      <c r="IJM18" s="352"/>
      <c r="IJN18" s="353"/>
      <c r="IJO18" s="350"/>
      <c r="IJP18" s="350"/>
      <c r="IJQ18" s="350"/>
      <c r="IJR18" s="350"/>
      <c r="IJS18" s="350"/>
      <c r="IJT18" s="350"/>
      <c r="IJU18" s="351"/>
      <c r="IJV18" s="352"/>
      <c r="IJW18" s="353"/>
      <c r="IJX18" s="352"/>
      <c r="IJY18" s="353"/>
      <c r="IJZ18" s="352"/>
      <c r="IKA18" s="353"/>
      <c r="IKB18" s="352"/>
      <c r="IKC18" s="353"/>
      <c r="IKD18" s="350"/>
      <c r="IKE18" s="350"/>
      <c r="IKF18" s="350"/>
      <c r="IKG18" s="350"/>
      <c r="IKH18" s="350"/>
      <c r="IKI18" s="350"/>
      <c r="IKJ18" s="351"/>
      <c r="IKK18" s="352"/>
      <c r="IKL18" s="353"/>
      <c r="IKM18" s="352"/>
      <c r="IKN18" s="353"/>
      <c r="IKO18" s="352"/>
      <c r="IKP18" s="353"/>
      <c r="IKQ18" s="352"/>
      <c r="IKR18" s="353"/>
      <c r="IKS18" s="350"/>
      <c r="IKT18" s="350"/>
      <c r="IKU18" s="350"/>
      <c r="IKV18" s="350"/>
      <c r="IKW18" s="350"/>
      <c r="IKX18" s="350"/>
      <c r="IKY18" s="351"/>
      <c r="IKZ18" s="352"/>
      <c r="ILA18" s="353"/>
      <c r="ILB18" s="352"/>
      <c r="ILC18" s="353"/>
      <c r="ILD18" s="352"/>
      <c r="ILE18" s="353"/>
      <c r="ILF18" s="352"/>
      <c r="ILG18" s="353"/>
      <c r="ILH18" s="350"/>
      <c r="ILI18" s="350"/>
      <c r="ILJ18" s="350"/>
      <c r="ILK18" s="350"/>
      <c r="ILL18" s="350"/>
      <c r="ILM18" s="350"/>
      <c r="ILN18" s="351"/>
      <c r="ILO18" s="352"/>
      <c r="ILP18" s="353"/>
      <c r="ILQ18" s="352"/>
      <c r="ILR18" s="353"/>
      <c r="ILS18" s="352"/>
      <c r="ILT18" s="353"/>
      <c r="ILU18" s="352"/>
      <c r="ILV18" s="353"/>
      <c r="ILW18" s="350"/>
      <c r="ILX18" s="350"/>
      <c r="ILY18" s="350"/>
      <c r="ILZ18" s="350"/>
      <c r="IMA18" s="350"/>
      <c r="IMB18" s="350"/>
      <c r="IMC18" s="351"/>
      <c r="IMD18" s="352"/>
      <c r="IME18" s="353"/>
      <c r="IMF18" s="352"/>
      <c r="IMG18" s="353"/>
      <c r="IMH18" s="352"/>
      <c r="IMI18" s="353"/>
      <c r="IMJ18" s="352"/>
      <c r="IMK18" s="353"/>
      <c r="IML18" s="350"/>
      <c r="IMM18" s="350"/>
      <c r="IMN18" s="350"/>
      <c r="IMO18" s="350"/>
      <c r="IMP18" s="350"/>
      <c r="IMQ18" s="350"/>
      <c r="IMR18" s="351"/>
      <c r="IMS18" s="352"/>
      <c r="IMT18" s="353"/>
      <c r="IMU18" s="352"/>
      <c r="IMV18" s="353"/>
      <c r="IMW18" s="352"/>
      <c r="IMX18" s="353"/>
      <c r="IMY18" s="352"/>
      <c r="IMZ18" s="353"/>
      <c r="INA18" s="350"/>
      <c r="INB18" s="350"/>
      <c r="INC18" s="350"/>
      <c r="IND18" s="350"/>
      <c r="INE18" s="350"/>
      <c r="INF18" s="350"/>
      <c r="ING18" s="351"/>
      <c r="INH18" s="352"/>
      <c r="INI18" s="353"/>
      <c r="INJ18" s="352"/>
      <c r="INK18" s="353"/>
      <c r="INL18" s="352"/>
      <c r="INM18" s="353"/>
      <c r="INN18" s="352"/>
      <c r="INO18" s="353"/>
      <c r="INP18" s="350"/>
      <c r="INQ18" s="350"/>
      <c r="INR18" s="350"/>
      <c r="INS18" s="350"/>
      <c r="INT18" s="350"/>
      <c r="INU18" s="350"/>
      <c r="INV18" s="351"/>
      <c r="INW18" s="352"/>
      <c r="INX18" s="353"/>
      <c r="INY18" s="352"/>
      <c r="INZ18" s="353"/>
      <c r="IOA18" s="352"/>
      <c r="IOB18" s="353"/>
      <c r="IOC18" s="352"/>
      <c r="IOD18" s="353"/>
      <c r="IOE18" s="350"/>
      <c r="IOF18" s="350"/>
      <c r="IOG18" s="350"/>
      <c r="IOH18" s="350"/>
      <c r="IOI18" s="350"/>
      <c r="IOJ18" s="350"/>
      <c r="IOK18" s="351"/>
      <c r="IOL18" s="352"/>
      <c r="IOM18" s="353"/>
      <c r="ION18" s="352"/>
      <c r="IOO18" s="353"/>
      <c r="IOP18" s="352"/>
      <c r="IOQ18" s="353"/>
      <c r="IOR18" s="352"/>
      <c r="IOS18" s="353"/>
      <c r="IOT18" s="350"/>
      <c r="IOU18" s="350"/>
      <c r="IOV18" s="350"/>
      <c r="IOW18" s="350"/>
      <c r="IOX18" s="350"/>
      <c r="IOY18" s="350"/>
      <c r="IOZ18" s="351"/>
      <c r="IPA18" s="352"/>
      <c r="IPB18" s="353"/>
      <c r="IPC18" s="352"/>
      <c r="IPD18" s="353"/>
      <c r="IPE18" s="352"/>
      <c r="IPF18" s="353"/>
      <c r="IPG18" s="352"/>
      <c r="IPH18" s="353"/>
      <c r="IPI18" s="350"/>
      <c r="IPJ18" s="350"/>
      <c r="IPK18" s="350"/>
      <c r="IPL18" s="350"/>
      <c r="IPM18" s="350"/>
      <c r="IPN18" s="350"/>
      <c r="IPO18" s="351"/>
      <c r="IPP18" s="352"/>
      <c r="IPQ18" s="353"/>
      <c r="IPR18" s="352"/>
      <c r="IPS18" s="353"/>
      <c r="IPT18" s="352"/>
      <c r="IPU18" s="353"/>
      <c r="IPV18" s="352"/>
      <c r="IPW18" s="353"/>
      <c r="IPX18" s="350"/>
      <c r="IPY18" s="350"/>
      <c r="IPZ18" s="350"/>
      <c r="IQA18" s="350"/>
      <c r="IQB18" s="350"/>
      <c r="IQC18" s="350"/>
      <c r="IQD18" s="351"/>
      <c r="IQE18" s="352"/>
      <c r="IQF18" s="353"/>
      <c r="IQG18" s="352"/>
      <c r="IQH18" s="353"/>
      <c r="IQI18" s="352"/>
      <c r="IQJ18" s="353"/>
      <c r="IQK18" s="352"/>
      <c r="IQL18" s="353"/>
      <c r="IQM18" s="350"/>
      <c r="IQN18" s="350"/>
      <c r="IQO18" s="350"/>
      <c r="IQP18" s="350"/>
      <c r="IQQ18" s="350"/>
      <c r="IQR18" s="350"/>
      <c r="IQS18" s="351"/>
      <c r="IQT18" s="352"/>
      <c r="IQU18" s="353"/>
      <c r="IQV18" s="352"/>
      <c r="IQW18" s="353"/>
      <c r="IQX18" s="352"/>
      <c r="IQY18" s="353"/>
      <c r="IQZ18" s="352"/>
      <c r="IRA18" s="353"/>
      <c r="IRB18" s="350"/>
      <c r="IRC18" s="350"/>
      <c r="IRD18" s="350"/>
      <c r="IRE18" s="350"/>
      <c r="IRF18" s="350"/>
      <c r="IRG18" s="350"/>
      <c r="IRH18" s="351"/>
      <c r="IRI18" s="352"/>
      <c r="IRJ18" s="353"/>
      <c r="IRK18" s="352"/>
      <c r="IRL18" s="353"/>
      <c r="IRM18" s="352"/>
      <c r="IRN18" s="353"/>
      <c r="IRO18" s="352"/>
      <c r="IRP18" s="353"/>
      <c r="IRQ18" s="350"/>
      <c r="IRR18" s="350"/>
      <c r="IRS18" s="350"/>
      <c r="IRT18" s="350"/>
      <c r="IRU18" s="350"/>
      <c r="IRV18" s="350"/>
      <c r="IRW18" s="351"/>
      <c r="IRX18" s="352"/>
      <c r="IRY18" s="353"/>
      <c r="IRZ18" s="352"/>
      <c r="ISA18" s="353"/>
      <c r="ISB18" s="352"/>
      <c r="ISC18" s="353"/>
      <c r="ISD18" s="352"/>
      <c r="ISE18" s="353"/>
      <c r="ISF18" s="350"/>
      <c r="ISG18" s="350"/>
      <c r="ISH18" s="350"/>
      <c r="ISI18" s="350"/>
      <c r="ISJ18" s="350"/>
      <c r="ISK18" s="350"/>
      <c r="ISL18" s="351"/>
      <c r="ISM18" s="352"/>
      <c r="ISN18" s="353"/>
      <c r="ISO18" s="352"/>
      <c r="ISP18" s="353"/>
      <c r="ISQ18" s="352"/>
      <c r="ISR18" s="353"/>
      <c r="ISS18" s="352"/>
      <c r="IST18" s="353"/>
      <c r="ISU18" s="350"/>
      <c r="ISV18" s="350"/>
      <c r="ISW18" s="350"/>
      <c r="ISX18" s="350"/>
      <c r="ISY18" s="350"/>
      <c r="ISZ18" s="350"/>
      <c r="ITA18" s="351"/>
      <c r="ITB18" s="352"/>
      <c r="ITC18" s="353"/>
      <c r="ITD18" s="352"/>
      <c r="ITE18" s="353"/>
      <c r="ITF18" s="352"/>
      <c r="ITG18" s="353"/>
      <c r="ITH18" s="352"/>
      <c r="ITI18" s="353"/>
      <c r="ITJ18" s="350"/>
      <c r="ITK18" s="350"/>
      <c r="ITL18" s="350"/>
      <c r="ITM18" s="350"/>
      <c r="ITN18" s="350"/>
      <c r="ITO18" s="350"/>
      <c r="ITP18" s="351"/>
      <c r="ITQ18" s="352"/>
      <c r="ITR18" s="353"/>
      <c r="ITS18" s="352"/>
      <c r="ITT18" s="353"/>
      <c r="ITU18" s="352"/>
      <c r="ITV18" s="353"/>
      <c r="ITW18" s="352"/>
      <c r="ITX18" s="353"/>
      <c r="ITY18" s="350"/>
      <c r="ITZ18" s="350"/>
      <c r="IUA18" s="350"/>
      <c r="IUB18" s="350"/>
      <c r="IUC18" s="350"/>
      <c r="IUD18" s="350"/>
      <c r="IUE18" s="351"/>
      <c r="IUF18" s="352"/>
      <c r="IUG18" s="353"/>
      <c r="IUH18" s="352"/>
      <c r="IUI18" s="353"/>
      <c r="IUJ18" s="352"/>
      <c r="IUK18" s="353"/>
      <c r="IUL18" s="352"/>
      <c r="IUM18" s="353"/>
      <c r="IUN18" s="350"/>
      <c r="IUO18" s="350"/>
      <c r="IUP18" s="350"/>
      <c r="IUQ18" s="350"/>
      <c r="IUR18" s="350"/>
      <c r="IUS18" s="350"/>
      <c r="IUT18" s="351"/>
      <c r="IUU18" s="352"/>
      <c r="IUV18" s="353"/>
      <c r="IUW18" s="352"/>
      <c r="IUX18" s="353"/>
      <c r="IUY18" s="352"/>
      <c r="IUZ18" s="353"/>
      <c r="IVA18" s="352"/>
      <c r="IVB18" s="353"/>
      <c r="IVC18" s="350"/>
      <c r="IVD18" s="350"/>
      <c r="IVE18" s="350"/>
      <c r="IVF18" s="350"/>
      <c r="IVG18" s="350"/>
      <c r="IVH18" s="350"/>
      <c r="IVI18" s="351"/>
      <c r="IVJ18" s="352"/>
      <c r="IVK18" s="353"/>
      <c r="IVL18" s="352"/>
      <c r="IVM18" s="353"/>
      <c r="IVN18" s="352"/>
      <c r="IVO18" s="353"/>
      <c r="IVP18" s="352"/>
      <c r="IVQ18" s="353"/>
      <c r="IVR18" s="350"/>
      <c r="IVS18" s="350"/>
      <c r="IVT18" s="350"/>
      <c r="IVU18" s="350"/>
      <c r="IVV18" s="350"/>
      <c r="IVW18" s="350"/>
      <c r="IVX18" s="351"/>
      <c r="IVY18" s="352"/>
      <c r="IVZ18" s="353"/>
      <c r="IWA18" s="352"/>
      <c r="IWB18" s="353"/>
      <c r="IWC18" s="352"/>
      <c r="IWD18" s="353"/>
      <c r="IWE18" s="352"/>
      <c r="IWF18" s="353"/>
      <c r="IWG18" s="350"/>
      <c r="IWH18" s="350"/>
      <c r="IWI18" s="350"/>
      <c r="IWJ18" s="350"/>
      <c r="IWK18" s="350"/>
      <c r="IWL18" s="350"/>
      <c r="IWM18" s="351"/>
      <c r="IWN18" s="352"/>
      <c r="IWO18" s="353"/>
      <c r="IWP18" s="352"/>
      <c r="IWQ18" s="353"/>
      <c r="IWR18" s="352"/>
      <c r="IWS18" s="353"/>
      <c r="IWT18" s="352"/>
      <c r="IWU18" s="353"/>
      <c r="IWV18" s="350"/>
      <c r="IWW18" s="350"/>
      <c r="IWX18" s="350"/>
      <c r="IWY18" s="350"/>
      <c r="IWZ18" s="350"/>
      <c r="IXA18" s="350"/>
      <c r="IXB18" s="351"/>
      <c r="IXC18" s="352"/>
      <c r="IXD18" s="353"/>
      <c r="IXE18" s="352"/>
      <c r="IXF18" s="353"/>
      <c r="IXG18" s="352"/>
      <c r="IXH18" s="353"/>
      <c r="IXI18" s="352"/>
      <c r="IXJ18" s="353"/>
      <c r="IXK18" s="350"/>
      <c r="IXL18" s="350"/>
      <c r="IXM18" s="350"/>
      <c r="IXN18" s="350"/>
      <c r="IXO18" s="350"/>
      <c r="IXP18" s="350"/>
      <c r="IXQ18" s="351"/>
      <c r="IXR18" s="352"/>
      <c r="IXS18" s="353"/>
      <c r="IXT18" s="352"/>
      <c r="IXU18" s="353"/>
      <c r="IXV18" s="352"/>
      <c r="IXW18" s="353"/>
      <c r="IXX18" s="352"/>
      <c r="IXY18" s="353"/>
      <c r="IXZ18" s="350"/>
      <c r="IYA18" s="350"/>
      <c r="IYB18" s="350"/>
      <c r="IYC18" s="350"/>
      <c r="IYD18" s="350"/>
      <c r="IYE18" s="350"/>
      <c r="IYF18" s="351"/>
      <c r="IYG18" s="352"/>
      <c r="IYH18" s="353"/>
      <c r="IYI18" s="352"/>
      <c r="IYJ18" s="353"/>
      <c r="IYK18" s="352"/>
      <c r="IYL18" s="353"/>
      <c r="IYM18" s="352"/>
      <c r="IYN18" s="353"/>
      <c r="IYO18" s="350"/>
      <c r="IYP18" s="350"/>
      <c r="IYQ18" s="350"/>
      <c r="IYR18" s="350"/>
      <c r="IYS18" s="350"/>
      <c r="IYT18" s="350"/>
      <c r="IYU18" s="351"/>
      <c r="IYV18" s="352"/>
      <c r="IYW18" s="353"/>
      <c r="IYX18" s="352"/>
      <c r="IYY18" s="353"/>
      <c r="IYZ18" s="352"/>
      <c r="IZA18" s="353"/>
      <c r="IZB18" s="352"/>
      <c r="IZC18" s="353"/>
      <c r="IZD18" s="350"/>
      <c r="IZE18" s="350"/>
      <c r="IZF18" s="350"/>
      <c r="IZG18" s="350"/>
      <c r="IZH18" s="350"/>
      <c r="IZI18" s="350"/>
      <c r="IZJ18" s="351"/>
      <c r="IZK18" s="352"/>
      <c r="IZL18" s="353"/>
      <c r="IZM18" s="352"/>
      <c r="IZN18" s="353"/>
      <c r="IZO18" s="352"/>
      <c r="IZP18" s="353"/>
      <c r="IZQ18" s="352"/>
      <c r="IZR18" s="353"/>
      <c r="IZS18" s="350"/>
      <c r="IZT18" s="350"/>
      <c r="IZU18" s="350"/>
      <c r="IZV18" s="350"/>
      <c r="IZW18" s="350"/>
      <c r="IZX18" s="350"/>
      <c r="IZY18" s="351"/>
      <c r="IZZ18" s="352"/>
      <c r="JAA18" s="353"/>
      <c r="JAB18" s="352"/>
      <c r="JAC18" s="353"/>
      <c r="JAD18" s="352"/>
      <c r="JAE18" s="353"/>
      <c r="JAF18" s="352"/>
      <c r="JAG18" s="353"/>
      <c r="JAH18" s="350"/>
      <c r="JAI18" s="350"/>
      <c r="JAJ18" s="350"/>
      <c r="JAK18" s="350"/>
      <c r="JAL18" s="350"/>
      <c r="JAM18" s="350"/>
      <c r="JAN18" s="351"/>
      <c r="JAO18" s="352"/>
      <c r="JAP18" s="353"/>
      <c r="JAQ18" s="352"/>
      <c r="JAR18" s="353"/>
      <c r="JAS18" s="352"/>
      <c r="JAT18" s="353"/>
      <c r="JAU18" s="352"/>
      <c r="JAV18" s="353"/>
      <c r="JAW18" s="350"/>
      <c r="JAX18" s="350"/>
      <c r="JAY18" s="350"/>
      <c r="JAZ18" s="350"/>
      <c r="JBA18" s="350"/>
      <c r="JBB18" s="350"/>
      <c r="JBC18" s="351"/>
      <c r="JBD18" s="352"/>
      <c r="JBE18" s="353"/>
      <c r="JBF18" s="352"/>
      <c r="JBG18" s="353"/>
      <c r="JBH18" s="352"/>
      <c r="JBI18" s="353"/>
      <c r="JBJ18" s="352"/>
      <c r="JBK18" s="353"/>
      <c r="JBL18" s="350"/>
      <c r="JBM18" s="350"/>
      <c r="JBN18" s="350"/>
      <c r="JBO18" s="350"/>
      <c r="JBP18" s="350"/>
      <c r="JBQ18" s="350"/>
      <c r="JBR18" s="351"/>
      <c r="JBS18" s="352"/>
      <c r="JBT18" s="353"/>
      <c r="JBU18" s="352"/>
      <c r="JBV18" s="353"/>
      <c r="JBW18" s="352"/>
      <c r="JBX18" s="353"/>
      <c r="JBY18" s="352"/>
      <c r="JBZ18" s="353"/>
      <c r="JCA18" s="350"/>
      <c r="JCB18" s="350"/>
      <c r="JCC18" s="350"/>
      <c r="JCD18" s="350"/>
      <c r="JCE18" s="350"/>
      <c r="JCF18" s="350"/>
      <c r="JCG18" s="351"/>
      <c r="JCH18" s="352"/>
      <c r="JCI18" s="353"/>
      <c r="JCJ18" s="352"/>
      <c r="JCK18" s="353"/>
      <c r="JCL18" s="352"/>
      <c r="JCM18" s="353"/>
      <c r="JCN18" s="352"/>
      <c r="JCO18" s="353"/>
      <c r="JCP18" s="350"/>
      <c r="JCQ18" s="350"/>
      <c r="JCR18" s="350"/>
      <c r="JCS18" s="350"/>
      <c r="JCT18" s="350"/>
      <c r="JCU18" s="350"/>
      <c r="JCV18" s="351"/>
      <c r="JCW18" s="352"/>
      <c r="JCX18" s="353"/>
      <c r="JCY18" s="352"/>
      <c r="JCZ18" s="353"/>
      <c r="JDA18" s="352"/>
      <c r="JDB18" s="353"/>
      <c r="JDC18" s="352"/>
      <c r="JDD18" s="353"/>
      <c r="JDE18" s="350"/>
      <c r="JDF18" s="350"/>
      <c r="JDG18" s="350"/>
      <c r="JDH18" s="350"/>
      <c r="JDI18" s="350"/>
      <c r="JDJ18" s="350"/>
      <c r="JDK18" s="351"/>
      <c r="JDL18" s="352"/>
      <c r="JDM18" s="353"/>
      <c r="JDN18" s="352"/>
      <c r="JDO18" s="353"/>
      <c r="JDP18" s="352"/>
      <c r="JDQ18" s="353"/>
      <c r="JDR18" s="352"/>
      <c r="JDS18" s="353"/>
      <c r="JDT18" s="350"/>
      <c r="JDU18" s="350"/>
      <c r="JDV18" s="350"/>
      <c r="JDW18" s="350"/>
      <c r="JDX18" s="350"/>
      <c r="JDY18" s="350"/>
      <c r="JDZ18" s="351"/>
      <c r="JEA18" s="352"/>
      <c r="JEB18" s="353"/>
      <c r="JEC18" s="352"/>
      <c r="JED18" s="353"/>
      <c r="JEE18" s="352"/>
      <c r="JEF18" s="353"/>
      <c r="JEG18" s="352"/>
      <c r="JEH18" s="353"/>
      <c r="JEI18" s="350"/>
      <c r="JEJ18" s="350"/>
      <c r="JEK18" s="350"/>
      <c r="JEL18" s="350"/>
      <c r="JEM18" s="350"/>
      <c r="JEN18" s="350"/>
      <c r="JEO18" s="351"/>
      <c r="JEP18" s="352"/>
      <c r="JEQ18" s="353"/>
      <c r="JER18" s="352"/>
      <c r="JES18" s="353"/>
      <c r="JET18" s="352"/>
      <c r="JEU18" s="353"/>
      <c r="JEV18" s="352"/>
      <c r="JEW18" s="353"/>
      <c r="JEX18" s="350"/>
      <c r="JEY18" s="350"/>
      <c r="JEZ18" s="350"/>
      <c r="JFA18" s="350"/>
      <c r="JFB18" s="350"/>
      <c r="JFC18" s="350"/>
      <c r="JFD18" s="351"/>
      <c r="JFE18" s="352"/>
      <c r="JFF18" s="353"/>
      <c r="JFG18" s="352"/>
      <c r="JFH18" s="353"/>
      <c r="JFI18" s="352"/>
      <c r="JFJ18" s="353"/>
      <c r="JFK18" s="352"/>
      <c r="JFL18" s="353"/>
      <c r="JFM18" s="350"/>
      <c r="JFN18" s="350"/>
      <c r="JFO18" s="350"/>
      <c r="JFP18" s="350"/>
      <c r="JFQ18" s="350"/>
      <c r="JFR18" s="350"/>
      <c r="JFS18" s="351"/>
      <c r="JFT18" s="352"/>
      <c r="JFU18" s="353"/>
      <c r="JFV18" s="352"/>
      <c r="JFW18" s="353"/>
      <c r="JFX18" s="352"/>
      <c r="JFY18" s="353"/>
      <c r="JFZ18" s="352"/>
      <c r="JGA18" s="353"/>
      <c r="JGB18" s="350"/>
      <c r="JGC18" s="350"/>
      <c r="JGD18" s="350"/>
      <c r="JGE18" s="350"/>
      <c r="JGF18" s="350"/>
      <c r="JGG18" s="350"/>
      <c r="JGH18" s="351"/>
      <c r="JGI18" s="352"/>
      <c r="JGJ18" s="353"/>
      <c r="JGK18" s="352"/>
      <c r="JGL18" s="353"/>
      <c r="JGM18" s="352"/>
      <c r="JGN18" s="353"/>
      <c r="JGO18" s="352"/>
      <c r="JGP18" s="353"/>
      <c r="JGQ18" s="350"/>
      <c r="JGR18" s="350"/>
      <c r="JGS18" s="350"/>
      <c r="JGT18" s="350"/>
      <c r="JGU18" s="350"/>
      <c r="JGV18" s="350"/>
      <c r="JGW18" s="351"/>
      <c r="JGX18" s="352"/>
      <c r="JGY18" s="353"/>
      <c r="JGZ18" s="352"/>
      <c r="JHA18" s="353"/>
      <c r="JHB18" s="352"/>
      <c r="JHC18" s="353"/>
      <c r="JHD18" s="352"/>
      <c r="JHE18" s="353"/>
      <c r="JHF18" s="350"/>
      <c r="JHG18" s="350"/>
      <c r="JHH18" s="350"/>
      <c r="JHI18" s="350"/>
      <c r="JHJ18" s="350"/>
      <c r="JHK18" s="350"/>
      <c r="JHL18" s="351"/>
      <c r="JHM18" s="352"/>
      <c r="JHN18" s="353"/>
      <c r="JHO18" s="352"/>
      <c r="JHP18" s="353"/>
      <c r="JHQ18" s="352"/>
      <c r="JHR18" s="353"/>
      <c r="JHS18" s="352"/>
      <c r="JHT18" s="353"/>
      <c r="JHU18" s="350"/>
      <c r="JHV18" s="350"/>
      <c r="JHW18" s="350"/>
      <c r="JHX18" s="350"/>
      <c r="JHY18" s="350"/>
      <c r="JHZ18" s="350"/>
      <c r="JIA18" s="351"/>
      <c r="JIB18" s="352"/>
      <c r="JIC18" s="353"/>
      <c r="JID18" s="352"/>
      <c r="JIE18" s="353"/>
      <c r="JIF18" s="352"/>
      <c r="JIG18" s="353"/>
      <c r="JIH18" s="352"/>
      <c r="JII18" s="353"/>
      <c r="JIJ18" s="350"/>
      <c r="JIK18" s="350"/>
      <c r="JIL18" s="350"/>
      <c r="JIM18" s="350"/>
      <c r="JIN18" s="350"/>
      <c r="JIO18" s="350"/>
      <c r="JIP18" s="351"/>
      <c r="JIQ18" s="352"/>
      <c r="JIR18" s="353"/>
      <c r="JIS18" s="352"/>
      <c r="JIT18" s="353"/>
      <c r="JIU18" s="352"/>
      <c r="JIV18" s="353"/>
      <c r="JIW18" s="352"/>
      <c r="JIX18" s="353"/>
      <c r="JIY18" s="350"/>
      <c r="JIZ18" s="350"/>
      <c r="JJA18" s="350"/>
      <c r="JJB18" s="350"/>
      <c r="JJC18" s="350"/>
      <c r="JJD18" s="350"/>
      <c r="JJE18" s="351"/>
      <c r="JJF18" s="352"/>
      <c r="JJG18" s="353"/>
      <c r="JJH18" s="352"/>
      <c r="JJI18" s="353"/>
      <c r="JJJ18" s="352"/>
      <c r="JJK18" s="353"/>
      <c r="JJL18" s="352"/>
      <c r="JJM18" s="353"/>
      <c r="JJN18" s="350"/>
      <c r="JJO18" s="350"/>
      <c r="JJP18" s="350"/>
      <c r="JJQ18" s="350"/>
      <c r="JJR18" s="350"/>
      <c r="JJS18" s="350"/>
      <c r="JJT18" s="351"/>
      <c r="JJU18" s="352"/>
      <c r="JJV18" s="353"/>
      <c r="JJW18" s="352"/>
      <c r="JJX18" s="353"/>
      <c r="JJY18" s="352"/>
      <c r="JJZ18" s="353"/>
      <c r="JKA18" s="352"/>
      <c r="JKB18" s="353"/>
      <c r="JKC18" s="350"/>
      <c r="JKD18" s="350"/>
      <c r="JKE18" s="350"/>
      <c r="JKF18" s="350"/>
      <c r="JKG18" s="350"/>
      <c r="JKH18" s="350"/>
      <c r="JKI18" s="351"/>
      <c r="JKJ18" s="352"/>
      <c r="JKK18" s="353"/>
      <c r="JKL18" s="352"/>
      <c r="JKM18" s="353"/>
      <c r="JKN18" s="352"/>
      <c r="JKO18" s="353"/>
      <c r="JKP18" s="352"/>
      <c r="JKQ18" s="353"/>
      <c r="JKR18" s="350"/>
      <c r="JKS18" s="350"/>
      <c r="JKT18" s="350"/>
      <c r="JKU18" s="350"/>
      <c r="JKV18" s="350"/>
      <c r="JKW18" s="350"/>
      <c r="JKX18" s="351"/>
      <c r="JKY18" s="352"/>
      <c r="JKZ18" s="353"/>
      <c r="JLA18" s="352"/>
      <c r="JLB18" s="353"/>
      <c r="JLC18" s="352"/>
      <c r="JLD18" s="353"/>
      <c r="JLE18" s="352"/>
      <c r="JLF18" s="353"/>
      <c r="JLG18" s="350"/>
      <c r="JLH18" s="350"/>
      <c r="JLI18" s="350"/>
      <c r="JLJ18" s="350"/>
      <c r="JLK18" s="350"/>
      <c r="JLL18" s="350"/>
      <c r="JLM18" s="351"/>
      <c r="JLN18" s="352"/>
      <c r="JLO18" s="353"/>
      <c r="JLP18" s="352"/>
      <c r="JLQ18" s="353"/>
      <c r="JLR18" s="352"/>
      <c r="JLS18" s="353"/>
      <c r="JLT18" s="352"/>
      <c r="JLU18" s="353"/>
      <c r="JLV18" s="350"/>
      <c r="JLW18" s="350"/>
      <c r="JLX18" s="350"/>
      <c r="JLY18" s="350"/>
      <c r="JLZ18" s="350"/>
      <c r="JMA18" s="350"/>
      <c r="JMB18" s="351"/>
      <c r="JMC18" s="352"/>
      <c r="JMD18" s="353"/>
      <c r="JME18" s="352"/>
      <c r="JMF18" s="353"/>
      <c r="JMG18" s="352"/>
      <c r="JMH18" s="353"/>
      <c r="JMI18" s="352"/>
      <c r="JMJ18" s="353"/>
      <c r="JMK18" s="350"/>
      <c r="JML18" s="350"/>
      <c r="JMM18" s="350"/>
      <c r="JMN18" s="350"/>
      <c r="JMO18" s="350"/>
      <c r="JMP18" s="350"/>
      <c r="JMQ18" s="351"/>
      <c r="JMR18" s="352"/>
      <c r="JMS18" s="353"/>
      <c r="JMT18" s="352"/>
      <c r="JMU18" s="353"/>
      <c r="JMV18" s="352"/>
      <c r="JMW18" s="353"/>
      <c r="JMX18" s="352"/>
      <c r="JMY18" s="353"/>
      <c r="JMZ18" s="350"/>
      <c r="JNA18" s="350"/>
      <c r="JNB18" s="350"/>
      <c r="JNC18" s="350"/>
      <c r="JND18" s="350"/>
      <c r="JNE18" s="350"/>
      <c r="JNF18" s="351"/>
      <c r="JNG18" s="352"/>
      <c r="JNH18" s="353"/>
      <c r="JNI18" s="352"/>
      <c r="JNJ18" s="353"/>
      <c r="JNK18" s="352"/>
      <c r="JNL18" s="353"/>
      <c r="JNM18" s="352"/>
      <c r="JNN18" s="353"/>
      <c r="JNO18" s="350"/>
      <c r="JNP18" s="350"/>
      <c r="JNQ18" s="350"/>
      <c r="JNR18" s="350"/>
      <c r="JNS18" s="350"/>
      <c r="JNT18" s="350"/>
      <c r="JNU18" s="351"/>
      <c r="JNV18" s="352"/>
      <c r="JNW18" s="353"/>
      <c r="JNX18" s="352"/>
      <c r="JNY18" s="353"/>
      <c r="JNZ18" s="352"/>
      <c r="JOA18" s="353"/>
      <c r="JOB18" s="352"/>
      <c r="JOC18" s="353"/>
      <c r="JOD18" s="350"/>
      <c r="JOE18" s="350"/>
      <c r="JOF18" s="350"/>
      <c r="JOG18" s="350"/>
      <c r="JOH18" s="350"/>
      <c r="JOI18" s="350"/>
      <c r="JOJ18" s="351"/>
      <c r="JOK18" s="352"/>
      <c r="JOL18" s="353"/>
      <c r="JOM18" s="352"/>
      <c r="JON18" s="353"/>
      <c r="JOO18" s="352"/>
      <c r="JOP18" s="353"/>
      <c r="JOQ18" s="352"/>
      <c r="JOR18" s="353"/>
      <c r="JOS18" s="350"/>
      <c r="JOT18" s="350"/>
      <c r="JOU18" s="350"/>
      <c r="JOV18" s="350"/>
      <c r="JOW18" s="350"/>
      <c r="JOX18" s="350"/>
      <c r="JOY18" s="351"/>
      <c r="JOZ18" s="352"/>
      <c r="JPA18" s="353"/>
      <c r="JPB18" s="352"/>
      <c r="JPC18" s="353"/>
      <c r="JPD18" s="352"/>
      <c r="JPE18" s="353"/>
      <c r="JPF18" s="352"/>
      <c r="JPG18" s="353"/>
      <c r="JPH18" s="350"/>
      <c r="JPI18" s="350"/>
      <c r="JPJ18" s="350"/>
      <c r="JPK18" s="350"/>
      <c r="JPL18" s="350"/>
      <c r="JPM18" s="350"/>
      <c r="JPN18" s="351"/>
      <c r="JPO18" s="352"/>
      <c r="JPP18" s="353"/>
      <c r="JPQ18" s="352"/>
      <c r="JPR18" s="353"/>
      <c r="JPS18" s="352"/>
      <c r="JPT18" s="353"/>
      <c r="JPU18" s="352"/>
      <c r="JPV18" s="353"/>
      <c r="JPW18" s="350"/>
      <c r="JPX18" s="350"/>
      <c r="JPY18" s="350"/>
      <c r="JPZ18" s="350"/>
      <c r="JQA18" s="350"/>
      <c r="JQB18" s="350"/>
      <c r="JQC18" s="351"/>
      <c r="JQD18" s="352"/>
      <c r="JQE18" s="353"/>
      <c r="JQF18" s="352"/>
      <c r="JQG18" s="353"/>
      <c r="JQH18" s="352"/>
      <c r="JQI18" s="353"/>
      <c r="JQJ18" s="352"/>
      <c r="JQK18" s="353"/>
      <c r="JQL18" s="350"/>
      <c r="JQM18" s="350"/>
      <c r="JQN18" s="350"/>
      <c r="JQO18" s="350"/>
      <c r="JQP18" s="350"/>
      <c r="JQQ18" s="350"/>
      <c r="JQR18" s="351"/>
      <c r="JQS18" s="352"/>
      <c r="JQT18" s="353"/>
      <c r="JQU18" s="352"/>
      <c r="JQV18" s="353"/>
      <c r="JQW18" s="352"/>
      <c r="JQX18" s="353"/>
      <c r="JQY18" s="352"/>
      <c r="JQZ18" s="353"/>
      <c r="JRA18" s="350"/>
      <c r="JRB18" s="350"/>
      <c r="JRC18" s="350"/>
      <c r="JRD18" s="350"/>
      <c r="JRE18" s="350"/>
      <c r="JRF18" s="350"/>
      <c r="JRG18" s="351"/>
      <c r="JRH18" s="352"/>
      <c r="JRI18" s="353"/>
      <c r="JRJ18" s="352"/>
      <c r="JRK18" s="353"/>
      <c r="JRL18" s="352"/>
      <c r="JRM18" s="353"/>
      <c r="JRN18" s="352"/>
      <c r="JRO18" s="353"/>
      <c r="JRP18" s="350"/>
      <c r="JRQ18" s="350"/>
      <c r="JRR18" s="350"/>
      <c r="JRS18" s="350"/>
      <c r="JRT18" s="350"/>
      <c r="JRU18" s="350"/>
      <c r="JRV18" s="351"/>
      <c r="JRW18" s="352"/>
      <c r="JRX18" s="353"/>
      <c r="JRY18" s="352"/>
      <c r="JRZ18" s="353"/>
      <c r="JSA18" s="352"/>
      <c r="JSB18" s="353"/>
      <c r="JSC18" s="352"/>
      <c r="JSD18" s="353"/>
      <c r="JSE18" s="350"/>
      <c r="JSF18" s="350"/>
      <c r="JSG18" s="350"/>
      <c r="JSH18" s="350"/>
      <c r="JSI18" s="350"/>
      <c r="JSJ18" s="350"/>
      <c r="JSK18" s="351"/>
      <c r="JSL18" s="352"/>
      <c r="JSM18" s="353"/>
      <c r="JSN18" s="352"/>
      <c r="JSO18" s="353"/>
      <c r="JSP18" s="352"/>
      <c r="JSQ18" s="353"/>
      <c r="JSR18" s="352"/>
      <c r="JSS18" s="353"/>
      <c r="JST18" s="350"/>
      <c r="JSU18" s="350"/>
      <c r="JSV18" s="350"/>
      <c r="JSW18" s="350"/>
      <c r="JSX18" s="350"/>
      <c r="JSY18" s="350"/>
      <c r="JSZ18" s="351"/>
      <c r="JTA18" s="352"/>
      <c r="JTB18" s="353"/>
      <c r="JTC18" s="352"/>
      <c r="JTD18" s="353"/>
      <c r="JTE18" s="352"/>
      <c r="JTF18" s="353"/>
      <c r="JTG18" s="352"/>
      <c r="JTH18" s="353"/>
      <c r="JTI18" s="350"/>
      <c r="JTJ18" s="350"/>
      <c r="JTK18" s="350"/>
      <c r="JTL18" s="350"/>
      <c r="JTM18" s="350"/>
      <c r="JTN18" s="350"/>
      <c r="JTO18" s="351"/>
      <c r="JTP18" s="352"/>
      <c r="JTQ18" s="353"/>
      <c r="JTR18" s="352"/>
      <c r="JTS18" s="353"/>
      <c r="JTT18" s="352"/>
      <c r="JTU18" s="353"/>
      <c r="JTV18" s="352"/>
      <c r="JTW18" s="353"/>
      <c r="JTX18" s="350"/>
      <c r="JTY18" s="350"/>
      <c r="JTZ18" s="350"/>
      <c r="JUA18" s="350"/>
      <c r="JUB18" s="350"/>
      <c r="JUC18" s="350"/>
      <c r="JUD18" s="351"/>
      <c r="JUE18" s="352"/>
      <c r="JUF18" s="353"/>
      <c r="JUG18" s="352"/>
      <c r="JUH18" s="353"/>
      <c r="JUI18" s="352"/>
      <c r="JUJ18" s="353"/>
      <c r="JUK18" s="352"/>
      <c r="JUL18" s="353"/>
      <c r="JUM18" s="350"/>
      <c r="JUN18" s="350"/>
      <c r="JUO18" s="350"/>
      <c r="JUP18" s="350"/>
      <c r="JUQ18" s="350"/>
      <c r="JUR18" s="350"/>
      <c r="JUS18" s="351"/>
      <c r="JUT18" s="352"/>
      <c r="JUU18" s="353"/>
      <c r="JUV18" s="352"/>
      <c r="JUW18" s="353"/>
      <c r="JUX18" s="352"/>
      <c r="JUY18" s="353"/>
      <c r="JUZ18" s="352"/>
      <c r="JVA18" s="353"/>
      <c r="JVB18" s="350"/>
      <c r="JVC18" s="350"/>
      <c r="JVD18" s="350"/>
      <c r="JVE18" s="350"/>
      <c r="JVF18" s="350"/>
      <c r="JVG18" s="350"/>
      <c r="JVH18" s="351"/>
      <c r="JVI18" s="352"/>
      <c r="JVJ18" s="353"/>
      <c r="JVK18" s="352"/>
      <c r="JVL18" s="353"/>
      <c r="JVM18" s="352"/>
      <c r="JVN18" s="353"/>
      <c r="JVO18" s="352"/>
      <c r="JVP18" s="353"/>
      <c r="JVQ18" s="350"/>
      <c r="JVR18" s="350"/>
      <c r="JVS18" s="350"/>
      <c r="JVT18" s="350"/>
      <c r="JVU18" s="350"/>
      <c r="JVV18" s="350"/>
      <c r="JVW18" s="351"/>
      <c r="JVX18" s="352"/>
      <c r="JVY18" s="353"/>
      <c r="JVZ18" s="352"/>
      <c r="JWA18" s="353"/>
      <c r="JWB18" s="352"/>
      <c r="JWC18" s="353"/>
      <c r="JWD18" s="352"/>
      <c r="JWE18" s="353"/>
      <c r="JWF18" s="350"/>
      <c r="JWG18" s="350"/>
      <c r="JWH18" s="350"/>
      <c r="JWI18" s="350"/>
      <c r="JWJ18" s="350"/>
      <c r="JWK18" s="350"/>
      <c r="JWL18" s="351"/>
      <c r="JWM18" s="352"/>
      <c r="JWN18" s="353"/>
      <c r="JWO18" s="352"/>
      <c r="JWP18" s="353"/>
      <c r="JWQ18" s="352"/>
      <c r="JWR18" s="353"/>
      <c r="JWS18" s="352"/>
      <c r="JWT18" s="353"/>
      <c r="JWU18" s="350"/>
      <c r="JWV18" s="350"/>
      <c r="JWW18" s="350"/>
      <c r="JWX18" s="350"/>
      <c r="JWY18" s="350"/>
      <c r="JWZ18" s="350"/>
      <c r="JXA18" s="351"/>
      <c r="JXB18" s="352"/>
      <c r="JXC18" s="353"/>
      <c r="JXD18" s="352"/>
      <c r="JXE18" s="353"/>
      <c r="JXF18" s="352"/>
      <c r="JXG18" s="353"/>
      <c r="JXH18" s="352"/>
      <c r="JXI18" s="353"/>
      <c r="JXJ18" s="350"/>
      <c r="JXK18" s="350"/>
      <c r="JXL18" s="350"/>
      <c r="JXM18" s="350"/>
      <c r="JXN18" s="350"/>
      <c r="JXO18" s="350"/>
      <c r="JXP18" s="351"/>
      <c r="JXQ18" s="352"/>
      <c r="JXR18" s="353"/>
      <c r="JXS18" s="352"/>
      <c r="JXT18" s="353"/>
      <c r="JXU18" s="352"/>
      <c r="JXV18" s="353"/>
      <c r="JXW18" s="352"/>
      <c r="JXX18" s="353"/>
      <c r="JXY18" s="350"/>
      <c r="JXZ18" s="350"/>
      <c r="JYA18" s="350"/>
      <c r="JYB18" s="350"/>
      <c r="JYC18" s="350"/>
      <c r="JYD18" s="350"/>
      <c r="JYE18" s="351"/>
      <c r="JYF18" s="352"/>
      <c r="JYG18" s="353"/>
      <c r="JYH18" s="352"/>
      <c r="JYI18" s="353"/>
      <c r="JYJ18" s="352"/>
      <c r="JYK18" s="353"/>
      <c r="JYL18" s="352"/>
      <c r="JYM18" s="353"/>
      <c r="JYN18" s="350"/>
      <c r="JYO18" s="350"/>
      <c r="JYP18" s="350"/>
      <c r="JYQ18" s="350"/>
      <c r="JYR18" s="350"/>
      <c r="JYS18" s="350"/>
      <c r="JYT18" s="351"/>
      <c r="JYU18" s="352"/>
      <c r="JYV18" s="353"/>
      <c r="JYW18" s="352"/>
      <c r="JYX18" s="353"/>
      <c r="JYY18" s="352"/>
      <c r="JYZ18" s="353"/>
      <c r="JZA18" s="352"/>
      <c r="JZB18" s="353"/>
      <c r="JZC18" s="350"/>
      <c r="JZD18" s="350"/>
      <c r="JZE18" s="350"/>
      <c r="JZF18" s="350"/>
      <c r="JZG18" s="350"/>
      <c r="JZH18" s="350"/>
      <c r="JZI18" s="351"/>
      <c r="JZJ18" s="352"/>
      <c r="JZK18" s="353"/>
      <c r="JZL18" s="352"/>
      <c r="JZM18" s="353"/>
      <c r="JZN18" s="352"/>
      <c r="JZO18" s="353"/>
      <c r="JZP18" s="352"/>
      <c r="JZQ18" s="353"/>
      <c r="JZR18" s="350"/>
      <c r="JZS18" s="350"/>
      <c r="JZT18" s="350"/>
      <c r="JZU18" s="350"/>
      <c r="JZV18" s="350"/>
      <c r="JZW18" s="350"/>
      <c r="JZX18" s="351"/>
      <c r="JZY18" s="352"/>
      <c r="JZZ18" s="353"/>
      <c r="KAA18" s="352"/>
      <c r="KAB18" s="353"/>
      <c r="KAC18" s="352"/>
      <c r="KAD18" s="353"/>
      <c r="KAE18" s="352"/>
      <c r="KAF18" s="353"/>
      <c r="KAG18" s="350"/>
      <c r="KAH18" s="350"/>
      <c r="KAI18" s="350"/>
      <c r="KAJ18" s="350"/>
      <c r="KAK18" s="350"/>
      <c r="KAL18" s="350"/>
      <c r="KAM18" s="351"/>
      <c r="KAN18" s="352"/>
      <c r="KAO18" s="353"/>
      <c r="KAP18" s="352"/>
      <c r="KAQ18" s="353"/>
      <c r="KAR18" s="352"/>
      <c r="KAS18" s="353"/>
      <c r="KAT18" s="352"/>
      <c r="KAU18" s="353"/>
      <c r="KAV18" s="350"/>
      <c r="KAW18" s="350"/>
      <c r="KAX18" s="350"/>
      <c r="KAY18" s="350"/>
      <c r="KAZ18" s="350"/>
      <c r="KBA18" s="350"/>
      <c r="KBB18" s="351"/>
      <c r="KBC18" s="352"/>
      <c r="KBD18" s="353"/>
      <c r="KBE18" s="352"/>
      <c r="KBF18" s="353"/>
      <c r="KBG18" s="352"/>
      <c r="KBH18" s="353"/>
      <c r="KBI18" s="352"/>
      <c r="KBJ18" s="353"/>
      <c r="KBK18" s="350"/>
      <c r="KBL18" s="350"/>
      <c r="KBM18" s="350"/>
      <c r="KBN18" s="350"/>
      <c r="KBO18" s="350"/>
      <c r="KBP18" s="350"/>
      <c r="KBQ18" s="351"/>
      <c r="KBR18" s="352"/>
      <c r="KBS18" s="353"/>
      <c r="KBT18" s="352"/>
      <c r="KBU18" s="353"/>
      <c r="KBV18" s="352"/>
      <c r="KBW18" s="353"/>
      <c r="KBX18" s="352"/>
      <c r="KBY18" s="353"/>
      <c r="KBZ18" s="350"/>
      <c r="KCA18" s="350"/>
      <c r="KCB18" s="350"/>
      <c r="KCC18" s="350"/>
      <c r="KCD18" s="350"/>
      <c r="KCE18" s="350"/>
      <c r="KCF18" s="351"/>
      <c r="KCG18" s="352"/>
      <c r="KCH18" s="353"/>
      <c r="KCI18" s="352"/>
      <c r="KCJ18" s="353"/>
      <c r="KCK18" s="352"/>
      <c r="KCL18" s="353"/>
      <c r="KCM18" s="352"/>
      <c r="KCN18" s="353"/>
      <c r="KCO18" s="350"/>
      <c r="KCP18" s="350"/>
      <c r="KCQ18" s="350"/>
      <c r="KCR18" s="350"/>
      <c r="KCS18" s="350"/>
      <c r="KCT18" s="350"/>
      <c r="KCU18" s="351"/>
      <c r="KCV18" s="352"/>
      <c r="KCW18" s="353"/>
      <c r="KCX18" s="352"/>
      <c r="KCY18" s="353"/>
      <c r="KCZ18" s="352"/>
      <c r="KDA18" s="353"/>
      <c r="KDB18" s="352"/>
      <c r="KDC18" s="353"/>
      <c r="KDD18" s="350"/>
      <c r="KDE18" s="350"/>
      <c r="KDF18" s="350"/>
      <c r="KDG18" s="350"/>
      <c r="KDH18" s="350"/>
      <c r="KDI18" s="350"/>
      <c r="KDJ18" s="351"/>
      <c r="KDK18" s="352"/>
      <c r="KDL18" s="353"/>
      <c r="KDM18" s="352"/>
      <c r="KDN18" s="353"/>
      <c r="KDO18" s="352"/>
      <c r="KDP18" s="353"/>
      <c r="KDQ18" s="352"/>
      <c r="KDR18" s="353"/>
      <c r="KDS18" s="350"/>
      <c r="KDT18" s="350"/>
      <c r="KDU18" s="350"/>
      <c r="KDV18" s="350"/>
      <c r="KDW18" s="350"/>
      <c r="KDX18" s="350"/>
      <c r="KDY18" s="351"/>
      <c r="KDZ18" s="352"/>
      <c r="KEA18" s="353"/>
      <c r="KEB18" s="352"/>
      <c r="KEC18" s="353"/>
      <c r="KED18" s="352"/>
      <c r="KEE18" s="353"/>
      <c r="KEF18" s="352"/>
      <c r="KEG18" s="353"/>
      <c r="KEH18" s="350"/>
      <c r="KEI18" s="350"/>
      <c r="KEJ18" s="350"/>
      <c r="KEK18" s="350"/>
      <c r="KEL18" s="350"/>
      <c r="KEM18" s="350"/>
      <c r="KEN18" s="351"/>
      <c r="KEO18" s="352"/>
      <c r="KEP18" s="353"/>
      <c r="KEQ18" s="352"/>
      <c r="KER18" s="353"/>
      <c r="KES18" s="352"/>
      <c r="KET18" s="353"/>
      <c r="KEU18" s="352"/>
      <c r="KEV18" s="353"/>
      <c r="KEW18" s="350"/>
      <c r="KEX18" s="350"/>
      <c r="KEY18" s="350"/>
      <c r="KEZ18" s="350"/>
      <c r="KFA18" s="350"/>
      <c r="KFB18" s="350"/>
      <c r="KFC18" s="351"/>
      <c r="KFD18" s="352"/>
      <c r="KFE18" s="353"/>
      <c r="KFF18" s="352"/>
      <c r="KFG18" s="353"/>
      <c r="KFH18" s="352"/>
      <c r="KFI18" s="353"/>
      <c r="KFJ18" s="352"/>
      <c r="KFK18" s="353"/>
      <c r="KFL18" s="350"/>
      <c r="KFM18" s="350"/>
      <c r="KFN18" s="350"/>
      <c r="KFO18" s="350"/>
      <c r="KFP18" s="350"/>
      <c r="KFQ18" s="350"/>
      <c r="KFR18" s="351"/>
      <c r="KFS18" s="352"/>
      <c r="KFT18" s="353"/>
      <c r="KFU18" s="352"/>
      <c r="KFV18" s="353"/>
      <c r="KFW18" s="352"/>
      <c r="KFX18" s="353"/>
      <c r="KFY18" s="352"/>
      <c r="KFZ18" s="353"/>
      <c r="KGA18" s="350"/>
      <c r="KGB18" s="350"/>
      <c r="KGC18" s="350"/>
      <c r="KGD18" s="350"/>
      <c r="KGE18" s="350"/>
      <c r="KGF18" s="350"/>
      <c r="KGG18" s="351"/>
      <c r="KGH18" s="352"/>
      <c r="KGI18" s="353"/>
      <c r="KGJ18" s="352"/>
      <c r="KGK18" s="353"/>
      <c r="KGL18" s="352"/>
      <c r="KGM18" s="353"/>
      <c r="KGN18" s="352"/>
      <c r="KGO18" s="353"/>
      <c r="KGP18" s="350"/>
      <c r="KGQ18" s="350"/>
      <c r="KGR18" s="350"/>
      <c r="KGS18" s="350"/>
      <c r="KGT18" s="350"/>
      <c r="KGU18" s="350"/>
      <c r="KGV18" s="351"/>
      <c r="KGW18" s="352"/>
      <c r="KGX18" s="353"/>
      <c r="KGY18" s="352"/>
      <c r="KGZ18" s="353"/>
      <c r="KHA18" s="352"/>
      <c r="KHB18" s="353"/>
      <c r="KHC18" s="352"/>
      <c r="KHD18" s="353"/>
      <c r="KHE18" s="350"/>
      <c r="KHF18" s="350"/>
      <c r="KHG18" s="350"/>
      <c r="KHH18" s="350"/>
      <c r="KHI18" s="350"/>
      <c r="KHJ18" s="350"/>
      <c r="KHK18" s="351"/>
      <c r="KHL18" s="352"/>
      <c r="KHM18" s="353"/>
      <c r="KHN18" s="352"/>
      <c r="KHO18" s="353"/>
      <c r="KHP18" s="352"/>
      <c r="KHQ18" s="353"/>
      <c r="KHR18" s="352"/>
      <c r="KHS18" s="353"/>
      <c r="KHT18" s="350"/>
      <c r="KHU18" s="350"/>
      <c r="KHV18" s="350"/>
      <c r="KHW18" s="350"/>
      <c r="KHX18" s="350"/>
      <c r="KHY18" s="350"/>
      <c r="KHZ18" s="351"/>
      <c r="KIA18" s="352"/>
      <c r="KIB18" s="353"/>
      <c r="KIC18" s="352"/>
      <c r="KID18" s="353"/>
      <c r="KIE18" s="352"/>
      <c r="KIF18" s="353"/>
      <c r="KIG18" s="352"/>
      <c r="KIH18" s="353"/>
      <c r="KII18" s="350"/>
      <c r="KIJ18" s="350"/>
      <c r="KIK18" s="350"/>
      <c r="KIL18" s="350"/>
      <c r="KIM18" s="350"/>
      <c r="KIN18" s="350"/>
      <c r="KIO18" s="351"/>
      <c r="KIP18" s="352"/>
      <c r="KIQ18" s="353"/>
      <c r="KIR18" s="352"/>
      <c r="KIS18" s="353"/>
      <c r="KIT18" s="352"/>
      <c r="KIU18" s="353"/>
      <c r="KIV18" s="352"/>
      <c r="KIW18" s="353"/>
      <c r="KIX18" s="350"/>
      <c r="KIY18" s="350"/>
      <c r="KIZ18" s="350"/>
      <c r="KJA18" s="350"/>
      <c r="KJB18" s="350"/>
      <c r="KJC18" s="350"/>
      <c r="KJD18" s="351"/>
      <c r="KJE18" s="352"/>
      <c r="KJF18" s="353"/>
      <c r="KJG18" s="352"/>
      <c r="KJH18" s="353"/>
      <c r="KJI18" s="352"/>
      <c r="KJJ18" s="353"/>
      <c r="KJK18" s="352"/>
      <c r="KJL18" s="353"/>
      <c r="KJM18" s="350"/>
      <c r="KJN18" s="350"/>
      <c r="KJO18" s="350"/>
      <c r="KJP18" s="350"/>
      <c r="KJQ18" s="350"/>
      <c r="KJR18" s="350"/>
      <c r="KJS18" s="351"/>
      <c r="KJT18" s="352"/>
      <c r="KJU18" s="353"/>
      <c r="KJV18" s="352"/>
      <c r="KJW18" s="353"/>
      <c r="KJX18" s="352"/>
      <c r="KJY18" s="353"/>
      <c r="KJZ18" s="352"/>
      <c r="KKA18" s="353"/>
      <c r="KKB18" s="350"/>
      <c r="KKC18" s="350"/>
      <c r="KKD18" s="350"/>
      <c r="KKE18" s="350"/>
      <c r="KKF18" s="350"/>
      <c r="KKG18" s="350"/>
      <c r="KKH18" s="351"/>
      <c r="KKI18" s="352"/>
      <c r="KKJ18" s="353"/>
      <c r="KKK18" s="352"/>
      <c r="KKL18" s="353"/>
      <c r="KKM18" s="352"/>
      <c r="KKN18" s="353"/>
      <c r="KKO18" s="352"/>
      <c r="KKP18" s="353"/>
      <c r="KKQ18" s="350"/>
      <c r="KKR18" s="350"/>
      <c r="KKS18" s="350"/>
      <c r="KKT18" s="350"/>
      <c r="KKU18" s="350"/>
      <c r="KKV18" s="350"/>
      <c r="KKW18" s="351"/>
      <c r="KKX18" s="352"/>
      <c r="KKY18" s="353"/>
      <c r="KKZ18" s="352"/>
      <c r="KLA18" s="353"/>
      <c r="KLB18" s="352"/>
      <c r="KLC18" s="353"/>
      <c r="KLD18" s="352"/>
      <c r="KLE18" s="353"/>
      <c r="KLF18" s="350"/>
      <c r="KLG18" s="350"/>
      <c r="KLH18" s="350"/>
      <c r="KLI18" s="350"/>
      <c r="KLJ18" s="350"/>
      <c r="KLK18" s="350"/>
      <c r="KLL18" s="351"/>
      <c r="KLM18" s="352"/>
      <c r="KLN18" s="353"/>
      <c r="KLO18" s="352"/>
      <c r="KLP18" s="353"/>
      <c r="KLQ18" s="352"/>
      <c r="KLR18" s="353"/>
      <c r="KLS18" s="352"/>
      <c r="KLT18" s="353"/>
      <c r="KLU18" s="350"/>
      <c r="KLV18" s="350"/>
      <c r="KLW18" s="350"/>
      <c r="KLX18" s="350"/>
      <c r="KLY18" s="350"/>
      <c r="KLZ18" s="350"/>
      <c r="KMA18" s="351"/>
      <c r="KMB18" s="352"/>
      <c r="KMC18" s="353"/>
      <c r="KMD18" s="352"/>
      <c r="KME18" s="353"/>
      <c r="KMF18" s="352"/>
      <c r="KMG18" s="353"/>
      <c r="KMH18" s="352"/>
      <c r="KMI18" s="353"/>
      <c r="KMJ18" s="350"/>
      <c r="KMK18" s="350"/>
      <c r="KML18" s="350"/>
      <c r="KMM18" s="350"/>
      <c r="KMN18" s="350"/>
      <c r="KMO18" s="350"/>
      <c r="KMP18" s="351"/>
      <c r="KMQ18" s="352"/>
      <c r="KMR18" s="353"/>
      <c r="KMS18" s="352"/>
      <c r="KMT18" s="353"/>
      <c r="KMU18" s="352"/>
      <c r="KMV18" s="353"/>
      <c r="KMW18" s="352"/>
      <c r="KMX18" s="353"/>
      <c r="KMY18" s="350"/>
      <c r="KMZ18" s="350"/>
      <c r="KNA18" s="350"/>
      <c r="KNB18" s="350"/>
      <c r="KNC18" s="350"/>
      <c r="KND18" s="350"/>
      <c r="KNE18" s="351"/>
      <c r="KNF18" s="352"/>
      <c r="KNG18" s="353"/>
      <c r="KNH18" s="352"/>
      <c r="KNI18" s="353"/>
      <c r="KNJ18" s="352"/>
      <c r="KNK18" s="353"/>
      <c r="KNL18" s="352"/>
      <c r="KNM18" s="353"/>
      <c r="KNN18" s="350"/>
      <c r="KNO18" s="350"/>
      <c r="KNP18" s="350"/>
      <c r="KNQ18" s="350"/>
      <c r="KNR18" s="350"/>
      <c r="KNS18" s="350"/>
      <c r="KNT18" s="351"/>
      <c r="KNU18" s="352"/>
      <c r="KNV18" s="353"/>
      <c r="KNW18" s="352"/>
      <c r="KNX18" s="353"/>
      <c r="KNY18" s="352"/>
      <c r="KNZ18" s="353"/>
      <c r="KOA18" s="352"/>
      <c r="KOB18" s="353"/>
      <c r="KOC18" s="350"/>
      <c r="KOD18" s="350"/>
      <c r="KOE18" s="350"/>
      <c r="KOF18" s="350"/>
      <c r="KOG18" s="350"/>
      <c r="KOH18" s="350"/>
      <c r="KOI18" s="351"/>
      <c r="KOJ18" s="352"/>
      <c r="KOK18" s="353"/>
      <c r="KOL18" s="352"/>
      <c r="KOM18" s="353"/>
      <c r="KON18" s="352"/>
      <c r="KOO18" s="353"/>
      <c r="KOP18" s="352"/>
      <c r="KOQ18" s="353"/>
      <c r="KOR18" s="350"/>
      <c r="KOS18" s="350"/>
      <c r="KOT18" s="350"/>
      <c r="KOU18" s="350"/>
      <c r="KOV18" s="350"/>
      <c r="KOW18" s="350"/>
      <c r="KOX18" s="351"/>
      <c r="KOY18" s="352"/>
      <c r="KOZ18" s="353"/>
      <c r="KPA18" s="352"/>
      <c r="KPB18" s="353"/>
      <c r="KPC18" s="352"/>
      <c r="KPD18" s="353"/>
      <c r="KPE18" s="352"/>
      <c r="KPF18" s="353"/>
      <c r="KPG18" s="350"/>
      <c r="KPH18" s="350"/>
      <c r="KPI18" s="350"/>
      <c r="KPJ18" s="350"/>
      <c r="KPK18" s="350"/>
      <c r="KPL18" s="350"/>
      <c r="KPM18" s="351"/>
      <c r="KPN18" s="352"/>
      <c r="KPO18" s="353"/>
      <c r="KPP18" s="352"/>
      <c r="KPQ18" s="353"/>
      <c r="KPR18" s="352"/>
      <c r="KPS18" s="353"/>
      <c r="KPT18" s="352"/>
      <c r="KPU18" s="353"/>
      <c r="KPV18" s="350"/>
      <c r="KPW18" s="350"/>
      <c r="KPX18" s="350"/>
      <c r="KPY18" s="350"/>
      <c r="KPZ18" s="350"/>
      <c r="KQA18" s="350"/>
      <c r="KQB18" s="351"/>
      <c r="KQC18" s="352"/>
      <c r="KQD18" s="353"/>
      <c r="KQE18" s="352"/>
      <c r="KQF18" s="353"/>
      <c r="KQG18" s="352"/>
      <c r="KQH18" s="353"/>
      <c r="KQI18" s="352"/>
      <c r="KQJ18" s="353"/>
      <c r="KQK18" s="350"/>
      <c r="KQL18" s="350"/>
      <c r="KQM18" s="350"/>
      <c r="KQN18" s="350"/>
      <c r="KQO18" s="350"/>
      <c r="KQP18" s="350"/>
      <c r="KQQ18" s="351"/>
      <c r="KQR18" s="352"/>
      <c r="KQS18" s="353"/>
      <c r="KQT18" s="352"/>
      <c r="KQU18" s="353"/>
      <c r="KQV18" s="352"/>
      <c r="KQW18" s="353"/>
      <c r="KQX18" s="352"/>
      <c r="KQY18" s="353"/>
      <c r="KQZ18" s="350"/>
      <c r="KRA18" s="350"/>
      <c r="KRB18" s="350"/>
      <c r="KRC18" s="350"/>
      <c r="KRD18" s="350"/>
      <c r="KRE18" s="350"/>
      <c r="KRF18" s="351"/>
      <c r="KRG18" s="352"/>
      <c r="KRH18" s="353"/>
      <c r="KRI18" s="352"/>
      <c r="KRJ18" s="353"/>
      <c r="KRK18" s="352"/>
      <c r="KRL18" s="353"/>
      <c r="KRM18" s="352"/>
      <c r="KRN18" s="353"/>
      <c r="KRO18" s="350"/>
      <c r="KRP18" s="350"/>
      <c r="KRQ18" s="350"/>
      <c r="KRR18" s="350"/>
      <c r="KRS18" s="350"/>
      <c r="KRT18" s="350"/>
      <c r="KRU18" s="351"/>
      <c r="KRV18" s="352"/>
      <c r="KRW18" s="353"/>
      <c r="KRX18" s="352"/>
      <c r="KRY18" s="353"/>
      <c r="KRZ18" s="352"/>
      <c r="KSA18" s="353"/>
      <c r="KSB18" s="352"/>
      <c r="KSC18" s="353"/>
      <c r="KSD18" s="350"/>
      <c r="KSE18" s="350"/>
      <c r="KSF18" s="350"/>
      <c r="KSG18" s="350"/>
      <c r="KSH18" s="350"/>
      <c r="KSI18" s="350"/>
      <c r="KSJ18" s="351"/>
      <c r="KSK18" s="352"/>
      <c r="KSL18" s="353"/>
      <c r="KSM18" s="352"/>
      <c r="KSN18" s="353"/>
      <c r="KSO18" s="352"/>
      <c r="KSP18" s="353"/>
      <c r="KSQ18" s="352"/>
      <c r="KSR18" s="353"/>
      <c r="KSS18" s="350"/>
      <c r="KST18" s="350"/>
      <c r="KSU18" s="350"/>
      <c r="KSV18" s="350"/>
      <c r="KSW18" s="350"/>
      <c r="KSX18" s="350"/>
      <c r="KSY18" s="351"/>
      <c r="KSZ18" s="352"/>
      <c r="KTA18" s="353"/>
      <c r="KTB18" s="352"/>
      <c r="KTC18" s="353"/>
      <c r="KTD18" s="352"/>
      <c r="KTE18" s="353"/>
      <c r="KTF18" s="352"/>
      <c r="KTG18" s="353"/>
      <c r="KTH18" s="350"/>
      <c r="KTI18" s="350"/>
      <c r="KTJ18" s="350"/>
      <c r="KTK18" s="350"/>
      <c r="KTL18" s="350"/>
      <c r="KTM18" s="350"/>
      <c r="KTN18" s="351"/>
      <c r="KTO18" s="352"/>
      <c r="KTP18" s="353"/>
      <c r="KTQ18" s="352"/>
      <c r="KTR18" s="353"/>
      <c r="KTS18" s="352"/>
      <c r="KTT18" s="353"/>
      <c r="KTU18" s="352"/>
      <c r="KTV18" s="353"/>
      <c r="KTW18" s="350"/>
      <c r="KTX18" s="350"/>
      <c r="KTY18" s="350"/>
      <c r="KTZ18" s="350"/>
      <c r="KUA18" s="350"/>
      <c r="KUB18" s="350"/>
      <c r="KUC18" s="351"/>
      <c r="KUD18" s="352"/>
      <c r="KUE18" s="353"/>
      <c r="KUF18" s="352"/>
      <c r="KUG18" s="353"/>
      <c r="KUH18" s="352"/>
      <c r="KUI18" s="353"/>
      <c r="KUJ18" s="352"/>
      <c r="KUK18" s="353"/>
      <c r="KUL18" s="350"/>
      <c r="KUM18" s="350"/>
      <c r="KUN18" s="350"/>
      <c r="KUO18" s="350"/>
      <c r="KUP18" s="350"/>
      <c r="KUQ18" s="350"/>
      <c r="KUR18" s="351"/>
      <c r="KUS18" s="352"/>
      <c r="KUT18" s="353"/>
      <c r="KUU18" s="352"/>
      <c r="KUV18" s="353"/>
      <c r="KUW18" s="352"/>
      <c r="KUX18" s="353"/>
      <c r="KUY18" s="352"/>
      <c r="KUZ18" s="353"/>
      <c r="KVA18" s="350"/>
      <c r="KVB18" s="350"/>
      <c r="KVC18" s="350"/>
      <c r="KVD18" s="350"/>
      <c r="KVE18" s="350"/>
      <c r="KVF18" s="350"/>
      <c r="KVG18" s="351"/>
      <c r="KVH18" s="352"/>
      <c r="KVI18" s="353"/>
      <c r="KVJ18" s="352"/>
      <c r="KVK18" s="353"/>
      <c r="KVL18" s="352"/>
      <c r="KVM18" s="353"/>
      <c r="KVN18" s="352"/>
      <c r="KVO18" s="353"/>
      <c r="KVP18" s="350"/>
      <c r="KVQ18" s="350"/>
      <c r="KVR18" s="350"/>
      <c r="KVS18" s="350"/>
      <c r="KVT18" s="350"/>
      <c r="KVU18" s="350"/>
      <c r="KVV18" s="351"/>
      <c r="KVW18" s="352"/>
      <c r="KVX18" s="353"/>
      <c r="KVY18" s="352"/>
      <c r="KVZ18" s="353"/>
      <c r="KWA18" s="352"/>
      <c r="KWB18" s="353"/>
      <c r="KWC18" s="352"/>
      <c r="KWD18" s="353"/>
      <c r="KWE18" s="350"/>
      <c r="KWF18" s="350"/>
      <c r="KWG18" s="350"/>
      <c r="KWH18" s="350"/>
      <c r="KWI18" s="350"/>
      <c r="KWJ18" s="350"/>
      <c r="KWK18" s="351"/>
      <c r="KWL18" s="352"/>
      <c r="KWM18" s="353"/>
      <c r="KWN18" s="352"/>
      <c r="KWO18" s="353"/>
      <c r="KWP18" s="352"/>
      <c r="KWQ18" s="353"/>
      <c r="KWR18" s="352"/>
      <c r="KWS18" s="353"/>
      <c r="KWT18" s="350"/>
      <c r="KWU18" s="350"/>
      <c r="KWV18" s="350"/>
      <c r="KWW18" s="350"/>
      <c r="KWX18" s="350"/>
      <c r="KWY18" s="350"/>
      <c r="KWZ18" s="351"/>
      <c r="KXA18" s="352"/>
      <c r="KXB18" s="353"/>
      <c r="KXC18" s="352"/>
      <c r="KXD18" s="353"/>
      <c r="KXE18" s="352"/>
      <c r="KXF18" s="353"/>
      <c r="KXG18" s="352"/>
      <c r="KXH18" s="353"/>
      <c r="KXI18" s="350"/>
      <c r="KXJ18" s="350"/>
      <c r="KXK18" s="350"/>
      <c r="KXL18" s="350"/>
      <c r="KXM18" s="350"/>
      <c r="KXN18" s="350"/>
      <c r="KXO18" s="351"/>
      <c r="KXP18" s="352"/>
      <c r="KXQ18" s="353"/>
      <c r="KXR18" s="352"/>
      <c r="KXS18" s="353"/>
      <c r="KXT18" s="352"/>
      <c r="KXU18" s="353"/>
      <c r="KXV18" s="352"/>
      <c r="KXW18" s="353"/>
      <c r="KXX18" s="350"/>
      <c r="KXY18" s="350"/>
      <c r="KXZ18" s="350"/>
      <c r="KYA18" s="350"/>
      <c r="KYB18" s="350"/>
      <c r="KYC18" s="350"/>
      <c r="KYD18" s="351"/>
      <c r="KYE18" s="352"/>
      <c r="KYF18" s="353"/>
      <c r="KYG18" s="352"/>
      <c r="KYH18" s="353"/>
      <c r="KYI18" s="352"/>
      <c r="KYJ18" s="353"/>
      <c r="KYK18" s="352"/>
      <c r="KYL18" s="353"/>
      <c r="KYM18" s="350"/>
      <c r="KYN18" s="350"/>
      <c r="KYO18" s="350"/>
      <c r="KYP18" s="350"/>
      <c r="KYQ18" s="350"/>
      <c r="KYR18" s="350"/>
      <c r="KYS18" s="351"/>
      <c r="KYT18" s="352"/>
      <c r="KYU18" s="353"/>
      <c r="KYV18" s="352"/>
      <c r="KYW18" s="353"/>
      <c r="KYX18" s="352"/>
      <c r="KYY18" s="353"/>
      <c r="KYZ18" s="352"/>
      <c r="KZA18" s="353"/>
      <c r="KZB18" s="350"/>
      <c r="KZC18" s="350"/>
      <c r="KZD18" s="350"/>
      <c r="KZE18" s="350"/>
      <c r="KZF18" s="350"/>
      <c r="KZG18" s="350"/>
      <c r="KZH18" s="351"/>
      <c r="KZI18" s="352"/>
      <c r="KZJ18" s="353"/>
      <c r="KZK18" s="352"/>
      <c r="KZL18" s="353"/>
      <c r="KZM18" s="352"/>
      <c r="KZN18" s="353"/>
      <c r="KZO18" s="352"/>
      <c r="KZP18" s="353"/>
      <c r="KZQ18" s="350"/>
      <c r="KZR18" s="350"/>
      <c r="KZS18" s="350"/>
      <c r="KZT18" s="350"/>
      <c r="KZU18" s="350"/>
      <c r="KZV18" s="350"/>
      <c r="KZW18" s="351"/>
      <c r="KZX18" s="352"/>
      <c r="KZY18" s="353"/>
      <c r="KZZ18" s="352"/>
      <c r="LAA18" s="353"/>
      <c r="LAB18" s="352"/>
      <c r="LAC18" s="353"/>
      <c r="LAD18" s="352"/>
      <c r="LAE18" s="353"/>
      <c r="LAF18" s="350"/>
      <c r="LAG18" s="350"/>
      <c r="LAH18" s="350"/>
      <c r="LAI18" s="350"/>
      <c r="LAJ18" s="350"/>
      <c r="LAK18" s="350"/>
      <c r="LAL18" s="351"/>
      <c r="LAM18" s="352"/>
      <c r="LAN18" s="353"/>
      <c r="LAO18" s="352"/>
      <c r="LAP18" s="353"/>
      <c r="LAQ18" s="352"/>
      <c r="LAR18" s="353"/>
      <c r="LAS18" s="352"/>
      <c r="LAT18" s="353"/>
      <c r="LAU18" s="350"/>
      <c r="LAV18" s="350"/>
      <c r="LAW18" s="350"/>
      <c r="LAX18" s="350"/>
      <c r="LAY18" s="350"/>
      <c r="LAZ18" s="350"/>
      <c r="LBA18" s="351"/>
      <c r="LBB18" s="352"/>
      <c r="LBC18" s="353"/>
      <c r="LBD18" s="352"/>
      <c r="LBE18" s="353"/>
      <c r="LBF18" s="352"/>
      <c r="LBG18" s="353"/>
      <c r="LBH18" s="352"/>
      <c r="LBI18" s="353"/>
      <c r="LBJ18" s="350"/>
      <c r="LBK18" s="350"/>
      <c r="LBL18" s="350"/>
      <c r="LBM18" s="350"/>
      <c r="LBN18" s="350"/>
      <c r="LBO18" s="350"/>
      <c r="LBP18" s="351"/>
      <c r="LBQ18" s="352"/>
      <c r="LBR18" s="353"/>
      <c r="LBS18" s="352"/>
      <c r="LBT18" s="353"/>
      <c r="LBU18" s="352"/>
      <c r="LBV18" s="353"/>
      <c r="LBW18" s="352"/>
      <c r="LBX18" s="353"/>
      <c r="LBY18" s="350"/>
      <c r="LBZ18" s="350"/>
      <c r="LCA18" s="350"/>
      <c r="LCB18" s="350"/>
      <c r="LCC18" s="350"/>
      <c r="LCD18" s="350"/>
      <c r="LCE18" s="351"/>
      <c r="LCF18" s="352"/>
      <c r="LCG18" s="353"/>
      <c r="LCH18" s="352"/>
      <c r="LCI18" s="353"/>
      <c r="LCJ18" s="352"/>
      <c r="LCK18" s="353"/>
      <c r="LCL18" s="352"/>
      <c r="LCM18" s="353"/>
      <c r="LCN18" s="350"/>
      <c r="LCO18" s="350"/>
      <c r="LCP18" s="350"/>
      <c r="LCQ18" s="350"/>
      <c r="LCR18" s="350"/>
      <c r="LCS18" s="350"/>
      <c r="LCT18" s="351"/>
      <c r="LCU18" s="352"/>
      <c r="LCV18" s="353"/>
      <c r="LCW18" s="352"/>
      <c r="LCX18" s="353"/>
      <c r="LCY18" s="352"/>
      <c r="LCZ18" s="353"/>
      <c r="LDA18" s="352"/>
      <c r="LDB18" s="353"/>
      <c r="LDC18" s="350"/>
      <c r="LDD18" s="350"/>
      <c r="LDE18" s="350"/>
      <c r="LDF18" s="350"/>
      <c r="LDG18" s="350"/>
      <c r="LDH18" s="350"/>
      <c r="LDI18" s="351"/>
      <c r="LDJ18" s="352"/>
      <c r="LDK18" s="353"/>
      <c r="LDL18" s="352"/>
      <c r="LDM18" s="353"/>
      <c r="LDN18" s="352"/>
      <c r="LDO18" s="353"/>
      <c r="LDP18" s="352"/>
      <c r="LDQ18" s="353"/>
      <c r="LDR18" s="350"/>
      <c r="LDS18" s="350"/>
      <c r="LDT18" s="350"/>
      <c r="LDU18" s="350"/>
      <c r="LDV18" s="350"/>
      <c r="LDW18" s="350"/>
      <c r="LDX18" s="351"/>
      <c r="LDY18" s="352"/>
      <c r="LDZ18" s="353"/>
      <c r="LEA18" s="352"/>
      <c r="LEB18" s="353"/>
      <c r="LEC18" s="352"/>
      <c r="LED18" s="353"/>
      <c r="LEE18" s="352"/>
      <c r="LEF18" s="353"/>
      <c r="LEG18" s="350"/>
      <c r="LEH18" s="350"/>
      <c r="LEI18" s="350"/>
      <c r="LEJ18" s="350"/>
      <c r="LEK18" s="350"/>
      <c r="LEL18" s="350"/>
      <c r="LEM18" s="351"/>
      <c r="LEN18" s="352"/>
      <c r="LEO18" s="353"/>
      <c r="LEP18" s="352"/>
      <c r="LEQ18" s="353"/>
      <c r="LER18" s="352"/>
      <c r="LES18" s="353"/>
      <c r="LET18" s="352"/>
      <c r="LEU18" s="353"/>
      <c r="LEV18" s="350"/>
      <c r="LEW18" s="350"/>
      <c r="LEX18" s="350"/>
      <c r="LEY18" s="350"/>
      <c r="LEZ18" s="350"/>
      <c r="LFA18" s="350"/>
      <c r="LFB18" s="351"/>
      <c r="LFC18" s="352"/>
      <c r="LFD18" s="353"/>
      <c r="LFE18" s="352"/>
      <c r="LFF18" s="353"/>
      <c r="LFG18" s="352"/>
      <c r="LFH18" s="353"/>
      <c r="LFI18" s="352"/>
      <c r="LFJ18" s="353"/>
      <c r="LFK18" s="350"/>
      <c r="LFL18" s="350"/>
      <c r="LFM18" s="350"/>
      <c r="LFN18" s="350"/>
      <c r="LFO18" s="350"/>
      <c r="LFP18" s="350"/>
      <c r="LFQ18" s="351"/>
      <c r="LFR18" s="352"/>
      <c r="LFS18" s="353"/>
      <c r="LFT18" s="352"/>
      <c r="LFU18" s="353"/>
      <c r="LFV18" s="352"/>
      <c r="LFW18" s="353"/>
      <c r="LFX18" s="352"/>
      <c r="LFY18" s="353"/>
      <c r="LFZ18" s="350"/>
      <c r="LGA18" s="350"/>
      <c r="LGB18" s="350"/>
      <c r="LGC18" s="350"/>
      <c r="LGD18" s="350"/>
      <c r="LGE18" s="350"/>
      <c r="LGF18" s="351"/>
      <c r="LGG18" s="352"/>
      <c r="LGH18" s="353"/>
      <c r="LGI18" s="352"/>
      <c r="LGJ18" s="353"/>
      <c r="LGK18" s="352"/>
      <c r="LGL18" s="353"/>
      <c r="LGM18" s="352"/>
      <c r="LGN18" s="353"/>
      <c r="LGO18" s="350"/>
      <c r="LGP18" s="350"/>
      <c r="LGQ18" s="350"/>
      <c r="LGR18" s="350"/>
      <c r="LGS18" s="350"/>
      <c r="LGT18" s="350"/>
      <c r="LGU18" s="351"/>
      <c r="LGV18" s="352"/>
      <c r="LGW18" s="353"/>
      <c r="LGX18" s="352"/>
      <c r="LGY18" s="353"/>
      <c r="LGZ18" s="352"/>
      <c r="LHA18" s="353"/>
      <c r="LHB18" s="352"/>
      <c r="LHC18" s="353"/>
      <c r="LHD18" s="350"/>
      <c r="LHE18" s="350"/>
      <c r="LHF18" s="350"/>
      <c r="LHG18" s="350"/>
      <c r="LHH18" s="350"/>
      <c r="LHI18" s="350"/>
      <c r="LHJ18" s="351"/>
      <c r="LHK18" s="352"/>
      <c r="LHL18" s="353"/>
      <c r="LHM18" s="352"/>
      <c r="LHN18" s="353"/>
      <c r="LHO18" s="352"/>
      <c r="LHP18" s="353"/>
      <c r="LHQ18" s="352"/>
      <c r="LHR18" s="353"/>
      <c r="LHS18" s="350"/>
      <c r="LHT18" s="350"/>
      <c r="LHU18" s="350"/>
      <c r="LHV18" s="350"/>
      <c r="LHW18" s="350"/>
      <c r="LHX18" s="350"/>
      <c r="LHY18" s="351"/>
      <c r="LHZ18" s="352"/>
      <c r="LIA18" s="353"/>
      <c r="LIB18" s="352"/>
      <c r="LIC18" s="353"/>
      <c r="LID18" s="352"/>
      <c r="LIE18" s="353"/>
      <c r="LIF18" s="352"/>
      <c r="LIG18" s="353"/>
      <c r="LIH18" s="350"/>
      <c r="LII18" s="350"/>
      <c r="LIJ18" s="350"/>
      <c r="LIK18" s="350"/>
      <c r="LIL18" s="350"/>
      <c r="LIM18" s="350"/>
      <c r="LIN18" s="351"/>
      <c r="LIO18" s="352"/>
      <c r="LIP18" s="353"/>
      <c r="LIQ18" s="352"/>
      <c r="LIR18" s="353"/>
      <c r="LIS18" s="352"/>
      <c r="LIT18" s="353"/>
      <c r="LIU18" s="352"/>
      <c r="LIV18" s="353"/>
      <c r="LIW18" s="350"/>
      <c r="LIX18" s="350"/>
      <c r="LIY18" s="350"/>
      <c r="LIZ18" s="350"/>
      <c r="LJA18" s="350"/>
      <c r="LJB18" s="350"/>
      <c r="LJC18" s="351"/>
      <c r="LJD18" s="352"/>
      <c r="LJE18" s="353"/>
      <c r="LJF18" s="352"/>
      <c r="LJG18" s="353"/>
      <c r="LJH18" s="352"/>
      <c r="LJI18" s="353"/>
      <c r="LJJ18" s="352"/>
      <c r="LJK18" s="353"/>
      <c r="LJL18" s="350"/>
      <c r="LJM18" s="350"/>
      <c r="LJN18" s="350"/>
      <c r="LJO18" s="350"/>
      <c r="LJP18" s="350"/>
      <c r="LJQ18" s="350"/>
      <c r="LJR18" s="351"/>
      <c r="LJS18" s="352"/>
      <c r="LJT18" s="353"/>
      <c r="LJU18" s="352"/>
      <c r="LJV18" s="353"/>
      <c r="LJW18" s="352"/>
      <c r="LJX18" s="353"/>
      <c r="LJY18" s="352"/>
      <c r="LJZ18" s="353"/>
      <c r="LKA18" s="350"/>
      <c r="LKB18" s="350"/>
      <c r="LKC18" s="350"/>
      <c r="LKD18" s="350"/>
      <c r="LKE18" s="350"/>
      <c r="LKF18" s="350"/>
      <c r="LKG18" s="351"/>
      <c r="LKH18" s="352"/>
      <c r="LKI18" s="353"/>
      <c r="LKJ18" s="352"/>
      <c r="LKK18" s="353"/>
      <c r="LKL18" s="352"/>
      <c r="LKM18" s="353"/>
      <c r="LKN18" s="352"/>
      <c r="LKO18" s="353"/>
      <c r="LKP18" s="350"/>
      <c r="LKQ18" s="350"/>
      <c r="LKR18" s="350"/>
      <c r="LKS18" s="350"/>
      <c r="LKT18" s="350"/>
      <c r="LKU18" s="350"/>
      <c r="LKV18" s="351"/>
      <c r="LKW18" s="352"/>
      <c r="LKX18" s="353"/>
      <c r="LKY18" s="352"/>
      <c r="LKZ18" s="353"/>
      <c r="LLA18" s="352"/>
      <c r="LLB18" s="353"/>
      <c r="LLC18" s="352"/>
      <c r="LLD18" s="353"/>
      <c r="LLE18" s="350"/>
      <c r="LLF18" s="350"/>
      <c r="LLG18" s="350"/>
      <c r="LLH18" s="350"/>
      <c r="LLI18" s="350"/>
      <c r="LLJ18" s="350"/>
      <c r="LLK18" s="351"/>
      <c r="LLL18" s="352"/>
      <c r="LLM18" s="353"/>
      <c r="LLN18" s="352"/>
      <c r="LLO18" s="353"/>
      <c r="LLP18" s="352"/>
      <c r="LLQ18" s="353"/>
      <c r="LLR18" s="352"/>
      <c r="LLS18" s="353"/>
      <c r="LLT18" s="350"/>
      <c r="LLU18" s="350"/>
      <c r="LLV18" s="350"/>
      <c r="LLW18" s="350"/>
      <c r="LLX18" s="350"/>
      <c r="LLY18" s="350"/>
      <c r="LLZ18" s="351"/>
      <c r="LMA18" s="352"/>
      <c r="LMB18" s="353"/>
      <c r="LMC18" s="352"/>
      <c r="LMD18" s="353"/>
      <c r="LME18" s="352"/>
      <c r="LMF18" s="353"/>
      <c r="LMG18" s="352"/>
      <c r="LMH18" s="353"/>
      <c r="LMI18" s="350"/>
      <c r="LMJ18" s="350"/>
      <c r="LMK18" s="350"/>
      <c r="LML18" s="350"/>
      <c r="LMM18" s="350"/>
      <c r="LMN18" s="350"/>
      <c r="LMO18" s="351"/>
      <c r="LMP18" s="352"/>
      <c r="LMQ18" s="353"/>
      <c r="LMR18" s="352"/>
      <c r="LMS18" s="353"/>
      <c r="LMT18" s="352"/>
      <c r="LMU18" s="353"/>
      <c r="LMV18" s="352"/>
      <c r="LMW18" s="353"/>
      <c r="LMX18" s="350"/>
      <c r="LMY18" s="350"/>
      <c r="LMZ18" s="350"/>
      <c r="LNA18" s="350"/>
      <c r="LNB18" s="350"/>
      <c r="LNC18" s="350"/>
      <c r="LND18" s="351"/>
      <c r="LNE18" s="352"/>
      <c r="LNF18" s="353"/>
      <c r="LNG18" s="352"/>
      <c r="LNH18" s="353"/>
      <c r="LNI18" s="352"/>
      <c r="LNJ18" s="353"/>
      <c r="LNK18" s="352"/>
      <c r="LNL18" s="353"/>
      <c r="LNM18" s="350"/>
      <c r="LNN18" s="350"/>
      <c r="LNO18" s="350"/>
      <c r="LNP18" s="350"/>
      <c r="LNQ18" s="350"/>
      <c r="LNR18" s="350"/>
      <c r="LNS18" s="351"/>
      <c r="LNT18" s="352"/>
      <c r="LNU18" s="353"/>
      <c r="LNV18" s="352"/>
      <c r="LNW18" s="353"/>
      <c r="LNX18" s="352"/>
      <c r="LNY18" s="353"/>
      <c r="LNZ18" s="352"/>
      <c r="LOA18" s="353"/>
      <c r="LOB18" s="350"/>
      <c r="LOC18" s="350"/>
      <c r="LOD18" s="350"/>
      <c r="LOE18" s="350"/>
      <c r="LOF18" s="350"/>
      <c r="LOG18" s="350"/>
      <c r="LOH18" s="351"/>
      <c r="LOI18" s="352"/>
      <c r="LOJ18" s="353"/>
      <c r="LOK18" s="352"/>
      <c r="LOL18" s="353"/>
      <c r="LOM18" s="352"/>
      <c r="LON18" s="353"/>
      <c r="LOO18" s="352"/>
      <c r="LOP18" s="353"/>
      <c r="LOQ18" s="350"/>
      <c r="LOR18" s="350"/>
      <c r="LOS18" s="350"/>
      <c r="LOT18" s="350"/>
      <c r="LOU18" s="350"/>
      <c r="LOV18" s="350"/>
      <c r="LOW18" s="351"/>
      <c r="LOX18" s="352"/>
      <c r="LOY18" s="353"/>
      <c r="LOZ18" s="352"/>
      <c r="LPA18" s="353"/>
      <c r="LPB18" s="352"/>
      <c r="LPC18" s="353"/>
      <c r="LPD18" s="352"/>
      <c r="LPE18" s="353"/>
      <c r="LPF18" s="350"/>
      <c r="LPG18" s="350"/>
      <c r="LPH18" s="350"/>
      <c r="LPI18" s="350"/>
      <c r="LPJ18" s="350"/>
      <c r="LPK18" s="350"/>
      <c r="LPL18" s="351"/>
      <c r="LPM18" s="352"/>
      <c r="LPN18" s="353"/>
      <c r="LPO18" s="352"/>
      <c r="LPP18" s="353"/>
      <c r="LPQ18" s="352"/>
      <c r="LPR18" s="353"/>
      <c r="LPS18" s="352"/>
      <c r="LPT18" s="353"/>
      <c r="LPU18" s="350"/>
      <c r="LPV18" s="350"/>
      <c r="LPW18" s="350"/>
      <c r="LPX18" s="350"/>
      <c r="LPY18" s="350"/>
      <c r="LPZ18" s="350"/>
      <c r="LQA18" s="351"/>
      <c r="LQB18" s="352"/>
      <c r="LQC18" s="353"/>
      <c r="LQD18" s="352"/>
      <c r="LQE18" s="353"/>
      <c r="LQF18" s="352"/>
      <c r="LQG18" s="353"/>
      <c r="LQH18" s="352"/>
      <c r="LQI18" s="353"/>
      <c r="LQJ18" s="350"/>
      <c r="LQK18" s="350"/>
      <c r="LQL18" s="350"/>
      <c r="LQM18" s="350"/>
      <c r="LQN18" s="350"/>
      <c r="LQO18" s="350"/>
      <c r="LQP18" s="351"/>
      <c r="LQQ18" s="352"/>
      <c r="LQR18" s="353"/>
      <c r="LQS18" s="352"/>
      <c r="LQT18" s="353"/>
      <c r="LQU18" s="352"/>
      <c r="LQV18" s="353"/>
      <c r="LQW18" s="352"/>
      <c r="LQX18" s="353"/>
      <c r="LQY18" s="350"/>
      <c r="LQZ18" s="350"/>
      <c r="LRA18" s="350"/>
      <c r="LRB18" s="350"/>
      <c r="LRC18" s="350"/>
      <c r="LRD18" s="350"/>
      <c r="LRE18" s="351"/>
      <c r="LRF18" s="352"/>
      <c r="LRG18" s="353"/>
      <c r="LRH18" s="352"/>
      <c r="LRI18" s="353"/>
      <c r="LRJ18" s="352"/>
      <c r="LRK18" s="353"/>
      <c r="LRL18" s="352"/>
      <c r="LRM18" s="353"/>
      <c r="LRN18" s="350"/>
      <c r="LRO18" s="350"/>
      <c r="LRP18" s="350"/>
      <c r="LRQ18" s="350"/>
      <c r="LRR18" s="350"/>
      <c r="LRS18" s="350"/>
      <c r="LRT18" s="351"/>
      <c r="LRU18" s="352"/>
      <c r="LRV18" s="353"/>
      <c r="LRW18" s="352"/>
      <c r="LRX18" s="353"/>
      <c r="LRY18" s="352"/>
      <c r="LRZ18" s="353"/>
      <c r="LSA18" s="352"/>
      <c r="LSB18" s="353"/>
      <c r="LSC18" s="350"/>
      <c r="LSD18" s="350"/>
      <c r="LSE18" s="350"/>
      <c r="LSF18" s="350"/>
      <c r="LSG18" s="350"/>
      <c r="LSH18" s="350"/>
      <c r="LSI18" s="351"/>
      <c r="LSJ18" s="352"/>
      <c r="LSK18" s="353"/>
      <c r="LSL18" s="352"/>
      <c r="LSM18" s="353"/>
      <c r="LSN18" s="352"/>
      <c r="LSO18" s="353"/>
      <c r="LSP18" s="352"/>
      <c r="LSQ18" s="353"/>
      <c r="LSR18" s="350"/>
      <c r="LSS18" s="350"/>
      <c r="LST18" s="350"/>
      <c r="LSU18" s="350"/>
      <c r="LSV18" s="350"/>
      <c r="LSW18" s="350"/>
      <c r="LSX18" s="351"/>
      <c r="LSY18" s="352"/>
      <c r="LSZ18" s="353"/>
      <c r="LTA18" s="352"/>
      <c r="LTB18" s="353"/>
      <c r="LTC18" s="352"/>
      <c r="LTD18" s="353"/>
      <c r="LTE18" s="352"/>
      <c r="LTF18" s="353"/>
      <c r="LTG18" s="350"/>
      <c r="LTH18" s="350"/>
      <c r="LTI18" s="350"/>
      <c r="LTJ18" s="350"/>
      <c r="LTK18" s="350"/>
      <c r="LTL18" s="350"/>
      <c r="LTM18" s="351"/>
      <c r="LTN18" s="352"/>
      <c r="LTO18" s="353"/>
      <c r="LTP18" s="352"/>
      <c r="LTQ18" s="353"/>
      <c r="LTR18" s="352"/>
      <c r="LTS18" s="353"/>
      <c r="LTT18" s="352"/>
      <c r="LTU18" s="353"/>
      <c r="LTV18" s="350"/>
      <c r="LTW18" s="350"/>
      <c r="LTX18" s="350"/>
      <c r="LTY18" s="350"/>
      <c r="LTZ18" s="350"/>
      <c r="LUA18" s="350"/>
      <c r="LUB18" s="351"/>
      <c r="LUC18" s="352"/>
      <c r="LUD18" s="353"/>
      <c r="LUE18" s="352"/>
      <c r="LUF18" s="353"/>
      <c r="LUG18" s="352"/>
      <c r="LUH18" s="353"/>
      <c r="LUI18" s="352"/>
      <c r="LUJ18" s="353"/>
      <c r="LUK18" s="350"/>
      <c r="LUL18" s="350"/>
      <c r="LUM18" s="350"/>
      <c r="LUN18" s="350"/>
      <c r="LUO18" s="350"/>
      <c r="LUP18" s="350"/>
      <c r="LUQ18" s="351"/>
      <c r="LUR18" s="352"/>
      <c r="LUS18" s="353"/>
      <c r="LUT18" s="352"/>
      <c r="LUU18" s="353"/>
      <c r="LUV18" s="352"/>
      <c r="LUW18" s="353"/>
      <c r="LUX18" s="352"/>
      <c r="LUY18" s="353"/>
      <c r="LUZ18" s="350"/>
      <c r="LVA18" s="350"/>
      <c r="LVB18" s="350"/>
      <c r="LVC18" s="350"/>
      <c r="LVD18" s="350"/>
      <c r="LVE18" s="350"/>
      <c r="LVF18" s="351"/>
      <c r="LVG18" s="352"/>
      <c r="LVH18" s="353"/>
      <c r="LVI18" s="352"/>
      <c r="LVJ18" s="353"/>
      <c r="LVK18" s="352"/>
      <c r="LVL18" s="353"/>
      <c r="LVM18" s="352"/>
      <c r="LVN18" s="353"/>
      <c r="LVO18" s="350"/>
      <c r="LVP18" s="350"/>
      <c r="LVQ18" s="350"/>
      <c r="LVR18" s="350"/>
      <c r="LVS18" s="350"/>
      <c r="LVT18" s="350"/>
      <c r="LVU18" s="351"/>
      <c r="LVV18" s="352"/>
      <c r="LVW18" s="353"/>
      <c r="LVX18" s="352"/>
      <c r="LVY18" s="353"/>
      <c r="LVZ18" s="352"/>
      <c r="LWA18" s="353"/>
      <c r="LWB18" s="352"/>
      <c r="LWC18" s="353"/>
      <c r="LWD18" s="350"/>
      <c r="LWE18" s="350"/>
      <c r="LWF18" s="350"/>
      <c r="LWG18" s="350"/>
      <c r="LWH18" s="350"/>
      <c r="LWI18" s="350"/>
      <c r="LWJ18" s="351"/>
      <c r="LWK18" s="352"/>
      <c r="LWL18" s="353"/>
      <c r="LWM18" s="352"/>
      <c r="LWN18" s="353"/>
      <c r="LWO18" s="352"/>
      <c r="LWP18" s="353"/>
      <c r="LWQ18" s="352"/>
      <c r="LWR18" s="353"/>
      <c r="LWS18" s="350"/>
      <c r="LWT18" s="350"/>
      <c r="LWU18" s="350"/>
      <c r="LWV18" s="350"/>
      <c r="LWW18" s="350"/>
      <c r="LWX18" s="350"/>
      <c r="LWY18" s="351"/>
      <c r="LWZ18" s="352"/>
      <c r="LXA18" s="353"/>
      <c r="LXB18" s="352"/>
      <c r="LXC18" s="353"/>
      <c r="LXD18" s="352"/>
      <c r="LXE18" s="353"/>
      <c r="LXF18" s="352"/>
      <c r="LXG18" s="353"/>
      <c r="LXH18" s="350"/>
      <c r="LXI18" s="350"/>
      <c r="LXJ18" s="350"/>
      <c r="LXK18" s="350"/>
      <c r="LXL18" s="350"/>
      <c r="LXM18" s="350"/>
      <c r="LXN18" s="351"/>
      <c r="LXO18" s="352"/>
      <c r="LXP18" s="353"/>
      <c r="LXQ18" s="352"/>
      <c r="LXR18" s="353"/>
      <c r="LXS18" s="352"/>
      <c r="LXT18" s="353"/>
      <c r="LXU18" s="352"/>
      <c r="LXV18" s="353"/>
      <c r="LXW18" s="350"/>
      <c r="LXX18" s="350"/>
      <c r="LXY18" s="350"/>
      <c r="LXZ18" s="350"/>
      <c r="LYA18" s="350"/>
      <c r="LYB18" s="350"/>
      <c r="LYC18" s="351"/>
      <c r="LYD18" s="352"/>
      <c r="LYE18" s="353"/>
      <c r="LYF18" s="352"/>
      <c r="LYG18" s="353"/>
      <c r="LYH18" s="352"/>
      <c r="LYI18" s="353"/>
      <c r="LYJ18" s="352"/>
      <c r="LYK18" s="353"/>
      <c r="LYL18" s="350"/>
      <c r="LYM18" s="350"/>
      <c r="LYN18" s="350"/>
      <c r="LYO18" s="350"/>
      <c r="LYP18" s="350"/>
      <c r="LYQ18" s="350"/>
      <c r="LYR18" s="351"/>
      <c r="LYS18" s="352"/>
      <c r="LYT18" s="353"/>
      <c r="LYU18" s="352"/>
      <c r="LYV18" s="353"/>
      <c r="LYW18" s="352"/>
      <c r="LYX18" s="353"/>
      <c r="LYY18" s="352"/>
      <c r="LYZ18" s="353"/>
      <c r="LZA18" s="350"/>
      <c r="LZB18" s="350"/>
      <c r="LZC18" s="350"/>
      <c r="LZD18" s="350"/>
      <c r="LZE18" s="350"/>
      <c r="LZF18" s="350"/>
      <c r="LZG18" s="351"/>
      <c r="LZH18" s="352"/>
      <c r="LZI18" s="353"/>
      <c r="LZJ18" s="352"/>
      <c r="LZK18" s="353"/>
      <c r="LZL18" s="352"/>
      <c r="LZM18" s="353"/>
      <c r="LZN18" s="352"/>
      <c r="LZO18" s="353"/>
      <c r="LZP18" s="350"/>
      <c r="LZQ18" s="350"/>
      <c r="LZR18" s="350"/>
      <c r="LZS18" s="350"/>
      <c r="LZT18" s="350"/>
      <c r="LZU18" s="350"/>
      <c r="LZV18" s="351"/>
      <c r="LZW18" s="352"/>
      <c r="LZX18" s="353"/>
      <c r="LZY18" s="352"/>
      <c r="LZZ18" s="353"/>
      <c r="MAA18" s="352"/>
      <c r="MAB18" s="353"/>
      <c r="MAC18" s="352"/>
      <c r="MAD18" s="353"/>
      <c r="MAE18" s="350"/>
      <c r="MAF18" s="350"/>
      <c r="MAG18" s="350"/>
      <c r="MAH18" s="350"/>
      <c r="MAI18" s="350"/>
      <c r="MAJ18" s="350"/>
      <c r="MAK18" s="351"/>
      <c r="MAL18" s="352"/>
      <c r="MAM18" s="353"/>
      <c r="MAN18" s="352"/>
      <c r="MAO18" s="353"/>
      <c r="MAP18" s="352"/>
      <c r="MAQ18" s="353"/>
      <c r="MAR18" s="352"/>
      <c r="MAS18" s="353"/>
      <c r="MAT18" s="350"/>
      <c r="MAU18" s="350"/>
      <c r="MAV18" s="350"/>
      <c r="MAW18" s="350"/>
      <c r="MAX18" s="350"/>
      <c r="MAY18" s="350"/>
      <c r="MAZ18" s="351"/>
      <c r="MBA18" s="352"/>
      <c r="MBB18" s="353"/>
      <c r="MBC18" s="352"/>
      <c r="MBD18" s="353"/>
      <c r="MBE18" s="352"/>
      <c r="MBF18" s="353"/>
      <c r="MBG18" s="352"/>
      <c r="MBH18" s="353"/>
      <c r="MBI18" s="350"/>
      <c r="MBJ18" s="350"/>
      <c r="MBK18" s="350"/>
      <c r="MBL18" s="350"/>
      <c r="MBM18" s="350"/>
      <c r="MBN18" s="350"/>
      <c r="MBO18" s="351"/>
      <c r="MBP18" s="352"/>
      <c r="MBQ18" s="353"/>
      <c r="MBR18" s="352"/>
      <c r="MBS18" s="353"/>
      <c r="MBT18" s="352"/>
      <c r="MBU18" s="353"/>
      <c r="MBV18" s="352"/>
      <c r="MBW18" s="353"/>
      <c r="MBX18" s="350"/>
      <c r="MBY18" s="350"/>
      <c r="MBZ18" s="350"/>
      <c r="MCA18" s="350"/>
      <c r="MCB18" s="350"/>
      <c r="MCC18" s="350"/>
      <c r="MCD18" s="351"/>
      <c r="MCE18" s="352"/>
      <c r="MCF18" s="353"/>
      <c r="MCG18" s="352"/>
      <c r="MCH18" s="353"/>
      <c r="MCI18" s="352"/>
      <c r="MCJ18" s="353"/>
      <c r="MCK18" s="352"/>
      <c r="MCL18" s="353"/>
      <c r="MCM18" s="350"/>
      <c r="MCN18" s="350"/>
      <c r="MCO18" s="350"/>
      <c r="MCP18" s="350"/>
      <c r="MCQ18" s="350"/>
      <c r="MCR18" s="350"/>
      <c r="MCS18" s="351"/>
      <c r="MCT18" s="352"/>
      <c r="MCU18" s="353"/>
      <c r="MCV18" s="352"/>
      <c r="MCW18" s="353"/>
      <c r="MCX18" s="352"/>
      <c r="MCY18" s="353"/>
      <c r="MCZ18" s="352"/>
      <c r="MDA18" s="353"/>
      <c r="MDB18" s="350"/>
      <c r="MDC18" s="350"/>
      <c r="MDD18" s="350"/>
      <c r="MDE18" s="350"/>
      <c r="MDF18" s="350"/>
      <c r="MDG18" s="350"/>
      <c r="MDH18" s="351"/>
      <c r="MDI18" s="352"/>
      <c r="MDJ18" s="353"/>
      <c r="MDK18" s="352"/>
      <c r="MDL18" s="353"/>
      <c r="MDM18" s="352"/>
      <c r="MDN18" s="353"/>
      <c r="MDO18" s="352"/>
      <c r="MDP18" s="353"/>
      <c r="MDQ18" s="350"/>
      <c r="MDR18" s="350"/>
      <c r="MDS18" s="350"/>
      <c r="MDT18" s="350"/>
      <c r="MDU18" s="350"/>
      <c r="MDV18" s="350"/>
      <c r="MDW18" s="351"/>
      <c r="MDX18" s="352"/>
      <c r="MDY18" s="353"/>
      <c r="MDZ18" s="352"/>
      <c r="MEA18" s="353"/>
      <c r="MEB18" s="352"/>
      <c r="MEC18" s="353"/>
      <c r="MED18" s="352"/>
      <c r="MEE18" s="353"/>
      <c r="MEF18" s="350"/>
      <c r="MEG18" s="350"/>
      <c r="MEH18" s="350"/>
      <c r="MEI18" s="350"/>
      <c r="MEJ18" s="350"/>
      <c r="MEK18" s="350"/>
      <c r="MEL18" s="351"/>
      <c r="MEM18" s="352"/>
      <c r="MEN18" s="353"/>
      <c r="MEO18" s="352"/>
      <c r="MEP18" s="353"/>
      <c r="MEQ18" s="352"/>
      <c r="MER18" s="353"/>
      <c r="MES18" s="352"/>
      <c r="MET18" s="353"/>
      <c r="MEU18" s="350"/>
      <c r="MEV18" s="350"/>
      <c r="MEW18" s="350"/>
      <c r="MEX18" s="350"/>
      <c r="MEY18" s="350"/>
      <c r="MEZ18" s="350"/>
      <c r="MFA18" s="351"/>
      <c r="MFB18" s="352"/>
      <c r="MFC18" s="353"/>
      <c r="MFD18" s="352"/>
      <c r="MFE18" s="353"/>
      <c r="MFF18" s="352"/>
      <c r="MFG18" s="353"/>
      <c r="MFH18" s="352"/>
      <c r="MFI18" s="353"/>
      <c r="MFJ18" s="350"/>
      <c r="MFK18" s="350"/>
      <c r="MFL18" s="350"/>
      <c r="MFM18" s="350"/>
      <c r="MFN18" s="350"/>
      <c r="MFO18" s="350"/>
      <c r="MFP18" s="351"/>
      <c r="MFQ18" s="352"/>
      <c r="MFR18" s="353"/>
      <c r="MFS18" s="352"/>
      <c r="MFT18" s="353"/>
      <c r="MFU18" s="352"/>
      <c r="MFV18" s="353"/>
      <c r="MFW18" s="352"/>
      <c r="MFX18" s="353"/>
      <c r="MFY18" s="350"/>
      <c r="MFZ18" s="350"/>
      <c r="MGA18" s="350"/>
      <c r="MGB18" s="350"/>
      <c r="MGC18" s="350"/>
      <c r="MGD18" s="350"/>
      <c r="MGE18" s="351"/>
      <c r="MGF18" s="352"/>
      <c r="MGG18" s="353"/>
      <c r="MGH18" s="352"/>
      <c r="MGI18" s="353"/>
      <c r="MGJ18" s="352"/>
      <c r="MGK18" s="353"/>
      <c r="MGL18" s="352"/>
      <c r="MGM18" s="353"/>
      <c r="MGN18" s="350"/>
      <c r="MGO18" s="350"/>
      <c r="MGP18" s="350"/>
      <c r="MGQ18" s="350"/>
      <c r="MGR18" s="350"/>
      <c r="MGS18" s="350"/>
      <c r="MGT18" s="351"/>
      <c r="MGU18" s="352"/>
      <c r="MGV18" s="353"/>
      <c r="MGW18" s="352"/>
      <c r="MGX18" s="353"/>
      <c r="MGY18" s="352"/>
      <c r="MGZ18" s="353"/>
      <c r="MHA18" s="352"/>
      <c r="MHB18" s="353"/>
      <c r="MHC18" s="350"/>
      <c r="MHD18" s="350"/>
      <c r="MHE18" s="350"/>
      <c r="MHF18" s="350"/>
      <c r="MHG18" s="350"/>
      <c r="MHH18" s="350"/>
      <c r="MHI18" s="351"/>
      <c r="MHJ18" s="352"/>
      <c r="MHK18" s="353"/>
      <c r="MHL18" s="352"/>
      <c r="MHM18" s="353"/>
      <c r="MHN18" s="352"/>
      <c r="MHO18" s="353"/>
      <c r="MHP18" s="352"/>
      <c r="MHQ18" s="353"/>
      <c r="MHR18" s="350"/>
      <c r="MHS18" s="350"/>
      <c r="MHT18" s="350"/>
      <c r="MHU18" s="350"/>
      <c r="MHV18" s="350"/>
      <c r="MHW18" s="350"/>
      <c r="MHX18" s="351"/>
      <c r="MHY18" s="352"/>
      <c r="MHZ18" s="353"/>
      <c r="MIA18" s="352"/>
      <c r="MIB18" s="353"/>
      <c r="MIC18" s="352"/>
      <c r="MID18" s="353"/>
      <c r="MIE18" s="352"/>
      <c r="MIF18" s="353"/>
      <c r="MIG18" s="350"/>
      <c r="MIH18" s="350"/>
      <c r="MII18" s="350"/>
      <c r="MIJ18" s="350"/>
      <c r="MIK18" s="350"/>
      <c r="MIL18" s="350"/>
      <c r="MIM18" s="351"/>
      <c r="MIN18" s="352"/>
      <c r="MIO18" s="353"/>
      <c r="MIP18" s="352"/>
      <c r="MIQ18" s="353"/>
      <c r="MIR18" s="352"/>
      <c r="MIS18" s="353"/>
      <c r="MIT18" s="352"/>
      <c r="MIU18" s="353"/>
      <c r="MIV18" s="350"/>
      <c r="MIW18" s="350"/>
      <c r="MIX18" s="350"/>
      <c r="MIY18" s="350"/>
      <c r="MIZ18" s="350"/>
      <c r="MJA18" s="350"/>
      <c r="MJB18" s="351"/>
      <c r="MJC18" s="352"/>
      <c r="MJD18" s="353"/>
      <c r="MJE18" s="352"/>
      <c r="MJF18" s="353"/>
      <c r="MJG18" s="352"/>
      <c r="MJH18" s="353"/>
      <c r="MJI18" s="352"/>
      <c r="MJJ18" s="353"/>
      <c r="MJK18" s="350"/>
      <c r="MJL18" s="350"/>
      <c r="MJM18" s="350"/>
      <c r="MJN18" s="350"/>
      <c r="MJO18" s="350"/>
      <c r="MJP18" s="350"/>
      <c r="MJQ18" s="351"/>
      <c r="MJR18" s="352"/>
      <c r="MJS18" s="353"/>
      <c r="MJT18" s="352"/>
      <c r="MJU18" s="353"/>
      <c r="MJV18" s="352"/>
      <c r="MJW18" s="353"/>
      <c r="MJX18" s="352"/>
      <c r="MJY18" s="353"/>
      <c r="MJZ18" s="350"/>
      <c r="MKA18" s="350"/>
      <c r="MKB18" s="350"/>
      <c r="MKC18" s="350"/>
      <c r="MKD18" s="350"/>
      <c r="MKE18" s="350"/>
      <c r="MKF18" s="351"/>
      <c r="MKG18" s="352"/>
      <c r="MKH18" s="353"/>
      <c r="MKI18" s="352"/>
      <c r="MKJ18" s="353"/>
      <c r="MKK18" s="352"/>
      <c r="MKL18" s="353"/>
      <c r="MKM18" s="352"/>
      <c r="MKN18" s="353"/>
      <c r="MKO18" s="350"/>
      <c r="MKP18" s="350"/>
      <c r="MKQ18" s="350"/>
      <c r="MKR18" s="350"/>
      <c r="MKS18" s="350"/>
      <c r="MKT18" s="350"/>
      <c r="MKU18" s="351"/>
      <c r="MKV18" s="352"/>
      <c r="MKW18" s="353"/>
      <c r="MKX18" s="352"/>
      <c r="MKY18" s="353"/>
      <c r="MKZ18" s="352"/>
      <c r="MLA18" s="353"/>
      <c r="MLB18" s="352"/>
      <c r="MLC18" s="353"/>
      <c r="MLD18" s="350"/>
      <c r="MLE18" s="350"/>
      <c r="MLF18" s="350"/>
      <c r="MLG18" s="350"/>
      <c r="MLH18" s="350"/>
      <c r="MLI18" s="350"/>
      <c r="MLJ18" s="351"/>
      <c r="MLK18" s="352"/>
      <c r="MLL18" s="353"/>
      <c r="MLM18" s="352"/>
      <c r="MLN18" s="353"/>
      <c r="MLO18" s="352"/>
      <c r="MLP18" s="353"/>
      <c r="MLQ18" s="352"/>
      <c r="MLR18" s="353"/>
      <c r="MLS18" s="350"/>
      <c r="MLT18" s="350"/>
      <c r="MLU18" s="350"/>
      <c r="MLV18" s="350"/>
      <c r="MLW18" s="350"/>
      <c r="MLX18" s="350"/>
      <c r="MLY18" s="351"/>
      <c r="MLZ18" s="352"/>
      <c r="MMA18" s="353"/>
      <c r="MMB18" s="352"/>
      <c r="MMC18" s="353"/>
      <c r="MMD18" s="352"/>
      <c r="MME18" s="353"/>
      <c r="MMF18" s="352"/>
      <c r="MMG18" s="353"/>
      <c r="MMH18" s="350"/>
      <c r="MMI18" s="350"/>
      <c r="MMJ18" s="350"/>
      <c r="MMK18" s="350"/>
      <c r="MML18" s="350"/>
      <c r="MMM18" s="350"/>
      <c r="MMN18" s="351"/>
      <c r="MMO18" s="352"/>
      <c r="MMP18" s="353"/>
      <c r="MMQ18" s="352"/>
      <c r="MMR18" s="353"/>
      <c r="MMS18" s="352"/>
      <c r="MMT18" s="353"/>
      <c r="MMU18" s="352"/>
      <c r="MMV18" s="353"/>
      <c r="MMW18" s="350"/>
      <c r="MMX18" s="350"/>
      <c r="MMY18" s="350"/>
      <c r="MMZ18" s="350"/>
      <c r="MNA18" s="350"/>
      <c r="MNB18" s="350"/>
      <c r="MNC18" s="351"/>
      <c r="MND18" s="352"/>
      <c r="MNE18" s="353"/>
      <c r="MNF18" s="352"/>
      <c r="MNG18" s="353"/>
      <c r="MNH18" s="352"/>
      <c r="MNI18" s="353"/>
      <c r="MNJ18" s="352"/>
      <c r="MNK18" s="353"/>
      <c r="MNL18" s="350"/>
      <c r="MNM18" s="350"/>
      <c r="MNN18" s="350"/>
      <c r="MNO18" s="350"/>
      <c r="MNP18" s="350"/>
      <c r="MNQ18" s="350"/>
      <c r="MNR18" s="351"/>
      <c r="MNS18" s="352"/>
      <c r="MNT18" s="353"/>
      <c r="MNU18" s="352"/>
      <c r="MNV18" s="353"/>
      <c r="MNW18" s="352"/>
      <c r="MNX18" s="353"/>
      <c r="MNY18" s="352"/>
      <c r="MNZ18" s="353"/>
      <c r="MOA18" s="350"/>
      <c r="MOB18" s="350"/>
      <c r="MOC18" s="350"/>
      <c r="MOD18" s="350"/>
      <c r="MOE18" s="350"/>
      <c r="MOF18" s="350"/>
      <c r="MOG18" s="351"/>
      <c r="MOH18" s="352"/>
      <c r="MOI18" s="353"/>
      <c r="MOJ18" s="352"/>
      <c r="MOK18" s="353"/>
      <c r="MOL18" s="352"/>
      <c r="MOM18" s="353"/>
      <c r="MON18" s="352"/>
      <c r="MOO18" s="353"/>
      <c r="MOP18" s="350"/>
      <c r="MOQ18" s="350"/>
      <c r="MOR18" s="350"/>
      <c r="MOS18" s="350"/>
      <c r="MOT18" s="350"/>
      <c r="MOU18" s="350"/>
      <c r="MOV18" s="351"/>
      <c r="MOW18" s="352"/>
      <c r="MOX18" s="353"/>
      <c r="MOY18" s="352"/>
      <c r="MOZ18" s="353"/>
      <c r="MPA18" s="352"/>
      <c r="MPB18" s="353"/>
      <c r="MPC18" s="352"/>
      <c r="MPD18" s="353"/>
      <c r="MPE18" s="350"/>
      <c r="MPF18" s="350"/>
      <c r="MPG18" s="350"/>
      <c r="MPH18" s="350"/>
      <c r="MPI18" s="350"/>
      <c r="MPJ18" s="350"/>
      <c r="MPK18" s="351"/>
      <c r="MPL18" s="352"/>
      <c r="MPM18" s="353"/>
      <c r="MPN18" s="352"/>
      <c r="MPO18" s="353"/>
      <c r="MPP18" s="352"/>
      <c r="MPQ18" s="353"/>
      <c r="MPR18" s="352"/>
      <c r="MPS18" s="353"/>
      <c r="MPT18" s="350"/>
      <c r="MPU18" s="350"/>
      <c r="MPV18" s="350"/>
      <c r="MPW18" s="350"/>
      <c r="MPX18" s="350"/>
      <c r="MPY18" s="350"/>
      <c r="MPZ18" s="351"/>
      <c r="MQA18" s="352"/>
      <c r="MQB18" s="353"/>
      <c r="MQC18" s="352"/>
      <c r="MQD18" s="353"/>
      <c r="MQE18" s="352"/>
      <c r="MQF18" s="353"/>
      <c r="MQG18" s="352"/>
      <c r="MQH18" s="353"/>
      <c r="MQI18" s="350"/>
      <c r="MQJ18" s="350"/>
      <c r="MQK18" s="350"/>
      <c r="MQL18" s="350"/>
      <c r="MQM18" s="350"/>
      <c r="MQN18" s="350"/>
      <c r="MQO18" s="351"/>
      <c r="MQP18" s="352"/>
      <c r="MQQ18" s="353"/>
      <c r="MQR18" s="352"/>
      <c r="MQS18" s="353"/>
      <c r="MQT18" s="352"/>
      <c r="MQU18" s="353"/>
      <c r="MQV18" s="352"/>
      <c r="MQW18" s="353"/>
      <c r="MQX18" s="350"/>
      <c r="MQY18" s="350"/>
      <c r="MQZ18" s="350"/>
      <c r="MRA18" s="350"/>
      <c r="MRB18" s="350"/>
      <c r="MRC18" s="350"/>
      <c r="MRD18" s="351"/>
      <c r="MRE18" s="352"/>
      <c r="MRF18" s="353"/>
      <c r="MRG18" s="352"/>
      <c r="MRH18" s="353"/>
      <c r="MRI18" s="352"/>
      <c r="MRJ18" s="353"/>
      <c r="MRK18" s="352"/>
      <c r="MRL18" s="353"/>
      <c r="MRM18" s="350"/>
      <c r="MRN18" s="350"/>
      <c r="MRO18" s="350"/>
      <c r="MRP18" s="350"/>
      <c r="MRQ18" s="350"/>
      <c r="MRR18" s="350"/>
      <c r="MRS18" s="351"/>
      <c r="MRT18" s="352"/>
      <c r="MRU18" s="353"/>
      <c r="MRV18" s="352"/>
      <c r="MRW18" s="353"/>
      <c r="MRX18" s="352"/>
      <c r="MRY18" s="353"/>
      <c r="MRZ18" s="352"/>
      <c r="MSA18" s="353"/>
      <c r="MSB18" s="350"/>
      <c r="MSC18" s="350"/>
      <c r="MSD18" s="350"/>
      <c r="MSE18" s="350"/>
      <c r="MSF18" s="350"/>
      <c r="MSG18" s="350"/>
      <c r="MSH18" s="351"/>
      <c r="MSI18" s="352"/>
      <c r="MSJ18" s="353"/>
      <c r="MSK18" s="352"/>
      <c r="MSL18" s="353"/>
      <c r="MSM18" s="352"/>
      <c r="MSN18" s="353"/>
      <c r="MSO18" s="352"/>
      <c r="MSP18" s="353"/>
      <c r="MSQ18" s="350"/>
      <c r="MSR18" s="350"/>
      <c r="MSS18" s="350"/>
      <c r="MST18" s="350"/>
      <c r="MSU18" s="350"/>
      <c r="MSV18" s="350"/>
      <c r="MSW18" s="351"/>
      <c r="MSX18" s="352"/>
      <c r="MSY18" s="353"/>
      <c r="MSZ18" s="352"/>
      <c r="MTA18" s="353"/>
      <c r="MTB18" s="352"/>
      <c r="MTC18" s="353"/>
      <c r="MTD18" s="352"/>
      <c r="MTE18" s="353"/>
      <c r="MTF18" s="350"/>
      <c r="MTG18" s="350"/>
      <c r="MTH18" s="350"/>
      <c r="MTI18" s="350"/>
      <c r="MTJ18" s="350"/>
      <c r="MTK18" s="350"/>
      <c r="MTL18" s="351"/>
      <c r="MTM18" s="352"/>
      <c r="MTN18" s="353"/>
      <c r="MTO18" s="352"/>
      <c r="MTP18" s="353"/>
      <c r="MTQ18" s="352"/>
      <c r="MTR18" s="353"/>
      <c r="MTS18" s="352"/>
      <c r="MTT18" s="353"/>
      <c r="MTU18" s="350"/>
      <c r="MTV18" s="350"/>
      <c r="MTW18" s="350"/>
      <c r="MTX18" s="350"/>
      <c r="MTY18" s="350"/>
      <c r="MTZ18" s="350"/>
      <c r="MUA18" s="351"/>
      <c r="MUB18" s="352"/>
      <c r="MUC18" s="353"/>
      <c r="MUD18" s="352"/>
      <c r="MUE18" s="353"/>
      <c r="MUF18" s="352"/>
      <c r="MUG18" s="353"/>
      <c r="MUH18" s="352"/>
      <c r="MUI18" s="353"/>
      <c r="MUJ18" s="350"/>
      <c r="MUK18" s="350"/>
      <c r="MUL18" s="350"/>
      <c r="MUM18" s="350"/>
      <c r="MUN18" s="350"/>
      <c r="MUO18" s="350"/>
      <c r="MUP18" s="351"/>
      <c r="MUQ18" s="352"/>
      <c r="MUR18" s="353"/>
      <c r="MUS18" s="352"/>
      <c r="MUT18" s="353"/>
      <c r="MUU18" s="352"/>
      <c r="MUV18" s="353"/>
      <c r="MUW18" s="352"/>
      <c r="MUX18" s="353"/>
      <c r="MUY18" s="350"/>
      <c r="MUZ18" s="350"/>
      <c r="MVA18" s="350"/>
      <c r="MVB18" s="350"/>
      <c r="MVC18" s="350"/>
      <c r="MVD18" s="350"/>
      <c r="MVE18" s="351"/>
      <c r="MVF18" s="352"/>
      <c r="MVG18" s="353"/>
      <c r="MVH18" s="352"/>
      <c r="MVI18" s="353"/>
      <c r="MVJ18" s="352"/>
      <c r="MVK18" s="353"/>
      <c r="MVL18" s="352"/>
      <c r="MVM18" s="353"/>
      <c r="MVN18" s="350"/>
      <c r="MVO18" s="350"/>
      <c r="MVP18" s="350"/>
      <c r="MVQ18" s="350"/>
      <c r="MVR18" s="350"/>
      <c r="MVS18" s="350"/>
      <c r="MVT18" s="351"/>
      <c r="MVU18" s="352"/>
      <c r="MVV18" s="353"/>
      <c r="MVW18" s="352"/>
      <c r="MVX18" s="353"/>
      <c r="MVY18" s="352"/>
      <c r="MVZ18" s="353"/>
      <c r="MWA18" s="352"/>
      <c r="MWB18" s="353"/>
      <c r="MWC18" s="350"/>
      <c r="MWD18" s="350"/>
      <c r="MWE18" s="350"/>
      <c r="MWF18" s="350"/>
      <c r="MWG18" s="350"/>
      <c r="MWH18" s="350"/>
      <c r="MWI18" s="351"/>
      <c r="MWJ18" s="352"/>
      <c r="MWK18" s="353"/>
      <c r="MWL18" s="352"/>
      <c r="MWM18" s="353"/>
      <c r="MWN18" s="352"/>
      <c r="MWO18" s="353"/>
      <c r="MWP18" s="352"/>
      <c r="MWQ18" s="353"/>
      <c r="MWR18" s="350"/>
      <c r="MWS18" s="350"/>
      <c r="MWT18" s="350"/>
      <c r="MWU18" s="350"/>
      <c r="MWV18" s="350"/>
      <c r="MWW18" s="350"/>
      <c r="MWX18" s="351"/>
      <c r="MWY18" s="352"/>
      <c r="MWZ18" s="353"/>
      <c r="MXA18" s="352"/>
      <c r="MXB18" s="353"/>
      <c r="MXC18" s="352"/>
      <c r="MXD18" s="353"/>
      <c r="MXE18" s="352"/>
      <c r="MXF18" s="353"/>
      <c r="MXG18" s="350"/>
      <c r="MXH18" s="350"/>
      <c r="MXI18" s="350"/>
      <c r="MXJ18" s="350"/>
      <c r="MXK18" s="350"/>
      <c r="MXL18" s="350"/>
      <c r="MXM18" s="351"/>
      <c r="MXN18" s="352"/>
      <c r="MXO18" s="353"/>
      <c r="MXP18" s="352"/>
      <c r="MXQ18" s="353"/>
      <c r="MXR18" s="352"/>
      <c r="MXS18" s="353"/>
      <c r="MXT18" s="352"/>
      <c r="MXU18" s="353"/>
      <c r="MXV18" s="350"/>
      <c r="MXW18" s="350"/>
      <c r="MXX18" s="350"/>
      <c r="MXY18" s="350"/>
      <c r="MXZ18" s="350"/>
      <c r="MYA18" s="350"/>
      <c r="MYB18" s="351"/>
      <c r="MYC18" s="352"/>
      <c r="MYD18" s="353"/>
      <c r="MYE18" s="352"/>
      <c r="MYF18" s="353"/>
      <c r="MYG18" s="352"/>
      <c r="MYH18" s="353"/>
      <c r="MYI18" s="352"/>
      <c r="MYJ18" s="353"/>
      <c r="MYK18" s="350"/>
      <c r="MYL18" s="350"/>
      <c r="MYM18" s="350"/>
      <c r="MYN18" s="350"/>
      <c r="MYO18" s="350"/>
      <c r="MYP18" s="350"/>
      <c r="MYQ18" s="351"/>
      <c r="MYR18" s="352"/>
      <c r="MYS18" s="353"/>
      <c r="MYT18" s="352"/>
      <c r="MYU18" s="353"/>
      <c r="MYV18" s="352"/>
      <c r="MYW18" s="353"/>
      <c r="MYX18" s="352"/>
      <c r="MYY18" s="353"/>
      <c r="MYZ18" s="350"/>
      <c r="MZA18" s="350"/>
      <c r="MZB18" s="350"/>
      <c r="MZC18" s="350"/>
      <c r="MZD18" s="350"/>
      <c r="MZE18" s="350"/>
      <c r="MZF18" s="351"/>
      <c r="MZG18" s="352"/>
      <c r="MZH18" s="353"/>
      <c r="MZI18" s="352"/>
      <c r="MZJ18" s="353"/>
      <c r="MZK18" s="352"/>
      <c r="MZL18" s="353"/>
      <c r="MZM18" s="352"/>
      <c r="MZN18" s="353"/>
      <c r="MZO18" s="350"/>
      <c r="MZP18" s="350"/>
      <c r="MZQ18" s="350"/>
      <c r="MZR18" s="350"/>
      <c r="MZS18" s="350"/>
      <c r="MZT18" s="350"/>
      <c r="MZU18" s="351"/>
      <c r="MZV18" s="352"/>
      <c r="MZW18" s="353"/>
      <c r="MZX18" s="352"/>
      <c r="MZY18" s="353"/>
      <c r="MZZ18" s="352"/>
      <c r="NAA18" s="353"/>
      <c r="NAB18" s="352"/>
      <c r="NAC18" s="353"/>
      <c r="NAD18" s="350"/>
      <c r="NAE18" s="350"/>
      <c r="NAF18" s="350"/>
      <c r="NAG18" s="350"/>
      <c r="NAH18" s="350"/>
      <c r="NAI18" s="350"/>
      <c r="NAJ18" s="351"/>
      <c r="NAK18" s="352"/>
      <c r="NAL18" s="353"/>
      <c r="NAM18" s="352"/>
      <c r="NAN18" s="353"/>
      <c r="NAO18" s="352"/>
      <c r="NAP18" s="353"/>
      <c r="NAQ18" s="352"/>
      <c r="NAR18" s="353"/>
      <c r="NAS18" s="350"/>
      <c r="NAT18" s="350"/>
      <c r="NAU18" s="350"/>
      <c r="NAV18" s="350"/>
      <c r="NAW18" s="350"/>
      <c r="NAX18" s="350"/>
      <c r="NAY18" s="351"/>
      <c r="NAZ18" s="352"/>
      <c r="NBA18" s="353"/>
      <c r="NBB18" s="352"/>
      <c r="NBC18" s="353"/>
      <c r="NBD18" s="352"/>
      <c r="NBE18" s="353"/>
      <c r="NBF18" s="352"/>
      <c r="NBG18" s="353"/>
      <c r="NBH18" s="350"/>
      <c r="NBI18" s="350"/>
      <c r="NBJ18" s="350"/>
      <c r="NBK18" s="350"/>
      <c r="NBL18" s="350"/>
      <c r="NBM18" s="350"/>
      <c r="NBN18" s="351"/>
      <c r="NBO18" s="352"/>
      <c r="NBP18" s="353"/>
      <c r="NBQ18" s="352"/>
      <c r="NBR18" s="353"/>
      <c r="NBS18" s="352"/>
      <c r="NBT18" s="353"/>
      <c r="NBU18" s="352"/>
      <c r="NBV18" s="353"/>
      <c r="NBW18" s="350"/>
      <c r="NBX18" s="350"/>
      <c r="NBY18" s="350"/>
      <c r="NBZ18" s="350"/>
      <c r="NCA18" s="350"/>
      <c r="NCB18" s="350"/>
      <c r="NCC18" s="351"/>
      <c r="NCD18" s="352"/>
      <c r="NCE18" s="353"/>
      <c r="NCF18" s="352"/>
      <c r="NCG18" s="353"/>
      <c r="NCH18" s="352"/>
      <c r="NCI18" s="353"/>
      <c r="NCJ18" s="352"/>
      <c r="NCK18" s="353"/>
      <c r="NCL18" s="350"/>
      <c r="NCM18" s="350"/>
      <c r="NCN18" s="350"/>
      <c r="NCO18" s="350"/>
      <c r="NCP18" s="350"/>
      <c r="NCQ18" s="350"/>
      <c r="NCR18" s="351"/>
      <c r="NCS18" s="352"/>
      <c r="NCT18" s="353"/>
      <c r="NCU18" s="352"/>
      <c r="NCV18" s="353"/>
      <c r="NCW18" s="352"/>
      <c r="NCX18" s="353"/>
      <c r="NCY18" s="352"/>
      <c r="NCZ18" s="353"/>
      <c r="NDA18" s="350"/>
      <c r="NDB18" s="350"/>
      <c r="NDC18" s="350"/>
      <c r="NDD18" s="350"/>
      <c r="NDE18" s="350"/>
      <c r="NDF18" s="350"/>
      <c r="NDG18" s="351"/>
      <c r="NDH18" s="352"/>
      <c r="NDI18" s="353"/>
      <c r="NDJ18" s="352"/>
      <c r="NDK18" s="353"/>
      <c r="NDL18" s="352"/>
      <c r="NDM18" s="353"/>
      <c r="NDN18" s="352"/>
      <c r="NDO18" s="353"/>
      <c r="NDP18" s="350"/>
      <c r="NDQ18" s="350"/>
      <c r="NDR18" s="350"/>
      <c r="NDS18" s="350"/>
      <c r="NDT18" s="350"/>
      <c r="NDU18" s="350"/>
      <c r="NDV18" s="351"/>
      <c r="NDW18" s="352"/>
      <c r="NDX18" s="353"/>
      <c r="NDY18" s="352"/>
      <c r="NDZ18" s="353"/>
      <c r="NEA18" s="352"/>
      <c r="NEB18" s="353"/>
      <c r="NEC18" s="352"/>
      <c r="NED18" s="353"/>
      <c r="NEE18" s="350"/>
      <c r="NEF18" s="350"/>
      <c r="NEG18" s="350"/>
      <c r="NEH18" s="350"/>
      <c r="NEI18" s="350"/>
      <c r="NEJ18" s="350"/>
      <c r="NEK18" s="351"/>
      <c r="NEL18" s="352"/>
      <c r="NEM18" s="353"/>
      <c r="NEN18" s="352"/>
      <c r="NEO18" s="353"/>
      <c r="NEP18" s="352"/>
      <c r="NEQ18" s="353"/>
      <c r="NER18" s="352"/>
      <c r="NES18" s="353"/>
      <c r="NET18" s="350"/>
      <c r="NEU18" s="350"/>
      <c r="NEV18" s="350"/>
      <c r="NEW18" s="350"/>
      <c r="NEX18" s="350"/>
      <c r="NEY18" s="350"/>
      <c r="NEZ18" s="351"/>
      <c r="NFA18" s="352"/>
      <c r="NFB18" s="353"/>
      <c r="NFC18" s="352"/>
      <c r="NFD18" s="353"/>
      <c r="NFE18" s="352"/>
      <c r="NFF18" s="353"/>
      <c r="NFG18" s="352"/>
      <c r="NFH18" s="353"/>
      <c r="NFI18" s="350"/>
      <c r="NFJ18" s="350"/>
      <c r="NFK18" s="350"/>
      <c r="NFL18" s="350"/>
      <c r="NFM18" s="350"/>
      <c r="NFN18" s="350"/>
      <c r="NFO18" s="351"/>
      <c r="NFP18" s="352"/>
      <c r="NFQ18" s="353"/>
      <c r="NFR18" s="352"/>
      <c r="NFS18" s="353"/>
      <c r="NFT18" s="352"/>
      <c r="NFU18" s="353"/>
      <c r="NFV18" s="352"/>
      <c r="NFW18" s="353"/>
      <c r="NFX18" s="350"/>
      <c r="NFY18" s="350"/>
      <c r="NFZ18" s="350"/>
      <c r="NGA18" s="350"/>
      <c r="NGB18" s="350"/>
      <c r="NGC18" s="350"/>
      <c r="NGD18" s="351"/>
      <c r="NGE18" s="352"/>
      <c r="NGF18" s="353"/>
      <c r="NGG18" s="352"/>
      <c r="NGH18" s="353"/>
      <c r="NGI18" s="352"/>
      <c r="NGJ18" s="353"/>
      <c r="NGK18" s="352"/>
      <c r="NGL18" s="353"/>
      <c r="NGM18" s="350"/>
      <c r="NGN18" s="350"/>
      <c r="NGO18" s="350"/>
      <c r="NGP18" s="350"/>
      <c r="NGQ18" s="350"/>
      <c r="NGR18" s="350"/>
      <c r="NGS18" s="351"/>
      <c r="NGT18" s="352"/>
      <c r="NGU18" s="353"/>
      <c r="NGV18" s="352"/>
      <c r="NGW18" s="353"/>
      <c r="NGX18" s="352"/>
      <c r="NGY18" s="353"/>
      <c r="NGZ18" s="352"/>
      <c r="NHA18" s="353"/>
      <c r="NHB18" s="350"/>
      <c r="NHC18" s="350"/>
      <c r="NHD18" s="350"/>
      <c r="NHE18" s="350"/>
      <c r="NHF18" s="350"/>
      <c r="NHG18" s="350"/>
      <c r="NHH18" s="351"/>
      <c r="NHI18" s="352"/>
      <c r="NHJ18" s="353"/>
      <c r="NHK18" s="352"/>
      <c r="NHL18" s="353"/>
      <c r="NHM18" s="352"/>
      <c r="NHN18" s="353"/>
      <c r="NHO18" s="352"/>
      <c r="NHP18" s="353"/>
      <c r="NHQ18" s="350"/>
      <c r="NHR18" s="350"/>
      <c r="NHS18" s="350"/>
      <c r="NHT18" s="350"/>
      <c r="NHU18" s="350"/>
      <c r="NHV18" s="350"/>
      <c r="NHW18" s="351"/>
      <c r="NHX18" s="352"/>
      <c r="NHY18" s="353"/>
      <c r="NHZ18" s="352"/>
      <c r="NIA18" s="353"/>
      <c r="NIB18" s="352"/>
      <c r="NIC18" s="353"/>
      <c r="NID18" s="352"/>
      <c r="NIE18" s="353"/>
      <c r="NIF18" s="350"/>
      <c r="NIG18" s="350"/>
      <c r="NIH18" s="350"/>
      <c r="NII18" s="350"/>
      <c r="NIJ18" s="350"/>
      <c r="NIK18" s="350"/>
      <c r="NIL18" s="351"/>
      <c r="NIM18" s="352"/>
      <c r="NIN18" s="353"/>
      <c r="NIO18" s="352"/>
      <c r="NIP18" s="353"/>
      <c r="NIQ18" s="352"/>
      <c r="NIR18" s="353"/>
      <c r="NIS18" s="352"/>
      <c r="NIT18" s="353"/>
      <c r="NIU18" s="350"/>
      <c r="NIV18" s="350"/>
      <c r="NIW18" s="350"/>
      <c r="NIX18" s="350"/>
      <c r="NIY18" s="350"/>
      <c r="NIZ18" s="350"/>
      <c r="NJA18" s="351"/>
      <c r="NJB18" s="352"/>
      <c r="NJC18" s="353"/>
      <c r="NJD18" s="352"/>
      <c r="NJE18" s="353"/>
      <c r="NJF18" s="352"/>
      <c r="NJG18" s="353"/>
      <c r="NJH18" s="352"/>
      <c r="NJI18" s="353"/>
      <c r="NJJ18" s="350"/>
      <c r="NJK18" s="350"/>
      <c r="NJL18" s="350"/>
      <c r="NJM18" s="350"/>
      <c r="NJN18" s="350"/>
      <c r="NJO18" s="350"/>
      <c r="NJP18" s="351"/>
      <c r="NJQ18" s="352"/>
      <c r="NJR18" s="353"/>
      <c r="NJS18" s="352"/>
      <c r="NJT18" s="353"/>
      <c r="NJU18" s="352"/>
      <c r="NJV18" s="353"/>
      <c r="NJW18" s="352"/>
      <c r="NJX18" s="353"/>
      <c r="NJY18" s="350"/>
      <c r="NJZ18" s="350"/>
      <c r="NKA18" s="350"/>
      <c r="NKB18" s="350"/>
      <c r="NKC18" s="350"/>
      <c r="NKD18" s="350"/>
      <c r="NKE18" s="351"/>
      <c r="NKF18" s="352"/>
      <c r="NKG18" s="353"/>
      <c r="NKH18" s="352"/>
      <c r="NKI18" s="353"/>
      <c r="NKJ18" s="352"/>
      <c r="NKK18" s="353"/>
      <c r="NKL18" s="352"/>
      <c r="NKM18" s="353"/>
      <c r="NKN18" s="350"/>
      <c r="NKO18" s="350"/>
      <c r="NKP18" s="350"/>
      <c r="NKQ18" s="350"/>
      <c r="NKR18" s="350"/>
      <c r="NKS18" s="350"/>
      <c r="NKT18" s="351"/>
      <c r="NKU18" s="352"/>
      <c r="NKV18" s="353"/>
      <c r="NKW18" s="352"/>
      <c r="NKX18" s="353"/>
      <c r="NKY18" s="352"/>
      <c r="NKZ18" s="353"/>
      <c r="NLA18" s="352"/>
      <c r="NLB18" s="353"/>
      <c r="NLC18" s="350"/>
      <c r="NLD18" s="350"/>
      <c r="NLE18" s="350"/>
      <c r="NLF18" s="350"/>
      <c r="NLG18" s="350"/>
      <c r="NLH18" s="350"/>
      <c r="NLI18" s="351"/>
      <c r="NLJ18" s="352"/>
      <c r="NLK18" s="353"/>
      <c r="NLL18" s="352"/>
      <c r="NLM18" s="353"/>
      <c r="NLN18" s="352"/>
      <c r="NLO18" s="353"/>
      <c r="NLP18" s="352"/>
      <c r="NLQ18" s="353"/>
      <c r="NLR18" s="350"/>
      <c r="NLS18" s="350"/>
      <c r="NLT18" s="350"/>
      <c r="NLU18" s="350"/>
      <c r="NLV18" s="350"/>
      <c r="NLW18" s="350"/>
      <c r="NLX18" s="351"/>
      <c r="NLY18" s="352"/>
      <c r="NLZ18" s="353"/>
      <c r="NMA18" s="352"/>
      <c r="NMB18" s="353"/>
      <c r="NMC18" s="352"/>
      <c r="NMD18" s="353"/>
      <c r="NME18" s="352"/>
      <c r="NMF18" s="353"/>
      <c r="NMG18" s="350"/>
      <c r="NMH18" s="350"/>
      <c r="NMI18" s="350"/>
      <c r="NMJ18" s="350"/>
      <c r="NMK18" s="350"/>
      <c r="NML18" s="350"/>
      <c r="NMM18" s="351"/>
      <c r="NMN18" s="352"/>
      <c r="NMO18" s="353"/>
      <c r="NMP18" s="352"/>
      <c r="NMQ18" s="353"/>
      <c r="NMR18" s="352"/>
      <c r="NMS18" s="353"/>
      <c r="NMT18" s="352"/>
      <c r="NMU18" s="353"/>
      <c r="NMV18" s="350"/>
      <c r="NMW18" s="350"/>
      <c r="NMX18" s="350"/>
      <c r="NMY18" s="350"/>
      <c r="NMZ18" s="350"/>
      <c r="NNA18" s="350"/>
      <c r="NNB18" s="351"/>
      <c r="NNC18" s="352"/>
      <c r="NND18" s="353"/>
      <c r="NNE18" s="352"/>
      <c r="NNF18" s="353"/>
      <c r="NNG18" s="352"/>
      <c r="NNH18" s="353"/>
      <c r="NNI18" s="352"/>
      <c r="NNJ18" s="353"/>
      <c r="NNK18" s="350"/>
      <c r="NNL18" s="350"/>
      <c r="NNM18" s="350"/>
      <c r="NNN18" s="350"/>
      <c r="NNO18" s="350"/>
      <c r="NNP18" s="350"/>
      <c r="NNQ18" s="351"/>
      <c r="NNR18" s="352"/>
      <c r="NNS18" s="353"/>
      <c r="NNT18" s="352"/>
      <c r="NNU18" s="353"/>
      <c r="NNV18" s="352"/>
      <c r="NNW18" s="353"/>
      <c r="NNX18" s="352"/>
      <c r="NNY18" s="353"/>
      <c r="NNZ18" s="350"/>
      <c r="NOA18" s="350"/>
      <c r="NOB18" s="350"/>
      <c r="NOC18" s="350"/>
      <c r="NOD18" s="350"/>
      <c r="NOE18" s="350"/>
      <c r="NOF18" s="351"/>
      <c r="NOG18" s="352"/>
      <c r="NOH18" s="353"/>
      <c r="NOI18" s="352"/>
      <c r="NOJ18" s="353"/>
      <c r="NOK18" s="352"/>
      <c r="NOL18" s="353"/>
      <c r="NOM18" s="352"/>
      <c r="NON18" s="353"/>
      <c r="NOO18" s="350"/>
      <c r="NOP18" s="350"/>
      <c r="NOQ18" s="350"/>
      <c r="NOR18" s="350"/>
      <c r="NOS18" s="350"/>
      <c r="NOT18" s="350"/>
      <c r="NOU18" s="351"/>
      <c r="NOV18" s="352"/>
      <c r="NOW18" s="353"/>
      <c r="NOX18" s="352"/>
      <c r="NOY18" s="353"/>
      <c r="NOZ18" s="352"/>
      <c r="NPA18" s="353"/>
      <c r="NPB18" s="352"/>
      <c r="NPC18" s="353"/>
      <c r="NPD18" s="350"/>
      <c r="NPE18" s="350"/>
      <c r="NPF18" s="350"/>
      <c r="NPG18" s="350"/>
      <c r="NPH18" s="350"/>
      <c r="NPI18" s="350"/>
      <c r="NPJ18" s="351"/>
      <c r="NPK18" s="352"/>
      <c r="NPL18" s="353"/>
      <c r="NPM18" s="352"/>
      <c r="NPN18" s="353"/>
      <c r="NPO18" s="352"/>
      <c r="NPP18" s="353"/>
      <c r="NPQ18" s="352"/>
      <c r="NPR18" s="353"/>
      <c r="NPS18" s="350"/>
      <c r="NPT18" s="350"/>
      <c r="NPU18" s="350"/>
      <c r="NPV18" s="350"/>
      <c r="NPW18" s="350"/>
      <c r="NPX18" s="350"/>
      <c r="NPY18" s="351"/>
      <c r="NPZ18" s="352"/>
      <c r="NQA18" s="353"/>
      <c r="NQB18" s="352"/>
      <c r="NQC18" s="353"/>
      <c r="NQD18" s="352"/>
      <c r="NQE18" s="353"/>
      <c r="NQF18" s="352"/>
      <c r="NQG18" s="353"/>
      <c r="NQH18" s="350"/>
      <c r="NQI18" s="350"/>
      <c r="NQJ18" s="350"/>
      <c r="NQK18" s="350"/>
      <c r="NQL18" s="350"/>
      <c r="NQM18" s="350"/>
      <c r="NQN18" s="351"/>
      <c r="NQO18" s="352"/>
      <c r="NQP18" s="353"/>
      <c r="NQQ18" s="352"/>
      <c r="NQR18" s="353"/>
      <c r="NQS18" s="352"/>
      <c r="NQT18" s="353"/>
      <c r="NQU18" s="352"/>
      <c r="NQV18" s="353"/>
      <c r="NQW18" s="350"/>
      <c r="NQX18" s="350"/>
      <c r="NQY18" s="350"/>
      <c r="NQZ18" s="350"/>
      <c r="NRA18" s="350"/>
      <c r="NRB18" s="350"/>
      <c r="NRC18" s="351"/>
      <c r="NRD18" s="352"/>
      <c r="NRE18" s="353"/>
      <c r="NRF18" s="352"/>
      <c r="NRG18" s="353"/>
      <c r="NRH18" s="352"/>
      <c r="NRI18" s="353"/>
      <c r="NRJ18" s="352"/>
      <c r="NRK18" s="353"/>
      <c r="NRL18" s="350"/>
      <c r="NRM18" s="350"/>
      <c r="NRN18" s="350"/>
      <c r="NRO18" s="350"/>
      <c r="NRP18" s="350"/>
      <c r="NRQ18" s="350"/>
      <c r="NRR18" s="351"/>
      <c r="NRS18" s="352"/>
      <c r="NRT18" s="353"/>
      <c r="NRU18" s="352"/>
      <c r="NRV18" s="353"/>
      <c r="NRW18" s="352"/>
      <c r="NRX18" s="353"/>
      <c r="NRY18" s="352"/>
      <c r="NRZ18" s="353"/>
      <c r="NSA18" s="350"/>
      <c r="NSB18" s="350"/>
      <c r="NSC18" s="350"/>
      <c r="NSD18" s="350"/>
      <c r="NSE18" s="350"/>
      <c r="NSF18" s="350"/>
      <c r="NSG18" s="351"/>
      <c r="NSH18" s="352"/>
      <c r="NSI18" s="353"/>
      <c r="NSJ18" s="352"/>
      <c r="NSK18" s="353"/>
      <c r="NSL18" s="352"/>
      <c r="NSM18" s="353"/>
      <c r="NSN18" s="352"/>
      <c r="NSO18" s="353"/>
      <c r="NSP18" s="350"/>
      <c r="NSQ18" s="350"/>
      <c r="NSR18" s="350"/>
      <c r="NSS18" s="350"/>
      <c r="NST18" s="350"/>
      <c r="NSU18" s="350"/>
      <c r="NSV18" s="351"/>
      <c r="NSW18" s="352"/>
      <c r="NSX18" s="353"/>
      <c r="NSY18" s="352"/>
      <c r="NSZ18" s="353"/>
      <c r="NTA18" s="352"/>
      <c r="NTB18" s="353"/>
      <c r="NTC18" s="352"/>
      <c r="NTD18" s="353"/>
      <c r="NTE18" s="350"/>
      <c r="NTF18" s="350"/>
      <c r="NTG18" s="350"/>
      <c r="NTH18" s="350"/>
      <c r="NTI18" s="350"/>
      <c r="NTJ18" s="350"/>
      <c r="NTK18" s="351"/>
      <c r="NTL18" s="352"/>
      <c r="NTM18" s="353"/>
      <c r="NTN18" s="352"/>
      <c r="NTO18" s="353"/>
      <c r="NTP18" s="352"/>
      <c r="NTQ18" s="353"/>
      <c r="NTR18" s="352"/>
      <c r="NTS18" s="353"/>
      <c r="NTT18" s="350"/>
      <c r="NTU18" s="350"/>
      <c r="NTV18" s="350"/>
      <c r="NTW18" s="350"/>
      <c r="NTX18" s="350"/>
      <c r="NTY18" s="350"/>
      <c r="NTZ18" s="351"/>
      <c r="NUA18" s="352"/>
      <c r="NUB18" s="353"/>
      <c r="NUC18" s="352"/>
      <c r="NUD18" s="353"/>
      <c r="NUE18" s="352"/>
      <c r="NUF18" s="353"/>
      <c r="NUG18" s="352"/>
      <c r="NUH18" s="353"/>
      <c r="NUI18" s="350"/>
      <c r="NUJ18" s="350"/>
      <c r="NUK18" s="350"/>
      <c r="NUL18" s="350"/>
      <c r="NUM18" s="350"/>
      <c r="NUN18" s="350"/>
      <c r="NUO18" s="351"/>
      <c r="NUP18" s="352"/>
      <c r="NUQ18" s="353"/>
      <c r="NUR18" s="352"/>
      <c r="NUS18" s="353"/>
      <c r="NUT18" s="352"/>
      <c r="NUU18" s="353"/>
      <c r="NUV18" s="352"/>
      <c r="NUW18" s="353"/>
      <c r="NUX18" s="350"/>
      <c r="NUY18" s="350"/>
      <c r="NUZ18" s="350"/>
      <c r="NVA18" s="350"/>
      <c r="NVB18" s="350"/>
      <c r="NVC18" s="350"/>
      <c r="NVD18" s="351"/>
      <c r="NVE18" s="352"/>
      <c r="NVF18" s="353"/>
      <c r="NVG18" s="352"/>
      <c r="NVH18" s="353"/>
      <c r="NVI18" s="352"/>
      <c r="NVJ18" s="353"/>
      <c r="NVK18" s="352"/>
      <c r="NVL18" s="353"/>
      <c r="NVM18" s="350"/>
      <c r="NVN18" s="350"/>
      <c r="NVO18" s="350"/>
      <c r="NVP18" s="350"/>
      <c r="NVQ18" s="350"/>
      <c r="NVR18" s="350"/>
      <c r="NVS18" s="351"/>
      <c r="NVT18" s="352"/>
      <c r="NVU18" s="353"/>
      <c r="NVV18" s="352"/>
      <c r="NVW18" s="353"/>
      <c r="NVX18" s="352"/>
      <c r="NVY18" s="353"/>
      <c r="NVZ18" s="352"/>
      <c r="NWA18" s="353"/>
      <c r="NWB18" s="350"/>
      <c r="NWC18" s="350"/>
      <c r="NWD18" s="350"/>
      <c r="NWE18" s="350"/>
      <c r="NWF18" s="350"/>
      <c r="NWG18" s="350"/>
      <c r="NWH18" s="351"/>
      <c r="NWI18" s="352"/>
      <c r="NWJ18" s="353"/>
      <c r="NWK18" s="352"/>
      <c r="NWL18" s="353"/>
      <c r="NWM18" s="352"/>
      <c r="NWN18" s="353"/>
      <c r="NWO18" s="352"/>
      <c r="NWP18" s="353"/>
      <c r="NWQ18" s="350"/>
      <c r="NWR18" s="350"/>
      <c r="NWS18" s="350"/>
      <c r="NWT18" s="350"/>
      <c r="NWU18" s="350"/>
      <c r="NWV18" s="350"/>
      <c r="NWW18" s="351"/>
      <c r="NWX18" s="352"/>
      <c r="NWY18" s="353"/>
      <c r="NWZ18" s="352"/>
      <c r="NXA18" s="353"/>
      <c r="NXB18" s="352"/>
      <c r="NXC18" s="353"/>
      <c r="NXD18" s="352"/>
      <c r="NXE18" s="353"/>
      <c r="NXF18" s="350"/>
      <c r="NXG18" s="350"/>
      <c r="NXH18" s="350"/>
      <c r="NXI18" s="350"/>
      <c r="NXJ18" s="350"/>
      <c r="NXK18" s="350"/>
      <c r="NXL18" s="351"/>
      <c r="NXM18" s="352"/>
      <c r="NXN18" s="353"/>
      <c r="NXO18" s="352"/>
      <c r="NXP18" s="353"/>
      <c r="NXQ18" s="352"/>
      <c r="NXR18" s="353"/>
      <c r="NXS18" s="352"/>
      <c r="NXT18" s="353"/>
      <c r="NXU18" s="350"/>
      <c r="NXV18" s="350"/>
      <c r="NXW18" s="350"/>
      <c r="NXX18" s="350"/>
      <c r="NXY18" s="350"/>
      <c r="NXZ18" s="350"/>
      <c r="NYA18" s="351"/>
      <c r="NYB18" s="352"/>
      <c r="NYC18" s="353"/>
      <c r="NYD18" s="352"/>
      <c r="NYE18" s="353"/>
      <c r="NYF18" s="352"/>
      <c r="NYG18" s="353"/>
      <c r="NYH18" s="352"/>
      <c r="NYI18" s="353"/>
      <c r="NYJ18" s="350"/>
      <c r="NYK18" s="350"/>
      <c r="NYL18" s="350"/>
      <c r="NYM18" s="350"/>
      <c r="NYN18" s="350"/>
      <c r="NYO18" s="350"/>
      <c r="NYP18" s="351"/>
      <c r="NYQ18" s="352"/>
      <c r="NYR18" s="353"/>
      <c r="NYS18" s="352"/>
      <c r="NYT18" s="353"/>
      <c r="NYU18" s="352"/>
      <c r="NYV18" s="353"/>
      <c r="NYW18" s="352"/>
      <c r="NYX18" s="353"/>
      <c r="NYY18" s="350"/>
      <c r="NYZ18" s="350"/>
      <c r="NZA18" s="350"/>
      <c r="NZB18" s="350"/>
      <c r="NZC18" s="350"/>
      <c r="NZD18" s="350"/>
      <c r="NZE18" s="351"/>
      <c r="NZF18" s="352"/>
      <c r="NZG18" s="353"/>
      <c r="NZH18" s="352"/>
      <c r="NZI18" s="353"/>
      <c r="NZJ18" s="352"/>
      <c r="NZK18" s="353"/>
      <c r="NZL18" s="352"/>
      <c r="NZM18" s="353"/>
      <c r="NZN18" s="350"/>
      <c r="NZO18" s="350"/>
      <c r="NZP18" s="350"/>
      <c r="NZQ18" s="350"/>
      <c r="NZR18" s="350"/>
      <c r="NZS18" s="350"/>
      <c r="NZT18" s="351"/>
      <c r="NZU18" s="352"/>
      <c r="NZV18" s="353"/>
      <c r="NZW18" s="352"/>
      <c r="NZX18" s="353"/>
      <c r="NZY18" s="352"/>
      <c r="NZZ18" s="353"/>
      <c r="OAA18" s="352"/>
      <c r="OAB18" s="353"/>
      <c r="OAC18" s="350"/>
      <c r="OAD18" s="350"/>
      <c r="OAE18" s="350"/>
      <c r="OAF18" s="350"/>
      <c r="OAG18" s="350"/>
      <c r="OAH18" s="350"/>
      <c r="OAI18" s="351"/>
      <c r="OAJ18" s="352"/>
      <c r="OAK18" s="353"/>
      <c r="OAL18" s="352"/>
      <c r="OAM18" s="353"/>
      <c r="OAN18" s="352"/>
      <c r="OAO18" s="353"/>
      <c r="OAP18" s="352"/>
      <c r="OAQ18" s="353"/>
      <c r="OAR18" s="350"/>
      <c r="OAS18" s="350"/>
      <c r="OAT18" s="350"/>
      <c r="OAU18" s="350"/>
      <c r="OAV18" s="350"/>
      <c r="OAW18" s="350"/>
      <c r="OAX18" s="351"/>
      <c r="OAY18" s="352"/>
      <c r="OAZ18" s="353"/>
      <c r="OBA18" s="352"/>
      <c r="OBB18" s="353"/>
      <c r="OBC18" s="352"/>
      <c r="OBD18" s="353"/>
      <c r="OBE18" s="352"/>
      <c r="OBF18" s="353"/>
      <c r="OBG18" s="350"/>
      <c r="OBH18" s="350"/>
      <c r="OBI18" s="350"/>
      <c r="OBJ18" s="350"/>
      <c r="OBK18" s="350"/>
      <c r="OBL18" s="350"/>
      <c r="OBM18" s="351"/>
      <c r="OBN18" s="352"/>
      <c r="OBO18" s="353"/>
      <c r="OBP18" s="352"/>
      <c r="OBQ18" s="353"/>
      <c r="OBR18" s="352"/>
      <c r="OBS18" s="353"/>
      <c r="OBT18" s="352"/>
      <c r="OBU18" s="353"/>
      <c r="OBV18" s="350"/>
      <c r="OBW18" s="350"/>
      <c r="OBX18" s="350"/>
      <c r="OBY18" s="350"/>
      <c r="OBZ18" s="350"/>
      <c r="OCA18" s="350"/>
      <c r="OCB18" s="351"/>
      <c r="OCC18" s="352"/>
      <c r="OCD18" s="353"/>
      <c r="OCE18" s="352"/>
      <c r="OCF18" s="353"/>
      <c r="OCG18" s="352"/>
      <c r="OCH18" s="353"/>
      <c r="OCI18" s="352"/>
      <c r="OCJ18" s="353"/>
      <c r="OCK18" s="350"/>
      <c r="OCL18" s="350"/>
      <c r="OCM18" s="350"/>
      <c r="OCN18" s="350"/>
      <c r="OCO18" s="350"/>
      <c r="OCP18" s="350"/>
      <c r="OCQ18" s="351"/>
      <c r="OCR18" s="352"/>
      <c r="OCS18" s="353"/>
      <c r="OCT18" s="352"/>
      <c r="OCU18" s="353"/>
      <c r="OCV18" s="352"/>
      <c r="OCW18" s="353"/>
      <c r="OCX18" s="352"/>
      <c r="OCY18" s="353"/>
      <c r="OCZ18" s="350"/>
      <c r="ODA18" s="350"/>
      <c r="ODB18" s="350"/>
      <c r="ODC18" s="350"/>
      <c r="ODD18" s="350"/>
      <c r="ODE18" s="350"/>
      <c r="ODF18" s="351"/>
      <c r="ODG18" s="352"/>
      <c r="ODH18" s="353"/>
      <c r="ODI18" s="352"/>
      <c r="ODJ18" s="353"/>
      <c r="ODK18" s="352"/>
      <c r="ODL18" s="353"/>
      <c r="ODM18" s="352"/>
      <c r="ODN18" s="353"/>
      <c r="ODO18" s="350"/>
      <c r="ODP18" s="350"/>
      <c r="ODQ18" s="350"/>
      <c r="ODR18" s="350"/>
      <c r="ODS18" s="350"/>
      <c r="ODT18" s="350"/>
      <c r="ODU18" s="351"/>
      <c r="ODV18" s="352"/>
      <c r="ODW18" s="353"/>
      <c r="ODX18" s="352"/>
      <c r="ODY18" s="353"/>
      <c r="ODZ18" s="352"/>
      <c r="OEA18" s="353"/>
      <c r="OEB18" s="352"/>
      <c r="OEC18" s="353"/>
      <c r="OED18" s="350"/>
      <c r="OEE18" s="350"/>
      <c r="OEF18" s="350"/>
      <c r="OEG18" s="350"/>
      <c r="OEH18" s="350"/>
      <c r="OEI18" s="350"/>
      <c r="OEJ18" s="351"/>
      <c r="OEK18" s="352"/>
      <c r="OEL18" s="353"/>
      <c r="OEM18" s="352"/>
      <c r="OEN18" s="353"/>
      <c r="OEO18" s="352"/>
      <c r="OEP18" s="353"/>
      <c r="OEQ18" s="352"/>
      <c r="OER18" s="353"/>
      <c r="OES18" s="350"/>
      <c r="OET18" s="350"/>
      <c r="OEU18" s="350"/>
      <c r="OEV18" s="350"/>
      <c r="OEW18" s="350"/>
      <c r="OEX18" s="350"/>
      <c r="OEY18" s="351"/>
      <c r="OEZ18" s="352"/>
      <c r="OFA18" s="353"/>
      <c r="OFB18" s="352"/>
      <c r="OFC18" s="353"/>
      <c r="OFD18" s="352"/>
      <c r="OFE18" s="353"/>
      <c r="OFF18" s="352"/>
      <c r="OFG18" s="353"/>
      <c r="OFH18" s="350"/>
      <c r="OFI18" s="350"/>
      <c r="OFJ18" s="350"/>
      <c r="OFK18" s="350"/>
      <c r="OFL18" s="350"/>
      <c r="OFM18" s="350"/>
      <c r="OFN18" s="351"/>
      <c r="OFO18" s="352"/>
      <c r="OFP18" s="353"/>
      <c r="OFQ18" s="352"/>
      <c r="OFR18" s="353"/>
      <c r="OFS18" s="352"/>
      <c r="OFT18" s="353"/>
      <c r="OFU18" s="352"/>
      <c r="OFV18" s="353"/>
      <c r="OFW18" s="350"/>
      <c r="OFX18" s="350"/>
      <c r="OFY18" s="350"/>
      <c r="OFZ18" s="350"/>
      <c r="OGA18" s="350"/>
      <c r="OGB18" s="350"/>
      <c r="OGC18" s="351"/>
      <c r="OGD18" s="352"/>
      <c r="OGE18" s="353"/>
      <c r="OGF18" s="352"/>
      <c r="OGG18" s="353"/>
      <c r="OGH18" s="352"/>
      <c r="OGI18" s="353"/>
      <c r="OGJ18" s="352"/>
      <c r="OGK18" s="353"/>
      <c r="OGL18" s="350"/>
      <c r="OGM18" s="350"/>
      <c r="OGN18" s="350"/>
      <c r="OGO18" s="350"/>
      <c r="OGP18" s="350"/>
      <c r="OGQ18" s="350"/>
      <c r="OGR18" s="351"/>
      <c r="OGS18" s="352"/>
      <c r="OGT18" s="353"/>
      <c r="OGU18" s="352"/>
      <c r="OGV18" s="353"/>
      <c r="OGW18" s="352"/>
      <c r="OGX18" s="353"/>
      <c r="OGY18" s="352"/>
      <c r="OGZ18" s="353"/>
      <c r="OHA18" s="350"/>
      <c r="OHB18" s="350"/>
      <c r="OHC18" s="350"/>
      <c r="OHD18" s="350"/>
      <c r="OHE18" s="350"/>
      <c r="OHF18" s="350"/>
      <c r="OHG18" s="351"/>
      <c r="OHH18" s="352"/>
      <c r="OHI18" s="353"/>
      <c r="OHJ18" s="352"/>
      <c r="OHK18" s="353"/>
      <c r="OHL18" s="352"/>
      <c r="OHM18" s="353"/>
      <c r="OHN18" s="352"/>
      <c r="OHO18" s="353"/>
      <c r="OHP18" s="350"/>
      <c r="OHQ18" s="350"/>
      <c r="OHR18" s="350"/>
      <c r="OHS18" s="350"/>
      <c r="OHT18" s="350"/>
      <c r="OHU18" s="350"/>
      <c r="OHV18" s="351"/>
      <c r="OHW18" s="352"/>
      <c r="OHX18" s="353"/>
      <c r="OHY18" s="352"/>
      <c r="OHZ18" s="353"/>
      <c r="OIA18" s="352"/>
      <c r="OIB18" s="353"/>
      <c r="OIC18" s="352"/>
      <c r="OID18" s="353"/>
      <c r="OIE18" s="350"/>
      <c r="OIF18" s="350"/>
      <c r="OIG18" s="350"/>
      <c r="OIH18" s="350"/>
      <c r="OII18" s="350"/>
      <c r="OIJ18" s="350"/>
      <c r="OIK18" s="351"/>
      <c r="OIL18" s="352"/>
      <c r="OIM18" s="353"/>
      <c r="OIN18" s="352"/>
      <c r="OIO18" s="353"/>
      <c r="OIP18" s="352"/>
      <c r="OIQ18" s="353"/>
      <c r="OIR18" s="352"/>
      <c r="OIS18" s="353"/>
      <c r="OIT18" s="350"/>
      <c r="OIU18" s="350"/>
      <c r="OIV18" s="350"/>
      <c r="OIW18" s="350"/>
      <c r="OIX18" s="350"/>
      <c r="OIY18" s="350"/>
      <c r="OIZ18" s="351"/>
      <c r="OJA18" s="352"/>
      <c r="OJB18" s="353"/>
      <c r="OJC18" s="352"/>
      <c r="OJD18" s="353"/>
      <c r="OJE18" s="352"/>
      <c r="OJF18" s="353"/>
      <c r="OJG18" s="352"/>
      <c r="OJH18" s="353"/>
      <c r="OJI18" s="350"/>
      <c r="OJJ18" s="350"/>
      <c r="OJK18" s="350"/>
      <c r="OJL18" s="350"/>
      <c r="OJM18" s="350"/>
      <c r="OJN18" s="350"/>
      <c r="OJO18" s="351"/>
      <c r="OJP18" s="352"/>
      <c r="OJQ18" s="353"/>
      <c r="OJR18" s="352"/>
      <c r="OJS18" s="353"/>
      <c r="OJT18" s="352"/>
      <c r="OJU18" s="353"/>
      <c r="OJV18" s="352"/>
      <c r="OJW18" s="353"/>
      <c r="OJX18" s="350"/>
      <c r="OJY18" s="350"/>
      <c r="OJZ18" s="350"/>
      <c r="OKA18" s="350"/>
      <c r="OKB18" s="350"/>
      <c r="OKC18" s="350"/>
      <c r="OKD18" s="351"/>
      <c r="OKE18" s="352"/>
      <c r="OKF18" s="353"/>
      <c r="OKG18" s="352"/>
      <c r="OKH18" s="353"/>
      <c r="OKI18" s="352"/>
      <c r="OKJ18" s="353"/>
      <c r="OKK18" s="352"/>
      <c r="OKL18" s="353"/>
      <c r="OKM18" s="350"/>
      <c r="OKN18" s="350"/>
      <c r="OKO18" s="350"/>
      <c r="OKP18" s="350"/>
      <c r="OKQ18" s="350"/>
      <c r="OKR18" s="350"/>
      <c r="OKS18" s="351"/>
      <c r="OKT18" s="352"/>
      <c r="OKU18" s="353"/>
      <c r="OKV18" s="352"/>
      <c r="OKW18" s="353"/>
      <c r="OKX18" s="352"/>
      <c r="OKY18" s="353"/>
      <c r="OKZ18" s="352"/>
      <c r="OLA18" s="353"/>
      <c r="OLB18" s="350"/>
      <c r="OLC18" s="350"/>
      <c r="OLD18" s="350"/>
      <c r="OLE18" s="350"/>
      <c r="OLF18" s="350"/>
      <c r="OLG18" s="350"/>
      <c r="OLH18" s="351"/>
      <c r="OLI18" s="352"/>
      <c r="OLJ18" s="353"/>
      <c r="OLK18" s="352"/>
      <c r="OLL18" s="353"/>
      <c r="OLM18" s="352"/>
      <c r="OLN18" s="353"/>
      <c r="OLO18" s="352"/>
      <c r="OLP18" s="353"/>
      <c r="OLQ18" s="350"/>
      <c r="OLR18" s="350"/>
      <c r="OLS18" s="350"/>
      <c r="OLT18" s="350"/>
      <c r="OLU18" s="350"/>
      <c r="OLV18" s="350"/>
      <c r="OLW18" s="351"/>
      <c r="OLX18" s="352"/>
      <c r="OLY18" s="353"/>
      <c r="OLZ18" s="352"/>
      <c r="OMA18" s="353"/>
      <c r="OMB18" s="352"/>
      <c r="OMC18" s="353"/>
      <c r="OMD18" s="352"/>
      <c r="OME18" s="353"/>
      <c r="OMF18" s="350"/>
      <c r="OMG18" s="350"/>
      <c r="OMH18" s="350"/>
      <c r="OMI18" s="350"/>
      <c r="OMJ18" s="350"/>
      <c r="OMK18" s="350"/>
      <c r="OML18" s="351"/>
      <c r="OMM18" s="352"/>
      <c r="OMN18" s="353"/>
      <c r="OMO18" s="352"/>
      <c r="OMP18" s="353"/>
      <c r="OMQ18" s="352"/>
      <c r="OMR18" s="353"/>
      <c r="OMS18" s="352"/>
      <c r="OMT18" s="353"/>
      <c r="OMU18" s="350"/>
      <c r="OMV18" s="350"/>
      <c r="OMW18" s="350"/>
      <c r="OMX18" s="350"/>
      <c r="OMY18" s="350"/>
      <c r="OMZ18" s="350"/>
      <c r="ONA18" s="351"/>
      <c r="ONB18" s="352"/>
      <c r="ONC18" s="353"/>
      <c r="OND18" s="352"/>
      <c r="ONE18" s="353"/>
      <c r="ONF18" s="352"/>
      <c r="ONG18" s="353"/>
      <c r="ONH18" s="352"/>
      <c r="ONI18" s="353"/>
      <c r="ONJ18" s="350"/>
      <c r="ONK18" s="350"/>
      <c r="ONL18" s="350"/>
      <c r="ONM18" s="350"/>
      <c r="ONN18" s="350"/>
      <c r="ONO18" s="350"/>
      <c r="ONP18" s="351"/>
      <c r="ONQ18" s="352"/>
      <c r="ONR18" s="353"/>
      <c r="ONS18" s="352"/>
      <c r="ONT18" s="353"/>
      <c r="ONU18" s="352"/>
      <c r="ONV18" s="353"/>
      <c r="ONW18" s="352"/>
      <c r="ONX18" s="353"/>
      <c r="ONY18" s="350"/>
      <c r="ONZ18" s="350"/>
      <c r="OOA18" s="350"/>
      <c r="OOB18" s="350"/>
      <c r="OOC18" s="350"/>
      <c r="OOD18" s="350"/>
      <c r="OOE18" s="351"/>
      <c r="OOF18" s="352"/>
      <c r="OOG18" s="353"/>
      <c r="OOH18" s="352"/>
      <c r="OOI18" s="353"/>
      <c r="OOJ18" s="352"/>
      <c r="OOK18" s="353"/>
      <c r="OOL18" s="352"/>
      <c r="OOM18" s="353"/>
      <c r="OON18" s="350"/>
      <c r="OOO18" s="350"/>
      <c r="OOP18" s="350"/>
      <c r="OOQ18" s="350"/>
      <c r="OOR18" s="350"/>
      <c r="OOS18" s="350"/>
      <c r="OOT18" s="351"/>
      <c r="OOU18" s="352"/>
      <c r="OOV18" s="353"/>
      <c r="OOW18" s="352"/>
      <c r="OOX18" s="353"/>
      <c r="OOY18" s="352"/>
      <c r="OOZ18" s="353"/>
      <c r="OPA18" s="352"/>
      <c r="OPB18" s="353"/>
      <c r="OPC18" s="350"/>
      <c r="OPD18" s="350"/>
      <c r="OPE18" s="350"/>
      <c r="OPF18" s="350"/>
      <c r="OPG18" s="350"/>
      <c r="OPH18" s="350"/>
      <c r="OPI18" s="351"/>
      <c r="OPJ18" s="352"/>
      <c r="OPK18" s="353"/>
      <c r="OPL18" s="352"/>
      <c r="OPM18" s="353"/>
      <c r="OPN18" s="352"/>
      <c r="OPO18" s="353"/>
      <c r="OPP18" s="352"/>
      <c r="OPQ18" s="353"/>
      <c r="OPR18" s="350"/>
      <c r="OPS18" s="350"/>
      <c r="OPT18" s="350"/>
      <c r="OPU18" s="350"/>
      <c r="OPV18" s="350"/>
      <c r="OPW18" s="350"/>
      <c r="OPX18" s="351"/>
      <c r="OPY18" s="352"/>
      <c r="OPZ18" s="353"/>
      <c r="OQA18" s="352"/>
      <c r="OQB18" s="353"/>
      <c r="OQC18" s="352"/>
      <c r="OQD18" s="353"/>
      <c r="OQE18" s="352"/>
      <c r="OQF18" s="353"/>
      <c r="OQG18" s="350"/>
      <c r="OQH18" s="350"/>
      <c r="OQI18" s="350"/>
      <c r="OQJ18" s="350"/>
      <c r="OQK18" s="350"/>
      <c r="OQL18" s="350"/>
      <c r="OQM18" s="351"/>
      <c r="OQN18" s="352"/>
      <c r="OQO18" s="353"/>
      <c r="OQP18" s="352"/>
      <c r="OQQ18" s="353"/>
      <c r="OQR18" s="352"/>
      <c r="OQS18" s="353"/>
      <c r="OQT18" s="352"/>
      <c r="OQU18" s="353"/>
      <c r="OQV18" s="350"/>
      <c r="OQW18" s="350"/>
      <c r="OQX18" s="350"/>
      <c r="OQY18" s="350"/>
      <c r="OQZ18" s="350"/>
      <c r="ORA18" s="350"/>
      <c r="ORB18" s="351"/>
      <c r="ORC18" s="352"/>
      <c r="ORD18" s="353"/>
      <c r="ORE18" s="352"/>
      <c r="ORF18" s="353"/>
      <c r="ORG18" s="352"/>
      <c r="ORH18" s="353"/>
      <c r="ORI18" s="352"/>
      <c r="ORJ18" s="353"/>
      <c r="ORK18" s="350"/>
      <c r="ORL18" s="350"/>
      <c r="ORM18" s="350"/>
      <c r="ORN18" s="350"/>
      <c r="ORO18" s="350"/>
      <c r="ORP18" s="350"/>
      <c r="ORQ18" s="351"/>
      <c r="ORR18" s="352"/>
      <c r="ORS18" s="353"/>
      <c r="ORT18" s="352"/>
      <c r="ORU18" s="353"/>
      <c r="ORV18" s="352"/>
      <c r="ORW18" s="353"/>
      <c r="ORX18" s="352"/>
      <c r="ORY18" s="353"/>
      <c r="ORZ18" s="350"/>
      <c r="OSA18" s="350"/>
      <c r="OSB18" s="350"/>
      <c r="OSC18" s="350"/>
      <c r="OSD18" s="350"/>
      <c r="OSE18" s="350"/>
      <c r="OSF18" s="351"/>
      <c r="OSG18" s="352"/>
      <c r="OSH18" s="353"/>
      <c r="OSI18" s="352"/>
      <c r="OSJ18" s="353"/>
      <c r="OSK18" s="352"/>
      <c r="OSL18" s="353"/>
      <c r="OSM18" s="352"/>
      <c r="OSN18" s="353"/>
      <c r="OSO18" s="350"/>
      <c r="OSP18" s="350"/>
      <c r="OSQ18" s="350"/>
      <c r="OSR18" s="350"/>
      <c r="OSS18" s="350"/>
      <c r="OST18" s="350"/>
      <c r="OSU18" s="351"/>
      <c r="OSV18" s="352"/>
      <c r="OSW18" s="353"/>
      <c r="OSX18" s="352"/>
      <c r="OSY18" s="353"/>
      <c r="OSZ18" s="352"/>
      <c r="OTA18" s="353"/>
      <c r="OTB18" s="352"/>
      <c r="OTC18" s="353"/>
      <c r="OTD18" s="350"/>
      <c r="OTE18" s="350"/>
      <c r="OTF18" s="350"/>
      <c r="OTG18" s="350"/>
      <c r="OTH18" s="350"/>
      <c r="OTI18" s="350"/>
      <c r="OTJ18" s="351"/>
      <c r="OTK18" s="352"/>
      <c r="OTL18" s="353"/>
      <c r="OTM18" s="352"/>
      <c r="OTN18" s="353"/>
      <c r="OTO18" s="352"/>
      <c r="OTP18" s="353"/>
      <c r="OTQ18" s="352"/>
      <c r="OTR18" s="353"/>
      <c r="OTS18" s="350"/>
      <c r="OTT18" s="350"/>
      <c r="OTU18" s="350"/>
      <c r="OTV18" s="350"/>
      <c r="OTW18" s="350"/>
      <c r="OTX18" s="350"/>
      <c r="OTY18" s="351"/>
      <c r="OTZ18" s="352"/>
      <c r="OUA18" s="353"/>
      <c r="OUB18" s="352"/>
      <c r="OUC18" s="353"/>
      <c r="OUD18" s="352"/>
      <c r="OUE18" s="353"/>
      <c r="OUF18" s="352"/>
      <c r="OUG18" s="353"/>
      <c r="OUH18" s="350"/>
      <c r="OUI18" s="350"/>
      <c r="OUJ18" s="350"/>
      <c r="OUK18" s="350"/>
      <c r="OUL18" s="350"/>
      <c r="OUM18" s="350"/>
      <c r="OUN18" s="351"/>
      <c r="OUO18" s="352"/>
      <c r="OUP18" s="353"/>
      <c r="OUQ18" s="352"/>
      <c r="OUR18" s="353"/>
      <c r="OUS18" s="352"/>
      <c r="OUT18" s="353"/>
      <c r="OUU18" s="352"/>
      <c r="OUV18" s="353"/>
      <c r="OUW18" s="350"/>
      <c r="OUX18" s="350"/>
      <c r="OUY18" s="350"/>
      <c r="OUZ18" s="350"/>
      <c r="OVA18" s="350"/>
      <c r="OVB18" s="350"/>
      <c r="OVC18" s="351"/>
      <c r="OVD18" s="352"/>
      <c r="OVE18" s="353"/>
      <c r="OVF18" s="352"/>
      <c r="OVG18" s="353"/>
      <c r="OVH18" s="352"/>
      <c r="OVI18" s="353"/>
      <c r="OVJ18" s="352"/>
      <c r="OVK18" s="353"/>
      <c r="OVL18" s="350"/>
      <c r="OVM18" s="350"/>
      <c r="OVN18" s="350"/>
      <c r="OVO18" s="350"/>
      <c r="OVP18" s="350"/>
      <c r="OVQ18" s="350"/>
      <c r="OVR18" s="351"/>
      <c r="OVS18" s="352"/>
      <c r="OVT18" s="353"/>
      <c r="OVU18" s="352"/>
      <c r="OVV18" s="353"/>
      <c r="OVW18" s="352"/>
      <c r="OVX18" s="353"/>
      <c r="OVY18" s="352"/>
      <c r="OVZ18" s="353"/>
      <c r="OWA18" s="350"/>
      <c r="OWB18" s="350"/>
      <c r="OWC18" s="350"/>
      <c r="OWD18" s="350"/>
      <c r="OWE18" s="350"/>
      <c r="OWF18" s="350"/>
      <c r="OWG18" s="351"/>
      <c r="OWH18" s="352"/>
      <c r="OWI18" s="353"/>
      <c r="OWJ18" s="352"/>
      <c r="OWK18" s="353"/>
      <c r="OWL18" s="352"/>
      <c r="OWM18" s="353"/>
      <c r="OWN18" s="352"/>
      <c r="OWO18" s="353"/>
      <c r="OWP18" s="350"/>
      <c r="OWQ18" s="350"/>
      <c r="OWR18" s="350"/>
      <c r="OWS18" s="350"/>
      <c r="OWT18" s="350"/>
      <c r="OWU18" s="350"/>
      <c r="OWV18" s="351"/>
      <c r="OWW18" s="352"/>
      <c r="OWX18" s="353"/>
      <c r="OWY18" s="352"/>
      <c r="OWZ18" s="353"/>
      <c r="OXA18" s="352"/>
      <c r="OXB18" s="353"/>
      <c r="OXC18" s="352"/>
      <c r="OXD18" s="353"/>
      <c r="OXE18" s="350"/>
      <c r="OXF18" s="350"/>
      <c r="OXG18" s="350"/>
      <c r="OXH18" s="350"/>
      <c r="OXI18" s="350"/>
      <c r="OXJ18" s="350"/>
      <c r="OXK18" s="351"/>
      <c r="OXL18" s="352"/>
      <c r="OXM18" s="353"/>
      <c r="OXN18" s="352"/>
      <c r="OXO18" s="353"/>
      <c r="OXP18" s="352"/>
      <c r="OXQ18" s="353"/>
      <c r="OXR18" s="352"/>
      <c r="OXS18" s="353"/>
      <c r="OXT18" s="350"/>
      <c r="OXU18" s="350"/>
      <c r="OXV18" s="350"/>
      <c r="OXW18" s="350"/>
      <c r="OXX18" s="350"/>
      <c r="OXY18" s="350"/>
      <c r="OXZ18" s="351"/>
      <c r="OYA18" s="352"/>
      <c r="OYB18" s="353"/>
      <c r="OYC18" s="352"/>
      <c r="OYD18" s="353"/>
      <c r="OYE18" s="352"/>
      <c r="OYF18" s="353"/>
      <c r="OYG18" s="352"/>
      <c r="OYH18" s="353"/>
      <c r="OYI18" s="350"/>
      <c r="OYJ18" s="350"/>
      <c r="OYK18" s="350"/>
      <c r="OYL18" s="350"/>
      <c r="OYM18" s="350"/>
      <c r="OYN18" s="350"/>
      <c r="OYO18" s="351"/>
      <c r="OYP18" s="352"/>
      <c r="OYQ18" s="353"/>
      <c r="OYR18" s="352"/>
      <c r="OYS18" s="353"/>
      <c r="OYT18" s="352"/>
      <c r="OYU18" s="353"/>
      <c r="OYV18" s="352"/>
      <c r="OYW18" s="353"/>
      <c r="OYX18" s="350"/>
      <c r="OYY18" s="350"/>
      <c r="OYZ18" s="350"/>
      <c r="OZA18" s="350"/>
      <c r="OZB18" s="350"/>
      <c r="OZC18" s="350"/>
      <c r="OZD18" s="351"/>
      <c r="OZE18" s="352"/>
      <c r="OZF18" s="353"/>
      <c r="OZG18" s="352"/>
      <c r="OZH18" s="353"/>
      <c r="OZI18" s="352"/>
      <c r="OZJ18" s="353"/>
      <c r="OZK18" s="352"/>
      <c r="OZL18" s="353"/>
      <c r="OZM18" s="350"/>
      <c r="OZN18" s="350"/>
      <c r="OZO18" s="350"/>
      <c r="OZP18" s="350"/>
      <c r="OZQ18" s="350"/>
      <c r="OZR18" s="350"/>
      <c r="OZS18" s="351"/>
      <c r="OZT18" s="352"/>
      <c r="OZU18" s="353"/>
      <c r="OZV18" s="352"/>
      <c r="OZW18" s="353"/>
      <c r="OZX18" s="352"/>
      <c r="OZY18" s="353"/>
      <c r="OZZ18" s="352"/>
      <c r="PAA18" s="353"/>
      <c r="PAB18" s="350"/>
      <c r="PAC18" s="350"/>
      <c r="PAD18" s="350"/>
      <c r="PAE18" s="350"/>
      <c r="PAF18" s="350"/>
      <c r="PAG18" s="350"/>
      <c r="PAH18" s="351"/>
      <c r="PAI18" s="352"/>
      <c r="PAJ18" s="353"/>
      <c r="PAK18" s="352"/>
      <c r="PAL18" s="353"/>
      <c r="PAM18" s="352"/>
      <c r="PAN18" s="353"/>
      <c r="PAO18" s="352"/>
      <c r="PAP18" s="353"/>
      <c r="PAQ18" s="350"/>
      <c r="PAR18" s="350"/>
      <c r="PAS18" s="350"/>
      <c r="PAT18" s="350"/>
      <c r="PAU18" s="350"/>
      <c r="PAV18" s="350"/>
      <c r="PAW18" s="351"/>
      <c r="PAX18" s="352"/>
      <c r="PAY18" s="353"/>
      <c r="PAZ18" s="352"/>
      <c r="PBA18" s="353"/>
      <c r="PBB18" s="352"/>
      <c r="PBC18" s="353"/>
      <c r="PBD18" s="352"/>
      <c r="PBE18" s="353"/>
      <c r="PBF18" s="350"/>
      <c r="PBG18" s="350"/>
      <c r="PBH18" s="350"/>
      <c r="PBI18" s="350"/>
      <c r="PBJ18" s="350"/>
      <c r="PBK18" s="350"/>
      <c r="PBL18" s="351"/>
      <c r="PBM18" s="352"/>
      <c r="PBN18" s="353"/>
      <c r="PBO18" s="352"/>
      <c r="PBP18" s="353"/>
      <c r="PBQ18" s="352"/>
      <c r="PBR18" s="353"/>
      <c r="PBS18" s="352"/>
      <c r="PBT18" s="353"/>
      <c r="PBU18" s="350"/>
      <c r="PBV18" s="350"/>
      <c r="PBW18" s="350"/>
      <c r="PBX18" s="350"/>
      <c r="PBY18" s="350"/>
      <c r="PBZ18" s="350"/>
      <c r="PCA18" s="351"/>
      <c r="PCB18" s="352"/>
      <c r="PCC18" s="353"/>
      <c r="PCD18" s="352"/>
      <c r="PCE18" s="353"/>
      <c r="PCF18" s="352"/>
      <c r="PCG18" s="353"/>
      <c r="PCH18" s="352"/>
      <c r="PCI18" s="353"/>
      <c r="PCJ18" s="350"/>
      <c r="PCK18" s="350"/>
      <c r="PCL18" s="350"/>
      <c r="PCM18" s="350"/>
      <c r="PCN18" s="350"/>
      <c r="PCO18" s="350"/>
      <c r="PCP18" s="351"/>
      <c r="PCQ18" s="352"/>
      <c r="PCR18" s="353"/>
      <c r="PCS18" s="352"/>
      <c r="PCT18" s="353"/>
      <c r="PCU18" s="352"/>
      <c r="PCV18" s="353"/>
      <c r="PCW18" s="352"/>
      <c r="PCX18" s="353"/>
      <c r="PCY18" s="350"/>
      <c r="PCZ18" s="350"/>
      <c r="PDA18" s="350"/>
      <c r="PDB18" s="350"/>
      <c r="PDC18" s="350"/>
      <c r="PDD18" s="350"/>
      <c r="PDE18" s="351"/>
      <c r="PDF18" s="352"/>
      <c r="PDG18" s="353"/>
      <c r="PDH18" s="352"/>
      <c r="PDI18" s="353"/>
      <c r="PDJ18" s="352"/>
      <c r="PDK18" s="353"/>
      <c r="PDL18" s="352"/>
      <c r="PDM18" s="353"/>
      <c r="PDN18" s="350"/>
      <c r="PDO18" s="350"/>
      <c r="PDP18" s="350"/>
      <c r="PDQ18" s="350"/>
      <c r="PDR18" s="350"/>
      <c r="PDS18" s="350"/>
      <c r="PDT18" s="351"/>
      <c r="PDU18" s="352"/>
      <c r="PDV18" s="353"/>
      <c r="PDW18" s="352"/>
      <c r="PDX18" s="353"/>
      <c r="PDY18" s="352"/>
      <c r="PDZ18" s="353"/>
      <c r="PEA18" s="352"/>
      <c r="PEB18" s="353"/>
      <c r="PEC18" s="350"/>
      <c r="PED18" s="350"/>
      <c r="PEE18" s="350"/>
      <c r="PEF18" s="350"/>
      <c r="PEG18" s="350"/>
      <c r="PEH18" s="350"/>
      <c r="PEI18" s="351"/>
      <c r="PEJ18" s="352"/>
      <c r="PEK18" s="353"/>
      <c r="PEL18" s="352"/>
      <c r="PEM18" s="353"/>
      <c r="PEN18" s="352"/>
      <c r="PEO18" s="353"/>
      <c r="PEP18" s="352"/>
      <c r="PEQ18" s="353"/>
      <c r="PER18" s="350"/>
      <c r="PES18" s="350"/>
      <c r="PET18" s="350"/>
      <c r="PEU18" s="350"/>
      <c r="PEV18" s="350"/>
      <c r="PEW18" s="350"/>
      <c r="PEX18" s="351"/>
      <c r="PEY18" s="352"/>
      <c r="PEZ18" s="353"/>
      <c r="PFA18" s="352"/>
      <c r="PFB18" s="353"/>
      <c r="PFC18" s="352"/>
      <c r="PFD18" s="353"/>
      <c r="PFE18" s="352"/>
      <c r="PFF18" s="353"/>
      <c r="PFG18" s="350"/>
      <c r="PFH18" s="350"/>
      <c r="PFI18" s="350"/>
      <c r="PFJ18" s="350"/>
      <c r="PFK18" s="350"/>
      <c r="PFL18" s="350"/>
      <c r="PFM18" s="351"/>
      <c r="PFN18" s="352"/>
      <c r="PFO18" s="353"/>
      <c r="PFP18" s="352"/>
      <c r="PFQ18" s="353"/>
      <c r="PFR18" s="352"/>
      <c r="PFS18" s="353"/>
      <c r="PFT18" s="352"/>
      <c r="PFU18" s="353"/>
      <c r="PFV18" s="350"/>
      <c r="PFW18" s="350"/>
      <c r="PFX18" s="350"/>
      <c r="PFY18" s="350"/>
      <c r="PFZ18" s="350"/>
      <c r="PGA18" s="350"/>
      <c r="PGB18" s="351"/>
      <c r="PGC18" s="352"/>
      <c r="PGD18" s="353"/>
      <c r="PGE18" s="352"/>
      <c r="PGF18" s="353"/>
      <c r="PGG18" s="352"/>
      <c r="PGH18" s="353"/>
      <c r="PGI18" s="352"/>
      <c r="PGJ18" s="353"/>
      <c r="PGK18" s="350"/>
      <c r="PGL18" s="350"/>
      <c r="PGM18" s="350"/>
      <c r="PGN18" s="350"/>
      <c r="PGO18" s="350"/>
      <c r="PGP18" s="350"/>
      <c r="PGQ18" s="351"/>
      <c r="PGR18" s="352"/>
      <c r="PGS18" s="353"/>
      <c r="PGT18" s="352"/>
      <c r="PGU18" s="353"/>
      <c r="PGV18" s="352"/>
      <c r="PGW18" s="353"/>
      <c r="PGX18" s="352"/>
      <c r="PGY18" s="353"/>
      <c r="PGZ18" s="350"/>
      <c r="PHA18" s="350"/>
      <c r="PHB18" s="350"/>
      <c r="PHC18" s="350"/>
      <c r="PHD18" s="350"/>
      <c r="PHE18" s="350"/>
      <c r="PHF18" s="351"/>
      <c r="PHG18" s="352"/>
      <c r="PHH18" s="353"/>
      <c r="PHI18" s="352"/>
      <c r="PHJ18" s="353"/>
      <c r="PHK18" s="352"/>
      <c r="PHL18" s="353"/>
      <c r="PHM18" s="352"/>
      <c r="PHN18" s="353"/>
      <c r="PHO18" s="350"/>
      <c r="PHP18" s="350"/>
      <c r="PHQ18" s="350"/>
      <c r="PHR18" s="350"/>
      <c r="PHS18" s="350"/>
      <c r="PHT18" s="350"/>
      <c r="PHU18" s="351"/>
      <c r="PHV18" s="352"/>
      <c r="PHW18" s="353"/>
      <c r="PHX18" s="352"/>
      <c r="PHY18" s="353"/>
      <c r="PHZ18" s="352"/>
      <c r="PIA18" s="353"/>
      <c r="PIB18" s="352"/>
      <c r="PIC18" s="353"/>
      <c r="PID18" s="350"/>
      <c r="PIE18" s="350"/>
      <c r="PIF18" s="350"/>
      <c r="PIG18" s="350"/>
      <c r="PIH18" s="350"/>
      <c r="PII18" s="350"/>
      <c r="PIJ18" s="351"/>
      <c r="PIK18" s="352"/>
      <c r="PIL18" s="353"/>
      <c r="PIM18" s="352"/>
      <c r="PIN18" s="353"/>
      <c r="PIO18" s="352"/>
      <c r="PIP18" s="353"/>
      <c r="PIQ18" s="352"/>
      <c r="PIR18" s="353"/>
      <c r="PIS18" s="350"/>
      <c r="PIT18" s="350"/>
      <c r="PIU18" s="350"/>
      <c r="PIV18" s="350"/>
      <c r="PIW18" s="350"/>
      <c r="PIX18" s="350"/>
      <c r="PIY18" s="351"/>
      <c r="PIZ18" s="352"/>
      <c r="PJA18" s="353"/>
      <c r="PJB18" s="352"/>
      <c r="PJC18" s="353"/>
      <c r="PJD18" s="352"/>
      <c r="PJE18" s="353"/>
      <c r="PJF18" s="352"/>
      <c r="PJG18" s="353"/>
      <c r="PJH18" s="350"/>
      <c r="PJI18" s="350"/>
      <c r="PJJ18" s="350"/>
      <c r="PJK18" s="350"/>
      <c r="PJL18" s="350"/>
      <c r="PJM18" s="350"/>
      <c r="PJN18" s="351"/>
      <c r="PJO18" s="352"/>
      <c r="PJP18" s="353"/>
      <c r="PJQ18" s="352"/>
      <c r="PJR18" s="353"/>
      <c r="PJS18" s="352"/>
      <c r="PJT18" s="353"/>
      <c r="PJU18" s="352"/>
      <c r="PJV18" s="353"/>
      <c r="PJW18" s="350"/>
      <c r="PJX18" s="350"/>
      <c r="PJY18" s="350"/>
      <c r="PJZ18" s="350"/>
      <c r="PKA18" s="350"/>
      <c r="PKB18" s="350"/>
      <c r="PKC18" s="351"/>
      <c r="PKD18" s="352"/>
      <c r="PKE18" s="353"/>
      <c r="PKF18" s="352"/>
      <c r="PKG18" s="353"/>
      <c r="PKH18" s="352"/>
      <c r="PKI18" s="353"/>
      <c r="PKJ18" s="352"/>
      <c r="PKK18" s="353"/>
      <c r="PKL18" s="350"/>
      <c r="PKM18" s="350"/>
      <c r="PKN18" s="350"/>
      <c r="PKO18" s="350"/>
      <c r="PKP18" s="350"/>
      <c r="PKQ18" s="350"/>
      <c r="PKR18" s="351"/>
      <c r="PKS18" s="352"/>
      <c r="PKT18" s="353"/>
      <c r="PKU18" s="352"/>
      <c r="PKV18" s="353"/>
      <c r="PKW18" s="352"/>
      <c r="PKX18" s="353"/>
      <c r="PKY18" s="352"/>
      <c r="PKZ18" s="353"/>
      <c r="PLA18" s="350"/>
      <c r="PLB18" s="350"/>
      <c r="PLC18" s="350"/>
      <c r="PLD18" s="350"/>
      <c r="PLE18" s="350"/>
      <c r="PLF18" s="350"/>
      <c r="PLG18" s="351"/>
      <c r="PLH18" s="352"/>
      <c r="PLI18" s="353"/>
      <c r="PLJ18" s="352"/>
      <c r="PLK18" s="353"/>
      <c r="PLL18" s="352"/>
      <c r="PLM18" s="353"/>
      <c r="PLN18" s="352"/>
      <c r="PLO18" s="353"/>
      <c r="PLP18" s="350"/>
      <c r="PLQ18" s="350"/>
      <c r="PLR18" s="350"/>
      <c r="PLS18" s="350"/>
      <c r="PLT18" s="350"/>
      <c r="PLU18" s="350"/>
      <c r="PLV18" s="351"/>
      <c r="PLW18" s="352"/>
      <c r="PLX18" s="353"/>
      <c r="PLY18" s="352"/>
      <c r="PLZ18" s="353"/>
      <c r="PMA18" s="352"/>
      <c r="PMB18" s="353"/>
      <c r="PMC18" s="352"/>
      <c r="PMD18" s="353"/>
      <c r="PME18" s="350"/>
      <c r="PMF18" s="350"/>
      <c r="PMG18" s="350"/>
      <c r="PMH18" s="350"/>
      <c r="PMI18" s="350"/>
      <c r="PMJ18" s="350"/>
      <c r="PMK18" s="351"/>
      <c r="PML18" s="352"/>
      <c r="PMM18" s="353"/>
      <c r="PMN18" s="352"/>
      <c r="PMO18" s="353"/>
      <c r="PMP18" s="352"/>
      <c r="PMQ18" s="353"/>
      <c r="PMR18" s="352"/>
      <c r="PMS18" s="353"/>
      <c r="PMT18" s="350"/>
      <c r="PMU18" s="350"/>
      <c r="PMV18" s="350"/>
      <c r="PMW18" s="350"/>
      <c r="PMX18" s="350"/>
      <c r="PMY18" s="350"/>
      <c r="PMZ18" s="351"/>
      <c r="PNA18" s="352"/>
      <c r="PNB18" s="353"/>
      <c r="PNC18" s="352"/>
      <c r="PND18" s="353"/>
      <c r="PNE18" s="352"/>
      <c r="PNF18" s="353"/>
      <c r="PNG18" s="352"/>
      <c r="PNH18" s="353"/>
      <c r="PNI18" s="350"/>
      <c r="PNJ18" s="350"/>
      <c r="PNK18" s="350"/>
      <c r="PNL18" s="350"/>
      <c r="PNM18" s="350"/>
      <c r="PNN18" s="350"/>
      <c r="PNO18" s="351"/>
      <c r="PNP18" s="352"/>
      <c r="PNQ18" s="353"/>
      <c r="PNR18" s="352"/>
      <c r="PNS18" s="353"/>
      <c r="PNT18" s="352"/>
      <c r="PNU18" s="353"/>
      <c r="PNV18" s="352"/>
      <c r="PNW18" s="353"/>
      <c r="PNX18" s="350"/>
      <c r="PNY18" s="350"/>
      <c r="PNZ18" s="350"/>
      <c r="POA18" s="350"/>
      <c r="POB18" s="350"/>
      <c r="POC18" s="350"/>
      <c r="POD18" s="351"/>
      <c r="POE18" s="352"/>
      <c r="POF18" s="353"/>
      <c r="POG18" s="352"/>
      <c r="POH18" s="353"/>
      <c r="POI18" s="352"/>
      <c r="POJ18" s="353"/>
      <c r="POK18" s="352"/>
      <c r="POL18" s="353"/>
      <c r="POM18" s="350"/>
      <c r="PON18" s="350"/>
      <c r="POO18" s="350"/>
      <c r="POP18" s="350"/>
      <c r="POQ18" s="350"/>
      <c r="POR18" s="350"/>
      <c r="POS18" s="351"/>
      <c r="POT18" s="352"/>
      <c r="POU18" s="353"/>
      <c r="POV18" s="352"/>
      <c r="POW18" s="353"/>
      <c r="POX18" s="352"/>
      <c r="POY18" s="353"/>
      <c r="POZ18" s="352"/>
      <c r="PPA18" s="353"/>
      <c r="PPB18" s="350"/>
      <c r="PPC18" s="350"/>
      <c r="PPD18" s="350"/>
      <c r="PPE18" s="350"/>
      <c r="PPF18" s="350"/>
      <c r="PPG18" s="350"/>
      <c r="PPH18" s="351"/>
      <c r="PPI18" s="352"/>
      <c r="PPJ18" s="353"/>
      <c r="PPK18" s="352"/>
      <c r="PPL18" s="353"/>
      <c r="PPM18" s="352"/>
      <c r="PPN18" s="353"/>
      <c r="PPO18" s="352"/>
      <c r="PPP18" s="353"/>
      <c r="PPQ18" s="350"/>
      <c r="PPR18" s="350"/>
      <c r="PPS18" s="350"/>
      <c r="PPT18" s="350"/>
      <c r="PPU18" s="350"/>
      <c r="PPV18" s="350"/>
      <c r="PPW18" s="351"/>
      <c r="PPX18" s="352"/>
      <c r="PPY18" s="353"/>
      <c r="PPZ18" s="352"/>
      <c r="PQA18" s="353"/>
      <c r="PQB18" s="352"/>
      <c r="PQC18" s="353"/>
      <c r="PQD18" s="352"/>
      <c r="PQE18" s="353"/>
      <c r="PQF18" s="350"/>
      <c r="PQG18" s="350"/>
      <c r="PQH18" s="350"/>
      <c r="PQI18" s="350"/>
      <c r="PQJ18" s="350"/>
      <c r="PQK18" s="350"/>
      <c r="PQL18" s="351"/>
      <c r="PQM18" s="352"/>
      <c r="PQN18" s="353"/>
      <c r="PQO18" s="352"/>
      <c r="PQP18" s="353"/>
      <c r="PQQ18" s="352"/>
      <c r="PQR18" s="353"/>
      <c r="PQS18" s="352"/>
      <c r="PQT18" s="353"/>
      <c r="PQU18" s="350"/>
      <c r="PQV18" s="350"/>
      <c r="PQW18" s="350"/>
      <c r="PQX18" s="350"/>
      <c r="PQY18" s="350"/>
      <c r="PQZ18" s="350"/>
      <c r="PRA18" s="351"/>
      <c r="PRB18" s="352"/>
      <c r="PRC18" s="353"/>
      <c r="PRD18" s="352"/>
      <c r="PRE18" s="353"/>
      <c r="PRF18" s="352"/>
      <c r="PRG18" s="353"/>
      <c r="PRH18" s="352"/>
      <c r="PRI18" s="353"/>
      <c r="PRJ18" s="350"/>
      <c r="PRK18" s="350"/>
      <c r="PRL18" s="350"/>
      <c r="PRM18" s="350"/>
      <c r="PRN18" s="350"/>
      <c r="PRO18" s="350"/>
      <c r="PRP18" s="351"/>
      <c r="PRQ18" s="352"/>
      <c r="PRR18" s="353"/>
      <c r="PRS18" s="352"/>
      <c r="PRT18" s="353"/>
      <c r="PRU18" s="352"/>
      <c r="PRV18" s="353"/>
      <c r="PRW18" s="352"/>
      <c r="PRX18" s="353"/>
      <c r="PRY18" s="350"/>
      <c r="PRZ18" s="350"/>
      <c r="PSA18" s="350"/>
      <c r="PSB18" s="350"/>
      <c r="PSC18" s="350"/>
      <c r="PSD18" s="350"/>
      <c r="PSE18" s="351"/>
      <c r="PSF18" s="352"/>
      <c r="PSG18" s="353"/>
      <c r="PSH18" s="352"/>
      <c r="PSI18" s="353"/>
      <c r="PSJ18" s="352"/>
      <c r="PSK18" s="353"/>
      <c r="PSL18" s="352"/>
      <c r="PSM18" s="353"/>
      <c r="PSN18" s="350"/>
      <c r="PSO18" s="350"/>
      <c r="PSP18" s="350"/>
      <c r="PSQ18" s="350"/>
      <c r="PSR18" s="350"/>
      <c r="PSS18" s="350"/>
      <c r="PST18" s="351"/>
      <c r="PSU18" s="352"/>
      <c r="PSV18" s="353"/>
      <c r="PSW18" s="352"/>
      <c r="PSX18" s="353"/>
      <c r="PSY18" s="352"/>
      <c r="PSZ18" s="353"/>
      <c r="PTA18" s="352"/>
      <c r="PTB18" s="353"/>
      <c r="PTC18" s="350"/>
      <c r="PTD18" s="350"/>
      <c r="PTE18" s="350"/>
      <c r="PTF18" s="350"/>
      <c r="PTG18" s="350"/>
      <c r="PTH18" s="350"/>
      <c r="PTI18" s="351"/>
      <c r="PTJ18" s="352"/>
      <c r="PTK18" s="353"/>
      <c r="PTL18" s="352"/>
      <c r="PTM18" s="353"/>
      <c r="PTN18" s="352"/>
      <c r="PTO18" s="353"/>
      <c r="PTP18" s="352"/>
      <c r="PTQ18" s="353"/>
      <c r="PTR18" s="350"/>
      <c r="PTS18" s="350"/>
      <c r="PTT18" s="350"/>
      <c r="PTU18" s="350"/>
      <c r="PTV18" s="350"/>
      <c r="PTW18" s="350"/>
      <c r="PTX18" s="351"/>
      <c r="PTY18" s="352"/>
      <c r="PTZ18" s="353"/>
      <c r="PUA18" s="352"/>
      <c r="PUB18" s="353"/>
      <c r="PUC18" s="352"/>
      <c r="PUD18" s="353"/>
      <c r="PUE18" s="352"/>
      <c r="PUF18" s="353"/>
      <c r="PUG18" s="350"/>
      <c r="PUH18" s="350"/>
      <c r="PUI18" s="350"/>
      <c r="PUJ18" s="350"/>
      <c r="PUK18" s="350"/>
      <c r="PUL18" s="350"/>
      <c r="PUM18" s="351"/>
      <c r="PUN18" s="352"/>
      <c r="PUO18" s="353"/>
      <c r="PUP18" s="352"/>
      <c r="PUQ18" s="353"/>
      <c r="PUR18" s="352"/>
      <c r="PUS18" s="353"/>
      <c r="PUT18" s="352"/>
      <c r="PUU18" s="353"/>
      <c r="PUV18" s="350"/>
      <c r="PUW18" s="350"/>
      <c r="PUX18" s="350"/>
      <c r="PUY18" s="350"/>
      <c r="PUZ18" s="350"/>
      <c r="PVA18" s="350"/>
      <c r="PVB18" s="351"/>
      <c r="PVC18" s="352"/>
      <c r="PVD18" s="353"/>
      <c r="PVE18" s="352"/>
      <c r="PVF18" s="353"/>
      <c r="PVG18" s="352"/>
      <c r="PVH18" s="353"/>
      <c r="PVI18" s="352"/>
      <c r="PVJ18" s="353"/>
      <c r="PVK18" s="350"/>
      <c r="PVL18" s="350"/>
      <c r="PVM18" s="350"/>
      <c r="PVN18" s="350"/>
      <c r="PVO18" s="350"/>
      <c r="PVP18" s="350"/>
      <c r="PVQ18" s="351"/>
      <c r="PVR18" s="352"/>
      <c r="PVS18" s="353"/>
      <c r="PVT18" s="352"/>
      <c r="PVU18" s="353"/>
      <c r="PVV18" s="352"/>
      <c r="PVW18" s="353"/>
      <c r="PVX18" s="352"/>
      <c r="PVY18" s="353"/>
      <c r="PVZ18" s="350"/>
      <c r="PWA18" s="350"/>
      <c r="PWB18" s="350"/>
      <c r="PWC18" s="350"/>
      <c r="PWD18" s="350"/>
      <c r="PWE18" s="350"/>
      <c r="PWF18" s="351"/>
      <c r="PWG18" s="352"/>
      <c r="PWH18" s="353"/>
      <c r="PWI18" s="352"/>
      <c r="PWJ18" s="353"/>
      <c r="PWK18" s="352"/>
      <c r="PWL18" s="353"/>
      <c r="PWM18" s="352"/>
      <c r="PWN18" s="353"/>
      <c r="PWO18" s="350"/>
      <c r="PWP18" s="350"/>
      <c r="PWQ18" s="350"/>
      <c r="PWR18" s="350"/>
      <c r="PWS18" s="350"/>
      <c r="PWT18" s="350"/>
      <c r="PWU18" s="351"/>
      <c r="PWV18" s="352"/>
      <c r="PWW18" s="353"/>
      <c r="PWX18" s="352"/>
      <c r="PWY18" s="353"/>
      <c r="PWZ18" s="352"/>
      <c r="PXA18" s="353"/>
      <c r="PXB18" s="352"/>
      <c r="PXC18" s="353"/>
      <c r="PXD18" s="350"/>
      <c r="PXE18" s="350"/>
      <c r="PXF18" s="350"/>
      <c r="PXG18" s="350"/>
      <c r="PXH18" s="350"/>
      <c r="PXI18" s="350"/>
      <c r="PXJ18" s="351"/>
      <c r="PXK18" s="352"/>
      <c r="PXL18" s="353"/>
      <c r="PXM18" s="352"/>
      <c r="PXN18" s="353"/>
      <c r="PXO18" s="352"/>
      <c r="PXP18" s="353"/>
      <c r="PXQ18" s="352"/>
      <c r="PXR18" s="353"/>
      <c r="PXS18" s="350"/>
      <c r="PXT18" s="350"/>
      <c r="PXU18" s="350"/>
      <c r="PXV18" s="350"/>
      <c r="PXW18" s="350"/>
      <c r="PXX18" s="350"/>
      <c r="PXY18" s="351"/>
      <c r="PXZ18" s="352"/>
      <c r="PYA18" s="353"/>
      <c r="PYB18" s="352"/>
      <c r="PYC18" s="353"/>
      <c r="PYD18" s="352"/>
      <c r="PYE18" s="353"/>
      <c r="PYF18" s="352"/>
      <c r="PYG18" s="353"/>
      <c r="PYH18" s="350"/>
      <c r="PYI18" s="350"/>
      <c r="PYJ18" s="350"/>
      <c r="PYK18" s="350"/>
      <c r="PYL18" s="350"/>
      <c r="PYM18" s="350"/>
      <c r="PYN18" s="351"/>
      <c r="PYO18" s="352"/>
      <c r="PYP18" s="353"/>
      <c r="PYQ18" s="352"/>
      <c r="PYR18" s="353"/>
      <c r="PYS18" s="352"/>
      <c r="PYT18" s="353"/>
      <c r="PYU18" s="352"/>
      <c r="PYV18" s="353"/>
      <c r="PYW18" s="350"/>
      <c r="PYX18" s="350"/>
      <c r="PYY18" s="350"/>
      <c r="PYZ18" s="350"/>
      <c r="PZA18" s="350"/>
      <c r="PZB18" s="350"/>
      <c r="PZC18" s="351"/>
      <c r="PZD18" s="352"/>
      <c r="PZE18" s="353"/>
      <c r="PZF18" s="352"/>
      <c r="PZG18" s="353"/>
      <c r="PZH18" s="352"/>
      <c r="PZI18" s="353"/>
      <c r="PZJ18" s="352"/>
      <c r="PZK18" s="353"/>
      <c r="PZL18" s="350"/>
      <c r="PZM18" s="350"/>
      <c r="PZN18" s="350"/>
      <c r="PZO18" s="350"/>
      <c r="PZP18" s="350"/>
      <c r="PZQ18" s="350"/>
      <c r="PZR18" s="351"/>
      <c r="PZS18" s="352"/>
      <c r="PZT18" s="353"/>
      <c r="PZU18" s="352"/>
      <c r="PZV18" s="353"/>
      <c r="PZW18" s="352"/>
      <c r="PZX18" s="353"/>
      <c r="PZY18" s="352"/>
      <c r="PZZ18" s="353"/>
      <c r="QAA18" s="350"/>
      <c r="QAB18" s="350"/>
      <c r="QAC18" s="350"/>
      <c r="QAD18" s="350"/>
      <c r="QAE18" s="350"/>
      <c r="QAF18" s="350"/>
      <c r="QAG18" s="351"/>
      <c r="QAH18" s="352"/>
      <c r="QAI18" s="353"/>
      <c r="QAJ18" s="352"/>
      <c r="QAK18" s="353"/>
      <c r="QAL18" s="352"/>
      <c r="QAM18" s="353"/>
      <c r="QAN18" s="352"/>
      <c r="QAO18" s="353"/>
      <c r="QAP18" s="350"/>
      <c r="QAQ18" s="350"/>
      <c r="QAR18" s="350"/>
      <c r="QAS18" s="350"/>
      <c r="QAT18" s="350"/>
      <c r="QAU18" s="350"/>
      <c r="QAV18" s="351"/>
      <c r="QAW18" s="352"/>
      <c r="QAX18" s="353"/>
      <c r="QAY18" s="352"/>
      <c r="QAZ18" s="353"/>
      <c r="QBA18" s="352"/>
      <c r="QBB18" s="353"/>
      <c r="QBC18" s="352"/>
      <c r="QBD18" s="353"/>
      <c r="QBE18" s="350"/>
      <c r="QBF18" s="350"/>
      <c r="QBG18" s="350"/>
      <c r="QBH18" s="350"/>
      <c r="QBI18" s="350"/>
      <c r="QBJ18" s="350"/>
      <c r="QBK18" s="351"/>
      <c r="QBL18" s="352"/>
      <c r="QBM18" s="353"/>
      <c r="QBN18" s="352"/>
      <c r="QBO18" s="353"/>
      <c r="QBP18" s="352"/>
      <c r="QBQ18" s="353"/>
      <c r="QBR18" s="352"/>
      <c r="QBS18" s="353"/>
      <c r="QBT18" s="350"/>
      <c r="QBU18" s="350"/>
      <c r="QBV18" s="350"/>
      <c r="QBW18" s="350"/>
      <c r="QBX18" s="350"/>
      <c r="QBY18" s="350"/>
      <c r="QBZ18" s="351"/>
      <c r="QCA18" s="352"/>
      <c r="QCB18" s="353"/>
      <c r="QCC18" s="352"/>
      <c r="QCD18" s="353"/>
      <c r="QCE18" s="352"/>
      <c r="QCF18" s="353"/>
      <c r="QCG18" s="352"/>
      <c r="QCH18" s="353"/>
      <c r="QCI18" s="350"/>
      <c r="QCJ18" s="350"/>
      <c r="QCK18" s="350"/>
      <c r="QCL18" s="350"/>
      <c r="QCM18" s="350"/>
      <c r="QCN18" s="350"/>
      <c r="QCO18" s="351"/>
      <c r="QCP18" s="352"/>
      <c r="QCQ18" s="353"/>
      <c r="QCR18" s="352"/>
      <c r="QCS18" s="353"/>
      <c r="QCT18" s="352"/>
      <c r="QCU18" s="353"/>
      <c r="QCV18" s="352"/>
      <c r="QCW18" s="353"/>
      <c r="QCX18" s="350"/>
      <c r="QCY18" s="350"/>
      <c r="QCZ18" s="350"/>
      <c r="QDA18" s="350"/>
      <c r="QDB18" s="350"/>
      <c r="QDC18" s="350"/>
      <c r="QDD18" s="351"/>
      <c r="QDE18" s="352"/>
      <c r="QDF18" s="353"/>
      <c r="QDG18" s="352"/>
      <c r="QDH18" s="353"/>
      <c r="QDI18" s="352"/>
      <c r="QDJ18" s="353"/>
      <c r="QDK18" s="352"/>
      <c r="QDL18" s="353"/>
      <c r="QDM18" s="350"/>
      <c r="QDN18" s="350"/>
      <c r="QDO18" s="350"/>
      <c r="QDP18" s="350"/>
      <c r="QDQ18" s="350"/>
      <c r="QDR18" s="350"/>
      <c r="QDS18" s="351"/>
      <c r="QDT18" s="352"/>
      <c r="QDU18" s="353"/>
      <c r="QDV18" s="352"/>
      <c r="QDW18" s="353"/>
      <c r="QDX18" s="352"/>
      <c r="QDY18" s="353"/>
      <c r="QDZ18" s="352"/>
      <c r="QEA18" s="353"/>
      <c r="QEB18" s="350"/>
      <c r="QEC18" s="350"/>
      <c r="QED18" s="350"/>
      <c r="QEE18" s="350"/>
      <c r="QEF18" s="350"/>
      <c r="QEG18" s="350"/>
      <c r="QEH18" s="351"/>
      <c r="QEI18" s="352"/>
      <c r="QEJ18" s="353"/>
      <c r="QEK18" s="352"/>
      <c r="QEL18" s="353"/>
      <c r="QEM18" s="352"/>
      <c r="QEN18" s="353"/>
      <c r="QEO18" s="352"/>
      <c r="QEP18" s="353"/>
      <c r="QEQ18" s="350"/>
      <c r="QER18" s="350"/>
      <c r="QES18" s="350"/>
      <c r="QET18" s="350"/>
      <c r="QEU18" s="350"/>
      <c r="QEV18" s="350"/>
      <c r="QEW18" s="351"/>
      <c r="QEX18" s="352"/>
      <c r="QEY18" s="353"/>
      <c r="QEZ18" s="352"/>
      <c r="QFA18" s="353"/>
      <c r="QFB18" s="352"/>
      <c r="QFC18" s="353"/>
      <c r="QFD18" s="352"/>
      <c r="QFE18" s="353"/>
      <c r="QFF18" s="350"/>
      <c r="QFG18" s="350"/>
      <c r="QFH18" s="350"/>
      <c r="QFI18" s="350"/>
      <c r="QFJ18" s="350"/>
      <c r="QFK18" s="350"/>
      <c r="QFL18" s="351"/>
      <c r="QFM18" s="352"/>
      <c r="QFN18" s="353"/>
      <c r="QFO18" s="352"/>
      <c r="QFP18" s="353"/>
      <c r="QFQ18" s="352"/>
      <c r="QFR18" s="353"/>
      <c r="QFS18" s="352"/>
      <c r="QFT18" s="353"/>
      <c r="QFU18" s="350"/>
      <c r="QFV18" s="350"/>
      <c r="QFW18" s="350"/>
      <c r="QFX18" s="350"/>
      <c r="QFY18" s="350"/>
      <c r="QFZ18" s="350"/>
      <c r="QGA18" s="351"/>
      <c r="QGB18" s="352"/>
      <c r="QGC18" s="353"/>
      <c r="QGD18" s="352"/>
      <c r="QGE18" s="353"/>
      <c r="QGF18" s="352"/>
      <c r="QGG18" s="353"/>
      <c r="QGH18" s="352"/>
      <c r="QGI18" s="353"/>
      <c r="QGJ18" s="350"/>
      <c r="QGK18" s="350"/>
      <c r="QGL18" s="350"/>
      <c r="QGM18" s="350"/>
      <c r="QGN18" s="350"/>
      <c r="QGO18" s="350"/>
      <c r="QGP18" s="351"/>
      <c r="QGQ18" s="352"/>
      <c r="QGR18" s="353"/>
      <c r="QGS18" s="352"/>
      <c r="QGT18" s="353"/>
      <c r="QGU18" s="352"/>
      <c r="QGV18" s="353"/>
      <c r="QGW18" s="352"/>
      <c r="QGX18" s="353"/>
      <c r="QGY18" s="350"/>
      <c r="QGZ18" s="350"/>
      <c r="QHA18" s="350"/>
      <c r="QHB18" s="350"/>
      <c r="QHC18" s="350"/>
      <c r="QHD18" s="350"/>
      <c r="QHE18" s="351"/>
      <c r="QHF18" s="352"/>
      <c r="QHG18" s="353"/>
      <c r="QHH18" s="352"/>
      <c r="QHI18" s="353"/>
      <c r="QHJ18" s="352"/>
      <c r="QHK18" s="353"/>
      <c r="QHL18" s="352"/>
      <c r="QHM18" s="353"/>
      <c r="QHN18" s="350"/>
      <c r="QHO18" s="350"/>
      <c r="QHP18" s="350"/>
      <c r="QHQ18" s="350"/>
      <c r="QHR18" s="350"/>
      <c r="QHS18" s="350"/>
      <c r="QHT18" s="351"/>
      <c r="QHU18" s="352"/>
      <c r="QHV18" s="353"/>
      <c r="QHW18" s="352"/>
      <c r="QHX18" s="353"/>
      <c r="QHY18" s="352"/>
      <c r="QHZ18" s="353"/>
      <c r="QIA18" s="352"/>
      <c r="QIB18" s="353"/>
      <c r="QIC18" s="350"/>
      <c r="QID18" s="350"/>
      <c r="QIE18" s="350"/>
      <c r="QIF18" s="350"/>
      <c r="QIG18" s="350"/>
      <c r="QIH18" s="350"/>
      <c r="QII18" s="351"/>
      <c r="QIJ18" s="352"/>
      <c r="QIK18" s="353"/>
      <c r="QIL18" s="352"/>
      <c r="QIM18" s="353"/>
      <c r="QIN18" s="352"/>
      <c r="QIO18" s="353"/>
      <c r="QIP18" s="352"/>
      <c r="QIQ18" s="353"/>
      <c r="QIR18" s="350"/>
      <c r="QIS18" s="350"/>
      <c r="QIT18" s="350"/>
      <c r="QIU18" s="350"/>
      <c r="QIV18" s="350"/>
      <c r="QIW18" s="350"/>
      <c r="QIX18" s="351"/>
      <c r="QIY18" s="352"/>
      <c r="QIZ18" s="353"/>
      <c r="QJA18" s="352"/>
      <c r="QJB18" s="353"/>
      <c r="QJC18" s="352"/>
      <c r="QJD18" s="353"/>
      <c r="QJE18" s="352"/>
      <c r="QJF18" s="353"/>
      <c r="QJG18" s="350"/>
      <c r="QJH18" s="350"/>
      <c r="QJI18" s="350"/>
      <c r="QJJ18" s="350"/>
      <c r="QJK18" s="350"/>
      <c r="QJL18" s="350"/>
      <c r="QJM18" s="351"/>
      <c r="QJN18" s="352"/>
      <c r="QJO18" s="353"/>
      <c r="QJP18" s="352"/>
      <c r="QJQ18" s="353"/>
      <c r="QJR18" s="352"/>
      <c r="QJS18" s="353"/>
      <c r="QJT18" s="352"/>
      <c r="QJU18" s="353"/>
      <c r="QJV18" s="350"/>
      <c r="QJW18" s="350"/>
      <c r="QJX18" s="350"/>
      <c r="QJY18" s="350"/>
      <c r="QJZ18" s="350"/>
      <c r="QKA18" s="350"/>
      <c r="QKB18" s="351"/>
      <c r="QKC18" s="352"/>
      <c r="QKD18" s="353"/>
      <c r="QKE18" s="352"/>
      <c r="QKF18" s="353"/>
      <c r="QKG18" s="352"/>
      <c r="QKH18" s="353"/>
      <c r="QKI18" s="352"/>
      <c r="QKJ18" s="353"/>
      <c r="QKK18" s="350"/>
      <c r="QKL18" s="350"/>
      <c r="QKM18" s="350"/>
      <c r="QKN18" s="350"/>
      <c r="QKO18" s="350"/>
      <c r="QKP18" s="350"/>
      <c r="QKQ18" s="351"/>
      <c r="QKR18" s="352"/>
      <c r="QKS18" s="353"/>
      <c r="QKT18" s="352"/>
      <c r="QKU18" s="353"/>
      <c r="QKV18" s="352"/>
      <c r="QKW18" s="353"/>
      <c r="QKX18" s="352"/>
      <c r="QKY18" s="353"/>
      <c r="QKZ18" s="350"/>
      <c r="QLA18" s="350"/>
      <c r="QLB18" s="350"/>
      <c r="QLC18" s="350"/>
      <c r="QLD18" s="350"/>
      <c r="QLE18" s="350"/>
      <c r="QLF18" s="351"/>
      <c r="QLG18" s="352"/>
      <c r="QLH18" s="353"/>
      <c r="QLI18" s="352"/>
      <c r="QLJ18" s="353"/>
      <c r="QLK18" s="352"/>
      <c r="QLL18" s="353"/>
      <c r="QLM18" s="352"/>
      <c r="QLN18" s="353"/>
      <c r="QLO18" s="350"/>
      <c r="QLP18" s="350"/>
      <c r="QLQ18" s="350"/>
      <c r="QLR18" s="350"/>
      <c r="QLS18" s="350"/>
      <c r="QLT18" s="350"/>
      <c r="QLU18" s="351"/>
      <c r="QLV18" s="352"/>
      <c r="QLW18" s="353"/>
      <c r="QLX18" s="352"/>
      <c r="QLY18" s="353"/>
      <c r="QLZ18" s="352"/>
      <c r="QMA18" s="353"/>
      <c r="QMB18" s="352"/>
      <c r="QMC18" s="353"/>
      <c r="QMD18" s="350"/>
      <c r="QME18" s="350"/>
      <c r="QMF18" s="350"/>
      <c r="QMG18" s="350"/>
      <c r="QMH18" s="350"/>
      <c r="QMI18" s="350"/>
      <c r="QMJ18" s="351"/>
      <c r="QMK18" s="352"/>
      <c r="QML18" s="353"/>
      <c r="QMM18" s="352"/>
      <c r="QMN18" s="353"/>
      <c r="QMO18" s="352"/>
      <c r="QMP18" s="353"/>
      <c r="QMQ18" s="352"/>
      <c r="QMR18" s="353"/>
      <c r="QMS18" s="350"/>
      <c r="QMT18" s="350"/>
      <c r="QMU18" s="350"/>
      <c r="QMV18" s="350"/>
      <c r="QMW18" s="350"/>
      <c r="QMX18" s="350"/>
      <c r="QMY18" s="351"/>
      <c r="QMZ18" s="352"/>
      <c r="QNA18" s="353"/>
      <c r="QNB18" s="352"/>
      <c r="QNC18" s="353"/>
      <c r="QND18" s="352"/>
      <c r="QNE18" s="353"/>
      <c r="QNF18" s="352"/>
      <c r="QNG18" s="353"/>
      <c r="QNH18" s="350"/>
      <c r="QNI18" s="350"/>
      <c r="QNJ18" s="350"/>
      <c r="QNK18" s="350"/>
      <c r="QNL18" s="350"/>
      <c r="QNM18" s="350"/>
      <c r="QNN18" s="351"/>
      <c r="QNO18" s="352"/>
      <c r="QNP18" s="353"/>
      <c r="QNQ18" s="352"/>
      <c r="QNR18" s="353"/>
      <c r="QNS18" s="352"/>
      <c r="QNT18" s="353"/>
      <c r="QNU18" s="352"/>
      <c r="QNV18" s="353"/>
      <c r="QNW18" s="350"/>
      <c r="QNX18" s="350"/>
      <c r="QNY18" s="350"/>
      <c r="QNZ18" s="350"/>
      <c r="QOA18" s="350"/>
      <c r="QOB18" s="350"/>
      <c r="QOC18" s="351"/>
      <c r="QOD18" s="352"/>
      <c r="QOE18" s="353"/>
      <c r="QOF18" s="352"/>
      <c r="QOG18" s="353"/>
      <c r="QOH18" s="352"/>
      <c r="QOI18" s="353"/>
      <c r="QOJ18" s="352"/>
      <c r="QOK18" s="353"/>
      <c r="QOL18" s="350"/>
      <c r="QOM18" s="350"/>
      <c r="QON18" s="350"/>
      <c r="QOO18" s="350"/>
      <c r="QOP18" s="350"/>
      <c r="QOQ18" s="350"/>
      <c r="QOR18" s="351"/>
      <c r="QOS18" s="352"/>
      <c r="QOT18" s="353"/>
      <c r="QOU18" s="352"/>
      <c r="QOV18" s="353"/>
      <c r="QOW18" s="352"/>
      <c r="QOX18" s="353"/>
      <c r="QOY18" s="352"/>
      <c r="QOZ18" s="353"/>
      <c r="QPA18" s="350"/>
      <c r="QPB18" s="350"/>
      <c r="QPC18" s="350"/>
      <c r="QPD18" s="350"/>
      <c r="QPE18" s="350"/>
      <c r="QPF18" s="350"/>
      <c r="QPG18" s="351"/>
      <c r="QPH18" s="352"/>
      <c r="QPI18" s="353"/>
      <c r="QPJ18" s="352"/>
      <c r="QPK18" s="353"/>
      <c r="QPL18" s="352"/>
      <c r="QPM18" s="353"/>
      <c r="QPN18" s="352"/>
      <c r="QPO18" s="353"/>
      <c r="QPP18" s="350"/>
      <c r="QPQ18" s="350"/>
      <c r="QPR18" s="350"/>
      <c r="QPS18" s="350"/>
      <c r="QPT18" s="350"/>
      <c r="QPU18" s="350"/>
      <c r="QPV18" s="351"/>
      <c r="QPW18" s="352"/>
      <c r="QPX18" s="353"/>
      <c r="QPY18" s="352"/>
      <c r="QPZ18" s="353"/>
      <c r="QQA18" s="352"/>
      <c r="QQB18" s="353"/>
      <c r="QQC18" s="352"/>
      <c r="QQD18" s="353"/>
      <c r="QQE18" s="350"/>
      <c r="QQF18" s="350"/>
      <c r="QQG18" s="350"/>
      <c r="QQH18" s="350"/>
      <c r="QQI18" s="350"/>
      <c r="QQJ18" s="350"/>
      <c r="QQK18" s="351"/>
      <c r="QQL18" s="352"/>
      <c r="QQM18" s="353"/>
      <c r="QQN18" s="352"/>
      <c r="QQO18" s="353"/>
      <c r="QQP18" s="352"/>
      <c r="QQQ18" s="353"/>
      <c r="QQR18" s="352"/>
      <c r="QQS18" s="353"/>
      <c r="QQT18" s="350"/>
      <c r="QQU18" s="350"/>
      <c r="QQV18" s="350"/>
      <c r="QQW18" s="350"/>
      <c r="QQX18" s="350"/>
      <c r="QQY18" s="350"/>
      <c r="QQZ18" s="351"/>
      <c r="QRA18" s="352"/>
      <c r="QRB18" s="353"/>
      <c r="QRC18" s="352"/>
      <c r="QRD18" s="353"/>
      <c r="QRE18" s="352"/>
      <c r="QRF18" s="353"/>
      <c r="QRG18" s="352"/>
      <c r="QRH18" s="353"/>
      <c r="QRI18" s="350"/>
      <c r="QRJ18" s="350"/>
      <c r="QRK18" s="350"/>
      <c r="QRL18" s="350"/>
      <c r="QRM18" s="350"/>
      <c r="QRN18" s="350"/>
      <c r="QRO18" s="351"/>
      <c r="QRP18" s="352"/>
      <c r="QRQ18" s="353"/>
      <c r="QRR18" s="352"/>
      <c r="QRS18" s="353"/>
      <c r="QRT18" s="352"/>
      <c r="QRU18" s="353"/>
      <c r="QRV18" s="352"/>
      <c r="QRW18" s="353"/>
      <c r="QRX18" s="350"/>
      <c r="QRY18" s="350"/>
      <c r="QRZ18" s="350"/>
      <c r="QSA18" s="350"/>
      <c r="QSB18" s="350"/>
      <c r="QSC18" s="350"/>
      <c r="QSD18" s="351"/>
      <c r="QSE18" s="352"/>
      <c r="QSF18" s="353"/>
      <c r="QSG18" s="352"/>
      <c r="QSH18" s="353"/>
      <c r="QSI18" s="352"/>
      <c r="QSJ18" s="353"/>
      <c r="QSK18" s="352"/>
      <c r="QSL18" s="353"/>
      <c r="QSM18" s="350"/>
      <c r="QSN18" s="350"/>
      <c r="QSO18" s="350"/>
      <c r="QSP18" s="350"/>
      <c r="QSQ18" s="350"/>
      <c r="QSR18" s="350"/>
      <c r="QSS18" s="351"/>
      <c r="QST18" s="352"/>
      <c r="QSU18" s="353"/>
      <c r="QSV18" s="352"/>
      <c r="QSW18" s="353"/>
      <c r="QSX18" s="352"/>
      <c r="QSY18" s="353"/>
      <c r="QSZ18" s="352"/>
      <c r="QTA18" s="353"/>
      <c r="QTB18" s="350"/>
      <c r="QTC18" s="350"/>
      <c r="QTD18" s="350"/>
      <c r="QTE18" s="350"/>
      <c r="QTF18" s="350"/>
      <c r="QTG18" s="350"/>
      <c r="QTH18" s="351"/>
      <c r="QTI18" s="352"/>
      <c r="QTJ18" s="353"/>
      <c r="QTK18" s="352"/>
      <c r="QTL18" s="353"/>
      <c r="QTM18" s="352"/>
      <c r="QTN18" s="353"/>
      <c r="QTO18" s="352"/>
      <c r="QTP18" s="353"/>
      <c r="QTQ18" s="350"/>
      <c r="QTR18" s="350"/>
      <c r="QTS18" s="350"/>
      <c r="QTT18" s="350"/>
      <c r="QTU18" s="350"/>
      <c r="QTV18" s="350"/>
      <c r="QTW18" s="351"/>
      <c r="QTX18" s="352"/>
      <c r="QTY18" s="353"/>
      <c r="QTZ18" s="352"/>
      <c r="QUA18" s="353"/>
      <c r="QUB18" s="352"/>
      <c r="QUC18" s="353"/>
      <c r="QUD18" s="352"/>
      <c r="QUE18" s="353"/>
      <c r="QUF18" s="350"/>
      <c r="QUG18" s="350"/>
      <c r="QUH18" s="350"/>
      <c r="QUI18" s="350"/>
      <c r="QUJ18" s="350"/>
      <c r="QUK18" s="350"/>
      <c r="QUL18" s="351"/>
      <c r="QUM18" s="352"/>
      <c r="QUN18" s="353"/>
      <c r="QUO18" s="352"/>
      <c r="QUP18" s="353"/>
      <c r="QUQ18" s="352"/>
      <c r="QUR18" s="353"/>
      <c r="QUS18" s="352"/>
      <c r="QUT18" s="353"/>
      <c r="QUU18" s="350"/>
      <c r="QUV18" s="350"/>
      <c r="QUW18" s="350"/>
      <c r="QUX18" s="350"/>
      <c r="QUY18" s="350"/>
      <c r="QUZ18" s="350"/>
      <c r="QVA18" s="351"/>
      <c r="QVB18" s="352"/>
      <c r="QVC18" s="353"/>
      <c r="QVD18" s="352"/>
      <c r="QVE18" s="353"/>
      <c r="QVF18" s="352"/>
      <c r="QVG18" s="353"/>
      <c r="QVH18" s="352"/>
      <c r="QVI18" s="353"/>
      <c r="QVJ18" s="350"/>
      <c r="QVK18" s="350"/>
      <c r="QVL18" s="350"/>
      <c r="QVM18" s="350"/>
      <c r="QVN18" s="350"/>
      <c r="QVO18" s="350"/>
      <c r="QVP18" s="351"/>
      <c r="QVQ18" s="352"/>
      <c r="QVR18" s="353"/>
      <c r="QVS18" s="352"/>
      <c r="QVT18" s="353"/>
      <c r="QVU18" s="352"/>
      <c r="QVV18" s="353"/>
      <c r="QVW18" s="352"/>
      <c r="QVX18" s="353"/>
      <c r="QVY18" s="350"/>
      <c r="QVZ18" s="350"/>
      <c r="QWA18" s="350"/>
      <c r="QWB18" s="350"/>
      <c r="QWC18" s="350"/>
      <c r="QWD18" s="350"/>
      <c r="QWE18" s="351"/>
      <c r="QWF18" s="352"/>
      <c r="QWG18" s="353"/>
      <c r="QWH18" s="352"/>
      <c r="QWI18" s="353"/>
      <c r="QWJ18" s="352"/>
      <c r="QWK18" s="353"/>
      <c r="QWL18" s="352"/>
      <c r="QWM18" s="353"/>
      <c r="QWN18" s="350"/>
      <c r="QWO18" s="350"/>
      <c r="QWP18" s="350"/>
      <c r="QWQ18" s="350"/>
      <c r="QWR18" s="350"/>
      <c r="QWS18" s="350"/>
      <c r="QWT18" s="351"/>
      <c r="QWU18" s="352"/>
      <c r="QWV18" s="353"/>
      <c r="QWW18" s="352"/>
      <c r="QWX18" s="353"/>
      <c r="QWY18" s="352"/>
      <c r="QWZ18" s="353"/>
      <c r="QXA18" s="352"/>
      <c r="QXB18" s="353"/>
      <c r="QXC18" s="350"/>
      <c r="QXD18" s="350"/>
      <c r="QXE18" s="350"/>
      <c r="QXF18" s="350"/>
      <c r="QXG18" s="350"/>
      <c r="QXH18" s="350"/>
      <c r="QXI18" s="351"/>
      <c r="QXJ18" s="352"/>
      <c r="QXK18" s="353"/>
      <c r="QXL18" s="352"/>
      <c r="QXM18" s="353"/>
      <c r="QXN18" s="352"/>
      <c r="QXO18" s="353"/>
      <c r="QXP18" s="352"/>
      <c r="QXQ18" s="353"/>
      <c r="QXR18" s="350"/>
      <c r="QXS18" s="350"/>
      <c r="QXT18" s="350"/>
      <c r="QXU18" s="350"/>
      <c r="QXV18" s="350"/>
      <c r="QXW18" s="350"/>
      <c r="QXX18" s="351"/>
      <c r="QXY18" s="352"/>
      <c r="QXZ18" s="353"/>
      <c r="QYA18" s="352"/>
      <c r="QYB18" s="353"/>
      <c r="QYC18" s="352"/>
      <c r="QYD18" s="353"/>
      <c r="QYE18" s="352"/>
      <c r="QYF18" s="353"/>
      <c r="QYG18" s="350"/>
      <c r="QYH18" s="350"/>
      <c r="QYI18" s="350"/>
      <c r="QYJ18" s="350"/>
      <c r="QYK18" s="350"/>
      <c r="QYL18" s="350"/>
      <c r="QYM18" s="351"/>
      <c r="QYN18" s="352"/>
      <c r="QYO18" s="353"/>
      <c r="QYP18" s="352"/>
      <c r="QYQ18" s="353"/>
      <c r="QYR18" s="352"/>
      <c r="QYS18" s="353"/>
      <c r="QYT18" s="352"/>
      <c r="QYU18" s="353"/>
      <c r="QYV18" s="350"/>
      <c r="QYW18" s="350"/>
      <c r="QYX18" s="350"/>
      <c r="QYY18" s="350"/>
      <c r="QYZ18" s="350"/>
      <c r="QZA18" s="350"/>
      <c r="QZB18" s="351"/>
      <c r="QZC18" s="352"/>
      <c r="QZD18" s="353"/>
      <c r="QZE18" s="352"/>
      <c r="QZF18" s="353"/>
      <c r="QZG18" s="352"/>
      <c r="QZH18" s="353"/>
      <c r="QZI18" s="352"/>
      <c r="QZJ18" s="353"/>
      <c r="QZK18" s="350"/>
      <c r="QZL18" s="350"/>
      <c r="QZM18" s="350"/>
      <c r="QZN18" s="350"/>
      <c r="QZO18" s="350"/>
      <c r="QZP18" s="350"/>
      <c r="QZQ18" s="351"/>
      <c r="QZR18" s="352"/>
      <c r="QZS18" s="353"/>
      <c r="QZT18" s="352"/>
      <c r="QZU18" s="353"/>
      <c r="QZV18" s="352"/>
      <c r="QZW18" s="353"/>
      <c r="QZX18" s="352"/>
      <c r="QZY18" s="353"/>
      <c r="QZZ18" s="350"/>
      <c r="RAA18" s="350"/>
      <c r="RAB18" s="350"/>
      <c r="RAC18" s="350"/>
      <c r="RAD18" s="350"/>
      <c r="RAE18" s="350"/>
      <c r="RAF18" s="351"/>
      <c r="RAG18" s="352"/>
      <c r="RAH18" s="353"/>
      <c r="RAI18" s="352"/>
      <c r="RAJ18" s="353"/>
      <c r="RAK18" s="352"/>
      <c r="RAL18" s="353"/>
      <c r="RAM18" s="352"/>
      <c r="RAN18" s="353"/>
      <c r="RAO18" s="350"/>
      <c r="RAP18" s="350"/>
      <c r="RAQ18" s="350"/>
      <c r="RAR18" s="350"/>
      <c r="RAS18" s="350"/>
      <c r="RAT18" s="350"/>
      <c r="RAU18" s="351"/>
      <c r="RAV18" s="352"/>
      <c r="RAW18" s="353"/>
      <c r="RAX18" s="352"/>
      <c r="RAY18" s="353"/>
      <c r="RAZ18" s="352"/>
      <c r="RBA18" s="353"/>
      <c r="RBB18" s="352"/>
      <c r="RBC18" s="353"/>
      <c r="RBD18" s="350"/>
      <c r="RBE18" s="350"/>
      <c r="RBF18" s="350"/>
      <c r="RBG18" s="350"/>
      <c r="RBH18" s="350"/>
      <c r="RBI18" s="350"/>
      <c r="RBJ18" s="351"/>
      <c r="RBK18" s="352"/>
      <c r="RBL18" s="353"/>
      <c r="RBM18" s="352"/>
      <c r="RBN18" s="353"/>
      <c r="RBO18" s="352"/>
      <c r="RBP18" s="353"/>
      <c r="RBQ18" s="352"/>
      <c r="RBR18" s="353"/>
      <c r="RBS18" s="350"/>
      <c r="RBT18" s="350"/>
      <c r="RBU18" s="350"/>
      <c r="RBV18" s="350"/>
      <c r="RBW18" s="350"/>
      <c r="RBX18" s="350"/>
      <c r="RBY18" s="351"/>
      <c r="RBZ18" s="352"/>
      <c r="RCA18" s="353"/>
      <c r="RCB18" s="352"/>
      <c r="RCC18" s="353"/>
      <c r="RCD18" s="352"/>
      <c r="RCE18" s="353"/>
      <c r="RCF18" s="352"/>
      <c r="RCG18" s="353"/>
      <c r="RCH18" s="350"/>
      <c r="RCI18" s="350"/>
      <c r="RCJ18" s="350"/>
      <c r="RCK18" s="350"/>
      <c r="RCL18" s="350"/>
      <c r="RCM18" s="350"/>
      <c r="RCN18" s="351"/>
      <c r="RCO18" s="352"/>
      <c r="RCP18" s="353"/>
      <c r="RCQ18" s="352"/>
      <c r="RCR18" s="353"/>
      <c r="RCS18" s="352"/>
      <c r="RCT18" s="353"/>
      <c r="RCU18" s="352"/>
      <c r="RCV18" s="353"/>
      <c r="RCW18" s="350"/>
      <c r="RCX18" s="350"/>
      <c r="RCY18" s="350"/>
      <c r="RCZ18" s="350"/>
      <c r="RDA18" s="350"/>
      <c r="RDB18" s="350"/>
      <c r="RDC18" s="351"/>
      <c r="RDD18" s="352"/>
      <c r="RDE18" s="353"/>
      <c r="RDF18" s="352"/>
      <c r="RDG18" s="353"/>
      <c r="RDH18" s="352"/>
      <c r="RDI18" s="353"/>
      <c r="RDJ18" s="352"/>
      <c r="RDK18" s="353"/>
      <c r="RDL18" s="350"/>
      <c r="RDM18" s="350"/>
      <c r="RDN18" s="350"/>
      <c r="RDO18" s="350"/>
      <c r="RDP18" s="350"/>
      <c r="RDQ18" s="350"/>
      <c r="RDR18" s="351"/>
      <c r="RDS18" s="352"/>
      <c r="RDT18" s="353"/>
      <c r="RDU18" s="352"/>
      <c r="RDV18" s="353"/>
      <c r="RDW18" s="352"/>
      <c r="RDX18" s="353"/>
      <c r="RDY18" s="352"/>
      <c r="RDZ18" s="353"/>
      <c r="REA18" s="350"/>
      <c r="REB18" s="350"/>
      <c r="REC18" s="350"/>
      <c r="RED18" s="350"/>
      <c r="REE18" s="350"/>
      <c r="REF18" s="350"/>
      <c r="REG18" s="351"/>
      <c r="REH18" s="352"/>
      <c r="REI18" s="353"/>
      <c r="REJ18" s="352"/>
      <c r="REK18" s="353"/>
      <c r="REL18" s="352"/>
      <c r="REM18" s="353"/>
      <c r="REN18" s="352"/>
      <c r="REO18" s="353"/>
      <c r="REP18" s="350"/>
      <c r="REQ18" s="350"/>
      <c r="RER18" s="350"/>
      <c r="RES18" s="350"/>
      <c r="RET18" s="350"/>
      <c r="REU18" s="350"/>
      <c r="REV18" s="351"/>
      <c r="REW18" s="352"/>
      <c r="REX18" s="353"/>
      <c r="REY18" s="352"/>
      <c r="REZ18" s="353"/>
      <c r="RFA18" s="352"/>
      <c r="RFB18" s="353"/>
      <c r="RFC18" s="352"/>
      <c r="RFD18" s="353"/>
      <c r="RFE18" s="350"/>
      <c r="RFF18" s="350"/>
      <c r="RFG18" s="350"/>
      <c r="RFH18" s="350"/>
      <c r="RFI18" s="350"/>
      <c r="RFJ18" s="350"/>
      <c r="RFK18" s="351"/>
      <c r="RFL18" s="352"/>
      <c r="RFM18" s="353"/>
      <c r="RFN18" s="352"/>
      <c r="RFO18" s="353"/>
      <c r="RFP18" s="352"/>
      <c r="RFQ18" s="353"/>
      <c r="RFR18" s="352"/>
      <c r="RFS18" s="353"/>
      <c r="RFT18" s="350"/>
      <c r="RFU18" s="350"/>
      <c r="RFV18" s="350"/>
      <c r="RFW18" s="350"/>
      <c r="RFX18" s="350"/>
      <c r="RFY18" s="350"/>
      <c r="RFZ18" s="351"/>
      <c r="RGA18" s="352"/>
      <c r="RGB18" s="353"/>
      <c r="RGC18" s="352"/>
      <c r="RGD18" s="353"/>
      <c r="RGE18" s="352"/>
      <c r="RGF18" s="353"/>
      <c r="RGG18" s="352"/>
      <c r="RGH18" s="353"/>
      <c r="RGI18" s="350"/>
      <c r="RGJ18" s="350"/>
      <c r="RGK18" s="350"/>
      <c r="RGL18" s="350"/>
      <c r="RGM18" s="350"/>
      <c r="RGN18" s="350"/>
      <c r="RGO18" s="351"/>
      <c r="RGP18" s="352"/>
      <c r="RGQ18" s="353"/>
      <c r="RGR18" s="352"/>
      <c r="RGS18" s="353"/>
      <c r="RGT18" s="352"/>
      <c r="RGU18" s="353"/>
      <c r="RGV18" s="352"/>
      <c r="RGW18" s="353"/>
      <c r="RGX18" s="350"/>
      <c r="RGY18" s="350"/>
      <c r="RGZ18" s="350"/>
      <c r="RHA18" s="350"/>
      <c r="RHB18" s="350"/>
      <c r="RHC18" s="350"/>
      <c r="RHD18" s="351"/>
      <c r="RHE18" s="352"/>
      <c r="RHF18" s="353"/>
      <c r="RHG18" s="352"/>
      <c r="RHH18" s="353"/>
      <c r="RHI18" s="352"/>
      <c r="RHJ18" s="353"/>
      <c r="RHK18" s="352"/>
      <c r="RHL18" s="353"/>
      <c r="RHM18" s="350"/>
      <c r="RHN18" s="350"/>
      <c r="RHO18" s="350"/>
      <c r="RHP18" s="350"/>
      <c r="RHQ18" s="350"/>
      <c r="RHR18" s="350"/>
      <c r="RHS18" s="351"/>
      <c r="RHT18" s="352"/>
      <c r="RHU18" s="353"/>
      <c r="RHV18" s="352"/>
      <c r="RHW18" s="353"/>
      <c r="RHX18" s="352"/>
      <c r="RHY18" s="353"/>
      <c r="RHZ18" s="352"/>
      <c r="RIA18" s="353"/>
      <c r="RIB18" s="350"/>
      <c r="RIC18" s="350"/>
      <c r="RID18" s="350"/>
      <c r="RIE18" s="350"/>
      <c r="RIF18" s="350"/>
      <c r="RIG18" s="350"/>
      <c r="RIH18" s="351"/>
      <c r="RII18" s="352"/>
      <c r="RIJ18" s="353"/>
      <c r="RIK18" s="352"/>
      <c r="RIL18" s="353"/>
      <c r="RIM18" s="352"/>
      <c r="RIN18" s="353"/>
      <c r="RIO18" s="352"/>
      <c r="RIP18" s="353"/>
      <c r="RIQ18" s="350"/>
      <c r="RIR18" s="350"/>
      <c r="RIS18" s="350"/>
      <c r="RIT18" s="350"/>
      <c r="RIU18" s="350"/>
      <c r="RIV18" s="350"/>
      <c r="RIW18" s="351"/>
      <c r="RIX18" s="352"/>
      <c r="RIY18" s="353"/>
      <c r="RIZ18" s="352"/>
      <c r="RJA18" s="353"/>
      <c r="RJB18" s="352"/>
      <c r="RJC18" s="353"/>
      <c r="RJD18" s="352"/>
      <c r="RJE18" s="353"/>
      <c r="RJF18" s="350"/>
      <c r="RJG18" s="350"/>
      <c r="RJH18" s="350"/>
      <c r="RJI18" s="350"/>
      <c r="RJJ18" s="350"/>
      <c r="RJK18" s="350"/>
      <c r="RJL18" s="351"/>
      <c r="RJM18" s="352"/>
      <c r="RJN18" s="353"/>
      <c r="RJO18" s="352"/>
      <c r="RJP18" s="353"/>
      <c r="RJQ18" s="352"/>
      <c r="RJR18" s="353"/>
      <c r="RJS18" s="352"/>
      <c r="RJT18" s="353"/>
      <c r="RJU18" s="350"/>
      <c r="RJV18" s="350"/>
      <c r="RJW18" s="350"/>
      <c r="RJX18" s="350"/>
      <c r="RJY18" s="350"/>
      <c r="RJZ18" s="350"/>
      <c r="RKA18" s="351"/>
      <c r="RKB18" s="352"/>
      <c r="RKC18" s="353"/>
      <c r="RKD18" s="352"/>
      <c r="RKE18" s="353"/>
      <c r="RKF18" s="352"/>
      <c r="RKG18" s="353"/>
      <c r="RKH18" s="352"/>
      <c r="RKI18" s="353"/>
      <c r="RKJ18" s="350"/>
      <c r="RKK18" s="350"/>
      <c r="RKL18" s="350"/>
      <c r="RKM18" s="350"/>
      <c r="RKN18" s="350"/>
      <c r="RKO18" s="350"/>
      <c r="RKP18" s="351"/>
      <c r="RKQ18" s="352"/>
      <c r="RKR18" s="353"/>
      <c r="RKS18" s="352"/>
      <c r="RKT18" s="353"/>
      <c r="RKU18" s="352"/>
      <c r="RKV18" s="353"/>
      <c r="RKW18" s="352"/>
      <c r="RKX18" s="353"/>
      <c r="RKY18" s="350"/>
      <c r="RKZ18" s="350"/>
      <c r="RLA18" s="350"/>
      <c r="RLB18" s="350"/>
      <c r="RLC18" s="350"/>
      <c r="RLD18" s="350"/>
      <c r="RLE18" s="351"/>
      <c r="RLF18" s="352"/>
      <c r="RLG18" s="353"/>
      <c r="RLH18" s="352"/>
      <c r="RLI18" s="353"/>
      <c r="RLJ18" s="352"/>
      <c r="RLK18" s="353"/>
      <c r="RLL18" s="352"/>
      <c r="RLM18" s="353"/>
      <c r="RLN18" s="350"/>
      <c r="RLO18" s="350"/>
      <c r="RLP18" s="350"/>
      <c r="RLQ18" s="350"/>
      <c r="RLR18" s="350"/>
      <c r="RLS18" s="350"/>
      <c r="RLT18" s="351"/>
      <c r="RLU18" s="352"/>
      <c r="RLV18" s="353"/>
      <c r="RLW18" s="352"/>
      <c r="RLX18" s="353"/>
      <c r="RLY18" s="352"/>
      <c r="RLZ18" s="353"/>
      <c r="RMA18" s="352"/>
      <c r="RMB18" s="353"/>
      <c r="RMC18" s="350"/>
      <c r="RMD18" s="350"/>
      <c r="RME18" s="350"/>
      <c r="RMF18" s="350"/>
      <c r="RMG18" s="350"/>
      <c r="RMH18" s="350"/>
      <c r="RMI18" s="351"/>
      <c r="RMJ18" s="352"/>
      <c r="RMK18" s="353"/>
      <c r="RML18" s="352"/>
      <c r="RMM18" s="353"/>
      <c r="RMN18" s="352"/>
      <c r="RMO18" s="353"/>
      <c r="RMP18" s="352"/>
      <c r="RMQ18" s="353"/>
      <c r="RMR18" s="350"/>
      <c r="RMS18" s="350"/>
      <c r="RMT18" s="350"/>
      <c r="RMU18" s="350"/>
      <c r="RMV18" s="350"/>
      <c r="RMW18" s="350"/>
      <c r="RMX18" s="351"/>
      <c r="RMY18" s="352"/>
      <c r="RMZ18" s="353"/>
      <c r="RNA18" s="352"/>
      <c r="RNB18" s="353"/>
      <c r="RNC18" s="352"/>
      <c r="RND18" s="353"/>
      <c r="RNE18" s="352"/>
      <c r="RNF18" s="353"/>
      <c r="RNG18" s="350"/>
      <c r="RNH18" s="350"/>
      <c r="RNI18" s="350"/>
      <c r="RNJ18" s="350"/>
      <c r="RNK18" s="350"/>
      <c r="RNL18" s="350"/>
      <c r="RNM18" s="351"/>
      <c r="RNN18" s="352"/>
      <c r="RNO18" s="353"/>
      <c r="RNP18" s="352"/>
      <c r="RNQ18" s="353"/>
      <c r="RNR18" s="352"/>
      <c r="RNS18" s="353"/>
      <c r="RNT18" s="352"/>
      <c r="RNU18" s="353"/>
      <c r="RNV18" s="350"/>
      <c r="RNW18" s="350"/>
      <c r="RNX18" s="350"/>
      <c r="RNY18" s="350"/>
      <c r="RNZ18" s="350"/>
      <c r="ROA18" s="350"/>
      <c r="ROB18" s="351"/>
      <c r="ROC18" s="352"/>
      <c r="ROD18" s="353"/>
      <c r="ROE18" s="352"/>
      <c r="ROF18" s="353"/>
      <c r="ROG18" s="352"/>
      <c r="ROH18" s="353"/>
      <c r="ROI18" s="352"/>
      <c r="ROJ18" s="353"/>
      <c r="ROK18" s="350"/>
      <c r="ROL18" s="350"/>
      <c r="ROM18" s="350"/>
      <c r="RON18" s="350"/>
      <c r="ROO18" s="350"/>
      <c r="ROP18" s="350"/>
      <c r="ROQ18" s="351"/>
      <c r="ROR18" s="352"/>
      <c r="ROS18" s="353"/>
      <c r="ROT18" s="352"/>
      <c r="ROU18" s="353"/>
      <c r="ROV18" s="352"/>
      <c r="ROW18" s="353"/>
      <c r="ROX18" s="352"/>
      <c r="ROY18" s="353"/>
      <c r="ROZ18" s="350"/>
      <c r="RPA18" s="350"/>
      <c r="RPB18" s="350"/>
      <c r="RPC18" s="350"/>
      <c r="RPD18" s="350"/>
      <c r="RPE18" s="350"/>
      <c r="RPF18" s="351"/>
      <c r="RPG18" s="352"/>
      <c r="RPH18" s="353"/>
      <c r="RPI18" s="352"/>
      <c r="RPJ18" s="353"/>
      <c r="RPK18" s="352"/>
      <c r="RPL18" s="353"/>
      <c r="RPM18" s="352"/>
      <c r="RPN18" s="353"/>
      <c r="RPO18" s="350"/>
      <c r="RPP18" s="350"/>
      <c r="RPQ18" s="350"/>
      <c r="RPR18" s="350"/>
      <c r="RPS18" s="350"/>
      <c r="RPT18" s="350"/>
      <c r="RPU18" s="351"/>
      <c r="RPV18" s="352"/>
      <c r="RPW18" s="353"/>
      <c r="RPX18" s="352"/>
      <c r="RPY18" s="353"/>
      <c r="RPZ18" s="352"/>
      <c r="RQA18" s="353"/>
      <c r="RQB18" s="352"/>
      <c r="RQC18" s="353"/>
      <c r="RQD18" s="350"/>
      <c r="RQE18" s="350"/>
      <c r="RQF18" s="350"/>
      <c r="RQG18" s="350"/>
      <c r="RQH18" s="350"/>
      <c r="RQI18" s="350"/>
      <c r="RQJ18" s="351"/>
      <c r="RQK18" s="352"/>
      <c r="RQL18" s="353"/>
      <c r="RQM18" s="352"/>
      <c r="RQN18" s="353"/>
      <c r="RQO18" s="352"/>
      <c r="RQP18" s="353"/>
      <c r="RQQ18" s="352"/>
      <c r="RQR18" s="353"/>
      <c r="RQS18" s="350"/>
      <c r="RQT18" s="350"/>
      <c r="RQU18" s="350"/>
      <c r="RQV18" s="350"/>
      <c r="RQW18" s="350"/>
      <c r="RQX18" s="350"/>
      <c r="RQY18" s="351"/>
      <c r="RQZ18" s="352"/>
      <c r="RRA18" s="353"/>
      <c r="RRB18" s="352"/>
      <c r="RRC18" s="353"/>
      <c r="RRD18" s="352"/>
      <c r="RRE18" s="353"/>
      <c r="RRF18" s="352"/>
      <c r="RRG18" s="353"/>
      <c r="RRH18" s="350"/>
      <c r="RRI18" s="350"/>
      <c r="RRJ18" s="350"/>
      <c r="RRK18" s="350"/>
      <c r="RRL18" s="350"/>
      <c r="RRM18" s="350"/>
      <c r="RRN18" s="351"/>
      <c r="RRO18" s="352"/>
      <c r="RRP18" s="353"/>
      <c r="RRQ18" s="352"/>
      <c r="RRR18" s="353"/>
      <c r="RRS18" s="352"/>
      <c r="RRT18" s="353"/>
      <c r="RRU18" s="352"/>
      <c r="RRV18" s="353"/>
      <c r="RRW18" s="350"/>
      <c r="RRX18" s="350"/>
      <c r="RRY18" s="350"/>
      <c r="RRZ18" s="350"/>
      <c r="RSA18" s="350"/>
      <c r="RSB18" s="350"/>
      <c r="RSC18" s="351"/>
      <c r="RSD18" s="352"/>
      <c r="RSE18" s="353"/>
      <c r="RSF18" s="352"/>
      <c r="RSG18" s="353"/>
      <c r="RSH18" s="352"/>
      <c r="RSI18" s="353"/>
      <c r="RSJ18" s="352"/>
      <c r="RSK18" s="353"/>
      <c r="RSL18" s="350"/>
      <c r="RSM18" s="350"/>
      <c r="RSN18" s="350"/>
      <c r="RSO18" s="350"/>
      <c r="RSP18" s="350"/>
      <c r="RSQ18" s="350"/>
      <c r="RSR18" s="351"/>
      <c r="RSS18" s="352"/>
      <c r="RST18" s="353"/>
      <c r="RSU18" s="352"/>
      <c r="RSV18" s="353"/>
      <c r="RSW18" s="352"/>
      <c r="RSX18" s="353"/>
      <c r="RSY18" s="352"/>
      <c r="RSZ18" s="353"/>
      <c r="RTA18" s="350"/>
      <c r="RTB18" s="350"/>
      <c r="RTC18" s="350"/>
      <c r="RTD18" s="350"/>
      <c r="RTE18" s="350"/>
      <c r="RTF18" s="350"/>
      <c r="RTG18" s="351"/>
      <c r="RTH18" s="352"/>
      <c r="RTI18" s="353"/>
      <c r="RTJ18" s="352"/>
      <c r="RTK18" s="353"/>
      <c r="RTL18" s="352"/>
      <c r="RTM18" s="353"/>
      <c r="RTN18" s="352"/>
      <c r="RTO18" s="353"/>
      <c r="RTP18" s="350"/>
      <c r="RTQ18" s="350"/>
      <c r="RTR18" s="350"/>
      <c r="RTS18" s="350"/>
      <c r="RTT18" s="350"/>
      <c r="RTU18" s="350"/>
      <c r="RTV18" s="351"/>
      <c r="RTW18" s="352"/>
      <c r="RTX18" s="353"/>
      <c r="RTY18" s="352"/>
      <c r="RTZ18" s="353"/>
      <c r="RUA18" s="352"/>
      <c r="RUB18" s="353"/>
      <c r="RUC18" s="352"/>
      <c r="RUD18" s="353"/>
      <c r="RUE18" s="350"/>
      <c r="RUF18" s="350"/>
      <c r="RUG18" s="350"/>
      <c r="RUH18" s="350"/>
      <c r="RUI18" s="350"/>
      <c r="RUJ18" s="350"/>
      <c r="RUK18" s="351"/>
      <c r="RUL18" s="352"/>
      <c r="RUM18" s="353"/>
      <c r="RUN18" s="352"/>
      <c r="RUO18" s="353"/>
      <c r="RUP18" s="352"/>
      <c r="RUQ18" s="353"/>
      <c r="RUR18" s="352"/>
      <c r="RUS18" s="353"/>
      <c r="RUT18" s="350"/>
      <c r="RUU18" s="350"/>
      <c r="RUV18" s="350"/>
      <c r="RUW18" s="350"/>
      <c r="RUX18" s="350"/>
      <c r="RUY18" s="350"/>
      <c r="RUZ18" s="351"/>
      <c r="RVA18" s="352"/>
      <c r="RVB18" s="353"/>
      <c r="RVC18" s="352"/>
      <c r="RVD18" s="353"/>
      <c r="RVE18" s="352"/>
      <c r="RVF18" s="353"/>
      <c r="RVG18" s="352"/>
      <c r="RVH18" s="353"/>
      <c r="RVI18" s="350"/>
      <c r="RVJ18" s="350"/>
      <c r="RVK18" s="350"/>
      <c r="RVL18" s="350"/>
      <c r="RVM18" s="350"/>
      <c r="RVN18" s="350"/>
      <c r="RVO18" s="351"/>
      <c r="RVP18" s="352"/>
      <c r="RVQ18" s="353"/>
      <c r="RVR18" s="352"/>
      <c r="RVS18" s="353"/>
      <c r="RVT18" s="352"/>
      <c r="RVU18" s="353"/>
      <c r="RVV18" s="352"/>
      <c r="RVW18" s="353"/>
      <c r="RVX18" s="350"/>
      <c r="RVY18" s="350"/>
      <c r="RVZ18" s="350"/>
      <c r="RWA18" s="350"/>
      <c r="RWB18" s="350"/>
      <c r="RWC18" s="350"/>
      <c r="RWD18" s="351"/>
      <c r="RWE18" s="352"/>
      <c r="RWF18" s="353"/>
      <c r="RWG18" s="352"/>
      <c r="RWH18" s="353"/>
      <c r="RWI18" s="352"/>
      <c r="RWJ18" s="353"/>
      <c r="RWK18" s="352"/>
      <c r="RWL18" s="353"/>
      <c r="RWM18" s="350"/>
      <c r="RWN18" s="350"/>
      <c r="RWO18" s="350"/>
      <c r="RWP18" s="350"/>
      <c r="RWQ18" s="350"/>
      <c r="RWR18" s="350"/>
      <c r="RWS18" s="351"/>
      <c r="RWT18" s="352"/>
      <c r="RWU18" s="353"/>
      <c r="RWV18" s="352"/>
      <c r="RWW18" s="353"/>
      <c r="RWX18" s="352"/>
      <c r="RWY18" s="353"/>
      <c r="RWZ18" s="352"/>
      <c r="RXA18" s="353"/>
      <c r="RXB18" s="350"/>
      <c r="RXC18" s="350"/>
      <c r="RXD18" s="350"/>
      <c r="RXE18" s="350"/>
      <c r="RXF18" s="350"/>
      <c r="RXG18" s="350"/>
      <c r="RXH18" s="351"/>
      <c r="RXI18" s="352"/>
      <c r="RXJ18" s="353"/>
      <c r="RXK18" s="352"/>
      <c r="RXL18" s="353"/>
      <c r="RXM18" s="352"/>
      <c r="RXN18" s="353"/>
      <c r="RXO18" s="352"/>
      <c r="RXP18" s="353"/>
      <c r="RXQ18" s="350"/>
      <c r="RXR18" s="350"/>
      <c r="RXS18" s="350"/>
      <c r="RXT18" s="350"/>
      <c r="RXU18" s="350"/>
      <c r="RXV18" s="350"/>
      <c r="RXW18" s="351"/>
      <c r="RXX18" s="352"/>
      <c r="RXY18" s="353"/>
      <c r="RXZ18" s="352"/>
      <c r="RYA18" s="353"/>
      <c r="RYB18" s="352"/>
      <c r="RYC18" s="353"/>
      <c r="RYD18" s="352"/>
      <c r="RYE18" s="353"/>
      <c r="RYF18" s="350"/>
      <c r="RYG18" s="350"/>
      <c r="RYH18" s="350"/>
      <c r="RYI18" s="350"/>
      <c r="RYJ18" s="350"/>
      <c r="RYK18" s="350"/>
      <c r="RYL18" s="351"/>
      <c r="RYM18" s="352"/>
      <c r="RYN18" s="353"/>
      <c r="RYO18" s="352"/>
      <c r="RYP18" s="353"/>
      <c r="RYQ18" s="352"/>
      <c r="RYR18" s="353"/>
      <c r="RYS18" s="352"/>
      <c r="RYT18" s="353"/>
      <c r="RYU18" s="350"/>
      <c r="RYV18" s="350"/>
      <c r="RYW18" s="350"/>
      <c r="RYX18" s="350"/>
      <c r="RYY18" s="350"/>
      <c r="RYZ18" s="350"/>
      <c r="RZA18" s="351"/>
      <c r="RZB18" s="352"/>
      <c r="RZC18" s="353"/>
      <c r="RZD18" s="352"/>
      <c r="RZE18" s="353"/>
      <c r="RZF18" s="352"/>
      <c r="RZG18" s="353"/>
      <c r="RZH18" s="352"/>
      <c r="RZI18" s="353"/>
      <c r="RZJ18" s="350"/>
      <c r="RZK18" s="350"/>
      <c r="RZL18" s="350"/>
      <c r="RZM18" s="350"/>
      <c r="RZN18" s="350"/>
      <c r="RZO18" s="350"/>
      <c r="RZP18" s="351"/>
      <c r="RZQ18" s="352"/>
      <c r="RZR18" s="353"/>
      <c r="RZS18" s="352"/>
      <c r="RZT18" s="353"/>
      <c r="RZU18" s="352"/>
      <c r="RZV18" s="353"/>
      <c r="RZW18" s="352"/>
      <c r="RZX18" s="353"/>
      <c r="RZY18" s="350"/>
      <c r="RZZ18" s="350"/>
      <c r="SAA18" s="350"/>
      <c r="SAB18" s="350"/>
      <c r="SAC18" s="350"/>
      <c r="SAD18" s="350"/>
      <c r="SAE18" s="351"/>
      <c r="SAF18" s="352"/>
      <c r="SAG18" s="353"/>
      <c r="SAH18" s="352"/>
      <c r="SAI18" s="353"/>
      <c r="SAJ18" s="352"/>
      <c r="SAK18" s="353"/>
      <c r="SAL18" s="352"/>
      <c r="SAM18" s="353"/>
      <c r="SAN18" s="350"/>
      <c r="SAO18" s="350"/>
      <c r="SAP18" s="350"/>
      <c r="SAQ18" s="350"/>
      <c r="SAR18" s="350"/>
      <c r="SAS18" s="350"/>
      <c r="SAT18" s="351"/>
      <c r="SAU18" s="352"/>
      <c r="SAV18" s="353"/>
      <c r="SAW18" s="352"/>
      <c r="SAX18" s="353"/>
      <c r="SAY18" s="352"/>
      <c r="SAZ18" s="353"/>
      <c r="SBA18" s="352"/>
      <c r="SBB18" s="353"/>
      <c r="SBC18" s="350"/>
      <c r="SBD18" s="350"/>
      <c r="SBE18" s="350"/>
      <c r="SBF18" s="350"/>
      <c r="SBG18" s="350"/>
      <c r="SBH18" s="350"/>
      <c r="SBI18" s="351"/>
      <c r="SBJ18" s="352"/>
      <c r="SBK18" s="353"/>
      <c r="SBL18" s="352"/>
      <c r="SBM18" s="353"/>
      <c r="SBN18" s="352"/>
      <c r="SBO18" s="353"/>
      <c r="SBP18" s="352"/>
      <c r="SBQ18" s="353"/>
      <c r="SBR18" s="350"/>
      <c r="SBS18" s="350"/>
      <c r="SBT18" s="350"/>
      <c r="SBU18" s="350"/>
      <c r="SBV18" s="350"/>
      <c r="SBW18" s="350"/>
      <c r="SBX18" s="351"/>
      <c r="SBY18" s="352"/>
      <c r="SBZ18" s="353"/>
      <c r="SCA18" s="352"/>
      <c r="SCB18" s="353"/>
      <c r="SCC18" s="352"/>
      <c r="SCD18" s="353"/>
      <c r="SCE18" s="352"/>
      <c r="SCF18" s="353"/>
      <c r="SCG18" s="350"/>
      <c r="SCH18" s="350"/>
      <c r="SCI18" s="350"/>
      <c r="SCJ18" s="350"/>
      <c r="SCK18" s="350"/>
      <c r="SCL18" s="350"/>
      <c r="SCM18" s="351"/>
      <c r="SCN18" s="352"/>
      <c r="SCO18" s="353"/>
      <c r="SCP18" s="352"/>
      <c r="SCQ18" s="353"/>
      <c r="SCR18" s="352"/>
      <c r="SCS18" s="353"/>
      <c r="SCT18" s="352"/>
      <c r="SCU18" s="353"/>
      <c r="SCV18" s="350"/>
      <c r="SCW18" s="350"/>
      <c r="SCX18" s="350"/>
      <c r="SCY18" s="350"/>
      <c r="SCZ18" s="350"/>
      <c r="SDA18" s="350"/>
      <c r="SDB18" s="351"/>
      <c r="SDC18" s="352"/>
      <c r="SDD18" s="353"/>
      <c r="SDE18" s="352"/>
      <c r="SDF18" s="353"/>
      <c r="SDG18" s="352"/>
      <c r="SDH18" s="353"/>
      <c r="SDI18" s="352"/>
      <c r="SDJ18" s="353"/>
      <c r="SDK18" s="350"/>
      <c r="SDL18" s="350"/>
      <c r="SDM18" s="350"/>
      <c r="SDN18" s="350"/>
      <c r="SDO18" s="350"/>
      <c r="SDP18" s="350"/>
      <c r="SDQ18" s="351"/>
      <c r="SDR18" s="352"/>
      <c r="SDS18" s="353"/>
      <c r="SDT18" s="352"/>
      <c r="SDU18" s="353"/>
      <c r="SDV18" s="352"/>
      <c r="SDW18" s="353"/>
      <c r="SDX18" s="352"/>
      <c r="SDY18" s="353"/>
      <c r="SDZ18" s="350"/>
      <c r="SEA18" s="350"/>
      <c r="SEB18" s="350"/>
      <c r="SEC18" s="350"/>
      <c r="SED18" s="350"/>
      <c r="SEE18" s="350"/>
      <c r="SEF18" s="351"/>
      <c r="SEG18" s="352"/>
      <c r="SEH18" s="353"/>
      <c r="SEI18" s="352"/>
      <c r="SEJ18" s="353"/>
      <c r="SEK18" s="352"/>
      <c r="SEL18" s="353"/>
      <c r="SEM18" s="352"/>
      <c r="SEN18" s="353"/>
      <c r="SEO18" s="350"/>
      <c r="SEP18" s="350"/>
      <c r="SEQ18" s="350"/>
      <c r="SER18" s="350"/>
      <c r="SES18" s="350"/>
      <c r="SET18" s="350"/>
      <c r="SEU18" s="351"/>
      <c r="SEV18" s="352"/>
      <c r="SEW18" s="353"/>
      <c r="SEX18" s="352"/>
      <c r="SEY18" s="353"/>
      <c r="SEZ18" s="352"/>
      <c r="SFA18" s="353"/>
      <c r="SFB18" s="352"/>
      <c r="SFC18" s="353"/>
      <c r="SFD18" s="350"/>
      <c r="SFE18" s="350"/>
      <c r="SFF18" s="350"/>
      <c r="SFG18" s="350"/>
      <c r="SFH18" s="350"/>
      <c r="SFI18" s="350"/>
      <c r="SFJ18" s="351"/>
      <c r="SFK18" s="352"/>
      <c r="SFL18" s="353"/>
      <c r="SFM18" s="352"/>
      <c r="SFN18" s="353"/>
      <c r="SFO18" s="352"/>
      <c r="SFP18" s="353"/>
      <c r="SFQ18" s="352"/>
      <c r="SFR18" s="353"/>
      <c r="SFS18" s="350"/>
      <c r="SFT18" s="350"/>
      <c r="SFU18" s="350"/>
      <c r="SFV18" s="350"/>
      <c r="SFW18" s="350"/>
      <c r="SFX18" s="350"/>
      <c r="SFY18" s="351"/>
      <c r="SFZ18" s="352"/>
      <c r="SGA18" s="353"/>
      <c r="SGB18" s="352"/>
      <c r="SGC18" s="353"/>
      <c r="SGD18" s="352"/>
      <c r="SGE18" s="353"/>
      <c r="SGF18" s="352"/>
      <c r="SGG18" s="353"/>
      <c r="SGH18" s="350"/>
      <c r="SGI18" s="350"/>
      <c r="SGJ18" s="350"/>
      <c r="SGK18" s="350"/>
      <c r="SGL18" s="350"/>
      <c r="SGM18" s="350"/>
      <c r="SGN18" s="351"/>
      <c r="SGO18" s="352"/>
      <c r="SGP18" s="353"/>
      <c r="SGQ18" s="352"/>
      <c r="SGR18" s="353"/>
      <c r="SGS18" s="352"/>
      <c r="SGT18" s="353"/>
      <c r="SGU18" s="352"/>
      <c r="SGV18" s="353"/>
      <c r="SGW18" s="350"/>
      <c r="SGX18" s="350"/>
      <c r="SGY18" s="350"/>
      <c r="SGZ18" s="350"/>
      <c r="SHA18" s="350"/>
      <c r="SHB18" s="350"/>
      <c r="SHC18" s="351"/>
      <c r="SHD18" s="352"/>
      <c r="SHE18" s="353"/>
      <c r="SHF18" s="352"/>
      <c r="SHG18" s="353"/>
      <c r="SHH18" s="352"/>
      <c r="SHI18" s="353"/>
      <c r="SHJ18" s="352"/>
      <c r="SHK18" s="353"/>
      <c r="SHL18" s="350"/>
      <c r="SHM18" s="350"/>
      <c r="SHN18" s="350"/>
      <c r="SHO18" s="350"/>
      <c r="SHP18" s="350"/>
      <c r="SHQ18" s="350"/>
      <c r="SHR18" s="351"/>
      <c r="SHS18" s="352"/>
      <c r="SHT18" s="353"/>
      <c r="SHU18" s="352"/>
      <c r="SHV18" s="353"/>
      <c r="SHW18" s="352"/>
      <c r="SHX18" s="353"/>
      <c r="SHY18" s="352"/>
      <c r="SHZ18" s="353"/>
      <c r="SIA18" s="350"/>
      <c r="SIB18" s="350"/>
      <c r="SIC18" s="350"/>
      <c r="SID18" s="350"/>
      <c r="SIE18" s="350"/>
      <c r="SIF18" s="350"/>
      <c r="SIG18" s="351"/>
      <c r="SIH18" s="352"/>
      <c r="SII18" s="353"/>
      <c r="SIJ18" s="352"/>
      <c r="SIK18" s="353"/>
      <c r="SIL18" s="352"/>
      <c r="SIM18" s="353"/>
      <c r="SIN18" s="352"/>
      <c r="SIO18" s="353"/>
      <c r="SIP18" s="350"/>
      <c r="SIQ18" s="350"/>
      <c r="SIR18" s="350"/>
      <c r="SIS18" s="350"/>
      <c r="SIT18" s="350"/>
      <c r="SIU18" s="350"/>
      <c r="SIV18" s="351"/>
      <c r="SIW18" s="352"/>
      <c r="SIX18" s="353"/>
      <c r="SIY18" s="352"/>
      <c r="SIZ18" s="353"/>
      <c r="SJA18" s="352"/>
      <c r="SJB18" s="353"/>
      <c r="SJC18" s="352"/>
      <c r="SJD18" s="353"/>
      <c r="SJE18" s="350"/>
      <c r="SJF18" s="350"/>
      <c r="SJG18" s="350"/>
      <c r="SJH18" s="350"/>
      <c r="SJI18" s="350"/>
      <c r="SJJ18" s="350"/>
      <c r="SJK18" s="351"/>
      <c r="SJL18" s="352"/>
      <c r="SJM18" s="353"/>
      <c r="SJN18" s="352"/>
      <c r="SJO18" s="353"/>
      <c r="SJP18" s="352"/>
      <c r="SJQ18" s="353"/>
      <c r="SJR18" s="352"/>
      <c r="SJS18" s="353"/>
      <c r="SJT18" s="350"/>
      <c r="SJU18" s="350"/>
      <c r="SJV18" s="350"/>
      <c r="SJW18" s="350"/>
      <c r="SJX18" s="350"/>
      <c r="SJY18" s="350"/>
      <c r="SJZ18" s="351"/>
      <c r="SKA18" s="352"/>
      <c r="SKB18" s="353"/>
      <c r="SKC18" s="352"/>
      <c r="SKD18" s="353"/>
      <c r="SKE18" s="352"/>
      <c r="SKF18" s="353"/>
      <c r="SKG18" s="352"/>
      <c r="SKH18" s="353"/>
      <c r="SKI18" s="350"/>
      <c r="SKJ18" s="350"/>
      <c r="SKK18" s="350"/>
      <c r="SKL18" s="350"/>
      <c r="SKM18" s="350"/>
      <c r="SKN18" s="350"/>
      <c r="SKO18" s="351"/>
      <c r="SKP18" s="352"/>
      <c r="SKQ18" s="353"/>
      <c r="SKR18" s="352"/>
      <c r="SKS18" s="353"/>
      <c r="SKT18" s="352"/>
      <c r="SKU18" s="353"/>
      <c r="SKV18" s="352"/>
      <c r="SKW18" s="353"/>
      <c r="SKX18" s="350"/>
      <c r="SKY18" s="350"/>
      <c r="SKZ18" s="350"/>
      <c r="SLA18" s="350"/>
      <c r="SLB18" s="350"/>
      <c r="SLC18" s="350"/>
      <c r="SLD18" s="351"/>
      <c r="SLE18" s="352"/>
      <c r="SLF18" s="353"/>
      <c r="SLG18" s="352"/>
      <c r="SLH18" s="353"/>
      <c r="SLI18" s="352"/>
      <c r="SLJ18" s="353"/>
      <c r="SLK18" s="352"/>
      <c r="SLL18" s="353"/>
      <c r="SLM18" s="350"/>
      <c r="SLN18" s="350"/>
      <c r="SLO18" s="350"/>
      <c r="SLP18" s="350"/>
      <c r="SLQ18" s="350"/>
      <c r="SLR18" s="350"/>
      <c r="SLS18" s="351"/>
      <c r="SLT18" s="352"/>
      <c r="SLU18" s="353"/>
      <c r="SLV18" s="352"/>
      <c r="SLW18" s="353"/>
      <c r="SLX18" s="352"/>
      <c r="SLY18" s="353"/>
      <c r="SLZ18" s="352"/>
      <c r="SMA18" s="353"/>
      <c r="SMB18" s="350"/>
      <c r="SMC18" s="350"/>
      <c r="SMD18" s="350"/>
      <c r="SME18" s="350"/>
      <c r="SMF18" s="350"/>
      <c r="SMG18" s="350"/>
      <c r="SMH18" s="351"/>
      <c r="SMI18" s="352"/>
      <c r="SMJ18" s="353"/>
      <c r="SMK18" s="352"/>
      <c r="SML18" s="353"/>
      <c r="SMM18" s="352"/>
      <c r="SMN18" s="353"/>
      <c r="SMO18" s="352"/>
      <c r="SMP18" s="353"/>
      <c r="SMQ18" s="350"/>
      <c r="SMR18" s="350"/>
      <c r="SMS18" s="350"/>
      <c r="SMT18" s="350"/>
      <c r="SMU18" s="350"/>
      <c r="SMV18" s="350"/>
      <c r="SMW18" s="351"/>
      <c r="SMX18" s="352"/>
      <c r="SMY18" s="353"/>
      <c r="SMZ18" s="352"/>
      <c r="SNA18" s="353"/>
      <c r="SNB18" s="352"/>
      <c r="SNC18" s="353"/>
      <c r="SND18" s="352"/>
      <c r="SNE18" s="353"/>
      <c r="SNF18" s="350"/>
      <c r="SNG18" s="350"/>
      <c r="SNH18" s="350"/>
      <c r="SNI18" s="350"/>
      <c r="SNJ18" s="350"/>
      <c r="SNK18" s="350"/>
      <c r="SNL18" s="351"/>
      <c r="SNM18" s="352"/>
      <c r="SNN18" s="353"/>
      <c r="SNO18" s="352"/>
      <c r="SNP18" s="353"/>
      <c r="SNQ18" s="352"/>
      <c r="SNR18" s="353"/>
      <c r="SNS18" s="352"/>
      <c r="SNT18" s="353"/>
      <c r="SNU18" s="350"/>
      <c r="SNV18" s="350"/>
      <c r="SNW18" s="350"/>
      <c r="SNX18" s="350"/>
      <c r="SNY18" s="350"/>
      <c r="SNZ18" s="350"/>
      <c r="SOA18" s="351"/>
      <c r="SOB18" s="352"/>
      <c r="SOC18" s="353"/>
      <c r="SOD18" s="352"/>
      <c r="SOE18" s="353"/>
      <c r="SOF18" s="352"/>
      <c r="SOG18" s="353"/>
      <c r="SOH18" s="352"/>
      <c r="SOI18" s="353"/>
      <c r="SOJ18" s="350"/>
      <c r="SOK18" s="350"/>
      <c r="SOL18" s="350"/>
      <c r="SOM18" s="350"/>
      <c r="SON18" s="350"/>
      <c r="SOO18" s="350"/>
      <c r="SOP18" s="351"/>
      <c r="SOQ18" s="352"/>
      <c r="SOR18" s="353"/>
      <c r="SOS18" s="352"/>
      <c r="SOT18" s="353"/>
      <c r="SOU18" s="352"/>
      <c r="SOV18" s="353"/>
      <c r="SOW18" s="352"/>
      <c r="SOX18" s="353"/>
      <c r="SOY18" s="350"/>
      <c r="SOZ18" s="350"/>
      <c r="SPA18" s="350"/>
      <c r="SPB18" s="350"/>
      <c r="SPC18" s="350"/>
      <c r="SPD18" s="350"/>
      <c r="SPE18" s="351"/>
      <c r="SPF18" s="352"/>
      <c r="SPG18" s="353"/>
      <c r="SPH18" s="352"/>
      <c r="SPI18" s="353"/>
      <c r="SPJ18" s="352"/>
      <c r="SPK18" s="353"/>
      <c r="SPL18" s="352"/>
      <c r="SPM18" s="353"/>
      <c r="SPN18" s="350"/>
      <c r="SPO18" s="350"/>
      <c r="SPP18" s="350"/>
      <c r="SPQ18" s="350"/>
      <c r="SPR18" s="350"/>
      <c r="SPS18" s="350"/>
      <c r="SPT18" s="351"/>
      <c r="SPU18" s="352"/>
      <c r="SPV18" s="353"/>
      <c r="SPW18" s="352"/>
      <c r="SPX18" s="353"/>
      <c r="SPY18" s="352"/>
      <c r="SPZ18" s="353"/>
      <c r="SQA18" s="352"/>
      <c r="SQB18" s="353"/>
      <c r="SQC18" s="350"/>
      <c r="SQD18" s="350"/>
      <c r="SQE18" s="350"/>
      <c r="SQF18" s="350"/>
      <c r="SQG18" s="350"/>
      <c r="SQH18" s="350"/>
      <c r="SQI18" s="351"/>
      <c r="SQJ18" s="352"/>
      <c r="SQK18" s="353"/>
      <c r="SQL18" s="352"/>
      <c r="SQM18" s="353"/>
      <c r="SQN18" s="352"/>
      <c r="SQO18" s="353"/>
      <c r="SQP18" s="352"/>
      <c r="SQQ18" s="353"/>
      <c r="SQR18" s="350"/>
      <c r="SQS18" s="350"/>
      <c r="SQT18" s="350"/>
      <c r="SQU18" s="350"/>
      <c r="SQV18" s="350"/>
      <c r="SQW18" s="350"/>
      <c r="SQX18" s="351"/>
      <c r="SQY18" s="352"/>
      <c r="SQZ18" s="353"/>
      <c r="SRA18" s="352"/>
      <c r="SRB18" s="353"/>
      <c r="SRC18" s="352"/>
      <c r="SRD18" s="353"/>
      <c r="SRE18" s="352"/>
      <c r="SRF18" s="353"/>
      <c r="SRG18" s="350"/>
      <c r="SRH18" s="350"/>
      <c r="SRI18" s="350"/>
      <c r="SRJ18" s="350"/>
      <c r="SRK18" s="350"/>
      <c r="SRL18" s="350"/>
      <c r="SRM18" s="351"/>
      <c r="SRN18" s="352"/>
      <c r="SRO18" s="353"/>
      <c r="SRP18" s="352"/>
      <c r="SRQ18" s="353"/>
      <c r="SRR18" s="352"/>
      <c r="SRS18" s="353"/>
      <c r="SRT18" s="352"/>
      <c r="SRU18" s="353"/>
      <c r="SRV18" s="350"/>
      <c r="SRW18" s="350"/>
      <c r="SRX18" s="350"/>
      <c r="SRY18" s="350"/>
      <c r="SRZ18" s="350"/>
      <c r="SSA18" s="350"/>
      <c r="SSB18" s="351"/>
      <c r="SSC18" s="352"/>
      <c r="SSD18" s="353"/>
      <c r="SSE18" s="352"/>
      <c r="SSF18" s="353"/>
      <c r="SSG18" s="352"/>
      <c r="SSH18" s="353"/>
      <c r="SSI18" s="352"/>
      <c r="SSJ18" s="353"/>
      <c r="SSK18" s="350"/>
      <c r="SSL18" s="350"/>
      <c r="SSM18" s="350"/>
      <c r="SSN18" s="350"/>
      <c r="SSO18" s="350"/>
      <c r="SSP18" s="350"/>
      <c r="SSQ18" s="351"/>
      <c r="SSR18" s="352"/>
      <c r="SSS18" s="353"/>
      <c r="SST18" s="352"/>
      <c r="SSU18" s="353"/>
      <c r="SSV18" s="352"/>
      <c r="SSW18" s="353"/>
      <c r="SSX18" s="352"/>
      <c r="SSY18" s="353"/>
      <c r="SSZ18" s="350"/>
      <c r="STA18" s="350"/>
      <c r="STB18" s="350"/>
      <c r="STC18" s="350"/>
      <c r="STD18" s="350"/>
      <c r="STE18" s="350"/>
      <c r="STF18" s="351"/>
      <c r="STG18" s="352"/>
      <c r="STH18" s="353"/>
      <c r="STI18" s="352"/>
      <c r="STJ18" s="353"/>
      <c r="STK18" s="352"/>
      <c r="STL18" s="353"/>
      <c r="STM18" s="352"/>
      <c r="STN18" s="353"/>
      <c r="STO18" s="350"/>
      <c r="STP18" s="350"/>
      <c r="STQ18" s="350"/>
      <c r="STR18" s="350"/>
      <c r="STS18" s="350"/>
      <c r="STT18" s="350"/>
      <c r="STU18" s="351"/>
      <c r="STV18" s="352"/>
      <c r="STW18" s="353"/>
      <c r="STX18" s="352"/>
      <c r="STY18" s="353"/>
      <c r="STZ18" s="352"/>
      <c r="SUA18" s="353"/>
      <c r="SUB18" s="352"/>
      <c r="SUC18" s="353"/>
      <c r="SUD18" s="350"/>
      <c r="SUE18" s="350"/>
      <c r="SUF18" s="350"/>
      <c r="SUG18" s="350"/>
      <c r="SUH18" s="350"/>
      <c r="SUI18" s="350"/>
      <c r="SUJ18" s="351"/>
      <c r="SUK18" s="352"/>
      <c r="SUL18" s="353"/>
      <c r="SUM18" s="352"/>
      <c r="SUN18" s="353"/>
      <c r="SUO18" s="352"/>
      <c r="SUP18" s="353"/>
      <c r="SUQ18" s="352"/>
      <c r="SUR18" s="353"/>
      <c r="SUS18" s="350"/>
      <c r="SUT18" s="350"/>
      <c r="SUU18" s="350"/>
      <c r="SUV18" s="350"/>
      <c r="SUW18" s="350"/>
      <c r="SUX18" s="350"/>
      <c r="SUY18" s="351"/>
      <c r="SUZ18" s="352"/>
      <c r="SVA18" s="353"/>
      <c r="SVB18" s="352"/>
      <c r="SVC18" s="353"/>
      <c r="SVD18" s="352"/>
      <c r="SVE18" s="353"/>
      <c r="SVF18" s="352"/>
      <c r="SVG18" s="353"/>
      <c r="SVH18" s="350"/>
      <c r="SVI18" s="350"/>
      <c r="SVJ18" s="350"/>
      <c r="SVK18" s="350"/>
      <c r="SVL18" s="350"/>
      <c r="SVM18" s="350"/>
      <c r="SVN18" s="351"/>
      <c r="SVO18" s="352"/>
      <c r="SVP18" s="353"/>
      <c r="SVQ18" s="352"/>
      <c r="SVR18" s="353"/>
      <c r="SVS18" s="352"/>
      <c r="SVT18" s="353"/>
      <c r="SVU18" s="352"/>
      <c r="SVV18" s="353"/>
      <c r="SVW18" s="350"/>
      <c r="SVX18" s="350"/>
      <c r="SVY18" s="350"/>
      <c r="SVZ18" s="350"/>
      <c r="SWA18" s="350"/>
      <c r="SWB18" s="350"/>
      <c r="SWC18" s="351"/>
      <c r="SWD18" s="352"/>
      <c r="SWE18" s="353"/>
      <c r="SWF18" s="352"/>
      <c r="SWG18" s="353"/>
      <c r="SWH18" s="352"/>
      <c r="SWI18" s="353"/>
      <c r="SWJ18" s="352"/>
      <c r="SWK18" s="353"/>
      <c r="SWL18" s="350"/>
      <c r="SWM18" s="350"/>
      <c r="SWN18" s="350"/>
      <c r="SWO18" s="350"/>
      <c r="SWP18" s="350"/>
      <c r="SWQ18" s="350"/>
      <c r="SWR18" s="351"/>
      <c r="SWS18" s="352"/>
      <c r="SWT18" s="353"/>
      <c r="SWU18" s="352"/>
      <c r="SWV18" s="353"/>
      <c r="SWW18" s="352"/>
      <c r="SWX18" s="353"/>
      <c r="SWY18" s="352"/>
      <c r="SWZ18" s="353"/>
      <c r="SXA18" s="350"/>
      <c r="SXB18" s="350"/>
      <c r="SXC18" s="350"/>
      <c r="SXD18" s="350"/>
      <c r="SXE18" s="350"/>
      <c r="SXF18" s="350"/>
      <c r="SXG18" s="351"/>
      <c r="SXH18" s="352"/>
      <c r="SXI18" s="353"/>
      <c r="SXJ18" s="352"/>
      <c r="SXK18" s="353"/>
      <c r="SXL18" s="352"/>
      <c r="SXM18" s="353"/>
      <c r="SXN18" s="352"/>
      <c r="SXO18" s="353"/>
      <c r="SXP18" s="350"/>
      <c r="SXQ18" s="350"/>
      <c r="SXR18" s="350"/>
      <c r="SXS18" s="350"/>
      <c r="SXT18" s="350"/>
      <c r="SXU18" s="350"/>
      <c r="SXV18" s="351"/>
      <c r="SXW18" s="352"/>
      <c r="SXX18" s="353"/>
      <c r="SXY18" s="352"/>
      <c r="SXZ18" s="353"/>
      <c r="SYA18" s="352"/>
      <c r="SYB18" s="353"/>
      <c r="SYC18" s="352"/>
      <c r="SYD18" s="353"/>
      <c r="SYE18" s="350"/>
      <c r="SYF18" s="350"/>
      <c r="SYG18" s="350"/>
      <c r="SYH18" s="350"/>
      <c r="SYI18" s="350"/>
      <c r="SYJ18" s="350"/>
      <c r="SYK18" s="351"/>
      <c r="SYL18" s="352"/>
      <c r="SYM18" s="353"/>
      <c r="SYN18" s="352"/>
      <c r="SYO18" s="353"/>
      <c r="SYP18" s="352"/>
      <c r="SYQ18" s="353"/>
      <c r="SYR18" s="352"/>
      <c r="SYS18" s="353"/>
      <c r="SYT18" s="350"/>
      <c r="SYU18" s="350"/>
      <c r="SYV18" s="350"/>
      <c r="SYW18" s="350"/>
      <c r="SYX18" s="350"/>
      <c r="SYY18" s="350"/>
      <c r="SYZ18" s="351"/>
      <c r="SZA18" s="352"/>
      <c r="SZB18" s="353"/>
      <c r="SZC18" s="352"/>
      <c r="SZD18" s="353"/>
      <c r="SZE18" s="352"/>
      <c r="SZF18" s="353"/>
      <c r="SZG18" s="352"/>
      <c r="SZH18" s="353"/>
      <c r="SZI18" s="350"/>
      <c r="SZJ18" s="350"/>
      <c r="SZK18" s="350"/>
      <c r="SZL18" s="350"/>
      <c r="SZM18" s="350"/>
      <c r="SZN18" s="350"/>
      <c r="SZO18" s="351"/>
      <c r="SZP18" s="352"/>
      <c r="SZQ18" s="353"/>
      <c r="SZR18" s="352"/>
      <c r="SZS18" s="353"/>
      <c r="SZT18" s="352"/>
      <c r="SZU18" s="353"/>
      <c r="SZV18" s="352"/>
      <c r="SZW18" s="353"/>
      <c r="SZX18" s="350"/>
      <c r="SZY18" s="350"/>
      <c r="SZZ18" s="350"/>
      <c r="TAA18" s="350"/>
      <c r="TAB18" s="350"/>
      <c r="TAC18" s="350"/>
      <c r="TAD18" s="351"/>
      <c r="TAE18" s="352"/>
      <c r="TAF18" s="353"/>
      <c r="TAG18" s="352"/>
      <c r="TAH18" s="353"/>
      <c r="TAI18" s="352"/>
      <c r="TAJ18" s="353"/>
      <c r="TAK18" s="352"/>
      <c r="TAL18" s="353"/>
      <c r="TAM18" s="350"/>
      <c r="TAN18" s="350"/>
      <c r="TAO18" s="350"/>
      <c r="TAP18" s="350"/>
      <c r="TAQ18" s="350"/>
      <c r="TAR18" s="350"/>
      <c r="TAS18" s="351"/>
      <c r="TAT18" s="352"/>
      <c r="TAU18" s="353"/>
      <c r="TAV18" s="352"/>
      <c r="TAW18" s="353"/>
      <c r="TAX18" s="352"/>
      <c r="TAY18" s="353"/>
      <c r="TAZ18" s="352"/>
      <c r="TBA18" s="353"/>
      <c r="TBB18" s="350"/>
      <c r="TBC18" s="350"/>
      <c r="TBD18" s="350"/>
      <c r="TBE18" s="350"/>
      <c r="TBF18" s="350"/>
      <c r="TBG18" s="350"/>
      <c r="TBH18" s="351"/>
      <c r="TBI18" s="352"/>
      <c r="TBJ18" s="353"/>
      <c r="TBK18" s="352"/>
      <c r="TBL18" s="353"/>
      <c r="TBM18" s="352"/>
      <c r="TBN18" s="353"/>
      <c r="TBO18" s="352"/>
      <c r="TBP18" s="353"/>
      <c r="TBQ18" s="350"/>
      <c r="TBR18" s="350"/>
      <c r="TBS18" s="350"/>
      <c r="TBT18" s="350"/>
      <c r="TBU18" s="350"/>
      <c r="TBV18" s="350"/>
      <c r="TBW18" s="351"/>
      <c r="TBX18" s="352"/>
      <c r="TBY18" s="353"/>
      <c r="TBZ18" s="352"/>
      <c r="TCA18" s="353"/>
      <c r="TCB18" s="352"/>
      <c r="TCC18" s="353"/>
      <c r="TCD18" s="352"/>
      <c r="TCE18" s="353"/>
      <c r="TCF18" s="350"/>
      <c r="TCG18" s="350"/>
      <c r="TCH18" s="350"/>
      <c r="TCI18" s="350"/>
      <c r="TCJ18" s="350"/>
      <c r="TCK18" s="350"/>
      <c r="TCL18" s="351"/>
      <c r="TCM18" s="352"/>
      <c r="TCN18" s="353"/>
      <c r="TCO18" s="352"/>
      <c r="TCP18" s="353"/>
      <c r="TCQ18" s="352"/>
      <c r="TCR18" s="353"/>
      <c r="TCS18" s="352"/>
      <c r="TCT18" s="353"/>
      <c r="TCU18" s="350"/>
      <c r="TCV18" s="350"/>
      <c r="TCW18" s="350"/>
      <c r="TCX18" s="350"/>
      <c r="TCY18" s="350"/>
      <c r="TCZ18" s="350"/>
      <c r="TDA18" s="351"/>
      <c r="TDB18" s="352"/>
      <c r="TDC18" s="353"/>
      <c r="TDD18" s="352"/>
      <c r="TDE18" s="353"/>
      <c r="TDF18" s="352"/>
      <c r="TDG18" s="353"/>
      <c r="TDH18" s="352"/>
      <c r="TDI18" s="353"/>
      <c r="TDJ18" s="350"/>
      <c r="TDK18" s="350"/>
      <c r="TDL18" s="350"/>
      <c r="TDM18" s="350"/>
      <c r="TDN18" s="350"/>
      <c r="TDO18" s="350"/>
      <c r="TDP18" s="351"/>
      <c r="TDQ18" s="352"/>
      <c r="TDR18" s="353"/>
      <c r="TDS18" s="352"/>
      <c r="TDT18" s="353"/>
      <c r="TDU18" s="352"/>
      <c r="TDV18" s="353"/>
      <c r="TDW18" s="352"/>
      <c r="TDX18" s="353"/>
      <c r="TDY18" s="350"/>
      <c r="TDZ18" s="350"/>
      <c r="TEA18" s="350"/>
      <c r="TEB18" s="350"/>
      <c r="TEC18" s="350"/>
      <c r="TED18" s="350"/>
      <c r="TEE18" s="351"/>
      <c r="TEF18" s="352"/>
      <c r="TEG18" s="353"/>
      <c r="TEH18" s="352"/>
      <c r="TEI18" s="353"/>
      <c r="TEJ18" s="352"/>
      <c r="TEK18" s="353"/>
      <c r="TEL18" s="352"/>
      <c r="TEM18" s="353"/>
      <c r="TEN18" s="350"/>
      <c r="TEO18" s="350"/>
      <c r="TEP18" s="350"/>
      <c r="TEQ18" s="350"/>
      <c r="TER18" s="350"/>
      <c r="TES18" s="350"/>
      <c r="TET18" s="351"/>
      <c r="TEU18" s="352"/>
      <c r="TEV18" s="353"/>
      <c r="TEW18" s="352"/>
      <c r="TEX18" s="353"/>
      <c r="TEY18" s="352"/>
      <c r="TEZ18" s="353"/>
      <c r="TFA18" s="352"/>
      <c r="TFB18" s="353"/>
      <c r="TFC18" s="350"/>
      <c r="TFD18" s="350"/>
      <c r="TFE18" s="350"/>
      <c r="TFF18" s="350"/>
      <c r="TFG18" s="350"/>
      <c r="TFH18" s="350"/>
      <c r="TFI18" s="351"/>
      <c r="TFJ18" s="352"/>
      <c r="TFK18" s="353"/>
      <c r="TFL18" s="352"/>
      <c r="TFM18" s="353"/>
      <c r="TFN18" s="352"/>
      <c r="TFO18" s="353"/>
      <c r="TFP18" s="352"/>
      <c r="TFQ18" s="353"/>
      <c r="TFR18" s="350"/>
      <c r="TFS18" s="350"/>
      <c r="TFT18" s="350"/>
      <c r="TFU18" s="350"/>
      <c r="TFV18" s="350"/>
      <c r="TFW18" s="350"/>
      <c r="TFX18" s="351"/>
      <c r="TFY18" s="352"/>
      <c r="TFZ18" s="353"/>
      <c r="TGA18" s="352"/>
      <c r="TGB18" s="353"/>
      <c r="TGC18" s="352"/>
      <c r="TGD18" s="353"/>
      <c r="TGE18" s="352"/>
      <c r="TGF18" s="353"/>
      <c r="TGG18" s="350"/>
      <c r="TGH18" s="350"/>
      <c r="TGI18" s="350"/>
      <c r="TGJ18" s="350"/>
      <c r="TGK18" s="350"/>
      <c r="TGL18" s="350"/>
      <c r="TGM18" s="351"/>
      <c r="TGN18" s="352"/>
      <c r="TGO18" s="353"/>
      <c r="TGP18" s="352"/>
      <c r="TGQ18" s="353"/>
      <c r="TGR18" s="352"/>
      <c r="TGS18" s="353"/>
      <c r="TGT18" s="352"/>
      <c r="TGU18" s="353"/>
      <c r="TGV18" s="350"/>
      <c r="TGW18" s="350"/>
      <c r="TGX18" s="350"/>
      <c r="TGY18" s="350"/>
      <c r="TGZ18" s="350"/>
      <c r="THA18" s="350"/>
      <c r="THB18" s="351"/>
      <c r="THC18" s="352"/>
      <c r="THD18" s="353"/>
      <c r="THE18" s="352"/>
      <c r="THF18" s="353"/>
      <c r="THG18" s="352"/>
      <c r="THH18" s="353"/>
      <c r="THI18" s="352"/>
      <c r="THJ18" s="353"/>
      <c r="THK18" s="350"/>
      <c r="THL18" s="350"/>
      <c r="THM18" s="350"/>
      <c r="THN18" s="350"/>
      <c r="THO18" s="350"/>
      <c r="THP18" s="350"/>
      <c r="THQ18" s="351"/>
      <c r="THR18" s="352"/>
      <c r="THS18" s="353"/>
      <c r="THT18" s="352"/>
      <c r="THU18" s="353"/>
      <c r="THV18" s="352"/>
      <c r="THW18" s="353"/>
      <c r="THX18" s="352"/>
      <c r="THY18" s="353"/>
      <c r="THZ18" s="350"/>
      <c r="TIA18" s="350"/>
      <c r="TIB18" s="350"/>
      <c r="TIC18" s="350"/>
      <c r="TID18" s="350"/>
      <c r="TIE18" s="350"/>
      <c r="TIF18" s="351"/>
      <c r="TIG18" s="352"/>
      <c r="TIH18" s="353"/>
      <c r="TII18" s="352"/>
      <c r="TIJ18" s="353"/>
      <c r="TIK18" s="352"/>
      <c r="TIL18" s="353"/>
      <c r="TIM18" s="352"/>
      <c r="TIN18" s="353"/>
      <c r="TIO18" s="350"/>
      <c r="TIP18" s="350"/>
      <c r="TIQ18" s="350"/>
      <c r="TIR18" s="350"/>
      <c r="TIS18" s="350"/>
      <c r="TIT18" s="350"/>
      <c r="TIU18" s="351"/>
      <c r="TIV18" s="352"/>
      <c r="TIW18" s="353"/>
      <c r="TIX18" s="352"/>
      <c r="TIY18" s="353"/>
      <c r="TIZ18" s="352"/>
      <c r="TJA18" s="353"/>
      <c r="TJB18" s="352"/>
      <c r="TJC18" s="353"/>
      <c r="TJD18" s="350"/>
      <c r="TJE18" s="350"/>
      <c r="TJF18" s="350"/>
      <c r="TJG18" s="350"/>
      <c r="TJH18" s="350"/>
      <c r="TJI18" s="350"/>
      <c r="TJJ18" s="351"/>
      <c r="TJK18" s="352"/>
      <c r="TJL18" s="353"/>
      <c r="TJM18" s="352"/>
      <c r="TJN18" s="353"/>
      <c r="TJO18" s="352"/>
      <c r="TJP18" s="353"/>
      <c r="TJQ18" s="352"/>
      <c r="TJR18" s="353"/>
      <c r="TJS18" s="350"/>
      <c r="TJT18" s="350"/>
      <c r="TJU18" s="350"/>
      <c r="TJV18" s="350"/>
      <c r="TJW18" s="350"/>
      <c r="TJX18" s="350"/>
      <c r="TJY18" s="351"/>
      <c r="TJZ18" s="352"/>
      <c r="TKA18" s="353"/>
      <c r="TKB18" s="352"/>
      <c r="TKC18" s="353"/>
      <c r="TKD18" s="352"/>
      <c r="TKE18" s="353"/>
      <c r="TKF18" s="352"/>
      <c r="TKG18" s="353"/>
      <c r="TKH18" s="350"/>
      <c r="TKI18" s="350"/>
      <c r="TKJ18" s="350"/>
      <c r="TKK18" s="350"/>
      <c r="TKL18" s="350"/>
      <c r="TKM18" s="350"/>
      <c r="TKN18" s="351"/>
      <c r="TKO18" s="352"/>
      <c r="TKP18" s="353"/>
      <c r="TKQ18" s="352"/>
      <c r="TKR18" s="353"/>
      <c r="TKS18" s="352"/>
      <c r="TKT18" s="353"/>
      <c r="TKU18" s="352"/>
      <c r="TKV18" s="353"/>
      <c r="TKW18" s="350"/>
      <c r="TKX18" s="350"/>
      <c r="TKY18" s="350"/>
      <c r="TKZ18" s="350"/>
      <c r="TLA18" s="350"/>
      <c r="TLB18" s="350"/>
      <c r="TLC18" s="351"/>
      <c r="TLD18" s="352"/>
      <c r="TLE18" s="353"/>
      <c r="TLF18" s="352"/>
      <c r="TLG18" s="353"/>
      <c r="TLH18" s="352"/>
      <c r="TLI18" s="353"/>
      <c r="TLJ18" s="352"/>
      <c r="TLK18" s="353"/>
      <c r="TLL18" s="350"/>
      <c r="TLM18" s="350"/>
      <c r="TLN18" s="350"/>
      <c r="TLO18" s="350"/>
      <c r="TLP18" s="350"/>
      <c r="TLQ18" s="350"/>
      <c r="TLR18" s="351"/>
      <c r="TLS18" s="352"/>
      <c r="TLT18" s="353"/>
      <c r="TLU18" s="352"/>
      <c r="TLV18" s="353"/>
      <c r="TLW18" s="352"/>
      <c r="TLX18" s="353"/>
      <c r="TLY18" s="352"/>
      <c r="TLZ18" s="353"/>
      <c r="TMA18" s="350"/>
      <c r="TMB18" s="350"/>
      <c r="TMC18" s="350"/>
      <c r="TMD18" s="350"/>
      <c r="TME18" s="350"/>
      <c r="TMF18" s="350"/>
      <c r="TMG18" s="351"/>
      <c r="TMH18" s="352"/>
      <c r="TMI18" s="353"/>
      <c r="TMJ18" s="352"/>
      <c r="TMK18" s="353"/>
      <c r="TML18" s="352"/>
      <c r="TMM18" s="353"/>
      <c r="TMN18" s="352"/>
      <c r="TMO18" s="353"/>
      <c r="TMP18" s="350"/>
      <c r="TMQ18" s="350"/>
      <c r="TMR18" s="350"/>
      <c r="TMS18" s="350"/>
      <c r="TMT18" s="350"/>
      <c r="TMU18" s="350"/>
      <c r="TMV18" s="351"/>
      <c r="TMW18" s="352"/>
      <c r="TMX18" s="353"/>
      <c r="TMY18" s="352"/>
      <c r="TMZ18" s="353"/>
      <c r="TNA18" s="352"/>
      <c r="TNB18" s="353"/>
      <c r="TNC18" s="352"/>
      <c r="TND18" s="353"/>
      <c r="TNE18" s="350"/>
      <c r="TNF18" s="350"/>
      <c r="TNG18" s="350"/>
      <c r="TNH18" s="350"/>
      <c r="TNI18" s="350"/>
      <c r="TNJ18" s="350"/>
      <c r="TNK18" s="351"/>
      <c r="TNL18" s="352"/>
      <c r="TNM18" s="353"/>
      <c r="TNN18" s="352"/>
      <c r="TNO18" s="353"/>
      <c r="TNP18" s="352"/>
      <c r="TNQ18" s="353"/>
      <c r="TNR18" s="352"/>
      <c r="TNS18" s="353"/>
      <c r="TNT18" s="350"/>
      <c r="TNU18" s="350"/>
      <c r="TNV18" s="350"/>
      <c r="TNW18" s="350"/>
      <c r="TNX18" s="350"/>
      <c r="TNY18" s="350"/>
      <c r="TNZ18" s="351"/>
      <c r="TOA18" s="352"/>
      <c r="TOB18" s="353"/>
      <c r="TOC18" s="352"/>
      <c r="TOD18" s="353"/>
      <c r="TOE18" s="352"/>
      <c r="TOF18" s="353"/>
      <c r="TOG18" s="352"/>
      <c r="TOH18" s="353"/>
      <c r="TOI18" s="350"/>
      <c r="TOJ18" s="350"/>
      <c r="TOK18" s="350"/>
      <c r="TOL18" s="350"/>
      <c r="TOM18" s="350"/>
      <c r="TON18" s="350"/>
      <c r="TOO18" s="351"/>
      <c r="TOP18" s="352"/>
      <c r="TOQ18" s="353"/>
      <c r="TOR18" s="352"/>
      <c r="TOS18" s="353"/>
      <c r="TOT18" s="352"/>
      <c r="TOU18" s="353"/>
      <c r="TOV18" s="352"/>
      <c r="TOW18" s="353"/>
      <c r="TOX18" s="350"/>
      <c r="TOY18" s="350"/>
      <c r="TOZ18" s="350"/>
      <c r="TPA18" s="350"/>
      <c r="TPB18" s="350"/>
      <c r="TPC18" s="350"/>
      <c r="TPD18" s="351"/>
      <c r="TPE18" s="352"/>
      <c r="TPF18" s="353"/>
      <c r="TPG18" s="352"/>
      <c r="TPH18" s="353"/>
      <c r="TPI18" s="352"/>
      <c r="TPJ18" s="353"/>
      <c r="TPK18" s="352"/>
      <c r="TPL18" s="353"/>
      <c r="TPM18" s="350"/>
      <c r="TPN18" s="350"/>
      <c r="TPO18" s="350"/>
      <c r="TPP18" s="350"/>
      <c r="TPQ18" s="350"/>
      <c r="TPR18" s="350"/>
      <c r="TPS18" s="351"/>
      <c r="TPT18" s="352"/>
      <c r="TPU18" s="353"/>
      <c r="TPV18" s="352"/>
      <c r="TPW18" s="353"/>
      <c r="TPX18" s="352"/>
      <c r="TPY18" s="353"/>
      <c r="TPZ18" s="352"/>
      <c r="TQA18" s="353"/>
      <c r="TQB18" s="350"/>
      <c r="TQC18" s="350"/>
      <c r="TQD18" s="350"/>
      <c r="TQE18" s="350"/>
      <c r="TQF18" s="350"/>
      <c r="TQG18" s="350"/>
      <c r="TQH18" s="351"/>
      <c r="TQI18" s="352"/>
      <c r="TQJ18" s="353"/>
      <c r="TQK18" s="352"/>
      <c r="TQL18" s="353"/>
      <c r="TQM18" s="352"/>
      <c r="TQN18" s="353"/>
      <c r="TQO18" s="352"/>
      <c r="TQP18" s="353"/>
      <c r="TQQ18" s="350"/>
      <c r="TQR18" s="350"/>
      <c r="TQS18" s="350"/>
      <c r="TQT18" s="350"/>
      <c r="TQU18" s="350"/>
      <c r="TQV18" s="350"/>
      <c r="TQW18" s="351"/>
      <c r="TQX18" s="352"/>
      <c r="TQY18" s="353"/>
      <c r="TQZ18" s="352"/>
      <c r="TRA18" s="353"/>
      <c r="TRB18" s="352"/>
      <c r="TRC18" s="353"/>
      <c r="TRD18" s="352"/>
      <c r="TRE18" s="353"/>
      <c r="TRF18" s="350"/>
      <c r="TRG18" s="350"/>
      <c r="TRH18" s="350"/>
      <c r="TRI18" s="350"/>
      <c r="TRJ18" s="350"/>
      <c r="TRK18" s="350"/>
      <c r="TRL18" s="351"/>
      <c r="TRM18" s="352"/>
      <c r="TRN18" s="353"/>
      <c r="TRO18" s="352"/>
      <c r="TRP18" s="353"/>
      <c r="TRQ18" s="352"/>
      <c r="TRR18" s="353"/>
      <c r="TRS18" s="352"/>
      <c r="TRT18" s="353"/>
      <c r="TRU18" s="350"/>
      <c r="TRV18" s="350"/>
      <c r="TRW18" s="350"/>
      <c r="TRX18" s="350"/>
      <c r="TRY18" s="350"/>
      <c r="TRZ18" s="350"/>
      <c r="TSA18" s="351"/>
      <c r="TSB18" s="352"/>
      <c r="TSC18" s="353"/>
      <c r="TSD18" s="352"/>
      <c r="TSE18" s="353"/>
      <c r="TSF18" s="352"/>
      <c r="TSG18" s="353"/>
      <c r="TSH18" s="352"/>
      <c r="TSI18" s="353"/>
      <c r="TSJ18" s="350"/>
      <c r="TSK18" s="350"/>
      <c r="TSL18" s="350"/>
      <c r="TSM18" s="350"/>
      <c r="TSN18" s="350"/>
      <c r="TSO18" s="350"/>
      <c r="TSP18" s="351"/>
      <c r="TSQ18" s="352"/>
      <c r="TSR18" s="353"/>
      <c r="TSS18" s="352"/>
      <c r="TST18" s="353"/>
      <c r="TSU18" s="352"/>
      <c r="TSV18" s="353"/>
      <c r="TSW18" s="352"/>
      <c r="TSX18" s="353"/>
      <c r="TSY18" s="350"/>
      <c r="TSZ18" s="350"/>
      <c r="TTA18" s="350"/>
      <c r="TTB18" s="350"/>
      <c r="TTC18" s="350"/>
      <c r="TTD18" s="350"/>
      <c r="TTE18" s="351"/>
      <c r="TTF18" s="352"/>
      <c r="TTG18" s="353"/>
      <c r="TTH18" s="352"/>
      <c r="TTI18" s="353"/>
      <c r="TTJ18" s="352"/>
      <c r="TTK18" s="353"/>
      <c r="TTL18" s="352"/>
      <c r="TTM18" s="353"/>
      <c r="TTN18" s="350"/>
      <c r="TTO18" s="350"/>
      <c r="TTP18" s="350"/>
      <c r="TTQ18" s="350"/>
      <c r="TTR18" s="350"/>
      <c r="TTS18" s="350"/>
      <c r="TTT18" s="351"/>
      <c r="TTU18" s="352"/>
      <c r="TTV18" s="353"/>
      <c r="TTW18" s="352"/>
      <c r="TTX18" s="353"/>
      <c r="TTY18" s="352"/>
      <c r="TTZ18" s="353"/>
      <c r="TUA18" s="352"/>
      <c r="TUB18" s="353"/>
      <c r="TUC18" s="350"/>
      <c r="TUD18" s="350"/>
      <c r="TUE18" s="350"/>
      <c r="TUF18" s="350"/>
      <c r="TUG18" s="350"/>
      <c r="TUH18" s="350"/>
      <c r="TUI18" s="351"/>
      <c r="TUJ18" s="352"/>
      <c r="TUK18" s="353"/>
      <c r="TUL18" s="352"/>
      <c r="TUM18" s="353"/>
      <c r="TUN18" s="352"/>
      <c r="TUO18" s="353"/>
      <c r="TUP18" s="352"/>
      <c r="TUQ18" s="353"/>
      <c r="TUR18" s="350"/>
      <c r="TUS18" s="350"/>
      <c r="TUT18" s="350"/>
      <c r="TUU18" s="350"/>
      <c r="TUV18" s="350"/>
      <c r="TUW18" s="350"/>
      <c r="TUX18" s="351"/>
      <c r="TUY18" s="352"/>
      <c r="TUZ18" s="353"/>
      <c r="TVA18" s="352"/>
      <c r="TVB18" s="353"/>
      <c r="TVC18" s="352"/>
      <c r="TVD18" s="353"/>
      <c r="TVE18" s="352"/>
      <c r="TVF18" s="353"/>
      <c r="TVG18" s="350"/>
      <c r="TVH18" s="350"/>
      <c r="TVI18" s="350"/>
      <c r="TVJ18" s="350"/>
      <c r="TVK18" s="350"/>
      <c r="TVL18" s="350"/>
      <c r="TVM18" s="351"/>
      <c r="TVN18" s="352"/>
      <c r="TVO18" s="353"/>
      <c r="TVP18" s="352"/>
      <c r="TVQ18" s="353"/>
      <c r="TVR18" s="352"/>
      <c r="TVS18" s="353"/>
      <c r="TVT18" s="352"/>
      <c r="TVU18" s="353"/>
      <c r="TVV18" s="350"/>
      <c r="TVW18" s="350"/>
      <c r="TVX18" s="350"/>
      <c r="TVY18" s="350"/>
      <c r="TVZ18" s="350"/>
      <c r="TWA18" s="350"/>
      <c r="TWB18" s="351"/>
      <c r="TWC18" s="352"/>
      <c r="TWD18" s="353"/>
      <c r="TWE18" s="352"/>
      <c r="TWF18" s="353"/>
      <c r="TWG18" s="352"/>
      <c r="TWH18" s="353"/>
      <c r="TWI18" s="352"/>
      <c r="TWJ18" s="353"/>
      <c r="TWK18" s="350"/>
      <c r="TWL18" s="350"/>
      <c r="TWM18" s="350"/>
      <c r="TWN18" s="350"/>
      <c r="TWO18" s="350"/>
      <c r="TWP18" s="350"/>
      <c r="TWQ18" s="351"/>
      <c r="TWR18" s="352"/>
      <c r="TWS18" s="353"/>
      <c r="TWT18" s="352"/>
      <c r="TWU18" s="353"/>
      <c r="TWV18" s="352"/>
      <c r="TWW18" s="353"/>
      <c r="TWX18" s="352"/>
      <c r="TWY18" s="353"/>
      <c r="TWZ18" s="350"/>
      <c r="TXA18" s="350"/>
      <c r="TXB18" s="350"/>
      <c r="TXC18" s="350"/>
      <c r="TXD18" s="350"/>
      <c r="TXE18" s="350"/>
      <c r="TXF18" s="351"/>
      <c r="TXG18" s="352"/>
      <c r="TXH18" s="353"/>
      <c r="TXI18" s="352"/>
      <c r="TXJ18" s="353"/>
      <c r="TXK18" s="352"/>
      <c r="TXL18" s="353"/>
      <c r="TXM18" s="352"/>
      <c r="TXN18" s="353"/>
      <c r="TXO18" s="350"/>
      <c r="TXP18" s="350"/>
      <c r="TXQ18" s="350"/>
      <c r="TXR18" s="350"/>
      <c r="TXS18" s="350"/>
      <c r="TXT18" s="350"/>
      <c r="TXU18" s="351"/>
      <c r="TXV18" s="352"/>
      <c r="TXW18" s="353"/>
      <c r="TXX18" s="352"/>
      <c r="TXY18" s="353"/>
      <c r="TXZ18" s="352"/>
      <c r="TYA18" s="353"/>
      <c r="TYB18" s="352"/>
      <c r="TYC18" s="353"/>
      <c r="TYD18" s="350"/>
      <c r="TYE18" s="350"/>
      <c r="TYF18" s="350"/>
      <c r="TYG18" s="350"/>
      <c r="TYH18" s="350"/>
      <c r="TYI18" s="350"/>
      <c r="TYJ18" s="351"/>
      <c r="TYK18" s="352"/>
      <c r="TYL18" s="353"/>
      <c r="TYM18" s="352"/>
      <c r="TYN18" s="353"/>
      <c r="TYO18" s="352"/>
      <c r="TYP18" s="353"/>
      <c r="TYQ18" s="352"/>
      <c r="TYR18" s="353"/>
      <c r="TYS18" s="350"/>
      <c r="TYT18" s="350"/>
      <c r="TYU18" s="350"/>
      <c r="TYV18" s="350"/>
      <c r="TYW18" s="350"/>
      <c r="TYX18" s="350"/>
      <c r="TYY18" s="351"/>
      <c r="TYZ18" s="352"/>
      <c r="TZA18" s="353"/>
      <c r="TZB18" s="352"/>
      <c r="TZC18" s="353"/>
      <c r="TZD18" s="352"/>
      <c r="TZE18" s="353"/>
      <c r="TZF18" s="352"/>
      <c r="TZG18" s="353"/>
      <c r="TZH18" s="350"/>
      <c r="TZI18" s="350"/>
      <c r="TZJ18" s="350"/>
      <c r="TZK18" s="350"/>
      <c r="TZL18" s="350"/>
      <c r="TZM18" s="350"/>
      <c r="TZN18" s="351"/>
      <c r="TZO18" s="352"/>
      <c r="TZP18" s="353"/>
      <c r="TZQ18" s="352"/>
      <c r="TZR18" s="353"/>
      <c r="TZS18" s="352"/>
      <c r="TZT18" s="353"/>
      <c r="TZU18" s="352"/>
      <c r="TZV18" s="353"/>
      <c r="TZW18" s="350"/>
      <c r="TZX18" s="350"/>
      <c r="TZY18" s="350"/>
      <c r="TZZ18" s="350"/>
      <c r="UAA18" s="350"/>
      <c r="UAB18" s="350"/>
      <c r="UAC18" s="351"/>
      <c r="UAD18" s="352"/>
      <c r="UAE18" s="353"/>
      <c r="UAF18" s="352"/>
      <c r="UAG18" s="353"/>
      <c r="UAH18" s="352"/>
      <c r="UAI18" s="353"/>
      <c r="UAJ18" s="352"/>
      <c r="UAK18" s="353"/>
      <c r="UAL18" s="350"/>
      <c r="UAM18" s="350"/>
      <c r="UAN18" s="350"/>
      <c r="UAO18" s="350"/>
      <c r="UAP18" s="350"/>
      <c r="UAQ18" s="350"/>
      <c r="UAR18" s="351"/>
      <c r="UAS18" s="352"/>
      <c r="UAT18" s="353"/>
      <c r="UAU18" s="352"/>
      <c r="UAV18" s="353"/>
      <c r="UAW18" s="352"/>
      <c r="UAX18" s="353"/>
      <c r="UAY18" s="352"/>
      <c r="UAZ18" s="353"/>
      <c r="UBA18" s="350"/>
      <c r="UBB18" s="350"/>
      <c r="UBC18" s="350"/>
      <c r="UBD18" s="350"/>
      <c r="UBE18" s="350"/>
      <c r="UBF18" s="350"/>
      <c r="UBG18" s="351"/>
      <c r="UBH18" s="352"/>
      <c r="UBI18" s="353"/>
      <c r="UBJ18" s="352"/>
      <c r="UBK18" s="353"/>
      <c r="UBL18" s="352"/>
      <c r="UBM18" s="353"/>
      <c r="UBN18" s="352"/>
      <c r="UBO18" s="353"/>
      <c r="UBP18" s="350"/>
      <c r="UBQ18" s="350"/>
      <c r="UBR18" s="350"/>
      <c r="UBS18" s="350"/>
      <c r="UBT18" s="350"/>
      <c r="UBU18" s="350"/>
      <c r="UBV18" s="351"/>
      <c r="UBW18" s="352"/>
      <c r="UBX18" s="353"/>
      <c r="UBY18" s="352"/>
      <c r="UBZ18" s="353"/>
      <c r="UCA18" s="352"/>
      <c r="UCB18" s="353"/>
      <c r="UCC18" s="352"/>
      <c r="UCD18" s="353"/>
      <c r="UCE18" s="350"/>
      <c r="UCF18" s="350"/>
      <c r="UCG18" s="350"/>
      <c r="UCH18" s="350"/>
      <c r="UCI18" s="350"/>
      <c r="UCJ18" s="350"/>
      <c r="UCK18" s="351"/>
      <c r="UCL18" s="352"/>
      <c r="UCM18" s="353"/>
      <c r="UCN18" s="352"/>
      <c r="UCO18" s="353"/>
      <c r="UCP18" s="352"/>
      <c r="UCQ18" s="353"/>
      <c r="UCR18" s="352"/>
      <c r="UCS18" s="353"/>
      <c r="UCT18" s="350"/>
      <c r="UCU18" s="350"/>
      <c r="UCV18" s="350"/>
      <c r="UCW18" s="350"/>
      <c r="UCX18" s="350"/>
      <c r="UCY18" s="350"/>
      <c r="UCZ18" s="351"/>
      <c r="UDA18" s="352"/>
      <c r="UDB18" s="353"/>
      <c r="UDC18" s="352"/>
      <c r="UDD18" s="353"/>
      <c r="UDE18" s="352"/>
      <c r="UDF18" s="353"/>
      <c r="UDG18" s="352"/>
      <c r="UDH18" s="353"/>
      <c r="UDI18" s="350"/>
      <c r="UDJ18" s="350"/>
      <c r="UDK18" s="350"/>
      <c r="UDL18" s="350"/>
      <c r="UDM18" s="350"/>
      <c r="UDN18" s="350"/>
      <c r="UDO18" s="351"/>
      <c r="UDP18" s="352"/>
      <c r="UDQ18" s="353"/>
      <c r="UDR18" s="352"/>
      <c r="UDS18" s="353"/>
      <c r="UDT18" s="352"/>
      <c r="UDU18" s="353"/>
      <c r="UDV18" s="352"/>
      <c r="UDW18" s="353"/>
      <c r="UDX18" s="350"/>
      <c r="UDY18" s="350"/>
      <c r="UDZ18" s="350"/>
      <c r="UEA18" s="350"/>
      <c r="UEB18" s="350"/>
      <c r="UEC18" s="350"/>
      <c r="UED18" s="351"/>
      <c r="UEE18" s="352"/>
      <c r="UEF18" s="353"/>
      <c r="UEG18" s="352"/>
      <c r="UEH18" s="353"/>
      <c r="UEI18" s="352"/>
      <c r="UEJ18" s="353"/>
      <c r="UEK18" s="352"/>
      <c r="UEL18" s="353"/>
      <c r="UEM18" s="350"/>
      <c r="UEN18" s="350"/>
      <c r="UEO18" s="350"/>
      <c r="UEP18" s="350"/>
      <c r="UEQ18" s="350"/>
      <c r="UER18" s="350"/>
      <c r="UES18" s="351"/>
      <c r="UET18" s="352"/>
      <c r="UEU18" s="353"/>
      <c r="UEV18" s="352"/>
      <c r="UEW18" s="353"/>
      <c r="UEX18" s="352"/>
      <c r="UEY18" s="353"/>
      <c r="UEZ18" s="352"/>
      <c r="UFA18" s="353"/>
      <c r="UFB18" s="350"/>
      <c r="UFC18" s="350"/>
      <c r="UFD18" s="350"/>
      <c r="UFE18" s="350"/>
      <c r="UFF18" s="350"/>
      <c r="UFG18" s="350"/>
      <c r="UFH18" s="351"/>
      <c r="UFI18" s="352"/>
      <c r="UFJ18" s="353"/>
      <c r="UFK18" s="352"/>
      <c r="UFL18" s="353"/>
      <c r="UFM18" s="352"/>
      <c r="UFN18" s="353"/>
      <c r="UFO18" s="352"/>
      <c r="UFP18" s="353"/>
      <c r="UFQ18" s="350"/>
      <c r="UFR18" s="350"/>
      <c r="UFS18" s="350"/>
      <c r="UFT18" s="350"/>
      <c r="UFU18" s="350"/>
      <c r="UFV18" s="350"/>
      <c r="UFW18" s="351"/>
      <c r="UFX18" s="352"/>
      <c r="UFY18" s="353"/>
      <c r="UFZ18" s="352"/>
      <c r="UGA18" s="353"/>
      <c r="UGB18" s="352"/>
      <c r="UGC18" s="353"/>
      <c r="UGD18" s="352"/>
      <c r="UGE18" s="353"/>
      <c r="UGF18" s="350"/>
      <c r="UGG18" s="350"/>
      <c r="UGH18" s="350"/>
      <c r="UGI18" s="350"/>
      <c r="UGJ18" s="350"/>
      <c r="UGK18" s="350"/>
      <c r="UGL18" s="351"/>
      <c r="UGM18" s="352"/>
      <c r="UGN18" s="353"/>
      <c r="UGO18" s="352"/>
      <c r="UGP18" s="353"/>
      <c r="UGQ18" s="352"/>
      <c r="UGR18" s="353"/>
      <c r="UGS18" s="352"/>
      <c r="UGT18" s="353"/>
      <c r="UGU18" s="350"/>
      <c r="UGV18" s="350"/>
      <c r="UGW18" s="350"/>
      <c r="UGX18" s="350"/>
      <c r="UGY18" s="350"/>
      <c r="UGZ18" s="350"/>
      <c r="UHA18" s="351"/>
      <c r="UHB18" s="352"/>
      <c r="UHC18" s="353"/>
      <c r="UHD18" s="352"/>
      <c r="UHE18" s="353"/>
      <c r="UHF18" s="352"/>
      <c r="UHG18" s="353"/>
      <c r="UHH18" s="352"/>
      <c r="UHI18" s="353"/>
      <c r="UHJ18" s="350"/>
      <c r="UHK18" s="350"/>
      <c r="UHL18" s="350"/>
      <c r="UHM18" s="350"/>
      <c r="UHN18" s="350"/>
      <c r="UHO18" s="350"/>
      <c r="UHP18" s="351"/>
      <c r="UHQ18" s="352"/>
      <c r="UHR18" s="353"/>
      <c r="UHS18" s="352"/>
      <c r="UHT18" s="353"/>
      <c r="UHU18" s="352"/>
      <c r="UHV18" s="353"/>
      <c r="UHW18" s="352"/>
      <c r="UHX18" s="353"/>
      <c r="UHY18" s="350"/>
      <c r="UHZ18" s="350"/>
      <c r="UIA18" s="350"/>
      <c r="UIB18" s="350"/>
      <c r="UIC18" s="350"/>
      <c r="UID18" s="350"/>
      <c r="UIE18" s="351"/>
      <c r="UIF18" s="352"/>
      <c r="UIG18" s="353"/>
      <c r="UIH18" s="352"/>
      <c r="UII18" s="353"/>
      <c r="UIJ18" s="352"/>
      <c r="UIK18" s="353"/>
      <c r="UIL18" s="352"/>
      <c r="UIM18" s="353"/>
      <c r="UIN18" s="350"/>
      <c r="UIO18" s="350"/>
      <c r="UIP18" s="350"/>
      <c r="UIQ18" s="350"/>
      <c r="UIR18" s="350"/>
      <c r="UIS18" s="350"/>
      <c r="UIT18" s="351"/>
      <c r="UIU18" s="352"/>
      <c r="UIV18" s="353"/>
      <c r="UIW18" s="352"/>
      <c r="UIX18" s="353"/>
      <c r="UIY18" s="352"/>
      <c r="UIZ18" s="353"/>
      <c r="UJA18" s="352"/>
      <c r="UJB18" s="353"/>
      <c r="UJC18" s="350"/>
      <c r="UJD18" s="350"/>
      <c r="UJE18" s="350"/>
      <c r="UJF18" s="350"/>
      <c r="UJG18" s="350"/>
      <c r="UJH18" s="350"/>
      <c r="UJI18" s="351"/>
      <c r="UJJ18" s="352"/>
      <c r="UJK18" s="353"/>
      <c r="UJL18" s="352"/>
      <c r="UJM18" s="353"/>
      <c r="UJN18" s="352"/>
      <c r="UJO18" s="353"/>
      <c r="UJP18" s="352"/>
      <c r="UJQ18" s="353"/>
      <c r="UJR18" s="350"/>
      <c r="UJS18" s="350"/>
      <c r="UJT18" s="350"/>
      <c r="UJU18" s="350"/>
      <c r="UJV18" s="350"/>
      <c r="UJW18" s="350"/>
      <c r="UJX18" s="351"/>
      <c r="UJY18" s="352"/>
      <c r="UJZ18" s="353"/>
      <c r="UKA18" s="352"/>
      <c r="UKB18" s="353"/>
      <c r="UKC18" s="352"/>
      <c r="UKD18" s="353"/>
      <c r="UKE18" s="352"/>
      <c r="UKF18" s="353"/>
      <c r="UKG18" s="350"/>
      <c r="UKH18" s="350"/>
      <c r="UKI18" s="350"/>
      <c r="UKJ18" s="350"/>
      <c r="UKK18" s="350"/>
      <c r="UKL18" s="350"/>
      <c r="UKM18" s="351"/>
      <c r="UKN18" s="352"/>
      <c r="UKO18" s="353"/>
      <c r="UKP18" s="352"/>
      <c r="UKQ18" s="353"/>
      <c r="UKR18" s="352"/>
      <c r="UKS18" s="353"/>
      <c r="UKT18" s="352"/>
      <c r="UKU18" s="353"/>
      <c r="UKV18" s="350"/>
      <c r="UKW18" s="350"/>
      <c r="UKX18" s="350"/>
      <c r="UKY18" s="350"/>
      <c r="UKZ18" s="350"/>
      <c r="ULA18" s="350"/>
      <c r="ULB18" s="351"/>
      <c r="ULC18" s="352"/>
      <c r="ULD18" s="353"/>
      <c r="ULE18" s="352"/>
      <c r="ULF18" s="353"/>
      <c r="ULG18" s="352"/>
      <c r="ULH18" s="353"/>
      <c r="ULI18" s="352"/>
      <c r="ULJ18" s="353"/>
      <c r="ULK18" s="350"/>
      <c r="ULL18" s="350"/>
      <c r="ULM18" s="350"/>
      <c r="ULN18" s="350"/>
      <c r="ULO18" s="350"/>
      <c r="ULP18" s="350"/>
      <c r="ULQ18" s="351"/>
      <c r="ULR18" s="352"/>
      <c r="ULS18" s="353"/>
      <c r="ULT18" s="352"/>
      <c r="ULU18" s="353"/>
      <c r="ULV18" s="352"/>
      <c r="ULW18" s="353"/>
      <c r="ULX18" s="352"/>
      <c r="ULY18" s="353"/>
      <c r="ULZ18" s="350"/>
      <c r="UMA18" s="350"/>
      <c r="UMB18" s="350"/>
      <c r="UMC18" s="350"/>
      <c r="UMD18" s="350"/>
      <c r="UME18" s="350"/>
      <c r="UMF18" s="351"/>
      <c r="UMG18" s="352"/>
      <c r="UMH18" s="353"/>
      <c r="UMI18" s="352"/>
      <c r="UMJ18" s="353"/>
      <c r="UMK18" s="352"/>
      <c r="UML18" s="353"/>
      <c r="UMM18" s="352"/>
      <c r="UMN18" s="353"/>
      <c r="UMO18" s="350"/>
      <c r="UMP18" s="350"/>
      <c r="UMQ18" s="350"/>
      <c r="UMR18" s="350"/>
      <c r="UMS18" s="350"/>
      <c r="UMT18" s="350"/>
      <c r="UMU18" s="351"/>
      <c r="UMV18" s="352"/>
      <c r="UMW18" s="353"/>
      <c r="UMX18" s="352"/>
      <c r="UMY18" s="353"/>
      <c r="UMZ18" s="352"/>
      <c r="UNA18" s="353"/>
      <c r="UNB18" s="352"/>
      <c r="UNC18" s="353"/>
      <c r="UND18" s="350"/>
      <c r="UNE18" s="350"/>
      <c r="UNF18" s="350"/>
      <c r="UNG18" s="350"/>
      <c r="UNH18" s="350"/>
      <c r="UNI18" s="350"/>
      <c r="UNJ18" s="351"/>
      <c r="UNK18" s="352"/>
      <c r="UNL18" s="353"/>
      <c r="UNM18" s="352"/>
      <c r="UNN18" s="353"/>
      <c r="UNO18" s="352"/>
      <c r="UNP18" s="353"/>
      <c r="UNQ18" s="352"/>
      <c r="UNR18" s="353"/>
      <c r="UNS18" s="350"/>
      <c r="UNT18" s="350"/>
      <c r="UNU18" s="350"/>
      <c r="UNV18" s="350"/>
      <c r="UNW18" s="350"/>
      <c r="UNX18" s="350"/>
      <c r="UNY18" s="351"/>
      <c r="UNZ18" s="352"/>
      <c r="UOA18" s="353"/>
      <c r="UOB18" s="352"/>
      <c r="UOC18" s="353"/>
      <c r="UOD18" s="352"/>
      <c r="UOE18" s="353"/>
      <c r="UOF18" s="352"/>
      <c r="UOG18" s="353"/>
      <c r="UOH18" s="350"/>
      <c r="UOI18" s="350"/>
      <c r="UOJ18" s="350"/>
      <c r="UOK18" s="350"/>
      <c r="UOL18" s="350"/>
      <c r="UOM18" s="350"/>
      <c r="UON18" s="351"/>
      <c r="UOO18" s="352"/>
      <c r="UOP18" s="353"/>
      <c r="UOQ18" s="352"/>
      <c r="UOR18" s="353"/>
      <c r="UOS18" s="352"/>
      <c r="UOT18" s="353"/>
      <c r="UOU18" s="352"/>
      <c r="UOV18" s="353"/>
      <c r="UOW18" s="350"/>
      <c r="UOX18" s="350"/>
      <c r="UOY18" s="350"/>
      <c r="UOZ18" s="350"/>
      <c r="UPA18" s="350"/>
      <c r="UPB18" s="350"/>
      <c r="UPC18" s="351"/>
      <c r="UPD18" s="352"/>
      <c r="UPE18" s="353"/>
      <c r="UPF18" s="352"/>
      <c r="UPG18" s="353"/>
      <c r="UPH18" s="352"/>
      <c r="UPI18" s="353"/>
      <c r="UPJ18" s="352"/>
      <c r="UPK18" s="353"/>
      <c r="UPL18" s="350"/>
      <c r="UPM18" s="350"/>
      <c r="UPN18" s="350"/>
      <c r="UPO18" s="350"/>
      <c r="UPP18" s="350"/>
      <c r="UPQ18" s="350"/>
      <c r="UPR18" s="351"/>
      <c r="UPS18" s="352"/>
      <c r="UPT18" s="353"/>
      <c r="UPU18" s="352"/>
      <c r="UPV18" s="353"/>
      <c r="UPW18" s="352"/>
      <c r="UPX18" s="353"/>
      <c r="UPY18" s="352"/>
      <c r="UPZ18" s="353"/>
      <c r="UQA18" s="350"/>
      <c r="UQB18" s="350"/>
      <c r="UQC18" s="350"/>
      <c r="UQD18" s="350"/>
      <c r="UQE18" s="350"/>
      <c r="UQF18" s="350"/>
      <c r="UQG18" s="351"/>
      <c r="UQH18" s="352"/>
      <c r="UQI18" s="353"/>
      <c r="UQJ18" s="352"/>
      <c r="UQK18" s="353"/>
      <c r="UQL18" s="352"/>
      <c r="UQM18" s="353"/>
      <c r="UQN18" s="352"/>
      <c r="UQO18" s="353"/>
      <c r="UQP18" s="350"/>
      <c r="UQQ18" s="350"/>
      <c r="UQR18" s="350"/>
      <c r="UQS18" s="350"/>
      <c r="UQT18" s="350"/>
      <c r="UQU18" s="350"/>
      <c r="UQV18" s="351"/>
      <c r="UQW18" s="352"/>
      <c r="UQX18" s="353"/>
      <c r="UQY18" s="352"/>
      <c r="UQZ18" s="353"/>
      <c r="URA18" s="352"/>
      <c r="URB18" s="353"/>
      <c r="URC18" s="352"/>
      <c r="URD18" s="353"/>
      <c r="URE18" s="350"/>
      <c r="URF18" s="350"/>
      <c r="URG18" s="350"/>
      <c r="URH18" s="350"/>
      <c r="URI18" s="350"/>
      <c r="URJ18" s="350"/>
      <c r="URK18" s="351"/>
      <c r="URL18" s="352"/>
      <c r="URM18" s="353"/>
      <c r="URN18" s="352"/>
      <c r="URO18" s="353"/>
      <c r="URP18" s="352"/>
      <c r="URQ18" s="353"/>
      <c r="URR18" s="352"/>
      <c r="URS18" s="353"/>
      <c r="URT18" s="350"/>
      <c r="URU18" s="350"/>
      <c r="URV18" s="350"/>
      <c r="URW18" s="350"/>
      <c r="URX18" s="350"/>
      <c r="URY18" s="350"/>
      <c r="URZ18" s="351"/>
      <c r="USA18" s="352"/>
      <c r="USB18" s="353"/>
      <c r="USC18" s="352"/>
      <c r="USD18" s="353"/>
      <c r="USE18" s="352"/>
      <c r="USF18" s="353"/>
      <c r="USG18" s="352"/>
      <c r="USH18" s="353"/>
      <c r="USI18" s="350"/>
      <c r="USJ18" s="350"/>
      <c r="USK18" s="350"/>
      <c r="USL18" s="350"/>
      <c r="USM18" s="350"/>
      <c r="USN18" s="350"/>
      <c r="USO18" s="351"/>
      <c r="USP18" s="352"/>
      <c r="USQ18" s="353"/>
      <c r="USR18" s="352"/>
      <c r="USS18" s="353"/>
      <c r="UST18" s="352"/>
      <c r="USU18" s="353"/>
      <c r="USV18" s="352"/>
      <c r="USW18" s="353"/>
      <c r="USX18" s="350"/>
      <c r="USY18" s="350"/>
      <c r="USZ18" s="350"/>
      <c r="UTA18" s="350"/>
      <c r="UTB18" s="350"/>
      <c r="UTC18" s="350"/>
      <c r="UTD18" s="351"/>
      <c r="UTE18" s="352"/>
      <c r="UTF18" s="353"/>
      <c r="UTG18" s="352"/>
      <c r="UTH18" s="353"/>
      <c r="UTI18" s="352"/>
      <c r="UTJ18" s="353"/>
      <c r="UTK18" s="352"/>
      <c r="UTL18" s="353"/>
      <c r="UTM18" s="350"/>
      <c r="UTN18" s="350"/>
      <c r="UTO18" s="350"/>
      <c r="UTP18" s="350"/>
      <c r="UTQ18" s="350"/>
      <c r="UTR18" s="350"/>
      <c r="UTS18" s="351"/>
      <c r="UTT18" s="352"/>
      <c r="UTU18" s="353"/>
      <c r="UTV18" s="352"/>
      <c r="UTW18" s="353"/>
      <c r="UTX18" s="352"/>
      <c r="UTY18" s="353"/>
      <c r="UTZ18" s="352"/>
      <c r="UUA18" s="353"/>
      <c r="UUB18" s="350"/>
      <c r="UUC18" s="350"/>
      <c r="UUD18" s="350"/>
      <c r="UUE18" s="350"/>
      <c r="UUF18" s="350"/>
      <c r="UUG18" s="350"/>
      <c r="UUH18" s="351"/>
      <c r="UUI18" s="352"/>
      <c r="UUJ18" s="353"/>
      <c r="UUK18" s="352"/>
      <c r="UUL18" s="353"/>
      <c r="UUM18" s="352"/>
      <c r="UUN18" s="353"/>
      <c r="UUO18" s="352"/>
      <c r="UUP18" s="353"/>
      <c r="UUQ18" s="350"/>
      <c r="UUR18" s="350"/>
      <c r="UUS18" s="350"/>
      <c r="UUT18" s="350"/>
      <c r="UUU18" s="350"/>
      <c r="UUV18" s="350"/>
      <c r="UUW18" s="351"/>
      <c r="UUX18" s="352"/>
      <c r="UUY18" s="353"/>
      <c r="UUZ18" s="352"/>
      <c r="UVA18" s="353"/>
      <c r="UVB18" s="352"/>
      <c r="UVC18" s="353"/>
      <c r="UVD18" s="352"/>
      <c r="UVE18" s="353"/>
      <c r="UVF18" s="350"/>
      <c r="UVG18" s="350"/>
      <c r="UVH18" s="350"/>
      <c r="UVI18" s="350"/>
      <c r="UVJ18" s="350"/>
      <c r="UVK18" s="350"/>
      <c r="UVL18" s="351"/>
      <c r="UVM18" s="352"/>
      <c r="UVN18" s="353"/>
      <c r="UVO18" s="352"/>
      <c r="UVP18" s="353"/>
      <c r="UVQ18" s="352"/>
      <c r="UVR18" s="353"/>
      <c r="UVS18" s="352"/>
      <c r="UVT18" s="353"/>
      <c r="UVU18" s="350"/>
      <c r="UVV18" s="350"/>
      <c r="UVW18" s="350"/>
      <c r="UVX18" s="350"/>
      <c r="UVY18" s="350"/>
      <c r="UVZ18" s="350"/>
      <c r="UWA18" s="351"/>
      <c r="UWB18" s="352"/>
      <c r="UWC18" s="353"/>
      <c r="UWD18" s="352"/>
      <c r="UWE18" s="353"/>
      <c r="UWF18" s="352"/>
      <c r="UWG18" s="353"/>
      <c r="UWH18" s="352"/>
      <c r="UWI18" s="353"/>
      <c r="UWJ18" s="350"/>
      <c r="UWK18" s="350"/>
      <c r="UWL18" s="350"/>
      <c r="UWM18" s="350"/>
      <c r="UWN18" s="350"/>
      <c r="UWO18" s="350"/>
      <c r="UWP18" s="351"/>
      <c r="UWQ18" s="352"/>
      <c r="UWR18" s="353"/>
      <c r="UWS18" s="352"/>
      <c r="UWT18" s="353"/>
      <c r="UWU18" s="352"/>
      <c r="UWV18" s="353"/>
      <c r="UWW18" s="352"/>
      <c r="UWX18" s="353"/>
      <c r="UWY18" s="350"/>
      <c r="UWZ18" s="350"/>
      <c r="UXA18" s="350"/>
      <c r="UXB18" s="350"/>
      <c r="UXC18" s="350"/>
      <c r="UXD18" s="350"/>
      <c r="UXE18" s="351"/>
      <c r="UXF18" s="352"/>
      <c r="UXG18" s="353"/>
      <c r="UXH18" s="352"/>
      <c r="UXI18" s="353"/>
      <c r="UXJ18" s="352"/>
      <c r="UXK18" s="353"/>
      <c r="UXL18" s="352"/>
      <c r="UXM18" s="353"/>
      <c r="UXN18" s="350"/>
      <c r="UXO18" s="350"/>
      <c r="UXP18" s="350"/>
      <c r="UXQ18" s="350"/>
      <c r="UXR18" s="350"/>
      <c r="UXS18" s="350"/>
      <c r="UXT18" s="351"/>
      <c r="UXU18" s="352"/>
      <c r="UXV18" s="353"/>
      <c r="UXW18" s="352"/>
      <c r="UXX18" s="353"/>
      <c r="UXY18" s="352"/>
      <c r="UXZ18" s="353"/>
      <c r="UYA18" s="352"/>
      <c r="UYB18" s="353"/>
      <c r="UYC18" s="350"/>
      <c r="UYD18" s="350"/>
      <c r="UYE18" s="350"/>
      <c r="UYF18" s="350"/>
      <c r="UYG18" s="350"/>
      <c r="UYH18" s="350"/>
      <c r="UYI18" s="351"/>
      <c r="UYJ18" s="352"/>
      <c r="UYK18" s="353"/>
      <c r="UYL18" s="352"/>
      <c r="UYM18" s="353"/>
      <c r="UYN18" s="352"/>
      <c r="UYO18" s="353"/>
      <c r="UYP18" s="352"/>
      <c r="UYQ18" s="353"/>
      <c r="UYR18" s="350"/>
      <c r="UYS18" s="350"/>
      <c r="UYT18" s="350"/>
      <c r="UYU18" s="350"/>
      <c r="UYV18" s="350"/>
      <c r="UYW18" s="350"/>
      <c r="UYX18" s="351"/>
      <c r="UYY18" s="352"/>
      <c r="UYZ18" s="353"/>
      <c r="UZA18" s="352"/>
      <c r="UZB18" s="353"/>
      <c r="UZC18" s="352"/>
      <c r="UZD18" s="353"/>
      <c r="UZE18" s="352"/>
      <c r="UZF18" s="353"/>
      <c r="UZG18" s="350"/>
      <c r="UZH18" s="350"/>
      <c r="UZI18" s="350"/>
      <c r="UZJ18" s="350"/>
      <c r="UZK18" s="350"/>
      <c r="UZL18" s="350"/>
      <c r="UZM18" s="351"/>
      <c r="UZN18" s="352"/>
      <c r="UZO18" s="353"/>
      <c r="UZP18" s="352"/>
      <c r="UZQ18" s="353"/>
      <c r="UZR18" s="352"/>
      <c r="UZS18" s="353"/>
      <c r="UZT18" s="352"/>
      <c r="UZU18" s="353"/>
      <c r="UZV18" s="350"/>
      <c r="UZW18" s="350"/>
      <c r="UZX18" s="350"/>
      <c r="UZY18" s="350"/>
      <c r="UZZ18" s="350"/>
      <c r="VAA18" s="350"/>
      <c r="VAB18" s="351"/>
      <c r="VAC18" s="352"/>
      <c r="VAD18" s="353"/>
      <c r="VAE18" s="352"/>
      <c r="VAF18" s="353"/>
      <c r="VAG18" s="352"/>
      <c r="VAH18" s="353"/>
      <c r="VAI18" s="352"/>
      <c r="VAJ18" s="353"/>
      <c r="VAK18" s="350"/>
      <c r="VAL18" s="350"/>
      <c r="VAM18" s="350"/>
      <c r="VAN18" s="350"/>
      <c r="VAO18" s="350"/>
      <c r="VAP18" s="350"/>
      <c r="VAQ18" s="351"/>
      <c r="VAR18" s="352"/>
      <c r="VAS18" s="353"/>
      <c r="VAT18" s="352"/>
      <c r="VAU18" s="353"/>
      <c r="VAV18" s="352"/>
      <c r="VAW18" s="353"/>
      <c r="VAX18" s="352"/>
      <c r="VAY18" s="353"/>
      <c r="VAZ18" s="350"/>
      <c r="VBA18" s="350"/>
      <c r="VBB18" s="350"/>
      <c r="VBC18" s="350"/>
      <c r="VBD18" s="350"/>
      <c r="VBE18" s="350"/>
      <c r="VBF18" s="351"/>
      <c r="VBG18" s="352"/>
      <c r="VBH18" s="353"/>
      <c r="VBI18" s="352"/>
      <c r="VBJ18" s="353"/>
      <c r="VBK18" s="352"/>
      <c r="VBL18" s="353"/>
      <c r="VBM18" s="352"/>
      <c r="VBN18" s="353"/>
      <c r="VBO18" s="350"/>
      <c r="VBP18" s="350"/>
      <c r="VBQ18" s="350"/>
      <c r="VBR18" s="350"/>
      <c r="VBS18" s="350"/>
      <c r="VBT18" s="350"/>
      <c r="VBU18" s="351"/>
      <c r="VBV18" s="352"/>
      <c r="VBW18" s="353"/>
      <c r="VBX18" s="352"/>
      <c r="VBY18" s="353"/>
      <c r="VBZ18" s="352"/>
      <c r="VCA18" s="353"/>
      <c r="VCB18" s="352"/>
      <c r="VCC18" s="353"/>
      <c r="VCD18" s="350"/>
      <c r="VCE18" s="350"/>
      <c r="VCF18" s="350"/>
      <c r="VCG18" s="350"/>
      <c r="VCH18" s="350"/>
      <c r="VCI18" s="350"/>
      <c r="VCJ18" s="351"/>
      <c r="VCK18" s="352"/>
      <c r="VCL18" s="353"/>
      <c r="VCM18" s="352"/>
      <c r="VCN18" s="353"/>
      <c r="VCO18" s="352"/>
      <c r="VCP18" s="353"/>
      <c r="VCQ18" s="352"/>
      <c r="VCR18" s="353"/>
      <c r="VCS18" s="350"/>
      <c r="VCT18" s="350"/>
      <c r="VCU18" s="350"/>
      <c r="VCV18" s="350"/>
      <c r="VCW18" s="350"/>
      <c r="VCX18" s="350"/>
      <c r="VCY18" s="351"/>
      <c r="VCZ18" s="352"/>
      <c r="VDA18" s="353"/>
      <c r="VDB18" s="352"/>
      <c r="VDC18" s="353"/>
      <c r="VDD18" s="352"/>
      <c r="VDE18" s="353"/>
      <c r="VDF18" s="352"/>
      <c r="VDG18" s="353"/>
      <c r="VDH18" s="350"/>
      <c r="VDI18" s="350"/>
      <c r="VDJ18" s="350"/>
      <c r="VDK18" s="350"/>
      <c r="VDL18" s="350"/>
      <c r="VDM18" s="350"/>
      <c r="VDN18" s="351"/>
      <c r="VDO18" s="352"/>
      <c r="VDP18" s="353"/>
      <c r="VDQ18" s="352"/>
      <c r="VDR18" s="353"/>
      <c r="VDS18" s="352"/>
      <c r="VDT18" s="353"/>
      <c r="VDU18" s="352"/>
      <c r="VDV18" s="353"/>
      <c r="VDW18" s="350"/>
      <c r="VDX18" s="350"/>
      <c r="VDY18" s="350"/>
      <c r="VDZ18" s="350"/>
      <c r="VEA18" s="350"/>
      <c r="VEB18" s="350"/>
      <c r="VEC18" s="351"/>
      <c r="VED18" s="352"/>
      <c r="VEE18" s="353"/>
      <c r="VEF18" s="352"/>
      <c r="VEG18" s="353"/>
      <c r="VEH18" s="352"/>
      <c r="VEI18" s="353"/>
      <c r="VEJ18" s="352"/>
      <c r="VEK18" s="353"/>
      <c r="VEL18" s="350"/>
      <c r="VEM18" s="350"/>
      <c r="VEN18" s="350"/>
      <c r="VEO18" s="350"/>
      <c r="VEP18" s="350"/>
      <c r="VEQ18" s="350"/>
      <c r="VER18" s="351"/>
      <c r="VES18" s="352"/>
      <c r="VET18" s="353"/>
      <c r="VEU18" s="352"/>
      <c r="VEV18" s="353"/>
      <c r="VEW18" s="352"/>
      <c r="VEX18" s="353"/>
      <c r="VEY18" s="352"/>
      <c r="VEZ18" s="353"/>
      <c r="VFA18" s="350"/>
      <c r="VFB18" s="350"/>
      <c r="VFC18" s="350"/>
      <c r="VFD18" s="350"/>
      <c r="VFE18" s="350"/>
      <c r="VFF18" s="350"/>
      <c r="VFG18" s="351"/>
      <c r="VFH18" s="352"/>
      <c r="VFI18" s="353"/>
      <c r="VFJ18" s="352"/>
      <c r="VFK18" s="353"/>
      <c r="VFL18" s="352"/>
      <c r="VFM18" s="353"/>
      <c r="VFN18" s="352"/>
      <c r="VFO18" s="353"/>
      <c r="VFP18" s="350"/>
      <c r="VFQ18" s="350"/>
      <c r="VFR18" s="350"/>
      <c r="VFS18" s="350"/>
      <c r="VFT18" s="350"/>
      <c r="VFU18" s="350"/>
      <c r="VFV18" s="351"/>
      <c r="VFW18" s="352"/>
      <c r="VFX18" s="353"/>
      <c r="VFY18" s="352"/>
      <c r="VFZ18" s="353"/>
      <c r="VGA18" s="352"/>
      <c r="VGB18" s="353"/>
      <c r="VGC18" s="352"/>
      <c r="VGD18" s="353"/>
      <c r="VGE18" s="350"/>
      <c r="VGF18" s="350"/>
      <c r="VGG18" s="350"/>
      <c r="VGH18" s="350"/>
      <c r="VGI18" s="350"/>
      <c r="VGJ18" s="350"/>
      <c r="VGK18" s="351"/>
      <c r="VGL18" s="352"/>
      <c r="VGM18" s="353"/>
      <c r="VGN18" s="352"/>
      <c r="VGO18" s="353"/>
      <c r="VGP18" s="352"/>
      <c r="VGQ18" s="353"/>
      <c r="VGR18" s="352"/>
      <c r="VGS18" s="353"/>
      <c r="VGT18" s="350"/>
      <c r="VGU18" s="350"/>
      <c r="VGV18" s="350"/>
      <c r="VGW18" s="350"/>
      <c r="VGX18" s="350"/>
      <c r="VGY18" s="350"/>
      <c r="VGZ18" s="351"/>
      <c r="VHA18" s="352"/>
      <c r="VHB18" s="353"/>
      <c r="VHC18" s="352"/>
      <c r="VHD18" s="353"/>
      <c r="VHE18" s="352"/>
      <c r="VHF18" s="353"/>
      <c r="VHG18" s="352"/>
      <c r="VHH18" s="353"/>
      <c r="VHI18" s="350"/>
      <c r="VHJ18" s="350"/>
      <c r="VHK18" s="350"/>
      <c r="VHL18" s="350"/>
      <c r="VHM18" s="350"/>
      <c r="VHN18" s="350"/>
      <c r="VHO18" s="351"/>
      <c r="VHP18" s="352"/>
      <c r="VHQ18" s="353"/>
      <c r="VHR18" s="352"/>
      <c r="VHS18" s="353"/>
      <c r="VHT18" s="352"/>
      <c r="VHU18" s="353"/>
      <c r="VHV18" s="352"/>
      <c r="VHW18" s="353"/>
      <c r="VHX18" s="350"/>
      <c r="VHY18" s="350"/>
      <c r="VHZ18" s="350"/>
      <c r="VIA18" s="350"/>
      <c r="VIB18" s="350"/>
      <c r="VIC18" s="350"/>
      <c r="VID18" s="351"/>
      <c r="VIE18" s="352"/>
      <c r="VIF18" s="353"/>
      <c r="VIG18" s="352"/>
      <c r="VIH18" s="353"/>
      <c r="VII18" s="352"/>
      <c r="VIJ18" s="353"/>
      <c r="VIK18" s="352"/>
      <c r="VIL18" s="353"/>
      <c r="VIM18" s="350"/>
      <c r="VIN18" s="350"/>
      <c r="VIO18" s="350"/>
      <c r="VIP18" s="350"/>
      <c r="VIQ18" s="350"/>
      <c r="VIR18" s="350"/>
      <c r="VIS18" s="351"/>
      <c r="VIT18" s="352"/>
      <c r="VIU18" s="353"/>
      <c r="VIV18" s="352"/>
      <c r="VIW18" s="353"/>
      <c r="VIX18" s="352"/>
      <c r="VIY18" s="353"/>
      <c r="VIZ18" s="352"/>
      <c r="VJA18" s="353"/>
      <c r="VJB18" s="350"/>
      <c r="VJC18" s="350"/>
      <c r="VJD18" s="350"/>
      <c r="VJE18" s="350"/>
      <c r="VJF18" s="350"/>
      <c r="VJG18" s="350"/>
      <c r="VJH18" s="351"/>
      <c r="VJI18" s="352"/>
      <c r="VJJ18" s="353"/>
      <c r="VJK18" s="352"/>
      <c r="VJL18" s="353"/>
      <c r="VJM18" s="352"/>
      <c r="VJN18" s="353"/>
      <c r="VJO18" s="352"/>
      <c r="VJP18" s="353"/>
      <c r="VJQ18" s="350"/>
      <c r="VJR18" s="350"/>
      <c r="VJS18" s="350"/>
      <c r="VJT18" s="350"/>
      <c r="VJU18" s="350"/>
      <c r="VJV18" s="350"/>
      <c r="VJW18" s="351"/>
      <c r="VJX18" s="352"/>
      <c r="VJY18" s="353"/>
      <c r="VJZ18" s="352"/>
      <c r="VKA18" s="353"/>
      <c r="VKB18" s="352"/>
      <c r="VKC18" s="353"/>
      <c r="VKD18" s="352"/>
      <c r="VKE18" s="353"/>
      <c r="VKF18" s="350"/>
      <c r="VKG18" s="350"/>
      <c r="VKH18" s="350"/>
      <c r="VKI18" s="350"/>
      <c r="VKJ18" s="350"/>
      <c r="VKK18" s="350"/>
      <c r="VKL18" s="351"/>
      <c r="VKM18" s="352"/>
      <c r="VKN18" s="353"/>
      <c r="VKO18" s="352"/>
      <c r="VKP18" s="353"/>
      <c r="VKQ18" s="352"/>
      <c r="VKR18" s="353"/>
      <c r="VKS18" s="352"/>
      <c r="VKT18" s="353"/>
      <c r="VKU18" s="350"/>
      <c r="VKV18" s="350"/>
      <c r="VKW18" s="350"/>
      <c r="VKX18" s="350"/>
      <c r="VKY18" s="350"/>
      <c r="VKZ18" s="350"/>
      <c r="VLA18" s="351"/>
      <c r="VLB18" s="352"/>
      <c r="VLC18" s="353"/>
      <c r="VLD18" s="352"/>
      <c r="VLE18" s="353"/>
      <c r="VLF18" s="352"/>
      <c r="VLG18" s="353"/>
      <c r="VLH18" s="352"/>
      <c r="VLI18" s="353"/>
      <c r="VLJ18" s="350"/>
      <c r="VLK18" s="350"/>
      <c r="VLL18" s="350"/>
      <c r="VLM18" s="350"/>
      <c r="VLN18" s="350"/>
      <c r="VLO18" s="350"/>
      <c r="VLP18" s="351"/>
      <c r="VLQ18" s="352"/>
      <c r="VLR18" s="353"/>
      <c r="VLS18" s="352"/>
      <c r="VLT18" s="353"/>
      <c r="VLU18" s="352"/>
      <c r="VLV18" s="353"/>
      <c r="VLW18" s="352"/>
      <c r="VLX18" s="353"/>
      <c r="VLY18" s="350"/>
      <c r="VLZ18" s="350"/>
      <c r="VMA18" s="350"/>
      <c r="VMB18" s="350"/>
      <c r="VMC18" s="350"/>
      <c r="VMD18" s="350"/>
      <c r="VME18" s="351"/>
      <c r="VMF18" s="352"/>
      <c r="VMG18" s="353"/>
      <c r="VMH18" s="352"/>
      <c r="VMI18" s="353"/>
      <c r="VMJ18" s="352"/>
      <c r="VMK18" s="353"/>
      <c r="VML18" s="352"/>
      <c r="VMM18" s="353"/>
      <c r="VMN18" s="350"/>
      <c r="VMO18" s="350"/>
      <c r="VMP18" s="350"/>
      <c r="VMQ18" s="350"/>
      <c r="VMR18" s="350"/>
      <c r="VMS18" s="350"/>
      <c r="VMT18" s="351"/>
      <c r="VMU18" s="352"/>
      <c r="VMV18" s="353"/>
      <c r="VMW18" s="352"/>
      <c r="VMX18" s="353"/>
      <c r="VMY18" s="352"/>
      <c r="VMZ18" s="353"/>
      <c r="VNA18" s="352"/>
      <c r="VNB18" s="353"/>
      <c r="VNC18" s="350"/>
      <c r="VND18" s="350"/>
      <c r="VNE18" s="350"/>
      <c r="VNF18" s="350"/>
      <c r="VNG18" s="350"/>
      <c r="VNH18" s="350"/>
      <c r="VNI18" s="351"/>
      <c r="VNJ18" s="352"/>
      <c r="VNK18" s="353"/>
      <c r="VNL18" s="352"/>
      <c r="VNM18" s="353"/>
      <c r="VNN18" s="352"/>
      <c r="VNO18" s="353"/>
      <c r="VNP18" s="352"/>
      <c r="VNQ18" s="353"/>
      <c r="VNR18" s="350"/>
      <c r="VNS18" s="350"/>
      <c r="VNT18" s="350"/>
      <c r="VNU18" s="350"/>
      <c r="VNV18" s="350"/>
      <c r="VNW18" s="350"/>
      <c r="VNX18" s="351"/>
      <c r="VNY18" s="352"/>
      <c r="VNZ18" s="353"/>
      <c r="VOA18" s="352"/>
      <c r="VOB18" s="353"/>
      <c r="VOC18" s="352"/>
      <c r="VOD18" s="353"/>
      <c r="VOE18" s="352"/>
      <c r="VOF18" s="353"/>
      <c r="VOG18" s="350"/>
      <c r="VOH18" s="350"/>
      <c r="VOI18" s="350"/>
      <c r="VOJ18" s="350"/>
      <c r="VOK18" s="350"/>
      <c r="VOL18" s="350"/>
      <c r="VOM18" s="351"/>
      <c r="VON18" s="352"/>
      <c r="VOO18" s="353"/>
      <c r="VOP18" s="352"/>
      <c r="VOQ18" s="353"/>
      <c r="VOR18" s="352"/>
      <c r="VOS18" s="353"/>
      <c r="VOT18" s="352"/>
      <c r="VOU18" s="353"/>
      <c r="VOV18" s="350"/>
      <c r="VOW18" s="350"/>
      <c r="VOX18" s="350"/>
      <c r="VOY18" s="350"/>
      <c r="VOZ18" s="350"/>
      <c r="VPA18" s="350"/>
      <c r="VPB18" s="351"/>
      <c r="VPC18" s="352"/>
      <c r="VPD18" s="353"/>
      <c r="VPE18" s="352"/>
      <c r="VPF18" s="353"/>
      <c r="VPG18" s="352"/>
      <c r="VPH18" s="353"/>
      <c r="VPI18" s="352"/>
      <c r="VPJ18" s="353"/>
      <c r="VPK18" s="350"/>
      <c r="VPL18" s="350"/>
      <c r="VPM18" s="350"/>
      <c r="VPN18" s="350"/>
      <c r="VPO18" s="350"/>
      <c r="VPP18" s="350"/>
      <c r="VPQ18" s="351"/>
      <c r="VPR18" s="352"/>
      <c r="VPS18" s="353"/>
      <c r="VPT18" s="352"/>
      <c r="VPU18" s="353"/>
      <c r="VPV18" s="352"/>
      <c r="VPW18" s="353"/>
      <c r="VPX18" s="352"/>
      <c r="VPY18" s="353"/>
      <c r="VPZ18" s="350"/>
      <c r="VQA18" s="350"/>
      <c r="VQB18" s="350"/>
      <c r="VQC18" s="350"/>
      <c r="VQD18" s="350"/>
      <c r="VQE18" s="350"/>
      <c r="VQF18" s="351"/>
      <c r="VQG18" s="352"/>
      <c r="VQH18" s="353"/>
      <c r="VQI18" s="352"/>
      <c r="VQJ18" s="353"/>
      <c r="VQK18" s="352"/>
      <c r="VQL18" s="353"/>
      <c r="VQM18" s="352"/>
      <c r="VQN18" s="353"/>
      <c r="VQO18" s="350"/>
      <c r="VQP18" s="350"/>
      <c r="VQQ18" s="350"/>
      <c r="VQR18" s="350"/>
      <c r="VQS18" s="350"/>
      <c r="VQT18" s="350"/>
      <c r="VQU18" s="351"/>
      <c r="VQV18" s="352"/>
      <c r="VQW18" s="353"/>
      <c r="VQX18" s="352"/>
      <c r="VQY18" s="353"/>
      <c r="VQZ18" s="352"/>
      <c r="VRA18" s="353"/>
      <c r="VRB18" s="352"/>
      <c r="VRC18" s="353"/>
      <c r="VRD18" s="350"/>
      <c r="VRE18" s="350"/>
      <c r="VRF18" s="350"/>
      <c r="VRG18" s="350"/>
      <c r="VRH18" s="350"/>
      <c r="VRI18" s="350"/>
      <c r="VRJ18" s="351"/>
      <c r="VRK18" s="352"/>
      <c r="VRL18" s="353"/>
      <c r="VRM18" s="352"/>
      <c r="VRN18" s="353"/>
      <c r="VRO18" s="352"/>
      <c r="VRP18" s="353"/>
      <c r="VRQ18" s="352"/>
      <c r="VRR18" s="353"/>
      <c r="VRS18" s="350"/>
      <c r="VRT18" s="350"/>
      <c r="VRU18" s="350"/>
      <c r="VRV18" s="350"/>
      <c r="VRW18" s="350"/>
      <c r="VRX18" s="350"/>
      <c r="VRY18" s="351"/>
      <c r="VRZ18" s="352"/>
      <c r="VSA18" s="353"/>
      <c r="VSB18" s="352"/>
      <c r="VSC18" s="353"/>
      <c r="VSD18" s="352"/>
      <c r="VSE18" s="353"/>
      <c r="VSF18" s="352"/>
      <c r="VSG18" s="353"/>
      <c r="VSH18" s="350"/>
      <c r="VSI18" s="350"/>
      <c r="VSJ18" s="350"/>
      <c r="VSK18" s="350"/>
      <c r="VSL18" s="350"/>
      <c r="VSM18" s="350"/>
      <c r="VSN18" s="351"/>
      <c r="VSO18" s="352"/>
      <c r="VSP18" s="353"/>
      <c r="VSQ18" s="352"/>
      <c r="VSR18" s="353"/>
      <c r="VSS18" s="352"/>
      <c r="VST18" s="353"/>
      <c r="VSU18" s="352"/>
      <c r="VSV18" s="353"/>
      <c r="VSW18" s="350"/>
      <c r="VSX18" s="350"/>
      <c r="VSY18" s="350"/>
      <c r="VSZ18" s="350"/>
      <c r="VTA18" s="350"/>
      <c r="VTB18" s="350"/>
      <c r="VTC18" s="351"/>
      <c r="VTD18" s="352"/>
      <c r="VTE18" s="353"/>
      <c r="VTF18" s="352"/>
      <c r="VTG18" s="353"/>
      <c r="VTH18" s="352"/>
      <c r="VTI18" s="353"/>
      <c r="VTJ18" s="352"/>
      <c r="VTK18" s="353"/>
      <c r="VTL18" s="350"/>
      <c r="VTM18" s="350"/>
      <c r="VTN18" s="350"/>
      <c r="VTO18" s="350"/>
      <c r="VTP18" s="350"/>
      <c r="VTQ18" s="350"/>
      <c r="VTR18" s="351"/>
      <c r="VTS18" s="352"/>
      <c r="VTT18" s="353"/>
      <c r="VTU18" s="352"/>
      <c r="VTV18" s="353"/>
      <c r="VTW18" s="352"/>
      <c r="VTX18" s="353"/>
      <c r="VTY18" s="352"/>
      <c r="VTZ18" s="353"/>
      <c r="VUA18" s="350"/>
      <c r="VUB18" s="350"/>
      <c r="VUC18" s="350"/>
      <c r="VUD18" s="350"/>
      <c r="VUE18" s="350"/>
      <c r="VUF18" s="350"/>
      <c r="VUG18" s="351"/>
      <c r="VUH18" s="352"/>
      <c r="VUI18" s="353"/>
      <c r="VUJ18" s="352"/>
      <c r="VUK18" s="353"/>
      <c r="VUL18" s="352"/>
      <c r="VUM18" s="353"/>
      <c r="VUN18" s="352"/>
      <c r="VUO18" s="353"/>
      <c r="VUP18" s="350"/>
      <c r="VUQ18" s="350"/>
      <c r="VUR18" s="350"/>
      <c r="VUS18" s="350"/>
      <c r="VUT18" s="350"/>
      <c r="VUU18" s="350"/>
      <c r="VUV18" s="351"/>
      <c r="VUW18" s="352"/>
      <c r="VUX18" s="353"/>
      <c r="VUY18" s="352"/>
      <c r="VUZ18" s="353"/>
      <c r="VVA18" s="352"/>
      <c r="VVB18" s="353"/>
      <c r="VVC18" s="352"/>
      <c r="VVD18" s="353"/>
      <c r="VVE18" s="350"/>
      <c r="VVF18" s="350"/>
      <c r="VVG18" s="350"/>
      <c r="VVH18" s="350"/>
      <c r="VVI18" s="350"/>
      <c r="VVJ18" s="350"/>
      <c r="VVK18" s="351"/>
      <c r="VVL18" s="352"/>
      <c r="VVM18" s="353"/>
      <c r="VVN18" s="352"/>
      <c r="VVO18" s="353"/>
      <c r="VVP18" s="352"/>
      <c r="VVQ18" s="353"/>
      <c r="VVR18" s="352"/>
      <c r="VVS18" s="353"/>
      <c r="VVT18" s="350"/>
      <c r="VVU18" s="350"/>
      <c r="VVV18" s="350"/>
      <c r="VVW18" s="350"/>
      <c r="VVX18" s="350"/>
      <c r="VVY18" s="350"/>
      <c r="VVZ18" s="351"/>
      <c r="VWA18" s="352"/>
      <c r="VWB18" s="353"/>
      <c r="VWC18" s="352"/>
      <c r="VWD18" s="353"/>
      <c r="VWE18" s="352"/>
      <c r="VWF18" s="353"/>
      <c r="VWG18" s="352"/>
      <c r="VWH18" s="353"/>
      <c r="VWI18" s="350"/>
      <c r="VWJ18" s="350"/>
      <c r="VWK18" s="350"/>
      <c r="VWL18" s="350"/>
      <c r="VWM18" s="350"/>
      <c r="VWN18" s="350"/>
      <c r="VWO18" s="351"/>
      <c r="VWP18" s="352"/>
      <c r="VWQ18" s="353"/>
      <c r="VWR18" s="352"/>
      <c r="VWS18" s="353"/>
      <c r="VWT18" s="352"/>
      <c r="VWU18" s="353"/>
      <c r="VWV18" s="352"/>
      <c r="VWW18" s="353"/>
      <c r="VWX18" s="350"/>
      <c r="VWY18" s="350"/>
      <c r="VWZ18" s="350"/>
      <c r="VXA18" s="350"/>
      <c r="VXB18" s="350"/>
      <c r="VXC18" s="350"/>
      <c r="VXD18" s="351"/>
      <c r="VXE18" s="352"/>
      <c r="VXF18" s="353"/>
      <c r="VXG18" s="352"/>
      <c r="VXH18" s="353"/>
      <c r="VXI18" s="352"/>
      <c r="VXJ18" s="353"/>
      <c r="VXK18" s="352"/>
      <c r="VXL18" s="353"/>
      <c r="VXM18" s="350"/>
      <c r="VXN18" s="350"/>
      <c r="VXO18" s="350"/>
      <c r="VXP18" s="350"/>
      <c r="VXQ18" s="350"/>
      <c r="VXR18" s="350"/>
      <c r="VXS18" s="351"/>
      <c r="VXT18" s="352"/>
      <c r="VXU18" s="353"/>
      <c r="VXV18" s="352"/>
      <c r="VXW18" s="353"/>
      <c r="VXX18" s="352"/>
      <c r="VXY18" s="353"/>
      <c r="VXZ18" s="352"/>
      <c r="VYA18" s="353"/>
      <c r="VYB18" s="350"/>
      <c r="VYC18" s="350"/>
      <c r="VYD18" s="350"/>
      <c r="VYE18" s="350"/>
      <c r="VYF18" s="350"/>
      <c r="VYG18" s="350"/>
      <c r="VYH18" s="351"/>
      <c r="VYI18" s="352"/>
      <c r="VYJ18" s="353"/>
      <c r="VYK18" s="352"/>
      <c r="VYL18" s="353"/>
      <c r="VYM18" s="352"/>
      <c r="VYN18" s="353"/>
      <c r="VYO18" s="352"/>
      <c r="VYP18" s="353"/>
      <c r="VYQ18" s="350"/>
      <c r="VYR18" s="350"/>
      <c r="VYS18" s="350"/>
      <c r="VYT18" s="350"/>
      <c r="VYU18" s="350"/>
      <c r="VYV18" s="350"/>
      <c r="VYW18" s="351"/>
      <c r="VYX18" s="352"/>
      <c r="VYY18" s="353"/>
      <c r="VYZ18" s="352"/>
      <c r="VZA18" s="353"/>
      <c r="VZB18" s="352"/>
      <c r="VZC18" s="353"/>
      <c r="VZD18" s="352"/>
      <c r="VZE18" s="353"/>
      <c r="VZF18" s="350"/>
      <c r="VZG18" s="350"/>
      <c r="VZH18" s="350"/>
      <c r="VZI18" s="350"/>
      <c r="VZJ18" s="350"/>
      <c r="VZK18" s="350"/>
      <c r="VZL18" s="351"/>
      <c r="VZM18" s="352"/>
      <c r="VZN18" s="353"/>
      <c r="VZO18" s="352"/>
      <c r="VZP18" s="353"/>
      <c r="VZQ18" s="352"/>
      <c r="VZR18" s="353"/>
      <c r="VZS18" s="352"/>
      <c r="VZT18" s="353"/>
      <c r="VZU18" s="350"/>
      <c r="VZV18" s="350"/>
      <c r="VZW18" s="350"/>
      <c r="VZX18" s="350"/>
      <c r="VZY18" s="350"/>
      <c r="VZZ18" s="350"/>
      <c r="WAA18" s="351"/>
      <c r="WAB18" s="352"/>
      <c r="WAC18" s="353"/>
      <c r="WAD18" s="352"/>
      <c r="WAE18" s="353"/>
      <c r="WAF18" s="352"/>
      <c r="WAG18" s="353"/>
      <c r="WAH18" s="352"/>
      <c r="WAI18" s="353"/>
      <c r="WAJ18" s="350"/>
      <c r="WAK18" s="350"/>
      <c r="WAL18" s="350"/>
      <c r="WAM18" s="350"/>
      <c r="WAN18" s="350"/>
      <c r="WAO18" s="350"/>
      <c r="WAP18" s="351"/>
      <c r="WAQ18" s="352"/>
      <c r="WAR18" s="353"/>
      <c r="WAS18" s="352"/>
      <c r="WAT18" s="353"/>
      <c r="WAU18" s="352"/>
      <c r="WAV18" s="353"/>
      <c r="WAW18" s="352"/>
      <c r="WAX18" s="353"/>
      <c r="WAY18" s="350"/>
      <c r="WAZ18" s="350"/>
      <c r="WBA18" s="350"/>
      <c r="WBB18" s="350"/>
      <c r="WBC18" s="350"/>
      <c r="WBD18" s="350"/>
      <c r="WBE18" s="351"/>
      <c r="WBF18" s="352"/>
      <c r="WBG18" s="353"/>
      <c r="WBH18" s="352"/>
      <c r="WBI18" s="353"/>
      <c r="WBJ18" s="352"/>
      <c r="WBK18" s="353"/>
      <c r="WBL18" s="352"/>
      <c r="WBM18" s="353"/>
      <c r="WBN18" s="350"/>
      <c r="WBO18" s="350"/>
      <c r="WBP18" s="350"/>
      <c r="WBQ18" s="350"/>
      <c r="WBR18" s="350"/>
      <c r="WBS18" s="350"/>
      <c r="WBT18" s="351"/>
      <c r="WBU18" s="352"/>
      <c r="WBV18" s="353"/>
      <c r="WBW18" s="352"/>
      <c r="WBX18" s="353"/>
      <c r="WBY18" s="352"/>
      <c r="WBZ18" s="353"/>
      <c r="WCA18" s="352"/>
      <c r="WCB18" s="353"/>
      <c r="WCC18" s="350"/>
      <c r="WCD18" s="350"/>
      <c r="WCE18" s="350"/>
      <c r="WCF18" s="350"/>
      <c r="WCG18" s="350"/>
      <c r="WCH18" s="350"/>
      <c r="WCI18" s="351"/>
      <c r="WCJ18" s="352"/>
      <c r="WCK18" s="353"/>
      <c r="WCL18" s="352"/>
      <c r="WCM18" s="353"/>
      <c r="WCN18" s="352"/>
      <c r="WCO18" s="353"/>
      <c r="WCP18" s="352"/>
      <c r="WCQ18" s="353"/>
      <c r="WCR18" s="350"/>
      <c r="WCS18" s="350"/>
      <c r="WCT18" s="350"/>
      <c r="WCU18" s="350"/>
      <c r="WCV18" s="350"/>
      <c r="WCW18" s="350"/>
      <c r="WCX18" s="351"/>
      <c r="WCY18" s="352"/>
      <c r="WCZ18" s="353"/>
      <c r="WDA18" s="352"/>
      <c r="WDB18" s="353"/>
      <c r="WDC18" s="352"/>
      <c r="WDD18" s="353"/>
      <c r="WDE18" s="352"/>
      <c r="WDF18" s="353"/>
      <c r="WDG18" s="350"/>
      <c r="WDH18" s="350"/>
      <c r="WDI18" s="350"/>
      <c r="WDJ18" s="350"/>
      <c r="WDK18" s="350"/>
      <c r="WDL18" s="350"/>
      <c r="WDM18" s="351"/>
      <c r="WDN18" s="352"/>
      <c r="WDO18" s="353"/>
      <c r="WDP18" s="352"/>
      <c r="WDQ18" s="353"/>
      <c r="WDR18" s="352"/>
      <c r="WDS18" s="353"/>
      <c r="WDT18" s="352"/>
      <c r="WDU18" s="353"/>
      <c r="WDV18" s="350"/>
      <c r="WDW18" s="350"/>
      <c r="WDX18" s="350"/>
      <c r="WDY18" s="350"/>
      <c r="WDZ18" s="350"/>
      <c r="WEA18" s="350"/>
      <c r="WEB18" s="351"/>
      <c r="WEC18" s="352"/>
      <c r="WED18" s="353"/>
      <c r="WEE18" s="352"/>
      <c r="WEF18" s="353"/>
      <c r="WEG18" s="352"/>
      <c r="WEH18" s="353"/>
      <c r="WEI18" s="352"/>
      <c r="WEJ18" s="353"/>
      <c r="WEK18" s="350"/>
      <c r="WEL18" s="350"/>
      <c r="WEM18" s="350"/>
      <c r="WEN18" s="350"/>
      <c r="WEO18" s="350"/>
      <c r="WEP18" s="350"/>
      <c r="WEQ18" s="351"/>
      <c r="WER18" s="352"/>
      <c r="WES18" s="353"/>
      <c r="WET18" s="352"/>
      <c r="WEU18" s="353"/>
      <c r="WEV18" s="352"/>
      <c r="WEW18" s="353"/>
      <c r="WEX18" s="352"/>
      <c r="WEY18" s="353"/>
      <c r="WEZ18" s="350"/>
      <c r="WFA18" s="350"/>
      <c r="WFB18" s="350"/>
      <c r="WFC18" s="350"/>
      <c r="WFD18" s="350"/>
      <c r="WFE18" s="350"/>
      <c r="WFF18" s="351"/>
      <c r="WFG18" s="352"/>
      <c r="WFH18" s="353"/>
      <c r="WFI18" s="352"/>
      <c r="WFJ18" s="353"/>
      <c r="WFK18" s="352"/>
      <c r="WFL18" s="353"/>
      <c r="WFM18" s="352"/>
      <c r="WFN18" s="353"/>
      <c r="WFO18" s="350"/>
      <c r="WFP18" s="350"/>
      <c r="WFQ18" s="350"/>
      <c r="WFR18" s="350"/>
      <c r="WFS18" s="350"/>
      <c r="WFT18" s="350"/>
      <c r="WFU18" s="351"/>
      <c r="WFV18" s="352"/>
      <c r="WFW18" s="353"/>
      <c r="WFX18" s="352"/>
      <c r="WFY18" s="353"/>
      <c r="WFZ18" s="352"/>
      <c r="WGA18" s="353"/>
      <c r="WGB18" s="352"/>
      <c r="WGC18" s="353"/>
      <c r="WGD18" s="350"/>
      <c r="WGE18" s="350"/>
      <c r="WGF18" s="350"/>
      <c r="WGG18" s="350"/>
      <c r="WGH18" s="350"/>
      <c r="WGI18" s="350"/>
      <c r="WGJ18" s="351"/>
      <c r="WGK18" s="352"/>
      <c r="WGL18" s="353"/>
      <c r="WGM18" s="352"/>
      <c r="WGN18" s="353"/>
      <c r="WGO18" s="352"/>
      <c r="WGP18" s="353"/>
      <c r="WGQ18" s="352"/>
      <c r="WGR18" s="353"/>
      <c r="WGS18" s="350"/>
      <c r="WGT18" s="350"/>
      <c r="WGU18" s="350"/>
      <c r="WGV18" s="350"/>
      <c r="WGW18" s="350"/>
      <c r="WGX18" s="350"/>
      <c r="WGY18" s="351"/>
      <c r="WGZ18" s="352"/>
      <c r="WHA18" s="353"/>
      <c r="WHB18" s="352"/>
      <c r="WHC18" s="353"/>
      <c r="WHD18" s="352"/>
      <c r="WHE18" s="353"/>
      <c r="WHF18" s="352"/>
      <c r="WHG18" s="353"/>
      <c r="WHH18" s="350"/>
      <c r="WHI18" s="350"/>
      <c r="WHJ18" s="350"/>
      <c r="WHK18" s="350"/>
      <c r="WHL18" s="350"/>
      <c r="WHM18" s="350"/>
      <c r="WHN18" s="351"/>
      <c r="WHO18" s="352"/>
      <c r="WHP18" s="353"/>
      <c r="WHQ18" s="352"/>
      <c r="WHR18" s="353"/>
      <c r="WHS18" s="352"/>
      <c r="WHT18" s="353"/>
      <c r="WHU18" s="352"/>
      <c r="WHV18" s="353"/>
      <c r="WHW18" s="350"/>
      <c r="WHX18" s="350"/>
      <c r="WHY18" s="350"/>
      <c r="WHZ18" s="350"/>
      <c r="WIA18" s="350"/>
      <c r="WIB18" s="350"/>
      <c r="WIC18" s="351"/>
      <c r="WID18" s="352"/>
      <c r="WIE18" s="353"/>
      <c r="WIF18" s="352"/>
      <c r="WIG18" s="353"/>
      <c r="WIH18" s="352"/>
      <c r="WII18" s="353"/>
      <c r="WIJ18" s="352"/>
      <c r="WIK18" s="353"/>
      <c r="WIL18" s="350"/>
      <c r="WIM18" s="350"/>
      <c r="WIN18" s="350"/>
      <c r="WIO18" s="350"/>
      <c r="WIP18" s="350"/>
      <c r="WIQ18" s="350"/>
      <c r="WIR18" s="351"/>
      <c r="WIS18" s="352"/>
      <c r="WIT18" s="353"/>
      <c r="WIU18" s="352"/>
      <c r="WIV18" s="353"/>
      <c r="WIW18" s="352"/>
      <c r="WIX18" s="353"/>
      <c r="WIY18" s="352"/>
      <c r="WIZ18" s="353"/>
      <c r="WJA18" s="350"/>
      <c r="WJB18" s="350"/>
      <c r="WJC18" s="350"/>
      <c r="WJD18" s="350"/>
      <c r="WJE18" s="350"/>
      <c r="WJF18" s="350"/>
      <c r="WJG18" s="351"/>
      <c r="WJH18" s="352"/>
      <c r="WJI18" s="353"/>
      <c r="WJJ18" s="352"/>
      <c r="WJK18" s="353"/>
      <c r="WJL18" s="352"/>
      <c r="WJM18" s="353"/>
      <c r="WJN18" s="352"/>
      <c r="WJO18" s="353"/>
      <c r="WJP18" s="350"/>
      <c r="WJQ18" s="350"/>
      <c r="WJR18" s="350"/>
      <c r="WJS18" s="350"/>
      <c r="WJT18" s="350"/>
      <c r="WJU18" s="350"/>
      <c r="WJV18" s="351"/>
      <c r="WJW18" s="352"/>
      <c r="WJX18" s="353"/>
      <c r="WJY18" s="352"/>
      <c r="WJZ18" s="353"/>
      <c r="WKA18" s="352"/>
      <c r="WKB18" s="353"/>
      <c r="WKC18" s="352"/>
      <c r="WKD18" s="353"/>
      <c r="WKE18" s="350"/>
      <c r="WKF18" s="350"/>
      <c r="WKG18" s="350"/>
      <c r="WKH18" s="350"/>
      <c r="WKI18" s="350"/>
      <c r="WKJ18" s="350"/>
      <c r="WKK18" s="351"/>
      <c r="WKL18" s="352"/>
      <c r="WKM18" s="353"/>
      <c r="WKN18" s="352"/>
      <c r="WKO18" s="353"/>
      <c r="WKP18" s="352"/>
      <c r="WKQ18" s="353"/>
      <c r="WKR18" s="352"/>
      <c r="WKS18" s="353"/>
      <c r="WKT18" s="350"/>
      <c r="WKU18" s="350"/>
      <c r="WKV18" s="350"/>
      <c r="WKW18" s="350"/>
      <c r="WKX18" s="350"/>
      <c r="WKY18" s="350"/>
      <c r="WKZ18" s="351"/>
      <c r="WLA18" s="352"/>
      <c r="WLB18" s="353"/>
      <c r="WLC18" s="352"/>
      <c r="WLD18" s="353"/>
      <c r="WLE18" s="352"/>
      <c r="WLF18" s="353"/>
      <c r="WLG18" s="352"/>
      <c r="WLH18" s="353"/>
      <c r="WLI18" s="350"/>
      <c r="WLJ18" s="350"/>
      <c r="WLK18" s="350"/>
      <c r="WLL18" s="350"/>
      <c r="WLM18" s="350"/>
      <c r="WLN18" s="350"/>
      <c r="WLO18" s="351"/>
      <c r="WLP18" s="352"/>
      <c r="WLQ18" s="353"/>
      <c r="WLR18" s="352"/>
      <c r="WLS18" s="353"/>
      <c r="WLT18" s="352"/>
      <c r="WLU18" s="353"/>
      <c r="WLV18" s="352"/>
      <c r="WLW18" s="353"/>
      <c r="WLX18" s="350"/>
      <c r="WLY18" s="350"/>
      <c r="WLZ18" s="350"/>
      <c r="WMA18" s="350"/>
      <c r="WMB18" s="350"/>
      <c r="WMC18" s="350"/>
      <c r="WMD18" s="351"/>
      <c r="WME18" s="352"/>
      <c r="WMF18" s="353"/>
      <c r="WMG18" s="352"/>
      <c r="WMH18" s="353"/>
      <c r="WMI18" s="352"/>
      <c r="WMJ18" s="353"/>
      <c r="WMK18" s="352"/>
      <c r="WML18" s="353"/>
      <c r="WMM18" s="350"/>
      <c r="WMN18" s="350"/>
      <c r="WMO18" s="350"/>
      <c r="WMP18" s="350"/>
      <c r="WMQ18" s="350"/>
      <c r="WMR18" s="350"/>
      <c r="WMS18" s="351"/>
      <c r="WMT18" s="352"/>
      <c r="WMU18" s="353"/>
      <c r="WMV18" s="352"/>
      <c r="WMW18" s="353"/>
      <c r="WMX18" s="352"/>
      <c r="WMY18" s="353"/>
      <c r="WMZ18" s="352"/>
      <c r="WNA18" s="353"/>
      <c r="WNB18" s="350"/>
      <c r="WNC18" s="350"/>
      <c r="WND18" s="350"/>
      <c r="WNE18" s="350"/>
      <c r="WNF18" s="350"/>
      <c r="WNG18" s="350"/>
      <c r="WNH18" s="351"/>
      <c r="WNI18" s="352"/>
      <c r="WNJ18" s="353"/>
      <c r="WNK18" s="352"/>
      <c r="WNL18" s="353"/>
      <c r="WNM18" s="352"/>
      <c r="WNN18" s="353"/>
      <c r="WNO18" s="352"/>
      <c r="WNP18" s="353"/>
      <c r="WNQ18" s="350"/>
      <c r="WNR18" s="350"/>
      <c r="WNS18" s="350"/>
      <c r="WNT18" s="350"/>
      <c r="WNU18" s="350"/>
      <c r="WNV18" s="350"/>
      <c r="WNW18" s="351"/>
      <c r="WNX18" s="352"/>
      <c r="WNY18" s="353"/>
      <c r="WNZ18" s="352"/>
      <c r="WOA18" s="353"/>
      <c r="WOB18" s="352"/>
      <c r="WOC18" s="353"/>
      <c r="WOD18" s="352"/>
      <c r="WOE18" s="353"/>
      <c r="WOF18" s="350"/>
      <c r="WOG18" s="350"/>
      <c r="WOH18" s="350"/>
      <c r="WOI18" s="350"/>
      <c r="WOJ18" s="350"/>
      <c r="WOK18" s="350"/>
      <c r="WOL18" s="351"/>
      <c r="WOM18" s="352"/>
      <c r="WON18" s="353"/>
      <c r="WOO18" s="352"/>
      <c r="WOP18" s="353"/>
      <c r="WOQ18" s="352"/>
      <c r="WOR18" s="353"/>
      <c r="WOS18" s="352"/>
      <c r="WOT18" s="353"/>
      <c r="WOU18" s="350"/>
      <c r="WOV18" s="350"/>
      <c r="WOW18" s="350"/>
      <c r="WOX18" s="350"/>
      <c r="WOY18" s="350"/>
      <c r="WOZ18" s="350"/>
      <c r="WPA18" s="351"/>
      <c r="WPB18" s="352"/>
      <c r="WPC18" s="353"/>
      <c r="WPD18" s="352"/>
      <c r="WPE18" s="353"/>
      <c r="WPF18" s="352"/>
      <c r="WPG18" s="353"/>
      <c r="WPH18" s="352"/>
      <c r="WPI18" s="353"/>
      <c r="WPJ18" s="350"/>
      <c r="WPK18" s="350"/>
      <c r="WPL18" s="350"/>
      <c r="WPM18" s="350"/>
      <c r="WPN18" s="350"/>
      <c r="WPO18" s="350"/>
      <c r="WPP18" s="351"/>
      <c r="WPQ18" s="352"/>
      <c r="WPR18" s="353"/>
      <c r="WPS18" s="352"/>
      <c r="WPT18" s="353"/>
      <c r="WPU18" s="352"/>
      <c r="WPV18" s="353"/>
      <c r="WPW18" s="352"/>
      <c r="WPX18" s="353"/>
      <c r="WPY18" s="350"/>
      <c r="WPZ18" s="350"/>
      <c r="WQA18" s="350"/>
      <c r="WQB18" s="350"/>
      <c r="WQC18" s="350"/>
      <c r="WQD18" s="350"/>
      <c r="WQE18" s="351"/>
      <c r="WQF18" s="352"/>
      <c r="WQG18" s="353"/>
      <c r="WQH18" s="352"/>
      <c r="WQI18" s="353"/>
      <c r="WQJ18" s="352"/>
      <c r="WQK18" s="353"/>
      <c r="WQL18" s="352"/>
      <c r="WQM18" s="353"/>
      <c r="WQN18" s="350"/>
      <c r="WQO18" s="350"/>
      <c r="WQP18" s="350"/>
      <c r="WQQ18" s="350"/>
      <c r="WQR18" s="350"/>
      <c r="WQS18" s="350"/>
      <c r="WQT18" s="351"/>
      <c r="WQU18" s="352"/>
      <c r="WQV18" s="353"/>
      <c r="WQW18" s="352"/>
      <c r="WQX18" s="353"/>
      <c r="WQY18" s="352"/>
      <c r="WQZ18" s="353"/>
      <c r="WRA18" s="352"/>
      <c r="WRB18" s="353"/>
      <c r="WRC18" s="350"/>
      <c r="WRD18" s="350"/>
      <c r="WRE18" s="350"/>
      <c r="WRF18" s="350"/>
      <c r="WRG18" s="350"/>
      <c r="WRH18" s="350"/>
      <c r="WRI18" s="351"/>
      <c r="WRJ18" s="352"/>
      <c r="WRK18" s="353"/>
      <c r="WRL18" s="352"/>
      <c r="WRM18" s="353"/>
      <c r="WRN18" s="352"/>
      <c r="WRO18" s="353"/>
      <c r="WRP18" s="352"/>
      <c r="WRQ18" s="353"/>
      <c r="WRR18" s="350"/>
      <c r="WRS18" s="350"/>
      <c r="WRT18" s="350"/>
      <c r="WRU18" s="350"/>
      <c r="WRV18" s="350"/>
      <c r="WRW18" s="350"/>
      <c r="WRX18" s="351"/>
      <c r="WRY18" s="352"/>
      <c r="WRZ18" s="353"/>
      <c r="WSA18" s="352"/>
      <c r="WSB18" s="353"/>
      <c r="WSC18" s="352"/>
      <c r="WSD18" s="353"/>
      <c r="WSE18" s="352"/>
      <c r="WSF18" s="353"/>
      <c r="WSG18" s="350"/>
      <c r="WSH18" s="350"/>
      <c r="WSI18" s="350"/>
      <c r="WSJ18" s="350"/>
      <c r="WSK18" s="350"/>
      <c r="WSL18" s="350"/>
      <c r="WSM18" s="351"/>
      <c r="WSN18" s="352"/>
      <c r="WSO18" s="353"/>
      <c r="WSP18" s="352"/>
      <c r="WSQ18" s="353"/>
      <c r="WSR18" s="352"/>
      <c r="WSS18" s="353"/>
      <c r="WST18" s="352"/>
      <c r="WSU18" s="353"/>
      <c r="WSV18" s="350"/>
      <c r="WSW18" s="350"/>
      <c r="WSX18" s="350"/>
      <c r="WSY18" s="350"/>
      <c r="WSZ18" s="350"/>
      <c r="WTA18" s="350"/>
      <c r="WTB18" s="351"/>
      <c r="WTC18" s="352"/>
      <c r="WTD18" s="353"/>
      <c r="WTE18" s="352"/>
      <c r="WTF18" s="353"/>
      <c r="WTG18" s="352"/>
      <c r="WTH18" s="353"/>
      <c r="WTI18" s="352"/>
      <c r="WTJ18" s="353"/>
      <c r="WTK18" s="350"/>
      <c r="WTL18" s="350"/>
      <c r="WTM18" s="350"/>
      <c r="WTN18" s="350"/>
      <c r="WTO18" s="350"/>
      <c r="WTP18" s="350"/>
      <c r="WTQ18" s="351"/>
      <c r="WTR18" s="352"/>
      <c r="WTS18" s="353"/>
      <c r="WTT18" s="352"/>
      <c r="WTU18" s="353"/>
      <c r="WTV18" s="352"/>
      <c r="WTW18" s="353"/>
      <c r="WTX18" s="352"/>
      <c r="WTY18" s="353"/>
      <c r="WTZ18" s="350"/>
      <c r="WUA18" s="350"/>
      <c r="WUB18" s="350"/>
      <c r="WUC18" s="350"/>
      <c r="WUD18" s="350"/>
      <c r="WUE18" s="350"/>
      <c r="WUF18" s="351"/>
      <c r="WUG18" s="352"/>
      <c r="WUH18" s="353"/>
      <c r="WUI18" s="352"/>
      <c r="WUJ18" s="353"/>
      <c r="WUK18" s="352"/>
      <c r="WUL18" s="353"/>
      <c r="WUM18" s="352"/>
      <c r="WUN18" s="353"/>
      <c r="WUO18" s="350"/>
      <c r="WUP18" s="350"/>
      <c r="WUQ18" s="350"/>
      <c r="WUR18" s="350"/>
      <c r="WUS18" s="350"/>
      <c r="WUT18" s="350"/>
      <c r="WUU18" s="351"/>
      <c r="WUV18" s="352"/>
      <c r="WUW18" s="353"/>
      <c r="WUX18" s="352"/>
      <c r="WUY18" s="353"/>
      <c r="WUZ18" s="352"/>
      <c r="WVA18" s="353"/>
      <c r="WVB18" s="352"/>
      <c r="WVC18" s="353"/>
      <c r="WVD18" s="350"/>
      <c r="WVE18" s="350"/>
      <c r="WVF18" s="350"/>
      <c r="WVG18" s="350"/>
      <c r="WVH18" s="350"/>
      <c r="WVI18" s="350"/>
      <c r="WVJ18" s="351"/>
      <c r="WVK18" s="352"/>
      <c r="WVL18" s="353"/>
      <c r="WVM18" s="352"/>
      <c r="WVN18" s="353"/>
      <c r="WVO18" s="352"/>
      <c r="WVP18" s="353"/>
      <c r="WVQ18" s="352"/>
      <c r="WVR18" s="353"/>
      <c r="WVS18" s="350"/>
      <c r="WVT18" s="350"/>
      <c r="WVU18" s="350"/>
      <c r="WVV18" s="350"/>
      <c r="WVW18" s="350"/>
      <c r="WVX18" s="350"/>
      <c r="WVY18" s="351"/>
      <c r="WVZ18" s="352"/>
      <c r="WWA18" s="353"/>
      <c r="WWB18" s="352"/>
      <c r="WWC18" s="353"/>
      <c r="WWD18" s="352"/>
      <c r="WWE18" s="353"/>
      <c r="WWF18" s="352"/>
      <c r="WWG18" s="353"/>
      <c r="WWH18" s="350"/>
      <c r="WWI18" s="350"/>
      <c r="WWJ18" s="350"/>
      <c r="WWK18" s="350"/>
      <c r="WWL18" s="350"/>
      <c r="WWM18" s="350"/>
      <c r="WWN18" s="351"/>
      <c r="WWO18" s="352"/>
      <c r="WWP18" s="353"/>
      <c r="WWQ18" s="352"/>
      <c r="WWR18" s="353"/>
      <c r="WWS18" s="352"/>
      <c r="WWT18" s="353"/>
      <c r="WWU18" s="352"/>
      <c r="WWV18" s="353"/>
      <c r="WWW18" s="350"/>
      <c r="WWX18" s="350"/>
      <c r="WWY18" s="350"/>
      <c r="WWZ18" s="350"/>
      <c r="WXA18" s="350"/>
      <c r="WXB18" s="350"/>
      <c r="WXC18" s="351"/>
      <c r="WXD18" s="352"/>
      <c r="WXE18" s="353"/>
      <c r="WXF18" s="352"/>
      <c r="WXG18" s="353"/>
      <c r="WXH18" s="352"/>
      <c r="WXI18" s="353"/>
      <c r="WXJ18" s="352"/>
      <c r="WXK18" s="353"/>
      <c r="WXL18" s="350"/>
      <c r="WXM18" s="350"/>
      <c r="WXN18" s="350"/>
      <c r="WXO18" s="350"/>
      <c r="WXP18" s="350"/>
      <c r="WXQ18" s="350"/>
      <c r="WXR18" s="351"/>
      <c r="WXS18" s="352"/>
      <c r="WXT18" s="353"/>
      <c r="WXU18" s="352"/>
      <c r="WXV18" s="353"/>
      <c r="WXW18" s="352"/>
      <c r="WXX18" s="353"/>
      <c r="WXY18" s="352"/>
      <c r="WXZ18" s="353"/>
      <c r="WYA18" s="350"/>
      <c r="WYB18" s="350"/>
      <c r="WYC18" s="350"/>
      <c r="WYD18" s="350"/>
      <c r="WYE18" s="350"/>
      <c r="WYF18" s="350"/>
      <c r="WYG18" s="351"/>
      <c r="WYH18" s="352"/>
      <c r="WYI18" s="353"/>
      <c r="WYJ18" s="352"/>
      <c r="WYK18" s="353"/>
      <c r="WYL18" s="352"/>
      <c r="WYM18" s="353"/>
      <c r="WYN18" s="352"/>
      <c r="WYO18" s="353"/>
      <c r="WYP18" s="350"/>
      <c r="WYQ18" s="350"/>
      <c r="WYR18" s="350"/>
      <c r="WYS18" s="350"/>
      <c r="WYT18" s="350"/>
      <c r="WYU18" s="350"/>
      <c r="WYV18" s="351"/>
      <c r="WYW18" s="352"/>
      <c r="WYX18" s="353"/>
      <c r="WYY18" s="352"/>
      <c r="WYZ18" s="353"/>
      <c r="WZA18" s="352"/>
      <c r="WZB18" s="353"/>
      <c r="WZC18" s="352"/>
      <c r="WZD18" s="353"/>
      <c r="WZE18" s="350"/>
      <c r="WZF18" s="350"/>
      <c r="WZG18" s="350"/>
      <c r="WZH18" s="350"/>
      <c r="WZI18" s="350"/>
      <c r="WZJ18" s="350"/>
      <c r="WZK18" s="351"/>
      <c r="WZL18" s="352"/>
      <c r="WZM18" s="353"/>
      <c r="WZN18" s="352"/>
      <c r="WZO18" s="353"/>
      <c r="WZP18" s="352"/>
      <c r="WZQ18" s="353"/>
      <c r="WZR18" s="352"/>
      <c r="WZS18" s="353"/>
      <c r="WZT18" s="350"/>
      <c r="WZU18" s="350"/>
      <c r="WZV18" s="350"/>
      <c r="WZW18" s="350"/>
      <c r="WZX18" s="350"/>
      <c r="WZY18" s="350"/>
      <c r="WZZ18" s="351"/>
      <c r="XAA18" s="352"/>
      <c r="XAB18" s="353"/>
      <c r="XAC18" s="352"/>
      <c r="XAD18" s="353"/>
      <c r="XAE18" s="352"/>
      <c r="XAF18" s="353"/>
      <c r="XAG18" s="352"/>
      <c r="XAH18" s="353"/>
      <c r="XAI18" s="350"/>
      <c r="XAJ18" s="350"/>
      <c r="XAK18" s="350"/>
      <c r="XAL18" s="350"/>
      <c r="XAM18" s="350"/>
      <c r="XAN18" s="350"/>
      <c r="XAO18" s="351"/>
      <c r="XAP18" s="352"/>
      <c r="XAQ18" s="353"/>
      <c r="XAR18" s="352"/>
      <c r="XAS18" s="353"/>
      <c r="XAT18" s="352"/>
      <c r="XAU18" s="353"/>
      <c r="XAV18" s="352"/>
      <c r="XAW18" s="353"/>
      <c r="XAX18" s="350"/>
      <c r="XAY18" s="350"/>
      <c r="XAZ18" s="350"/>
      <c r="XBA18" s="350"/>
      <c r="XBB18" s="350"/>
      <c r="XBC18" s="350"/>
      <c r="XBD18" s="351"/>
      <c r="XBE18" s="352"/>
      <c r="XBF18" s="353"/>
      <c r="XBG18" s="352"/>
      <c r="XBH18" s="353"/>
      <c r="XBI18" s="352"/>
      <c r="XBJ18" s="353"/>
      <c r="XBK18" s="352"/>
      <c r="XBL18" s="353"/>
      <c r="XBM18" s="350"/>
      <c r="XBN18" s="350"/>
      <c r="XBO18" s="350"/>
      <c r="XBP18" s="350"/>
      <c r="XBQ18" s="350"/>
      <c r="XBR18" s="350"/>
      <c r="XBS18" s="351"/>
      <c r="XBT18" s="352"/>
      <c r="XBU18" s="353"/>
      <c r="XBV18" s="352"/>
      <c r="XBW18" s="353"/>
      <c r="XBX18" s="352"/>
      <c r="XBY18" s="353"/>
      <c r="XBZ18" s="352"/>
      <c r="XCA18" s="353"/>
      <c r="XCB18" s="350"/>
      <c r="XCC18" s="350"/>
      <c r="XCD18" s="350"/>
      <c r="XCE18" s="350"/>
      <c r="XCF18" s="350"/>
      <c r="XCG18" s="350"/>
      <c r="XCH18" s="351"/>
      <c r="XCI18" s="352"/>
      <c r="XCJ18" s="353"/>
      <c r="XCK18" s="352"/>
      <c r="XCL18" s="353"/>
      <c r="XCM18" s="352"/>
      <c r="XCN18" s="353"/>
      <c r="XCO18" s="352"/>
      <c r="XCP18" s="353"/>
      <c r="XCQ18" s="350"/>
      <c r="XCR18" s="350"/>
      <c r="XCS18" s="350"/>
      <c r="XCT18" s="350"/>
      <c r="XCU18" s="350"/>
      <c r="XCV18" s="350"/>
      <c r="XCW18" s="351"/>
      <c r="XCX18" s="352"/>
      <c r="XCY18" s="353"/>
      <c r="XCZ18" s="352"/>
      <c r="XDA18" s="353"/>
      <c r="XDB18" s="352"/>
      <c r="XDC18" s="353"/>
      <c r="XDD18" s="352"/>
      <c r="XDE18" s="353"/>
      <c r="XDF18" s="350"/>
      <c r="XDG18" s="350"/>
      <c r="XDH18" s="350"/>
      <c r="XDI18" s="350"/>
      <c r="XDJ18" s="350"/>
      <c r="XDK18" s="350"/>
      <c r="XDL18" s="351"/>
      <c r="XDM18" s="352"/>
      <c r="XDN18" s="353"/>
      <c r="XDO18" s="352"/>
      <c r="XDP18" s="353"/>
      <c r="XDQ18" s="352"/>
      <c r="XDR18" s="353"/>
      <c r="XDS18" s="352"/>
      <c r="XDT18" s="353"/>
      <c r="XDU18" s="350"/>
      <c r="XDV18" s="350"/>
      <c r="XDW18" s="350"/>
      <c r="XDX18" s="350"/>
      <c r="XDY18" s="350"/>
      <c r="XDZ18" s="350"/>
      <c r="XEA18" s="351"/>
      <c r="XEB18" s="352"/>
      <c r="XEC18" s="353"/>
      <c r="XED18" s="352"/>
      <c r="XEE18" s="353"/>
      <c r="XEF18" s="352"/>
      <c r="XEG18" s="353"/>
      <c r="XEH18" s="352"/>
      <c r="XEI18" s="353"/>
      <c r="XEJ18" s="350"/>
      <c r="XEK18" s="350"/>
      <c r="XEL18" s="350"/>
      <c r="XEM18" s="350"/>
      <c r="XEN18" s="350"/>
      <c r="XEO18" s="350"/>
      <c r="XEP18" s="351"/>
      <c r="XEQ18" s="352"/>
      <c r="XER18" s="353"/>
      <c r="XES18" s="352"/>
      <c r="XET18" s="353"/>
      <c r="XEU18" s="352"/>
      <c r="XEV18" s="353"/>
      <c r="XEW18" s="352"/>
      <c r="XEX18" s="353"/>
      <c r="XEY18" s="350"/>
      <c r="XEZ18" s="350"/>
      <c r="XFA18" s="350"/>
      <c r="XFB18" s="350"/>
    </row>
    <row r="19" spans="1:16382">
      <c r="A19" s="356"/>
      <c r="B19" s="357"/>
      <c r="C19" s="357"/>
      <c r="D19" s="357"/>
      <c r="E19" s="345"/>
      <c r="F19" s="358"/>
      <c r="G19" s="359"/>
      <c r="H19" s="358"/>
      <c r="I19" s="359"/>
      <c r="J19" s="358"/>
      <c r="K19" s="359"/>
      <c r="L19" s="358"/>
      <c r="M19" s="360"/>
      <c r="N19" s="358"/>
      <c r="O19" s="360"/>
      <c r="P19" s="358"/>
      <c r="Q19" s="360"/>
      <c r="R19" s="358"/>
      <c r="S19" s="360"/>
      <c r="T19" s="358"/>
      <c r="U19" s="360"/>
      <c r="V19" s="358"/>
      <c r="W19" s="360"/>
      <c r="X19" s="358"/>
      <c r="Y19" s="360"/>
    </row>
    <row r="20" spans="1:16382" ht="24.75" customHeight="1">
      <c r="A20" s="337" t="s">
        <v>797</v>
      </c>
      <c r="B20" s="337"/>
      <c r="C20" s="337"/>
      <c r="D20" s="337"/>
      <c r="E20" s="361">
        <f>SUM(E9:E18)</f>
        <v>4294322.3499999987</v>
      </c>
      <c r="F20" s="362">
        <f>G20/$E20</f>
        <v>0.10437340922951444</v>
      </c>
      <c r="G20" s="361">
        <f>SUM(G9:G18)</f>
        <v>448213.06400000001</v>
      </c>
      <c r="H20" s="362">
        <f>I20/$E20</f>
        <v>0.12883462230076886</v>
      </c>
      <c r="I20" s="361">
        <f>SUM(I9:I18)</f>
        <v>553257.39800000004</v>
      </c>
      <c r="J20" s="362">
        <f>K20/$E20</f>
        <v>4.9845853560574013E-2</v>
      </c>
      <c r="K20" s="361">
        <f>SUM(K9:K18)</f>
        <v>214054.163</v>
      </c>
      <c r="L20" s="362">
        <f>M20/$E20</f>
        <v>1.8501944084379232E-2</v>
      </c>
      <c r="M20" s="361">
        <f>SUM(M9:M18)</f>
        <v>79453.312000000005</v>
      </c>
      <c r="N20" s="362">
        <f>O20/$E20</f>
        <v>2.2405798670423523E-2</v>
      </c>
      <c r="O20" s="361">
        <f>SUM(O9:O18)</f>
        <v>96217.721999999994</v>
      </c>
      <c r="P20" s="362">
        <f>Q20/$E20</f>
        <v>2.7281414027989781E-2</v>
      </c>
      <c r="Q20" s="361">
        <f>SUM(Q9:Q18)</f>
        <v>117155.186</v>
      </c>
      <c r="R20" s="362">
        <f>S20/$E20</f>
        <v>0.13950061829895005</v>
      </c>
      <c r="S20" s="361">
        <f>SUM(S9:S18)</f>
        <v>599060.62300000002</v>
      </c>
      <c r="T20" s="362">
        <f>U20/$E20</f>
        <v>0.18213074363176304</v>
      </c>
      <c r="U20" s="361">
        <f>SUM(U9:U18)</f>
        <v>782128.12300000002</v>
      </c>
      <c r="V20" s="362">
        <f>W20/$E20</f>
        <v>0.16081568096535656</v>
      </c>
      <c r="W20" s="361">
        <f>SUM(W9:W18)</f>
        <v>690594.37300000002</v>
      </c>
      <c r="X20" s="362">
        <f>Y20/$E20</f>
        <v>0.1663099152302808</v>
      </c>
      <c r="Y20" s="361">
        <f>SUM(Y9:Y18)</f>
        <v>714188.38600000006</v>
      </c>
    </row>
    <row r="21" spans="1:16382" ht="24.75" customHeight="1">
      <c r="A21" s="337" t="s">
        <v>798</v>
      </c>
      <c r="B21" s="337"/>
      <c r="C21" s="337"/>
      <c r="D21" s="337"/>
      <c r="E21" s="361">
        <f>E20</f>
        <v>4294322.3499999987</v>
      </c>
      <c r="F21" s="363">
        <f>F20</f>
        <v>0.10437340922951444</v>
      </c>
      <c r="G21" s="364">
        <f>G20</f>
        <v>448213.06400000001</v>
      </c>
      <c r="H21" s="363">
        <f>F21+H20</f>
        <v>0.2332080315302833</v>
      </c>
      <c r="I21" s="364">
        <f t="shared" ref="I21:L21" si="12">G21+I20</f>
        <v>1001470.4620000001</v>
      </c>
      <c r="J21" s="363">
        <f t="shared" si="12"/>
        <v>0.28305388509085733</v>
      </c>
      <c r="K21" s="364">
        <f t="shared" si="12"/>
        <v>1215524.625</v>
      </c>
      <c r="L21" s="363">
        <f t="shared" si="12"/>
        <v>0.30155582917523654</v>
      </c>
      <c r="M21" s="364">
        <f>K21+M20</f>
        <v>1294977.9369999999</v>
      </c>
      <c r="N21" s="363">
        <f t="shared" ref="N21" si="13">L21+N20</f>
        <v>0.32396162784566007</v>
      </c>
      <c r="O21" s="364">
        <f>M21+O20</f>
        <v>1391195.659</v>
      </c>
      <c r="P21" s="363">
        <f t="shared" ref="P21" si="14">N21+P20</f>
        <v>0.35124304187364985</v>
      </c>
      <c r="Q21" s="364">
        <f>O21+Q20</f>
        <v>1508350.845</v>
      </c>
      <c r="R21" s="363">
        <f t="shared" ref="R21" si="15">P21+R20</f>
        <v>0.4907436601725999</v>
      </c>
      <c r="S21" s="364">
        <f>Q21+S20</f>
        <v>2107411.4679999999</v>
      </c>
      <c r="T21" s="363">
        <f t="shared" ref="T21" si="16">R21+T20</f>
        <v>0.67287440380436292</v>
      </c>
      <c r="U21" s="364">
        <f>S21+U20</f>
        <v>2889539.591</v>
      </c>
      <c r="V21" s="363">
        <f t="shared" ref="V21" si="17">T21+V20</f>
        <v>0.83369008476971951</v>
      </c>
      <c r="W21" s="364">
        <f>U21+W20</f>
        <v>3580133.9640000002</v>
      </c>
      <c r="X21" s="363">
        <f t="shared" ref="X21" si="18">V21+X20</f>
        <v>1.0000000000000002</v>
      </c>
      <c r="Y21" s="364">
        <f>W21+Y20</f>
        <v>4294322.3500000006</v>
      </c>
      <c r="Z21" s="354">
        <v>4294322.3499999996</v>
      </c>
    </row>
    <row r="22" spans="1:16382" ht="15" customHeight="1">
      <c r="A22" s="365"/>
      <c r="B22" s="365"/>
      <c r="C22" s="365"/>
      <c r="D22" s="365"/>
      <c r="E22" s="366"/>
      <c r="F22" s="367"/>
      <c r="G22" s="368"/>
      <c r="H22" s="367"/>
      <c r="I22" s="368"/>
      <c r="J22" s="367"/>
      <c r="K22" s="368"/>
      <c r="L22" s="367"/>
      <c r="M22" s="368"/>
      <c r="N22" s="367"/>
      <c r="O22" s="368"/>
      <c r="P22" s="367"/>
      <c r="Q22" s="368"/>
      <c r="R22" s="367"/>
      <c r="S22" s="368"/>
      <c r="T22" s="367"/>
      <c r="U22" s="368"/>
      <c r="V22" s="367"/>
      <c r="W22" s="368"/>
      <c r="X22" s="367"/>
      <c r="Y22" s="368"/>
    </row>
    <row r="23" spans="1:16382">
      <c r="F23" s="369"/>
      <c r="G23" s="370"/>
      <c r="H23" s="369"/>
      <c r="I23" s="370"/>
      <c r="J23" s="369"/>
      <c r="K23" s="370"/>
      <c r="L23" s="369"/>
      <c r="M23" s="370"/>
      <c r="N23" s="369"/>
      <c r="O23" s="370"/>
      <c r="P23" s="369"/>
      <c r="Q23" s="370"/>
      <c r="R23" s="369"/>
      <c r="S23" s="370"/>
      <c r="T23" s="369"/>
      <c r="U23" s="370"/>
      <c r="V23" s="369"/>
      <c r="W23" s="370"/>
      <c r="X23" s="369"/>
      <c r="Y23" s="370"/>
      <c r="Z23" s="354">
        <f>Z21-E20</f>
        <v>0</v>
      </c>
    </row>
    <row r="24" spans="1:16382">
      <c r="Z24" s="354">
        <f>Z21-Y21</f>
        <v>0</v>
      </c>
    </row>
  </sheetData>
  <mergeCells count="9848">
    <mergeCell ref="A21:D21"/>
    <mergeCell ref="A22:D22"/>
    <mergeCell ref="XCQ18:XCV18"/>
    <mergeCell ref="XDF18:XDK18"/>
    <mergeCell ref="XDU18:XDZ18"/>
    <mergeCell ref="XEJ18:XEO18"/>
    <mergeCell ref="XEY18:XFB18"/>
    <mergeCell ref="A20:D20"/>
    <mergeCell ref="WZE18:WZJ18"/>
    <mergeCell ref="WZT18:WZY18"/>
    <mergeCell ref="XAI18:XAN18"/>
    <mergeCell ref="XAX18:XBC18"/>
    <mergeCell ref="XBM18:XBR18"/>
    <mergeCell ref="XCB18:XCG18"/>
    <mergeCell ref="WVS18:WVX18"/>
    <mergeCell ref="WWH18:WWM18"/>
    <mergeCell ref="WWW18:WXB18"/>
    <mergeCell ref="WXL18:WXQ18"/>
    <mergeCell ref="WYA18:WYF18"/>
    <mergeCell ref="WYP18:WYU18"/>
    <mergeCell ref="WSG18:WSL18"/>
    <mergeCell ref="WSV18:WTA18"/>
    <mergeCell ref="WTK18:WTP18"/>
    <mergeCell ref="WTZ18:WUE18"/>
    <mergeCell ref="WUO18:WUT18"/>
    <mergeCell ref="WVD18:WVI18"/>
    <mergeCell ref="WOU18:WOZ18"/>
    <mergeCell ref="WPJ18:WPO18"/>
    <mergeCell ref="WPY18:WQD18"/>
    <mergeCell ref="WQN18:WQS18"/>
    <mergeCell ref="WRC18:WRH18"/>
    <mergeCell ref="WRR18:WRW18"/>
    <mergeCell ref="WLI18:WLN18"/>
    <mergeCell ref="WLX18:WMC18"/>
    <mergeCell ref="WMM18:WMR18"/>
    <mergeCell ref="WNB18:WNG18"/>
    <mergeCell ref="WNQ18:WNV18"/>
    <mergeCell ref="WOF18:WOK18"/>
    <mergeCell ref="WHW18:WIB18"/>
    <mergeCell ref="WIL18:WIQ18"/>
    <mergeCell ref="WJA18:WJF18"/>
    <mergeCell ref="WJP18:WJU18"/>
    <mergeCell ref="WKE18:WKJ18"/>
    <mergeCell ref="WKT18:WKY18"/>
    <mergeCell ref="WEK18:WEP18"/>
    <mergeCell ref="WEZ18:WFE18"/>
    <mergeCell ref="WFO18:WFT18"/>
    <mergeCell ref="WGD18:WGI18"/>
    <mergeCell ref="WGS18:WGX18"/>
    <mergeCell ref="WHH18:WHM18"/>
    <mergeCell ref="WAY18:WBD18"/>
    <mergeCell ref="WBN18:WBS18"/>
    <mergeCell ref="WCC18:WCH18"/>
    <mergeCell ref="WCR18:WCW18"/>
    <mergeCell ref="WDG18:WDL18"/>
    <mergeCell ref="WDV18:WEA18"/>
    <mergeCell ref="VXM18:VXR18"/>
    <mergeCell ref="VYB18:VYG18"/>
    <mergeCell ref="VYQ18:VYV18"/>
    <mergeCell ref="VZF18:VZK18"/>
    <mergeCell ref="VZU18:VZZ18"/>
    <mergeCell ref="WAJ18:WAO18"/>
    <mergeCell ref="VUA18:VUF18"/>
    <mergeCell ref="VUP18:VUU18"/>
    <mergeCell ref="VVE18:VVJ18"/>
    <mergeCell ref="VVT18:VVY18"/>
    <mergeCell ref="VWI18:VWN18"/>
    <mergeCell ref="VWX18:VXC18"/>
    <mergeCell ref="VQO18:VQT18"/>
    <mergeCell ref="VRD18:VRI18"/>
    <mergeCell ref="VRS18:VRX18"/>
    <mergeCell ref="VSH18:VSM18"/>
    <mergeCell ref="VSW18:VTB18"/>
    <mergeCell ref="VTL18:VTQ18"/>
    <mergeCell ref="VNC18:VNH18"/>
    <mergeCell ref="VNR18:VNW18"/>
    <mergeCell ref="VOG18:VOL18"/>
    <mergeCell ref="VOV18:VPA18"/>
    <mergeCell ref="VPK18:VPP18"/>
    <mergeCell ref="VPZ18:VQE18"/>
    <mergeCell ref="VJQ18:VJV18"/>
    <mergeCell ref="VKF18:VKK18"/>
    <mergeCell ref="VKU18:VKZ18"/>
    <mergeCell ref="VLJ18:VLO18"/>
    <mergeCell ref="VLY18:VMD18"/>
    <mergeCell ref="VMN18:VMS18"/>
    <mergeCell ref="VGE18:VGJ18"/>
    <mergeCell ref="VGT18:VGY18"/>
    <mergeCell ref="VHI18:VHN18"/>
    <mergeCell ref="VHX18:VIC18"/>
    <mergeCell ref="VIM18:VIR18"/>
    <mergeCell ref="VJB18:VJG18"/>
    <mergeCell ref="VCS18:VCX18"/>
    <mergeCell ref="VDH18:VDM18"/>
    <mergeCell ref="VDW18:VEB18"/>
    <mergeCell ref="VEL18:VEQ18"/>
    <mergeCell ref="VFA18:VFF18"/>
    <mergeCell ref="VFP18:VFU18"/>
    <mergeCell ref="UZG18:UZL18"/>
    <mergeCell ref="UZV18:VAA18"/>
    <mergeCell ref="VAK18:VAP18"/>
    <mergeCell ref="VAZ18:VBE18"/>
    <mergeCell ref="VBO18:VBT18"/>
    <mergeCell ref="VCD18:VCI18"/>
    <mergeCell ref="UVU18:UVZ18"/>
    <mergeCell ref="UWJ18:UWO18"/>
    <mergeCell ref="UWY18:UXD18"/>
    <mergeCell ref="UXN18:UXS18"/>
    <mergeCell ref="UYC18:UYH18"/>
    <mergeCell ref="UYR18:UYW18"/>
    <mergeCell ref="USI18:USN18"/>
    <mergeCell ref="USX18:UTC18"/>
    <mergeCell ref="UTM18:UTR18"/>
    <mergeCell ref="UUB18:UUG18"/>
    <mergeCell ref="UUQ18:UUV18"/>
    <mergeCell ref="UVF18:UVK18"/>
    <mergeCell ref="UOW18:UPB18"/>
    <mergeCell ref="UPL18:UPQ18"/>
    <mergeCell ref="UQA18:UQF18"/>
    <mergeCell ref="UQP18:UQU18"/>
    <mergeCell ref="URE18:URJ18"/>
    <mergeCell ref="URT18:URY18"/>
    <mergeCell ref="ULK18:ULP18"/>
    <mergeCell ref="ULZ18:UME18"/>
    <mergeCell ref="UMO18:UMT18"/>
    <mergeCell ref="UND18:UNI18"/>
    <mergeCell ref="UNS18:UNX18"/>
    <mergeCell ref="UOH18:UOM18"/>
    <mergeCell ref="UHY18:UID18"/>
    <mergeCell ref="UIN18:UIS18"/>
    <mergeCell ref="UJC18:UJH18"/>
    <mergeCell ref="UJR18:UJW18"/>
    <mergeCell ref="UKG18:UKL18"/>
    <mergeCell ref="UKV18:ULA18"/>
    <mergeCell ref="UEM18:UER18"/>
    <mergeCell ref="UFB18:UFG18"/>
    <mergeCell ref="UFQ18:UFV18"/>
    <mergeCell ref="UGF18:UGK18"/>
    <mergeCell ref="UGU18:UGZ18"/>
    <mergeCell ref="UHJ18:UHO18"/>
    <mergeCell ref="UBA18:UBF18"/>
    <mergeCell ref="UBP18:UBU18"/>
    <mergeCell ref="UCE18:UCJ18"/>
    <mergeCell ref="UCT18:UCY18"/>
    <mergeCell ref="UDI18:UDN18"/>
    <mergeCell ref="UDX18:UEC18"/>
    <mergeCell ref="TXO18:TXT18"/>
    <mergeCell ref="TYD18:TYI18"/>
    <mergeCell ref="TYS18:TYX18"/>
    <mergeCell ref="TZH18:TZM18"/>
    <mergeCell ref="TZW18:UAB18"/>
    <mergeCell ref="UAL18:UAQ18"/>
    <mergeCell ref="TUC18:TUH18"/>
    <mergeCell ref="TUR18:TUW18"/>
    <mergeCell ref="TVG18:TVL18"/>
    <mergeCell ref="TVV18:TWA18"/>
    <mergeCell ref="TWK18:TWP18"/>
    <mergeCell ref="TWZ18:TXE18"/>
    <mergeCell ref="TQQ18:TQV18"/>
    <mergeCell ref="TRF18:TRK18"/>
    <mergeCell ref="TRU18:TRZ18"/>
    <mergeCell ref="TSJ18:TSO18"/>
    <mergeCell ref="TSY18:TTD18"/>
    <mergeCell ref="TTN18:TTS18"/>
    <mergeCell ref="TNE18:TNJ18"/>
    <mergeCell ref="TNT18:TNY18"/>
    <mergeCell ref="TOI18:TON18"/>
    <mergeCell ref="TOX18:TPC18"/>
    <mergeCell ref="TPM18:TPR18"/>
    <mergeCell ref="TQB18:TQG18"/>
    <mergeCell ref="TJS18:TJX18"/>
    <mergeCell ref="TKH18:TKM18"/>
    <mergeCell ref="TKW18:TLB18"/>
    <mergeCell ref="TLL18:TLQ18"/>
    <mergeCell ref="TMA18:TMF18"/>
    <mergeCell ref="TMP18:TMU18"/>
    <mergeCell ref="TGG18:TGL18"/>
    <mergeCell ref="TGV18:THA18"/>
    <mergeCell ref="THK18:THP18"/>
    <mergeCell ref="THZ18:TIE18"/>
    <mergeCell ref="TIO18:TIT18"/>
    <mergeCell ref="TJD18:TJI18"/>
    <mergeCell ref="TCU18:TCZ18"/>
    <mergeCell ref="TDJ18:TDO18"/>
    <mergeCell ref="TDY18:TED18"/>
    <mergeCell ref="TEN18:TES18"/>
    <mergeCell ref="TFC18:TFH18"/>
    <mergeCell ref="TFR18:TFW18"/>
    <mergeCell ref="SZI18:SZN18"/>
    <mergeCell ref="SZX18:TAC18"/>
    <mergeCell ref="TAM18:TAR18"/>
    <mergeCell ref="TBB18:TBG18"/>
    <mergeCell ref="TBQ18:TBV18"/>
    <mergeCell ref="TCF18:TCK18"/>
    <mergeCell ref="SVW18:SWB18"/>
    <mergeCell ref="SWL18:SWQ18"/>
    <mergeCell ref="SXA18:SXF18"/>
    <mergeCell ref="SXP18:SXU18"/>
    <mergeCell ref="SYE18:SYJ18"/>
    <mergeCell ref="SYT18:SYY18"/>
    <mergeCell ref="SSK18:SSP18"/>
    <mergeCell ref="SSZ18:STE18"/>
    <mergeCell ref="STO18:STT18"/>
    <mergeCell ref="SUD18:SUI18"/>
    <mergeCell ref="SUS18:SUX18"/>
    <mergeCell ref="SVH18:SVM18"/>
    <mergeCell ref="SOY18:SPD18"/>
    <mergeCell ref="SPN18:SPS18"/>
    <mergeCell ref="SQC18:SQH18"/>
    <mergeCell ref="SQR18:SQW18"/>
    <mergeCell ref="SRG18:SRL18"/>
    <mergeCell ref="SRV18:SSA18"/>
    <mergeCell ref="SLM18:SLR18"/>
    <mergeCell ref="SMB18:SMG18"/>
    <mergeCell ref="SMQ18:SMV18"/>
    <mergeCell ref="SNF18:SNK18"/>
    <mergeCell ref="SNU18:SNZ18"/>
    <mergeCell ref="SOJ18:SOO18"/>
    <mergeCell ref="SIA18:SIF18"/>
    <mergeCell ref="SIP18:SIU18"/>
    <mergeCell ref="SJE18:SJJ18"/>
    <mergeCell ref="SJT18:SJY18"/>
    <mergeCell ref="SKI18:SKN18"/>
    <mergeCell ref="SKX18:SLC18"/>
    <mergeCell ref="SEO18:SET18"/>
    <mergeCell ref="SFD18:SFI18"/>
    <mergeCell ref="SFS18:SFX18"/>
    <mergeCell ref="SGH18:SGM18"/>
    <mergeCell ref="SGW18:SHB18"/>
    <mergeCell ref="SHL18:SHQ18"/>
    <mergeCell ref="SBC18:SBH18"/>
    <mergeCell ref="SBR18:SBW18"/>
    <mergeCell ref="SCG18:SCL18"/>
    <mergeCell ref="SCV18:SDA18"/>
    <mergeCell ref="SDK18:SDP18"/>
    <mergeCell ref="SDZ18:SEE18"/>
    <mergeCell ref="RXQ18:RXV18"/>
    <mergeCell ref="RYF18:RYK18"/>
    <mergeCell ref="RYU18:RYZ18"/>
    <mergeCell ref="RZJ18:RZO18"/>
    <mergeCell ref="RZY18:SAD18"/>
    <mergeCell ref="SAN18:SAS18"/>
    <mergeCell ref="RUE18:RUJ18"/>
    <mergeCell ref="RUT18:RUY18"/>
    <mergeCell ref="RVI18:RVN18"/>
    <mergeCell ref="RVX18:RWC18"/>
    <mergeCell ref="RWM18:RWR18"/>
    <mergeCell ref="RXB18:RXG18"/>
    <mergeCell ref="RQS18:RQX18"/>
    <mergeCell ref="RRH18:RRM18"/>
    <mergeCell ref="RRW18:RSB18"/>
    <mergeCell ref="RSL18:RSQ18"/>
    <mergeCell ref="RTA18:RTF18"/>
    <mergeCell ref="RTP18:RTU18"/>
    <mergeCell ref="RNG18:RNL18"/>
    <mergeCell ref="RNV18:ROA18"/>
    <mergeCell ref="ROK18:ROP18"/>
    <mergeCell ref="ROZ18:RPE18"/>
    <mergeCell ref="RPO18:RPT18"/>
    <mergeCell ref="RQD18:RQI18"/>
    <mergeCell ref="RJU18:RJZ18"/>
    <mergeCell ref="RKJ18:RKO18"/>
    <mergeCell ref="RKY18:RLD18"/>
    <mergeCell ref="RLN18:RLS18"/>
    <mergeCell ref="RMC18:RMH18"/>
    <mergeCell ref="RMR18:RMW18"/>
    <mergeCell ref="RGI18:RGN18"/>
    <mergeCell ref="RGX18:RHC18"/>
    <mergeCell ref="RHM18:RHR18"/>
    <mergeCell ref="RIB18:RIG18"/>
    <mergeCell ref="RIQ18:RIV18"/>
    <mergeCell ref="RJF18:RJK18"/>
    <mergeCell ref="RCW18:RDB18"/>
    <mergeCell ref="RDL18:RDQ18"/>
    <mergeCell ref="REA18:REF18"/>
    <mergeCell ref="REP18:REU18"/>
    <mergeCell ref="RFE18:RFJ18"/>
    <mergeCell ref="RFT18:RFY18"/>
    <mergeCell ref="QZK18:QZP18"/>
    <mergeCell ref="QZZ18:RAE18"/>
    <mergeCell ref="RAO18:RAT18"/>
    <mergeCell ref="RBD18:RBI18"/>
    <mergeCell ref="RBS18:RBX18"/>
    <mergeCell ref="RCH18:RCM18"/>
    <mergeCell ref="QVY18:QWD18"/>
    <mergeCell ref="QWN18:QWS18"/>
    <mergeCell ref="QXC18:QXH18"/>
    <mergeCell ref="QXR18:QXW18"/>
    <mergeCell ref="QYG18:QYL18"/>
    <mergeCell ref="QYV18:QZA18"/>
    <mergeCell ref="QSM18:QSR18"/>
    <mergeCell ref="QTB18:QTG18"/>
    <mergeCell ref="QTQ18:QTV18"/>
    <mergeCell ref="QUF18:QUK18"/>
    <mergeCell ref="QUU18:QUZ18"/>
    <mergeCell ref="QVJ18:QVO18"/>
    <mergeCell ref="QPA18:QPF18"/>
    <mergeCell ref="QPP18:QPU18"/>
    <mergeCell ref="QQE18:QQJ18"/>
    <mergeCell ref="QQT18:QQY18"/>
    <mergeCell ref="QRI18:QRN18"/>
    <mergeCell ref="QRX18:QSC18"/>
    <mergeCell ref="QLO18:QLT18"/>
    <mergeCell ref="QMD18:QMI18"/>
    <mergeCell ref="QMS18:QMX18"/>
    <mergeCell ref="QNH18:QNM18"/>
    <mergeCell ref="QNW18:QOB18"/>
    <mergeCell ref="QOL18:QOQ18"/>
    <mergeCell ref="QIC18:QIH18"/>
    <mergeCell ref="QIR18:QIW18"/>
    <mergeCell ref="QJG18:QJL18"/>
    <mergeCell ref="QJV18:QKA18"/>
    <mergeCell ref="QKK18:QKP18"/>
    <mergeCell ref="QKZ18:QLE18"/>
    <mergeCell ref="QEQ18:QEV18"/>
    <mergeCell ref="QFF18:QFK18"/>
    <mergeCell ref="QFU18:QFZ18"/>
    <mergeCell ref="QGJ18:QGO18"/>
    <mergeCell ref="QGY18:QHD18"/>
    <mergeCell ref="QHN18:QHS18"/>
    <mergeCell ref="QBE18:QBJ18"/>
    <mergeCell ref="QBT18:QBY18"/>
    <mergeCell ref="QCI18:QCN18"/>
    <mergeCell ref="QCX18:QDC18"/>
    <mergeCell ref="QDM18:QDR18"/>
    <mergeCell ref="QEB18:QEG18"/>
    <mergeCell ref="PXS18:PXX18"/>
    <mergeCell ref="PYH18:PYM18"/>
    <mergeCell ref="PYW18:PZB18"/>
    <mergeCell ref="PZL18:PZQ18"/>
    <mergeCell ref="QAA18:QAF18"/>
    <mergeCell ref="QAP18:QAU18"/>
    <mergeCell ref="PUG18:PUL18"/>
    <mergeCell ref="PUV18:PVA18"/>
    <mergeCell ref="PVK18:PVP18"/>
    <mergeCell ref="PVZ18:PWE18"/>
    <mergeCell ref="PWO18:PWT18"/>
    <mergeCell ref="PXD18:PXI18"/>
    <mergeCell ref="PQU18:PQZ18"/>
    <mergeCell ref="PRJ18:PRO18"/>
    <mergeCell ref="PRY18:PSD18"/>
    <mergeCell ref="PSN18:PSS18"/>
    <mergeCell ref="PTC18:PTH18"/>
    <mergeCell ref="PTR18:PTW18"/>
    <mergeCell ref="PNI18:PNN18"/>
    <mergeCell ref="PNX18:POC18"/>
    <mergeCell ref="POM18:POR18"/>
    <mergeCell ref="PPB18:PPG18"/>
    <mergeCell ref="PPQ18:PPV18"/>
    <mergeCell ref="PQF18:PQK18"/>
    <mergeCell ref="PJW18:PKB18"/>
    <mergeCell ref="PKL18:PKQ18"/>
    <mergeCell ref="PLA18:PLF18"/>
    <mergeCell ref="PLP18:PLU18"/>
    <mergeCell ref="PME18:PMJ18"/>
    <mergeCell ref="PMT18:PMY18"/>
    <mergeCell ref="PGK18:PGP18"/>
    <mergeCell ref="PGZ18:PHE18"/>
    <mergeCell ref="PHO18:PHT18"/>
    <mergeCell ref="PID18:PII18"/>
    <mergeCell ref="PIS18:PIX18"/>
    <mergeCell ref="PJH18:PJM18"/>
    <mergeCell ref="PCY18:PDD18"/>
    <mergeCell ref="PDN18:PDS18"/>
    <mergeCell ref="PEC18:PEH18"/>
    <mergeCell ref="PER18:PEW18"/>
    <mergeCell ref="PFG18:PFL18"/>
    <mergeCell ref="PFV18:PGA18"/>
    <mergeCell ref="OZM18:OZR18"/>
    <mergeCell ref="PAB18:PAG18"/>
    <mergeCell ref="PAQ18:PAV18"/>
    <mergeCell ref="PBF18:PBK18"/>
    <mergeCell ref="PBU18:PBZ18"/>
    <mergeCell ref="PCJ18:PCO18"/>
    <mergeCell ref="OWA18:OWF18"/>
    <mergeCell ref="OWP18:OWU18"/>
    <mergeCell ref="OXE18:OXJ18"/>
    <mergeCell ref="OXT18:OXY18"/>
    <mergeCell ref="OYI18:OYN18"/>
    <mergeCell ref="OYX18:OZC18"/>
    <mergeCell ref="OSO18:OST18"/>
    <mergeCell ref="OTD18:OTI18"/>
    <mergeCell ref="OTS18:OTX18"/>
    <mergeCell ref="OUH18:OUM18"/>
    <mergeCell ref="OUW18:OVB18"/>
    <mergeCell ref="OVL18:OVQ18"/>
    <mergeCell ref="OPC18:OPH18"/>
    <mergeCell ref="OPR18:OPW18"/>
    <mergeCell ref="OQG18:OQL18"/>
    <mergeCell ref="OQV18:ORA18"/>
    <mergeCell ref="ORK18:ORP18"/>
    <mergeCell ref="ORZ18:OSE18"/>
    <mergeCell ref="OLQ18:OLV18"/>
    <mergeCell ref="OMF18:OMK18"/>
    <mergeCell ref="OMU18:OMZ18"/>
    <mergeCell ref="ONJ18:ONO18"/>
    <mergeCell ref="ONY18:OOD18"/>
    <mergeCell ref="OON18:OOS18"/>
    <mergeCell ref="OIE18:OIJ18"/>
    <mergeCell ref="OIT18:OIY18"/>
    <mergeCell ref="OJI18:OJN18"/>
    <mergeCell ref="OJX18:OKC18"/>
    <mergeCell ref="OKM18:OKR18"/>
    <mergeCell ref="OLB18:OLG18"/>
    <mergeCell ref="OES18:OEX18"/>
    <mergeCell ref="OFH18:OFM18"/>
    <mergeCell ref="OFW18:OGB18"/>
    <mergeCell ref="OGL18:OGQ18"/>
    <mergeCell ref="OHA18:OHF18"/>
    <mergeCell ref="OHP18:OHU18"/>
    <mergeCell ref="OBG18:OBL18"/>
    <mergeCell ref="OBV18:OCA18"/>
    <mergeCell ref="OCK18:OCP18"/>
    <mergeCell ref="OCZ18:ODE18"/>
    <mergeCell ref="ODO18:ODT18"/>
    <mergeCell ref="OED18:OEI18"/>
    <mergeCell ref="NXU18:NXZ18"/>
    <mergeCell ref="NYJ18:NYO18"/>
    <mergeCell ref="NYY18:NZD18"/>
    <mergeCell ref="NZN18:NZS18"/>
    <mergeCell ref="OAC18:OAH18"/>
    <mergeCell ref="OAR18:OAW18"/>
    <mergeCell ref="NUI18:NUN18"/>
    <mergeCell ref="NUX18:NVC18"/>
    <mergeCell ref="NVM18:NVR18"/>
    <mergeCell ref="NWB18:NWG18"/>
    <mergeCell ref="NWQ18:NWV18"/>
    <mergeCell ref="NXF18:NXK18"/>
    <mergeCell ref="NQW18:NRB18"/>
    <mergeCell ref="NRL18:NRQ18"/>
    <mergeCell ref="NSA18:NSF18"/>
    <mergeCell ref="NSP18:NSU18"/>
    <mergeCell ref="NTE18:NTJ18"/>
    <mergeCell ref="NTT18:NTY18"/>
    <mergeCell ref="NNK18:NNP18"/>
    <mergeCell ref="NNZ18:NOE18"/>
    <mergeCell ref="NOO18:NOT18"/>
    <mergeCell ref="NPD18:NPI18"/>
    <mergeCell ref="NPS18:NPX18"/>
    <mergeCell ref="NQH18:NQM18"/>
    <mergeCell ref="NJY18:NKD18"/>
    <mergeCell ref="NKN18:NKS18"/>
    <mergeCell ref="NLC18:NLH18"/>
    <mergeCell ref="NLR18:NLW18"/>
    <mergeCell ref="NMG18:NML18"/>
    <mergeCell ref="NMV18:NNA18"/>
    <mergeCell ref="NGM18:NGR18"/>
    <mergeCell ref="NHB18:NHG18"/>
    <mergeCell ref="NHQ18:NHV18"/>
    <mergeCell ref="NIF18:NIK18"/>
    <mergeCell ref="NIU18:NIZ18"/>
    <mergeCell ref="NJJ18:NJO18"/>
    <mergeCell ref="NDA18:NDF18"/>
    <mergeCell ref="NDP18:NDU18"/>
    <mergeCell ref="NEE18:NEJ18"/>
    <mergeCell ref="NET18:NEY18"/>
    <mergeCell ref="NFI18:NFN18"/>
    <mergeCell ref="NFX18:NGC18"/>
    <mergeCell ref="MZO18:MZT18"/>
    <mergeCell ref="NAD18:NAI18"/>
    <mergeCell ref="NAS18:NAX18"/>
    <mergeCell ref="NBH18:NBM18"/>
    <mergeCell ref="NBW18:NCB18"/>
    <mergeCell ref="NCL18:NCQ18"/>
    <mergeCell ref="MWC18:MWH18"/>
    <mergeCell ref="MWR18:MWW18"/>
    <mergeCell ref="MXG18:MXL18"/>
    <mergeCell ref="MXV18:MYA18"/>
    <mergeCell ref="MYK18:MYP18"/>
    <mergeCell ref="MYZ18:MZE18"/>
    <mergeCell ref="MSQ18:MSV18"/>
    <mergeCell ref="MTF18:MTK18"/>
    <mergeCell ref="MTU18:MTZ18"/>
    <mergeCell ref="MUJ18:MUO18"/>
    <mergeCell ref="MUY18:MVD18"/>
    <mergeCell ref="MVN18:MVS18"/>
    <mergeCell ref="MPE18:MPJ18"/>
    <mergeCell ref="MPT18:MPY18"/>
    <mergeCell ref="MQI18:MQN18"/>
    <mergeCell ref="MQX18:MRC18"/>
    <mergeCell ref="MRM18:MRR18"/>
    <mergeCell ref="MSB18:MSG18"/>
    <mergeCell ref="MLS18:MLX18"/>
    <mergeCell ref="MMH18:MMM18"/>
    <mergeCell ref="MMW18:MNB18"/>
    <mergeCell ref="MNL18:MNQ18"/>
    <mergeCell ref="MOA18:MOF18"/>
    <mergeCell ref="MOP18:MOU18"/>
    <mergeCell ref="MIG18:MIL18"/>
    <mergeCell ref="MIV18:MJA18"/>
    <mergeCell ref="MJK18:MJP18"/>
    <mergeCell ref="MJZ18:MKE18"/>
    <mergeCell ref="MKO18:MKT18"/>
    <mergeCell ref="MLD18:MLI18"/>
    <mergeCell ref="MEU18:MEZ18"/>
    <mergeCell ref="MFJ18:MFO18"/>
    <mergeCell ref="MFY18:MGD18"/>
    <mergeCell ref="MGN18:MGS18"/>
    <mergeCell ref="MHC18:MHH18"/>
    <mergeCell ref="MHR18:MHW18"/>
    <mergeCell ref="MBI18:MBN18"/>
    <mergeCell ref="MBX18:MCC18"/>
    <mergeCell ref="MCM18:MCR18"/>
    <mergeCell ref="MDB18:MDG18"/>
    <mergeCell ref="MDQ18:MDV18"/>
    <mergeCell ref="MEF18:MEK18"/>
    <mergeCell ref="LXW18:LYB18"/>
    <mergeCell ref="LYL18:LYQ18"/>
    <mergeCell ref="LZA18:LZF18"/>
    <mergeCell ref="LZP18:LZU18"/>
    <mergeCell ref="MAE18:MAJ18"/>
    <mergeCell ref="MAT18:MAY18"/>
    <mergeCell ref="LUK18:LUP18"/>
    <mergeCell ref="LUZ18:LVE18"/>
    <mergeCell ref="LVO18:LVT18"/>
    <mergeCell ref="LWD18:LWI18"/>
    <mergeCell ref="LWS18:LWX18"/>
    <mergeCell ref="LXH18:LXM18"/>
    <mergeCell ref="LQY18:LRD18"/>
    <mergeCell ref="LRN18:LRS18"/>
    <mergeCell ref="LSC18:LSH18"/>
    <mergeCell ref="LSR18:LSW18"/>
    <mergeCell ref="LTG18:LTL18"/>
    <mergeCell ref="LTV18:LUA18"/>
    <mergeCell ref="LNM18:LNR18"/>
    <mergeCell ref="LOB18:LOG18"/>
    <mergeCell ref="LOQ18:LOV18"/>
    <mergeCell ref="LPF18:LPK18"/>
    <mergeCell ref="LPU18:LPZ18"/>
    <mergeCell ref="LQJ18:LQO18"/>
    <mergeCell ref="LKA18:LKF18"/>
    <mergeCell ref="LKP18:LKU18"/>
    <mergeCell ref="LLE18:LLJ18"/>
    <mergeCell ref="LLT18:LLY18"/>
    <mergeCell ref="LMI18:LMN18"/>
    <mergeCell ref="LMX18:LNC18"/>
    <mergeCell ref="LGO18:LGT18"/>
    <mergeCell ref="LHD18:LHI18"/>
    <mergeCell ref="LHS18:LHX18"/>
    <mergeCell ref="LIH18:LIM18"/>
    <mergeCell ref="LIW18:LJB18"/>
    <mergeCell ref="LJL18:LJQ18"/>
    <mergeCell ref="LDC18:LDH18"/>
    <mergeCell ref="LDR18:LDW18"/>
    <mergeCell ref="LEG18:LEL18"/>
    <mergeCell ref="LEV18:LFA18"/>
    <mergeCell ref="LFK18:LFP18"/>
    <mergeCell ref="LFZ18:LGE18"/>
    <mergeCell ref="KZQ18:KZV18"/>
    <mergeCell ref="LAF18:LAK18"/>
    <mergeCell ref="LAU18:LAZ18"/>
    <mergeCell ref="LBJ18:LBO18"/>
    <mergeCell ref="LBY18:LCD18"/>
    <mergeCell ref="LCN18:LCS18"/>
    <mergeCell ref="KWE18:KWJ18"/>
    <mergeCell ref="KWT18:KWY18"/>
    <mergeCell ref="KXI18:KXN18"/>
    <mergeCell ref="KXX18:KYC18"/>
    <mergeCell ref="KYM18:KYR18"/>
    <mergeCell ref="KZB18:KZG18"/>
    <mergeCell ref="KSS18:KSX18"/>
    <mergeCell ref="KTH18:KTM18"/>
    <mergeCell ref="KTW18:KUB18"/>
    <mergeCell ref="KUL18:KUQ18"/>
    <mergeCell ref="KVA18:KVF18"/>
    <mergeCell ref="KVP18:KVU18"/>
    <mergeCell ref="KPG18:KPL18"/>
    <mergeCell ref="KPV18:KQA18"/>
    <mergeCell ref="KQK18:KQP18"/>
    <mergeCell ref="KQZ18:KRE18"/>
    <mergeCell ref="KRO18:KRT18"/>
    <mergeCell ref="KSD18:KSI18"/>
    <mergeCell ref="KLU18:KLZ18"/>
    <mergeCell ref="KMJ18:KMO18"/>
    <mergeCell ref="KMY18:KND18"/>
    <mergeCell ref="KNN18:KNS18"/>
    <mergeCell ref="KOC18:KOH18"/>
    <mergeCell ref="KOR18:KOW18"/>
    <mergeCell ref="KII18:KIN18"/>
    <mergeCell ref="KIX18:KJC18"/>
    <mergeCell ref="KJM18:KJR18"/>
    <mergeCell ref="KKB18:KKG18"/>
    <mergeCell ref="KKQ18:KKV18"/>
    <mergeCell ref="KLF18:KLK18"/>
    <mergeCell ref="KEW18:KFB18"/>
    <mergeCell ref="KFL18:KFQ18"/>
    <mergeCell ref="KGA18:KGF18"/>
    <mergeCell ref="KGP18:KGU18"/>
    <mergeCell ref="KHE18:KHJ18"/>
    <mergeCell ref="KHT18:KHY18"/>
    <mergeCell ref="KBK18:KBP18"/>
    <mergeCell ref="KBZ18:KCE18"/>
    <mergeCell ref="KCO18:KCT18"/>
    <mergeCell ref="KDD18:KDI18"/>
    <mergeCell ref="KDS18:KDX18"/>
    <mergeCell ref="KEH18:KEM18"/>
    <mergeCell ref="JXY18:JYD18"/>
    <mergeCell ref="JYN18:JYS18"/>
    <mergeCell ref="JZC18:JZH18"/>
    <mergeCell ref="JZR18:JZW18"/>
    <mergeCell ref="KAG18:KAL18"/>
    <mergeCell ref="KAV18:KBA18"/>
    <mergeCell ref="JUM18:JUR18"/>
    <mergeCell ref="JVB18:JVG18"/>
    <mergeCell ref="JVQ18:JVV18"/>
    <mergeCell ref="JWF18:JWK18"/>
    <mergeCell ref="JWU18:JWZ18"/>
    <mergeCell ref="JXJ18:JXO18"/>
    <mergeCell ref="JRA18:JRF18"/>
    <mergeCell ref="JRP18:JRU18"/>
    <mergeCell ref="JSE18:JSJ18"/>
    <mergeCell ref="JST18:JSY18"/>
    <mergeCell ref="JTI18:JTN18"/>
    <mergeCell ref="JTX18:JUC18"/>
    <mergeCell ref="JNO18:JNT18"/>
    <mergeCell ref="JOD18:JOI18"/>
    <mergeCell ref="JOS18:JOX18"/>
    <mergeCell ref="JPH18:JPM18"/>
    <mergeCell ref="JPW18:JQB18"/>
    <mergeCell ref="JQL18:JQQ18"/>
    <mergeCell ref="JKC18:JKH18"/>
    <mergeCell ref="JKR18:JKW18"/>
    <mergeCell ref="JLG18:JLL18"/>
    <mergeCell ref="JLV18:JMA18"/>
    <mergeCell ref="JMK18:JMP18"/>
    <mergeCell ref="JMZ18:JNE18"/>
    <mergeCell ref="JGQ18:JGV18"/>
    <mergeCell ref="JHF18:JHK18"/>
    <mergeCell ref="JHU18:JHZ18"/>
    <mergeCell ref="JIJ18:JIO18"/>
    <mergeCell ref="JIY18:JJD18"/>
    <mergeCell ref="JJN18:JJS18"/>
    <mergeCell ref="JDE18:JDJ18"/>
    <mergeCell ref="JDT18:JDY18"/>
    <mergeCell ref="JEI18:JEN18"/>
    <mergeCell ref="JEX18:JFC18"/>
    <mergeCell ref="JFM18:JFR18"/>
    <mergeCell ref="JGB18:JGG18"/>
    <mergeCell ref="IZS18:IZX18"/>
    <mergeCell ref="JAH18:JAM18"/>
    <mergeCell ref="JAW18:JBB18"/>
    <mergeCell ref="JBL18:JBQ18"/>
    <mergeCell ref="JCA18:JCF18"/>
    <mergeCell ref="JCP18:JCU18"/>
    <mergeCell ref="IWG18:IWL18"/>
    <mergeCell ref="IWV18:IXA18"/>
    <mergeCell ref="IXK18:IXP18"/>
    <mergeCell ref="IXZ18:IYE18"/>
    <mergeCell ref="IYO18:IYT18"/>
    <mergeCell ref="IZD18:IZI18"/>
    <mergeCell ref="ISU18:ISZ18"/>
    <mergeCell ref="ITJ18:ITO18"/>
    <mergeCell ref="ITY18:IUD18"/>
    <mergeCell ref="IUN18:IUS18"/>
    <mergeCell ref="IVC18:IVH18"/>
    <mergeCell ref="IVR18:IVW18"/>
    <mergeCell ref="IPI18:IPN18"/>
    <mergeCell ref="IPX18:IQC18"/>
    <mergeCell ref="IQM18:IQR18"/>
    <mergeCell ref="IRB18:IRG18"/>
    <mergeCell ref="IRQ18:IRV18"/>
    <mergeCell ref="ISF18:ISK18"/>
    <mergeCell ref="ILW18:IMB18"/>
    <mergeCell ref="IML18:IMQ18"/>
    <mergeCell ref="INA18:INF18"/>
    <mergeCell ref="INP18:INU18"/>
    <mergeCell ref="IOE18:IOJ18"/>
    <mergeCell ref="IOT18:IOY18"/>
    <mergeCell ref="IIK18:IIP18"/>
    <mergeCell ref="IIZ18:IJE18"/>
    <mergeCell ref="IJO18:IJT18"/>
    <mergeCell ref="IKD18:IKI18"/>
    <mergeCell ref="IKS18:IKX18"/>
    <mergeCell ref="ILH18:ILM18"/>
    <mergeCell ref="IEY18:IFD18"/>
    <mergeCell ref="IFN18:IFS18"/>
    <mergeCell ref="IGC18:IGH18"/>
    <mergeCell ref="IGR18:IGW18"/>
    <mergeCell ref="IHG18:IHL18"/>
    <mergeCell ref="IHV18:IIA18"/>
    <mergeCell ref="IBM18:IBR18"/>
    <mergeCell ref="ICB18:ICG18"/>
    <mergeCell ref="ICQ18:ICV18"/>
    <mergeCell ref="IDF18:IDK18"/>
    <mergeCell ref="IDU18:IDZ18"/>
    <mergeCell ref="IEJ18:IEO18"/>
    <mergeCell ref="HYA18:HYF18"/>
    <mergeCell ref="HYP18:HYU18"/>
    <mergeCell ref="HZE18:HZJ18"/>
    <mergeCell ref="HZT18:HZY18"/>
    <mergeCell ref="IAI18:IAN18"/>
    <mergeCell ref="IAX18:IBC18"/>
    <mergeCell ref="HUO18:HUT18"/>
    <mergeCell ref="HVD18:HVI18"/>
    <mergeCell ref="HVS18:HVX18"/>
    <mergeCell ref="HWH18:HWM18"/>
    <mergeCell ref="HWW18:HXB18"/>
    <mergeCell ref="HXL18:HXQ18"/>
    <mergeCell ref="HRC18:HRH18"/>
    <mergeCell ref="HRR18:HRW18"/>
    <mergeCell ref="HSG18:HSL18"/>
    <mergeCell ref="HSV18:HTA18"/>
    <mergeCell ref="HTK18:HTP18"/>
    <mergeCell ref="HTZ18:HUE18"/>
    <mergeCell ref="HNQ18:HNV18"/>
    <mergeCell ref="HOF18:HOK18"/>
    <mergeCell ref="HOU18:HOZ18"/>
    <mergeCell ref="HPJ18:HPO18"/>
    <mergeCell ref="HPY18:HQD18"/>
    <mergeCell ref="HQN18:HQS18"/>
    <mergeCell ref="HKE18:HKJ18"/>
    <mergeCell ref="HKT18:HKY18"/>
    <mergeCell ref="HLI18:HLN18"/>
    <mergeCell ref="HLX18:HMC18"/>
    <mergeCell ref="HMM18:HMR18"/>
    <mergeCell ref="HNB18:HNG18"/>
    <mergeCell ref="HGS18:HGX18"/>
    <mergeCell ref="HHH18:HHM18"/>
    <mergeCell ref="HHW18:HIB18"/>
    <mergeCell ref="HIL18:HIQ18"/>
    <mergeCell ref="HJA18:HJF18"/>
    <mergeCell ref="HJP18:HJU18"/>
    <mergeCell ref="HDG18:HDL18"/>
    <mergeCell ref="HDV18:HEA18"/>
    <mergeCell ref="HEK18:HEP18"/>
    <mergeCell ref="HEZ18:HFE18"/>
    <mergeCell ref="HFO18:HFT18"/>
    <mergeCell ref="HGD18:HGI18"/>
    <mergeCell ref="GZU18:GZZ18"/>
    <mergeCell ref="HAJ18:HAO18"/>
    <mergeCell ref="HAY18:HBD18"/>
    <mergeCell ref="HBN18:HBS18"/>
    <mergeCell ref="HCC18:HCH18"/>
    <mergeCell ref="HCR18:HCW18"/>
    <mergeCell ref="GWI18:GWN18"/>
    <mergeCell ref="GWX18:GXC18"/>
    <mergeCell ref="GXM18:GXR18"/>
    <mergeCell ref="GYB18:GYG18"/>
    <mergeCell ref="GYQ18:GYV18"/>
    <mergeCell ref="GZF18:GZK18"/>
    <mergeCell ref="GSW18:GTB18"/>
    <mergeCell ref="GTL18:GTQ18"/>
    <mergeCell ref="GUA18:GUF18"/>
    <mergeCell ref="GUP18:GUU18"/>
    <mergeCell ref="GVE18:GVJ18"/>
    <mergeCell ref="GVT18:GVY18"/>
    <mergeCell ref="GPK18:GPP18"/>
    <mergeCell ref="GPZ18:GQE18"/>
    <mergeCell ref="GQO18:GQT18"/>
    <mergeCell ref="GRD18:GRI18"/>
    <mergeCell ref="GRS18:GRX18"/>
    <mergeCell ref="GSH18:GSM18"/>
    <mergeCell ref="GLY18:GMD18"/>
    <mergeCell ref="GMN18:GMS18"/>
    <mergeCell ref="GNC18:GNH18"/>
    <mergeCell ref="GNR18:GNW18"/>
    <mergeCell ref="GOG18:GOL18"/>
    <mergeCell ref="GOV18:GPA18"/>
    <mergeCell ref="GIM18:GIR18"/>
    <mergeCell ref="GJB18:GJG18"/>
    <mergeCell ref="GJQ18:GJV18"/>
    <mergeCell ref="GKF18:GKK18"/>
    <mergeCell ref="GKU18:GKZ18"/>
    <mergeCell ref="GLJ18:GLO18"/>
    <mergeCell ref="GFA18:GFF18"/>
    <mergeCell ref="GFP18:GFU18"/>
    <mergeCell ref="GGE18:GGJ18"/>
    <mergeCell ref="GGT18:GGY18"/>
    <mergeCell ref="GHI18:GHN18"/>
    <mergeCell ref="GHX18:GIC18"/>
    <mergeCell ref="GBO18:GBT18"/>
    <mergeCell ref="GCD18:GCI18"/>
    <mergeCell ref="GCS18:GCX18"/>
    <mergeCell ref="GDH18:GDM18"/>
    <mergeCell ref="GDW18:GEB18"/>
    <mergeCell ref="GEL18:GEQ18"/>
    <mergeCell ref="FYC18:FYH18"/>
    <mergeCell ref="FYR18:FYW18"/>
    <mergeCell ref="FZG18:FZL18"/>
    <mergeCell ref="FZV18:GAA18"/>
    <mergeCell ref="GAK18:GAP18"/>
    <mergeCell ref="GAZ18:GBE18"/>
    <mergeCell ref="FUQ18:FUV18"/>
    <mergeCell ref="FVF18:FVK18"/>
    <mergeCell ref="FVU18:FVZ18"/>
    <mergeCell ref="FWJ18:FWO18"/>
    <mergeCell ref="FWY18:FXD18"/>
    <mergeCell ref="FXN18:FXS18"/>
    <mergeCell ref="FRE18:FRJ18"/>
    <mergeCell ref="FRT18:FRY18"/>
    <mergeCell ref="FSI18:FSN18"/>
    <mergeCell ref="FSX18:FTC18"/>
    <mergeCell ref="FTM18:FTR18"/>
    <mergeCell ref="FUB18:FUG18"/>
    <mergeCell ref="FNS18:FNX18"/>
    <mergeCell ref="FOH18:FOM18"/>
    <mergeCell ref="FOW18:FPB18"/>
    <mergeCell ref="FPL18:FPQ18"/>
    <mergeCell ref="FQA18:FQF18"/>
    <mergeCell ref="FQP18:FQU18"/>
    <mergeCell ref="FKG18:FKL18"/>
    <mergeCell ref="FKV18:FLA18"/>
    <mergeCell ref="FLK18:FLP18"/>
    <mergeCell ref="FLZ18:FME18"/>
    <mergeCell ref="FMO18:FMT18"/>
    <mergeCell ref="FND18:FNI18"/>
    <mergeCell ref="FGU18:FGZ18"/>
    <mergeCell ref="FHJ18:FHO18"/>
    <mergeCell ref="FHY18:FID18"/>
    <mergeCell ref="FIN18:FIS18"/>
    <mergeCell ref="FJC18:FJH18"/>
    <mergeCell ref="FJR18:FJW18"/>
    <mergeCell ref="FDI18:FDN18"/>
    <mergeCell ref="FDX18:FEC18"/>
    <mergeCell ref="FEM18:FER18"/>
    <mergeCell ref="FFB18:FFG18"/>
    <mergeCell ref="FFQ18:FFV18"/>
    <mergeCell ref="FGF18:FGK18"/>
    <mergeCell ref="EZW18:FAB18"/>
    <mergeCell ref="FAL18:FAQ18"/>
    <mergeCell ref="FBA18:FBF18"/>
    <mergeCell ref="FBP18:FBU18"/>
    <mergeCell ref="FCE18:FCJ18"/>
    <mergeCell ref="FCT18:FCY18"/>
    <mergeCell ref="EWK18:EWP18"/>
    <mergeCell ref="EWZ18:EXE18"/>
    <mergeCell ref="EXO18:EXT18"/>
    <mergeCell ref="EYD18:EYI18"/>
    <mergeCell ref="EYS18:EYX18"/>
    <mergeCell ref="EZH18:EZM18"/>
    <mergeCell ref="ESY18:ETD18"/>
    <mergeCell ref="ETN18:ETS18"/>
    <mergeCell ref="EUC18:EUH18"/>
    <mergeCell ref="EUR18:EUW18"/>
    <mergeCell ref="EVG18:EVL18"/>
    <mergeCell ref="EVV18:EWA18"/>
    <mergeCell ref="EPM18:EPR18"/>
    <mergeCell ref="EQB18:EQG18"/>
    <mergeCell ref="EQQ18:EQV18"/>
    <mergeCell ref="ERF18:ERK18"/>
    <mergeCell ref="ERU18:ERZ18"/>
    <mergeCell ref="ESJ18:ESO18"/>
    <mergeCell ref="EMA18:EMF18"/>
    <mergeCell ref="EMP18:EMU18"/>
    <mergeCell ref="ENE18:ENJ18"/>
    <mergeCell ref="ENT18:ENY18"/>
    <mergeCell ref="EOI18:EON18"/>
    <mergeCell ref="EOX18:EPC18"/>
    <mergeCell ref="EIO18:EIT18"/>
    <mergeCell ref="EJD18:EJI18"/>
    <mergeCell ref="EJS18:EJX18"/>
    <mergeCell ref="EKH18:EKM18"/>
    <mergeCell ref="EKW18:ELB18"/>
    <mergeCell ref="ELL18:ELQ18"/>
    <mergeCell ref="EFC18:EFH18"/>
    <mergeCell ref="EFR18:EFW18"/>
    <mergeCell ref="EGG18:EGL18"/>
    <mergeCell ref="EGV18:EHA18"/>
    <mergeCell ref="EHK18:EHP18"/>
    <mergeCell ref="EHZ18:EIE18"/>
    <mergeCell ref="EBQ18:EBV18"/>
    <mergeCell ref="ECF18:ECK18"/>
    <mergeCell ref="ECU18:ECZ18"/>
    <mergeCell ref="EDJ18:EDO18"/>
    <mergeCell ref="EDY18:EED18"/>
    <mergeCell ref="EEN18:EES18"/>
    <mergeCell ref="DYE18:DYJ18"/>
    <mergeCell ref="DYT18:DYY18"/>
    <mergeCell ref="DZI18:DZN18"/>
    <mergeCell ref="DZX18:EAC18"/>
    <mergeCell ref="EAM18:EAR18"/>
    <mergeCell ref="EBB18:EBG18"/>
    <mergeCell ref="DUS18:DUX18"/>
    <mergeCell ref="DVH18:DVM18"/>
    <mergeCell ref="DVW18:DWB18"/>
    <mergeCell ref="DWL18:DWQ18"/>
    <mergeCell ref="DXA18:DXF18"/>
    <mergeCell ref="DXP18:DXU18"/>
    <mergeCell ref="DRG18:DRL18"/>
    <mergeCell ref="DRV18:DSA18"/>
    <mergeCell ref="DSK18:DSP18"/>
    <mergeCell ref="DSZ18:DTE18"/>
    <mergeCell ref="DTO18:DTT18"/>
    <mergeCell ref="DUD18:DUI18"/>
    <mergeCell ref="DNU18:DNZ18"/>
    <mergeCell ref="DOJ18:DOO18"/>
    <mergeCell ref="DOY18:DPD18"/>
    <mergeCell ref="DPN18:DPS18"/>
    <mergeCell ref="DQC18:DQH18"/>
    <mergeCell ref="DQR18:DQW18"/>
    <mergeCell ref="DKI18:DKN18"/>
    <mergeCell ref="DKX18:DLC18"/>
    <mergeCell ref="DLM18:DLR18"/>
    <mergeCell ref="DMB18:DMG18"/>
    <mergeCell ref="DMQ18:DMV18"/>
    <mergeCell ref="DNF18:DNK18"/>
    <mergeCell ref="DGW18:DHB18"/>
    <mergeCell ref="DHL18:DHQ18"/>
    <mergeCell ref="DIA18:DIF18"/>
    <mergeCell ref="DIP18:DIU18"/>
    <mergeCell ref="DJE18:DJJ18"/>
    <mergeCell ref="DJT18:DJY18"/>
    <mergeCell ref="DDK18:DDP18"/>
    <mergeCell ref="DDZ18:DEE18"/>
    <mergeCell ref="DEO18:DET18"/>
    <mergeCell ref="DFD18:DFI18"/>
    <mergeCell ref="DFS18:DFX18"/>
    <mergeCell ref="DGH18:DGM18"/>
    <mergeCell ref="CZY18:DAD18"/>
    <mergeCell ref="DAN18:DAS18"/>
    <mergeCell ref="DBC18:DBH18"/>
    <mergeCell ref="DBR18:DBW18"/>
    <mergeCell ref="DCG18:DCL18"/>
    <mergeCell ref="DCV18:DDA18"/>
    <mergeCell ref="CWM18:CWR18"/>
    <mergeCell ref="CXB18:CXG18"/>
    <mergeCell ref="CXQ18:CXV18"/>
    <mergeCell ref="CYF18:CYK18"/>
    <mergeCell ref="CYU18:CYZ18"/>
    <mergeCell ref="CZJ18:CZO18"/>
    <mergeCell ref="CTA18:CTF18"/>
    <mergeCell ref="CTP18:CTU18"/>
    <mergeCell ref="CUE18:CUJ18"/>
    <mergeCell ref="CUT18:CUY18"/>
    <mergeCell ref="CVI18:CVN18"/>
    <mergeCell ref="CVX18:CWC18"/>
    <mergeCell ref="CPO18:CPT18"/>
    <mergeCell ref="CQD18:CQI18"/>
    <mergeCell ref="CQS18:CQX18"/>
    <mergeCell ref="CRH18:CRM18"/>
    <mergeCell ref="CRW18:CSB18"/>
    <mergeCell ref="CSL18:CSQ18"/>
    <mergeCell ref="CMC18:CMH18"/>
    <mergeCell ref="CMR18:CMW18"/>
    <mergeCell ref="CNG18:CNL18"/>
    <mergeCell ref="CNV18:COA18"/>
    <mergeCell ref="COK18:COP18"/>
    <mergeCell ref="COZ18:CPE18"/>
    <mergeCell ref="CIQ18:CIV18"/>
    <mergeCell ref="CJF18:CJK18"/>
    <mergeCell ref="CJU18:CJZ18"/>
    <mergeCell ref="CKJ18:CKO18"/>
    <mergeCell ref="CKY18:CLD18"/>
    <mergeCell ref="CLN18:CLS18"/>
    <mergeCell ref="CFE18:CFJ18"/>
    <mergeCell ref="CFT18:CFY18"/>
    <mergeCell ref="CGI18:CGN18"/>
    <mergeCell ref="CGX18:CHC18"/>
    <mergeCell ref="CHM18:CHR18"/>
    <mergeCell ref="CIB18:CIG18"/>
    <mergeCell ref="CBS18:CBX18"/>
    <mergeCell ref="CCH18:CCM18"/>
    <mergeCell ref="CCW18:CDB18"/>
    <mergeCell ref="CDL18:CDQ18"/>
    <mergeCell ref="CEA18:CEF18"/>
    <mergeCell ref="CEP18:CEU18"/>
    <mergeCell ref="BYG18:BYL18"/>
    <mergeCell ref="BYV18:BZA18"/>
    <mergeCell ref="BZK18:BZP18"/>
    <mergeCell ref="BZZ18:CAE18"/>
    <mergeCell ref="CAO18:CAT18"/>
    <mergeCell ref="CBD18:CBI18"/>
    <mergeCell ref="BUU18:BUZ18"/>
    <mergeCell ref="BVJ18:BVO18"/>
    <mergeCell ref="BVY18:BWD18"/>
    <mergeCell ref="BWN18:BWS18"/>
    <mergeCell ref="BXC18:BXH18"/>
    <mergeCell ref="BXR18:BXW18"/>
    <mergeCell ref="BRI18:BRN18"/>
    <mergeCell ref="BRX18:BSC18"/>
    <mergeCell ref="BSM18:BSR18"/>
    <mergeCell ref="BTB18:BTG18"/>
    <mergeCell ref="BTQ18:BTV18"/>
    <mergeCell ref="BUF18:BUK18"/>
    <mergeCell ref="BNW18:BOB18"/>
    <mergeCell ref="BOL18:BOQ18"/>
    <mergeCell ref="BPA18:BPF18"/>
    <mergeCell ref="BPP18:BPU18"/>
    <mergeCell ref="BQE18:BQJ18"/>
    <mergeCell ref="BQT18:BQY18"/>
    <mergeCell ref="BKK18:BKP18"/>
    <mergeCell ref="BKZ18:BLE18"/>
    <mergeCell ref="BLO18:BLT18"/>
    <mergeCell ref="BMD18:BMI18"/>
    <mergeCell ref="BMS18:BMX18"/>
    <mergeCell ref="BNH18:BNM18"/>
    <mergeCell ref="BGY18:BHD18"/>
    <mergeCell ref="BHN18:BHS18"/>
    <mergeCell ref="BIC18:BIH18"/>
    <mergeCell ref="BIR18:BIW18"/>
    <mergeCell ref="BJG18:BJL18"/>
    <mergeCell ref="BJV18:BKA18"/>
    <mergeCell ref="BDM18:BDR18"/>
    <mergeCell ref="BEB18:BEG18"/>
    <mergeCell ref="BEQ18:BEV18"/>
    <mergeCell ref="BFF18:BFK18"/>
    <mergeCell ref="BFU18:BFZ18"/>
    <mergeCell ref="BGJ18:BGO18"/>
    <mergeCell ref="BAA18:BAF18"/>
    <mergeCell ref="BAP18:BAU18"/>
    <mergeCell ref="BBE18:BBJ18"/>
    <mergeCell ref="BBT18:BBY18"/>
    <mergeCell ref="BCI18:BCN18"/>
    <mergeCell ref="BCX18:BDC18"/>
    <mergeCell ref="AWO18:AWT18"/>
    <mergeCell ref="AXD18:AXI18"/>
    <mergeCell ref="AXS18:AXX18"/>
    <mergeCell ref="AYH18:AYM18"/>
    <mergeCell ref="AYW18:AZB18"/>
    <mergeCell ref="AZL18:AZQ18"/>
    <mergeCell ref="ATC18:ATH18"/>
    <mergeCell ref="ATR18:ATW18"/>
    <mergeCell ref="AUG18:AUL18"/>
    <mergeCell ref="AUV18:AVA18"/>
    <mergeCell ref="AVK18:AVP18"/>
    <mergeCell ref="AVZ18:AWE18"/>
    <mergeCell ref="APQ18:APV18"/>
    <mergeCell ref="AQF18:AQK18"/>
    <mergeCell ref="AQU18:AQZ18"/>
    <mergeCell ref="ARJ18:ARO18"/>
    <mergeCell ref="ARY18:ASD18"/>
    <mergeCell ref="ASN18:ASS18"/>
    <mergeCell ref="AME18:AMJ18"/>
    <mergeCell ref="AMT18:AMY18"/>
    <mergeCell ref="ANI18:ANN18"/>
    <mergeCell ref="ANX18:AOC18"/>
    <mergeCell ref="AOM18:AOR18"/>
    <mergeCell ref="APB18:APG18"/>
    <mergeCell ref="AIS18:AIX18"/>
    <mergeCell ref="AJH18:AJM18"/>
    <mergeCell ref="AJW18:AKB18"/>
    <mergeCell ref="AKL18:AKQ18"/>
    <mergeCell ref="ALA18:ALF18"/>
    <mergeCell ref="ALP18:ALU18"/>
    <mergeCell ref="AFG18:AFL18"/>
    <mergeCell ref="AFV18:AGA18"/>
    <mergeCell ref="AGK18:AGP18"/>
    <mergeCell ref="AGZ18:AHE18"/>
    <mergeCell ref="AHO18:AHT18"/>
    <mergeCell ref="AID18:AII18"/>
    <mergeCell ref="ABU18:ABZ18"/>
    <mergeCell ref="ACJ18:ACO18"/>
    <mergeCell ref="ACY18:ADD18"/>
    <mergeCell ref="ADN18:ADS18"/>
    <mergeCell ref="AEC18:AEH18"/>
    <mergeCell ref="AER18:AEW18"/>
    <mergeCell ref="YI18:YN18"/>
    <mergeCell ref="YX18:ZC18"/>
    <mergeCell ref="ZM18:ZR18"/>
    <mergeCell ref="AAB18:AAG18"/>
    <mergeCell ref="AAQ18:AAV18"/>
    <mergeCell ref="ABF18:ABK18"/>
    <mergeCell ref="UW18:VB18"/>
    <mergeCell ref="VL18:VQ18"/>
    <mergeCell ref="WA18:WF18"/>
    <mergeCell ref="WP18:WU18"/>
    <mergeCell ref="XE18:XJ18"/>
    <mergeCell ref="XT18:XY18"/>
    <mergeCell ref="RK18:RP18"/>
    <mergeCell ref="RZ18:SE18"/>
    <mergeCell ref="SO18:ST18"/>
    <mergeCell ref="TD18:TI18"/>
    <mergeCell ref="TS18:TX18"/>
    <mergeCell ref="UH18:UM18"/>
    <mergeCell ref="NY18:OD18"/>
    <mergeCell ref="ON18:OS18"/>
    <mergeCell ref="PC18:PH18"/>
    <mergeCell ref="PR18:PW18"/>
    <mergeCell ref="QG18:QL18"/>
    <mergeCell ref="QV18:RA18"/>
    <mergeCell ref="KM18:KR18"/>
    <mergeCell ref="LB18:LG18"/>
    <mergeCell ref="LQ18:LV18"/>
    <mergeCell ref="MF18:MK18"/>
    <mergeCell ref="MU18:MZ18"/>
    <mergeCell ref="NJ18:NO18"/>
    <mergeCell ref="HA18:HF18"/>
    <mergeCell ref="HP18:HU18"/>
    <mergeCell ref="IE18:IJ18"/>
    <mergeCell ref="IT18:IY18"/>
    <mergeCell ref="JI18:JN18"/>
    <mergeCell ref="JX18:KC18"/>
    <mergeCell ref="DO18:DT18"/>
    <mergeCell ref="ED18:EI18"/>
    <mergeCell ref="ES18:EX18"/>
    <mergeCell ref="FH18:FM18"/>
    <mergeCell ref="FW18:GB18"/>
    <mergeCell ref="GL18:GQ18"/>
    <mergeCell ref="XDU17:XDZ17"/>
    <mergeCell ref="XEJ17:XEO17"/>
    <mergeCell ref="XEY17:XFB17"/>
    <mergeCell ref="A18:D18"/>
    <mergeCell ref="AC18:AH18"/>
    <mergeCell ref="AR18:AW18"/>
    <mergeCell ref="BG18:BL18"/>
    <mergeCell ref="BV18:CA18"/>
    <mergeCell ref="CK18:CP18"/>
    <mergeCell ref="CZ18:DE18"/>
    <mergeCell ref="XAI17:XAN17"/>
    <mergeCell ref="XAX17:XBC17"/>
    <mergeCell ref="XBM17:XBR17"/>
    <mergeCell ref="XCB17:XCG17"/>
    <mergeCell ref="XCQ17:XCV17"/>
    <mergeCell ref="XDF17:XDK17"/>
    <mergeCell ref="WWW17:WXB17"/>
    <mergeCell ref="WXL17:WXQ17"/>
    <mergeCell ref="WYA17:WYF17"/>
    <mergeCell ref="WYP17:WYU17"/>
    <mergeCell ref="WZE17:WZJ17"/>
    <mergeCell ref="WZT17:WZY17"/>
    <mergeCell ref="WTK17:WTP17"/>
    <mergeCell ref="WTZ17:WUE17"/>
    <mergeCell ref="WUO17:WUT17"/>
    <mergeCell ref="WVD17:WVI17"/>
    <mergeCell ref="WVS17:WVX17"/>
    <mergeCell ref="WWH17:WWM17"/>
    <mergeCell ref="WPY17:WQD17"/>
    <mergeCell ref="WQN17:WQS17"/>
    <mergeCell ref="WRC17:WRH17"/>
    <mergeCell ref="WRR17:WRW17"/>
    <mergeCell ref="WSG17:WSL17"/>
    <mergeCell ref="WSV17:WTA17"/>
    <mergeCell ref="WMM17:WMR17"/>
    <mergeCell ref="WNB17:WNG17"/>
    <mergeCell ref="WNQ17:WNV17"/>
    <mergeCell ref="WOF17:WOK17"/>
    <mergeCell ref="WOU17:WOZ17"/>
    <mergeCell ref="WPJ17:WPO17"/>
    <mergeCell ref="WJA17:WJF17"/>
    <mergeCell ref="WJP17:WJU17"/>
    <mergeCell ref="WKE17:WKJ17"/>
    <mergeCell ref="WKT17:WKY17"/>
    <mergeCell ref="WLI17:WLN17"/>
    <mergeCell ref="WLX17:WMC17"/>
    <mergeCell ref="WFO17:WFT17"/>
    <mergeCell ref="WGD17:WGI17"/>
    <mergeCell ref="WGS17:WGX17"/>
    <mergeCell ref="WHH17:WHM17"/>
    <mergeCell ref="WHW17:WIB17"/>
    <mergeCell ref="WIL17:WIQ17"/>
    <mergeCell ref="WCC17:WCH17"/>
    <mergeCell ref="WCR17:WCW17"/>
    <mergeCell ref="WDG17:WDL17"/>
    <mergeCell ref="WDV17:WEA17"/>
    <mergeCell ref="WEK17:WEP17"/>
    <mergeCell ref="WEZ17:WFE17"/>
    <mergeCell ref="VYQ17:VYV17"/>
    <mergeCell ref="VZF17:VZK17"/>
    <mergeCell ref="VZU17:VZZ17"/>
    <mergeCell ref="WAJ17:WAO17"/>
    <mergeCell ref="WAY17:WBD17"/>
    <mergeCell ref="WBN17:WBS17"/>
    <mergeCell ref="VVE17:VVJ17"/>
    <mergeCell ref="VVT17:VVY17"/>
    <mergeCell ref="VWI17:VWN17"/>
    <mergeCell ref="VWX17:VXC17"/>
    <mergeCell ref="VXM17:VXR17"/>
    <mergeCell ref="VYB17:VYG17"/>
    <mergeCell ref="VRS17:VRX17"/>
    <mergeCell ref="VSH17:VSM17"/>
    <mergeCell ref="VSW17:VTB17"/>
    <mergeCell ref="VTL17:VTQ17"/>
    <mergeCell ref="VUA17:VUF17"/>
    <mergeCell ref="VUP17:VUU17"/>
    <mergeCell ref="VOG17:VOL17"/>
    <mergeCell ref="VOV17:VPA17"/>
    <mergeCell ref="VPK17:VPP17"/>
    <mergeCell ref="VPZ17:VQE17"/>
    <mergeCell ref="VQO17:VQT17"/>
    <mergeCell ref="VRD17:VRI17"/>
    <mergeCell ref="VKU17:VKZ17"/>
    <mergeCell ref="VLJ17:VLO17"/>
    <mergeCell ref="VLY17:VMD17"/>
    <mergeCell ref="VMN17:VMS17"/>
    <mergeCell ref="VNC17:VNH17"/>
    <mergeCell ref="VNR17:VNW17"/>
    <mergeCell ref="VHI17:VHN17"/>
    <mergeCell ref="VHX17:VIC17"/>
    <mergeCell ref="VIM17:VIR17"/>
    <mergeCell ref="VJB17:VJG17"/>
    <mergeCell ref="VJQ17:VJV17"/>
    <mergeCell ref="VKF17:VKK17"/>
    <mergeCell ref="VDW17:VEB17"/>
    <mergeCell ref="VEL17:VEQ17"/>
    <mergeCell ref="VFA17:VFF17"/>
    <mergeCell ref="VFP17:VFU17"/>
    <mergeCell ref="VGE17:VGJ17"/>
    <mergeCell ref="VGT17:VGY17"/>
    <mergeCell ref="VAK17:VAP17"/>
    <mergeCell ref="VAZ17:VBE17"/>
    <mergeCell ref="VBO17:VBT17"/>
    <mergeCell ref="VCD17:VCI17"/>
    <mergeCell ref="VCS17:VCX17"/>
    <mergeCell ref="VDH17:VDM17"/>
    <mergeCell ref="UWY17:UXD17"/>
    <mergeCell ref="UXN17:UXS17"/>
    <mergeCell ref="UYC17:UYH17"/>
    <mergeCell ref="UYR17:UYW17"/>
    <mergeCell ref="UZG17:UZL17"/>
    <mergeCell ref="UZV17:VAA17"/>
    <mergeCell ref="UTM17:UTR17"/>
    <mergeCell ref="UUB17:UUG17"/>
    <mergeCell ref="UUQ17:UUV17"/>
    <mergeCell ref="UVF17:UVK17"/>
    <mergeCell ref="UVU17:UVZ17"/>
    <mergeCell ref="UWJ17:UWO17"/>
    <mergeCell ref="UQA17:UQF17"/>
    <mergeCell ref="UQP17:UQU17"/>
    <mergeCell ref="URE17:URJ17"/>
    <mergeCell ref="URT17:URY17"/>
    <mergeCell ref="USI17:USN17"/>
    <mergeCell ref="USX17:UTC17"/>
    <mergeCell ref="UMO17:UMT17"/>
    <mergeCell ref="UND17:UNI17"/>
    <mergeCell ref="UNS17:UNX17"/>
    <mergeCell ref="UOH17:UOM17"/>
    <mergeCell ref="UOW17:UPB17"/>
    <mergeCell ref="UPL17:UPQ17"/>
    <mergeCell ref="UJC17:UJH17"/>
    <mergeCell ref="UJR17:UJW17"/>
    <mergeCell ref="UKG17:UKL17"/>
    <mergeCell ref="UKV17:ULA17"/>
    <mergeCell ref="ULK17:ULP17"/>
    <mergeCell ref="ULZ17:UME17"/>
    <mergeCell ref="UFQ17:UFV17"/>
    <mergeCell ref="UGF17:UGK17"/>
    <mergeCell ref="UGU17:UGZ17"/>
    <mergeCell ref="UHJ17:UHO17"/>
    <mergeCell ref="UHY17:UID17"/>
    <mergeCell ref="UIN17:UIS17"/>
    <mergeCell ref="UCE17:UCJ17"/>
    <mergeCell ref="UCT17:UCY17"/>
    <mergeCell ref="UDI17:UDN17"/>
    <mergeCell ref="UDX17:UEC17"/>
    <mergeCell ref="UEM17:UER17"/>
    <mergeCell ref="UFB17:UFG17"/>
    <mergeCell ref="TYS17:TYX17"/>
    <mergeCell ref="TZH17:TZM17"/>
    <mergeCell ref="TZW17:UAB17"/>
    <mergeCell ref="UAL17:UAQ17"/>
    <mergeCell ref="UBA17:UBF17"/>
    <mergeCell ref="UBP17:UBU17"/>
    <mergeCell ref="TVG17:TVL17"/>
    <mergeCell ref="TVV17:TWA17"/>
    <mergeCell ref="TWK17:TWP17"/>
    <mergeCell ref="TWZ17:TXE17"/>
    <mergeCell ref="TXO17:TXT17"/>
    <mergeCell ref="TYD17:TYI17"/>
    <mergeCell ref="TRU17:TRZ17"/>
    <mergeCell ref="TSJ17:TSO17"/>
    <mergeCell ref="TSY17:TTD17"/>
    <mergeCell ref="TTN17:TTS17"/>
    <mergeCell ref="TUC17:TUH17"/>
    <mergeCell ref="TUR17:TUW17"/>
    <mergeCell ref="TOI17:TON17"/>
    <mergeCell ref="TOX17:TPC17"/>
    <mergeCell ref="TPM17:TPR17"/>
    <mergeCell ref="TQB17:TQG17"/>
    <mergeCell ref="TQQ17:TQV17"/>
    <mergeCell ref="TRF17:TRK17"/>
    <mergeCell ref="TKW17:TLB17"/>
    <mergeCell ref="TLL17:TLQ17"/>
    <mergeCell ref="TMA17:TMF17"/>
    <mergeCell ref="TMP17:TMU17"/>
    <mergeCell ref="TNE17:TNJ17"/>
    <mergeCell ref="TNT17:TNY17"/>
    <mergeCell ref="THK17:THP17"/>
    <mergeCell ref="THZ17:TIE17"/>
    <mergeCell ref="TIO17:TIT17"/>
    <mergeCell ref="TJD17:TJI17"/>
    <mergeCell ref="TJS17:TJX17"/>
    <mergeCell ref="TKH17:TKM17"/>
    <mergeCell ref="TDY17:TED17"/>
    <mergeCell ref="TEN17:TES17"/>
    <mergeCell ref="TFC17:TFH17"/>
    <mergeCell ref="TFR17:TFW17"/>
    <mergeCell ref="TGG17:TGL17"/>
    <mergeCell ref="TGV17:THA17"/>
    <mergeCell ref="TAM17:TAR17"/>
    <mergeCell ref="TBB17:TBG17"/>
    <mergeCell ref="TBQ17:TBV17"/>
    <mergeCell ref="TCF17:TCK17"/>
    <mergeCell ref="TCU17:TCZ17"/>
    <mergeCell ref="TDJ17:TDO17"/>
    <mergeCell ref="SXA17:SXF17"/>
    <mergeCell ref="SXP17:SXU17"/>
    <mergeCell ref="SYE17:SYJ17"/>
    <mergeCell ref="SYT17:SYY17"/>
    <mergeCell ref="SZI17:SZN17"/>
    <mergeCell ref="SZX17:TAC17"/>
    <mergeCell ref="STO17:STT17"/>
    <mergeCell ref="SUD17:SUI17"/>
    <mergeCell ref="SUS17:SUX17"/>
    <mergeCell ref="SVH17:SVM17"/>
    <mergeCell ref="SVW17:SWB17"/>
    <mergeCell ref="SWL17:SWQ17"/>
    <mergeCell ref="SQC17:SQH17"/>
    <mergeCell ref="SQR17:SQW17"/>
    <mergeCell ref="SRG17:SRL17"/>
    <mergeCell ref="SRV17:SSA17"/>
    <mergeCell ref="SSK17:SSP17"/>
    <mergeCell ref="SSZ17:STE17"/>
    <mergeCell ref="SMQ17:SMV17"/>
    <mergeCell ref="SNF17:SNK17"/>
    <mergeCell ref="SNU17:SNZ17"/>
    <mergeCell ref="SOJ17:SOO17"/>
    <mergeCell ref="SOY17:SPD17"/>
    <mergeCell ref="SPN17:SPS17"/>
    <mergeCell ref="SJE17:SJJ17"/>
    <mergeCell ref="SJT17:SJY17"/>
    <mergeCell ref="SKI17:SKN17"/>
    <mergeCell ref="SKX17:SLC17"/>
    <mergeCell ref="SLM17:SLR17"/>
    <mergeCell ref="SMB17:SMG17"/>
    <mergeCell ref="SFS17:SFX17"/>
    <mergeCell ref="SGH17:SGM17"/>
    <mergeCell ref="SGW17:SHB17"/>
    <mergeCell ref="SHL17:SHQ17"/>
    <mergeCell ref="SIA17:SIF17"/>
    <mergeCell ref="SIP17:SIU17"/>
    <mergeCell ref="SCG17:SCL17"/>
    <mergeCell ref="SCV17:SDA17"/>
    <mergeCell ref="SDK17:SDP17"/>
    <mergeCell ref="SDZ17:SEE17"/>
    <mergeCell ref="SEO17:SET17"/>
    <mergeCell ref="SFD17:SFI17"/>
    <mergeCell ref="RYU17:RYZ17"/>
    <mergeCell ref="RZJ17:RZO17"/>
    <mergeCell ref="RZY17:SAD17"/>
    <mergeCell ref="SAN17:SAS17"/>
    <mergeCell ref="SBC17:SBH17"/>
    <mergeCell ref="SBR17:SBW17"/>
    <mergeCell ref="RVI17:RVN17"/>
    <mergeCell ref="RVX17:RWC17"/>
    <mergeCell ref="RWM17:RWR17"/>
    <mergeCell ref="RXB17:RXG17"/>
    <mergeCell ref="RXQ17:RXV17"/>
    <mergeCell ref="RYF17:RYK17"/>
    <mergeCell ref="RRW17:RSB17"/>
    <mergeCell ref="RSL17:RSQ17"/>
    <mergeCell ref="RTA17:RTF17"/>
    <mergeCell ref="RTP17:RTU17"/>
    <mergeCell ref="RUE17:RUJ17"/>
    <mergeCell ref="RUT17:RUY17"/>
    <mergeCell ref="ROK17:ROP17"/>
    <mergeCell ref="ROZ17:RPE17"/>
    <mergeCell ref="RPO17:RPT17"/>
    <mergeCell ref="RQD17:RQI17"/>
    <mergeCell ref="RQS17:RQX17"/>
    <mergeCell ref="RRH17:RRM17"/>
    <mergeCell ref="RKY17:RLD17"/>
    <mergeCell ref="RLN17:RLS17"/>
    <mergeCell ref="RMC17:RMH17"/>
    <mergeCell ref="RMR17:RMW17"/>
    <mergeCell ref="RNG17:RNL17"/>
    <mergeCell ref="RNV17:ROA17"/>
    <mergeCell ref="RHM17:RHR17"/>
    <mergeCell ref="RIB17:RIG17"/>
    <mergeCell ref="RIQ17:RIV17"/>
    <mergeCell ref="RJF17:RJK17"/>
    <mergeCell ref="RJU17:RJZ17"/>
    <mergeCell ref="RKJ17:RKO17"/>
    <mergeCell ref="REA17:REF17"/>
    <mergeCell ref="REP17:REU17"/>
    <mergeCell ref="RFE17:RFJ17"/>
    <mergeCell ref="RFT17:RFY17"/>
    <mergeCell ref="RGI17:RGN17"/>
    <mergeCell ref="RGX17:RHC17"/>
    <mergeCell ref="RAO17:RAT17"/>
    <mergeCell ref="RBD17:RBI17"/>
    <mergeCell ref="RBS17:RBX17"/>
    <mergeCell ref="RCH17:RCM17"/>
    <mergeCell ref="RCW17:RDB17"/>
    <mergeCell ref="RDL17:RDQ17"/>
    <mergeCell ref="QXC17:QXH17"/>
    <mergeCell ref="QXR17:QXW17"/>
    <mergeCell ref="QYG17:QYL17"/>
    <mergeCell ref="QYV17:QZA17"/>
    <mergeCell ref="QZK17:QZP17"/>
    <mergeCell ref="QZZ17:RAE17"/>
    <mergeCell ref="QTQ17:QTV17"/>
    <mergeCell ref="QUF17:QUK17"/>
    <mergeCell ref="QUU17:QUZ17"/>
    <mergeCell ref="QVJ17:QVO17"/>
    <mergeCell ref="QVY17:QWD17"/>
    <mergeCell ref="QWN17:QWS17"/>
    <mergeCell ref="QQE17:QQJ17"/>
    <mergeCell ref="QQT17:QQY17"/>
    <mergeCell ref="QRI17:QRN17"/>
    <mergeCell ref="QRX17:QSC17"/>
    <mergeCell ref="QSM17:QSR17"/>
    <mergeCell ref="QTB17:QTG17"/>
    <mergeCell ref="QMS17:QMX17"/>
    <mergeCell ref="QNH17:QNM17"/>
    <mergeCell ref="QNW17:QOB17"/>
    <mergeCell ref="QOL17:QOQ17"/>
    <mergeCell ref="QPA17:QPF17"/>
    <mergeCell ref="QPP17:QPU17"/>
    <mergeCell ref="QJG17:QJL17"/>
    <mergeCell ref="QJV17:QKA17"/>
    <mergeCell ref="QKK17:QKP17"/>
    <mergeCell ref="QKZ17:QLE17"/>
    <mergeCell ref="QLO17:QLT17"/>
    <mergeCell ref="QMD17:QMI17"/>
    <mergeCell ref="QFU17:QFZ17"/>
    <mergeCell ref="QGJ17:QGO17"/>
    <mergeCell ref="QGY17:QHD17"/>
    <mergeCell ref="QHN17:QHS17"/>
    <mergeCell ref="QIC17:QIH17"/>
    <mergeCell ref="QIR17:QIW17"/>
    <mergeCell ref="QCI17:QCN17"/>
    <mergeCell ref="QCX17:QDC17"/>
    <mergeCell ref="QDM17:QDR17"/>
    <mergeCell ref="QEB17:QEG17"/>
    <mergeCell ref="QEQ17:QEV17"/>
    <mergeCell ref="QFF17:QFK17"/>
    <mergeCell ref="PYW17:PZB17"/>
    <mergeCell ref="PZL17:PZQ17"/>
    <mergeCell ref="QAA17:QAF17"/>
    <mergeCell ref="QAP17:QAU17"/>
    <mergeCell ref="QBE17:QBJ17"/>
    <mergeCell ref="QBT17:QBY17"/>
    <mergeCell ref="PVK17:PVP17"/>
    <mergeCell ref="PVZ17:PWE17"/>
    <mergeCell ref="PWO17:PWT17"/>
    <mergeCell ref="PXD17:PXI17"/>
    <mergeCell ref="PXS17:PXX17"/>
    <mergeCell ref="PYH17:PYM17"/>
    <mergeCell ref="PRY17:PSD17"/>
    <mergeCell ref="PSN17:PSS17"/>
    <mergeCell ref="PTC17:PTH17"/>
    <mergeCell ref="PTR17:PTW17"/>
    <mergeCell ref="PUG17:PUL17"/>
    <mergeCell ref="PUV17:PVA17"/>
    <mergeCell ref="POM17:POR17"/>
    <mergeCell ref="PPB17:PPG17"/>
    <mergeCell ref="PPQ17:PPV17"/>
    <mergeCell ref="PQF17:PQK17"/>
    <mergeCell ref="PQU17:PQZ17"/>
    <mergeCell ref="PRJ17:PRO17"/>
    <mergeCell ref="PLA17:PLF17"/>
    <mergeCell ref="PLP17:PLU17"/>
    <mergeCell ref="PME17:PMJ17"/>
    <mergeCell ref="PMT17:PMY17"/>
    <mergeCell ref="PNI17:PNN17"/>
    <mergeCell ref="PNX17:POC17"/>
    <mergeCell ref="PHO17:PHT17"/>
    <mergeCell ref="PID17:PII17"/>
    <mergeCell ref="PIS17:PIX17"/>
    <mergeCell ref="PJH17:PJM17"/>
    <mergeCell ref="PJW17:PKB17"/>
    <mergeCell ref="PKL17:PKQ17"/>
    <mergeCell ref="PEC17:PEH17"/>
    <mergeCell ref="PER17:PEW17"/>
    <mergeCell ref="PFG17:PFL17"/>
    <mergeCell ref="PFV17:PGA17"/>
    <mergeCell ref="PGK17:PGP17"/>
    <mergeCell ref="PGZ17:PHE17"/>
    <mergeCell ref="PAQ17:PAV17"/>
    <mergeCell ref="PBF17:PBK17"/>
    <mergeCell ref="PBU17:PBZ17"/>
    <mergeCell ref="PCJ17:PCO17"/>
    <mergeCell ref="PCY17:PDD17"/>
    <mergeCell ref="PDN17:PDS17"/>
    <mergeCell ref="OXE17:OXJ17"/>
    <mergeCell ref="OXT17:OXY17"/>
    <mergeCell ref="OYI17:OYN17"/>
    <mergeCell ref="OYX17:OZC17"/>
    <mergeCell ref="OZM17:OZR17"/>
    <mergeCell ref="PAB17:PAG17"/>
    <mergeCell ref="OTS17:OTX17"/>
    <mergeCell ref="OUH17:OUM17"/>
    <mergeCell ref="OUW17:OVB17"/>
    <mergeCell ref="OVL17:OVQ17"/>
    <mergeCell ref="OWA17:OWF17"/>
    <mergeCell ref="OWP17:OWU17"/>
    <mergeCell ref="OQG17:OQL17"/>
    <mergeCell ref="OQV17:ORA17"/>
    <mergeCell ref="ORK17:ORP17"/>
    <mergeCell ref="ORZ17:OSE17"/>
    <mergeCell ref="OSO17:OST17"/>
    <mergeCell ref="OTD17:OTI17"/>
    <mergeCell ref="OMU17:OMZ17"/>
    <mergeCell ref="ONJ17:ONO17"/>
    <mergeCell ref="ONY17:OOD17"/>
    <mergeCell ref="OON17:OOS17"/>
    <mergeCell ref="OPC17:OPH17"/>
    <mergeCell ref="OPR17:OPW17"/>
    <mergeCell ref="OJI17:OJN17"/>
    <mergeCell ref="OJX17:OKC17"/>
    <mergeCell ref="OKM17:OKR17"/>
    <mergeCell ref="OLB17:OLG17"/>
    <mergeCell ref="OLQ17:OLV17"/>
    <mergeCell ref="OMF17:OMK17"/>
    <mergeCell ref="OFW17:OGB17"/>
    <mergeCell ref="OGL17:OGQ17"/>
    <mergeCell ref="OHA17:OHF17"/>
    <mergeCell ref="OHP17:OHU17"/>
    <mergeCell ref="OIE17:OIJ17"/>
    <mergeCell ref="OIT17:OIY17"/>
    <mergeCell ref="OCK17:OCP17"/>
    <mergeCell ref="OCZ17:ODE17"/>
    <mergeCell ref="ODO17:ODT17"/>
    <mergeCell ref="OED17:OEI17"/>
    <mergeCell ref="OES17:OEX17"/>
    <mergeCell ref="OFH17:OFM17"/>
    <mergeCell ref="NYY17:NZD17"/>
    <mergeCell ref="NZN17:NZS17"/>
    <mergeCell ref="OAC17:OAH17"/>
    <mergeCell ref="OAR17:OAW17"/>
    <mergeCell ref="OBG17:OBL17"/>
    <mergeCell ref="OBV17:OCA17"/>
    <mergeCell ref="NVM17:NVR17"/>
    <mergeCell ref="NWB17:NWG17"/>
    <mergeCell ref="NWQ17:NWV17"/>
    <mergeCell ref="NXF17:NXK17"/>
    <mergeCell ref="NXU17:NXZ17"/>
    <mergeCell ref="NYJ17:NYO17"/>
    <mergeCell ref="NSA17:NSF17"/>
    <mergeCell ref="NSP17:NSU17"/>
    <mergeCell ref="NTE17:NTJ17"/>
    <mergeCell ref="NTT17:NTY17"/>
    <mergeCell ref="NUI17:NUN17"/>
    <mergeCell ref="NUX17:NVC17"/>
    <mergeCell ref="NOO17:NOT17"/>
    <mergeCell ref="NPD17:NPI17"/>
    <mergeCell ref="NPS17:NPX17"/>
    <mergeCell ref="NQH17:NQM17"/>
    <mergeCell ref="NQW17:NRB17"/>
    <mergeCell ref="NRL17:NRQ17"/>
    <mergeCell ref="NLC17:NLH17"/>
    <mergeCell ref="NLR17:NLW17"/>
    <mergeCell ref="NMG17:NML17"/>
    <mergeCell ref="NMV17:NNA17"/>
    <mergeCell ref="NNK17:NNP17"/>
    <mergeCell ref="NNZ17:NOE17"/>
    <mergeCell ref="NHQ17:NHV17"/>
    <mergeCell ref="NIF17:NIK17"/>
    <mergeCell ref="NIU17:NIZ17"/>
    <mergeCell ref="NJJ17:NJO17"/>
    <mergeCell ref="NJY17:NKD17"/>
    <mergeCell ref="NKN17:NKS17"/>
    <mergeCell ref="NEE17:NEJ17"/>
    <mergeCell ref="NET17:NEY17"/>
    <mergeCell ref="NFI17:NFN17"/>
    <mergeCell ref="NFX17:NGC17"/>
    <mergeCell ref="NGM17:NGR17"/>
    <mergeCell ref="NHB17:NHG17"/>
    <mergeCell ref="NAS17:NAX17"/>
    <mergeCell ref="NBH17:NBM17"/>
    <mergeCell ref="NBW17:NCB17"/>
    <mergeCell ref="NCL17:NCQ17"/>
    <mergeCell ref="NDA17:NDF17"/>
    <mergeCell ref="NDP17:NDU17"/>
    <mergeCell ref="MXG17:MXL17"/>
    <mergeCell ref="MXV17:MYA17"/>
    <mergeCell ref="MYK17:MYP17"/>
    <mergeCell ref="MYZ17:MZE17"/>
    <mergeCell ref="MZO17:MZT17"/>
    <mergeCell ref="NAD17:NAI17"/>
    <mergeCell ref="MTU17:MTZ17"/>
    <mergeCell ref="MUJ17:MUO17"/>
    <mergeCell ref="MUY17:MVD17"/>
    <mergeCell ref="MVN17:MVS17"/>
    <mergeCell ref="MWC17:MWH17"/>
    <mergeCell ref="MWR17:MWW17"/>
    <mergeCell ref="MQI17:MQN17"/>
    <mergeCell ref="MQX17:MRC17"/>
    <mergeCell ref="MRM17:MRR17"/>
    <mergeCell ref="MSB17:MSG17"/>
    <mergeCell ref="MSQ17:MSV17"/>
    <mergeCell ref="MTF17:MTK17"/>
    <mergeCell ref="MMW17:MNB17"/>
    <mergeCell ref="MNL17:MNQ17"/>
    <mergeCell ref="MOA17:MOF17"/>
    <mergeCell ref="MOP17:MOU17"/>
    <mergeCell ref="MPE17:MPJ17"/>
    <mergeCell ref="MPT17:MPY17"/>
    <mergeCell ref="MJK17:MJP17"/>
    <mergeCell ref="MJZ17:MKE17"/>
    <mergeCell ref="MKO17:MKT17"/>
    <mergeCell ref="MLD17:MLI17"/>
    <mergeCell ref="MLS17:MLX17"/>
    <mergeCell ref="MMH17:MMM17"/>
    <mergeCell ref="MFY17:MGD17"/>
    <mergeCell ref="MGN17:MGS17"/>
    <mergeCell ref="MHC17:MHH17"/>
    <mergeCell ref="MHR17:MHW17"/>
    <mergeCell ref="MIG17:MIL17"/>
    <mergeCell ref="MIV17:MJA17"/>
    <mergeCell ref="MCM17:MCR17"/>
    <mergeCell ref="MDB17:MDG17"/>
    <mergeCell ref="MDQ17:MDV17"/>
    <mergeCell ref="MEF17:MEK17"/>
    <mergeCell ref="MEU17:MEZ17"/>
    <mergeCell ref="MFJ17:MFO17"/>
    <mergeCell ref="LZA17:LZF17"/>
    <mergeCell ref="LZP17:LZU17"/>
    <mergeCell ref="MAE17:MAJ17"/>
    <mergeCell ref="MAT17:MAY17"/>
    <mergeCell ref="MBI17:MBN17"/>
    <mergeCell ref="MBX17:MCC17"/>
    <mergeCell ref="LVO17:LVT17"/>
    <mergeCell ref="LWD17:LWI17"/>
    <mergeCell ref="LWS17:LWX17"/>
    <mergeCell ref="LXH17:LXM17"/>
    <mergeCell ref="LXW17:LYB17"/>
    <mergeCell ref="LYL17:LYQ17"/>
    <mergeCell ref="LSC17:LSH17"/>
    <mergeCell ref="LSR17:LSW17"/>
    <mergeCell ref="LTG17:LTL17"/>
    <mergeCell ref="LTV17:LUA17"/>
    <mergeCell ref="LUK17:LUP17"/>
    <mergeCell ref="LUZ17:LVE17"/>
    <mergeCell ref="LOQ17:LOV17"/>
    <mergeCell ref="LPF17:LPK17"/>
    <mergeCell ref="LPU17:LPZ17"/>
    <mergeCell ref="LQJ17:LQO17"/>
    <mergeCell ref="LQY17:LRD17"/>
    <mergeCell ref="LRN17:LRS17"/>
    <mergeCell ref="LLE17:LLJ17"/>
    <mergeCell ref="LLT17:LLY17"/>
    <mergeCell ref="LMI17:LMN17"/>
    <mergeCell ref="LMX17:LNC17"/>
    <mergeCell ref="LNM17:LNR17"/>
    <mergeCell ref="LOB17:LOG17"/>
    <mergeCell ref="LHS17:LHX17"/>
    <mergeCell ref="LIH17:LIM17"/>
    <mergeCell ref="LIW17:LJB17"/>
    <mergeCell ref="LJL17:LJQ17"/>
    <mergeCell ref="LKA17:LKF17"/>
    <mergeCell ref="LKP17:LKU17"/>
    <mergeCell ref="LEG17:LEL17"/>
    <mergeCell ref="LEV17:LFA17"/>
    <mergeCell ref="LFK17:LFP17"/>
    <mergeCell ref="LFZ17:LGE17"/>
    <mergeCell ref="LGO17:LGT17"/>
    <mergeCell ref="LHD17:LHI17"/>
    <mergeCell ref="LAU17:LAZ17"/>
    <mergeCell ref="LBJ17:LBO17"/>
    <mergeCell ref="LBY17:LCD17"/>
    <mergeCell ref="LCN17:LCS17"/>
    <mergeCell ref="LDC17:LDH17"/>
    <mergeCell ref="LDR17:LDW17"/>
    <mergeCell ref="KXI17:KXN17"/>
    <mergeCell ref="KXX17:KYC17"/>
    <mergeCell ref="KYM17:KYR17"/>
    <mergeCell ref="KZB17:KZG17"/>
    <mergeCell ref="KZQ17:KZV17"/>
    <mergeCell ref="LAF17:LAK17"/>
    <mergeCell ref="KTW17:KUB17"/>
    <mergeCell ref="KUL17:KUQ17"/>
    <mergeCell ref="KVA17:KVF17"/>
    <mergeCell ref="KVP17:KVU17"/>
    <mergeCell ref="KWE17:KWJ17"/>
    <mergeCell ref="KWT17:KWY17"/>
    <mergeCell ref="KQK17:KQP17"/>
    <mergeCell ref="KQZ17:KRE17"/>
    <mergeCell ref="KRO17:KRT17"/>
    <mergeCell ref="KSD17:KSI17"/>
    <mergeCell ref="KSS17:KSX17"/>
    <mergeCell ref="KTH17:KTM17"/>
    <mergeCell ref="KMY17:KND17"/>
    <mergeCell ref="KNN17:KNS17"/>
    <mergeCell ref="KOC17:KOH17"/>
    <mergeCell ref="KOR17:KOW17"/>
    <mergeCell ref="KPG17:KPL17"/>
    <mergeCell ref="KPV17:KQA17"/>
    <mergeCell ref="KJM17:KJR17"/>
    <mergeCell ref="KKB17:KKG17"/>
    <mergeCell ref="KKQ17:KKV17"/>
    <mergeCell ref="KLF17:KLK17"/>
    <mergeCell ref="KLU17:KLZ17"/>
    <mergeCell ref="KMJ17:KMO17"/>
    <mergeCell ref="KGA17:KGF17"/>
    <mergeCell ref="KGP17:KGU17"/>
    <mergeCell ref="KHE17:KHJ17"/>
    <mergeCell ref="KHT17:KHY17"/>
    <mergeCell ref="KII17:KIN17"/>
    <mergeCell ref="KIX17:KJC17"/>
    <mergeCell ref="KCO17:KCT17"/>
    <mergeCell ref="KDD17:KDI17"/>
    <mergeCell ref="KDS17:KDX17"/>
    <mergeCell ref="KEH17:KEM17"/>
    <mergeCell ref="KEW17:KFB17"/>
    <mergeCell ref="KFL17:KFQ17"/>
    <mergeCell ref="JZC17:JZH17"/>
    <mergeCell ref="JZR17:JZW17"/>
    <mergeCell ref="KAG17:KAL17"/>
    <mergeCell ref="KAV17:KBA17"/>
    <mergeCell ref="KBK17:KBP17"/>
    <mergeCell ref="KBZ17:KCE17"/>
    <mergeCell ref="JVQ17:JVV17"/>
    <mergeCell ref="JWF17:JWK17"/>
    <mergeCell ref="JWU17:JWZ17"/>
    <mergeCell ref="JXJ17:JXO17"/>
    <mergeCell ref="JXY17:JYD17"/>
    <mergeCell ref="JYN17:JYS17"/>
    <mergeCell ref="JSE17:JSJ17"/>
    <mergeCell ref="JST17:JSY17"/>
    <mergeCell ref="JTI17:JTN17"/>
    <mergeCell ref="JTX17:JUC17"/>
    <mergeCell ref="JUM17:JUR17"/>
    <mergeCell ref="JVB17:JVG17"/>
    <mergeCell ref="JOS17:JOX17"/>
    <mergeCell ref="JPH17:JPM17"/>
    <mergeCell ref="JPW17:JQB17"/>
    <mergeCell ref="JQL17:JQQ17"/>
    <mergeCell ref="JRA17:JRF17"/>
    <mergeCell ref="JRP17:JRU17"/>
    <mergeCell ref="JLG17:JLL17"/>
    <mergeCell ref="JLV17:JMA17"/>
    <mergeCell ref="JMK17:JMP17"/>
    <mergeCell ref="JMZ17:JNE17"/>
    <mergeCell ref="JNO17:JNT17"/>
    <mergeCell ref="JOD17:JOI17"/>
    <mergeCell ref="JHU17:JHZ17"/>
    <mergeCell ref="JIJ17:JIO17"/>
    <mergeCell ref="JIY17:JJD17"/>
    <mergeCell ref="JJN17:JJS17"/>
    <mergeCell ref="JKC17:JKH17"/>
    <mergeCell ref="JKR17:JKW17"/>
    <mergeCell ref="JEI17:JEN17"/>
    <mergeCell ref="JEX17:JFC17"/>
    <mergeCell ref="JFM17:JFR17"/>
    <mergeCell ref="JGB17:JGG17"/>
    <mergeCell ref="JGQ17:JGV17"/>
    <mergeCell ref="JHF17:JHK17"/>
    <mergeCell ref="JAW17:JBB17"/>
    <mergeCell ref="JBL17:JBQ17"/>
    <mergeCell ref="JCA17:JCF17"/>
    <mergeCell ref="JCP17:JCU17"/>
    <mergeCell ref="JDE17:JDJ17"/>
    <mergeCell ref="JDT17:JDY17"/>
    <mergeCell ref="IXK17:IXP17"/>
    <mergeCell ref="IXZ17:IYE17"/>
    <mergeCell ref="IYO17:IYT17"/>
    <mergeCell ref="IZD17:IZI17"/>
    <mergeCell ref="IZS17:IZX17"/>
    <mergeCell ref="JAH17:JAM17"/>
    <mergeCell ref="ITY17:IUD17"/>
    <mergeCell ref="IUN17:IUS17"/>
    <mergeCell ref="IVC17:IVH17"/>
    <mergeCell ref="IVR17:IVW17"/>
    <mergeCell ref="IWG17:IWL17"/>
    <mergeCell ref="IWV17:IXA17"/>
    <mergeCell ref="IQM17:IQR17"/>
    <mergeCell ref="IRB17:IRG17"/>
    <mergeCell ref="IRQ17:IRV17"/>
    <mergeCell ref="ISF17:ISK17"/>
    <mergeCell ref="ISU17:ISZ17"/>
    <mergeCell ref="ITJ17:ITO17"/>
    <mergeCell ref="INA17:INF17"/>
    <mergeCell ref="INP17:INU17"/>
    <mergeCell ref="IOE17:IOJ17"/>
    <mergeCell ref="IOT17:IOY17"/>
    <mergeCell ref="IPI17:IPN17"/>
    <mergeCell ref="IPX17:IQC17"/>
    <mergeCell ref="IJO17:IJT17"/>
    <mergeCell ref="IKD17:IKI17"/>
    <mergeCell ref="IKS17:IKX17"/>
    <mergeCell ref="ILH17:ILM17"/>
    <mergeCell ref="ILW17:IMB17"/>
    <mergeCell ref="IML17:IMQ17"/>
    <mergeCell ref="IGC17:IGH17"/>
    <mergeCell ref="IGR17:IGW17"/>
    <mergeCell ref="IHG17:IHL17"/>
    <mergeCell ref="IHV17:IIA17"/>
    <mergeCell ref="IIK17:IIP17"/>
    <mergeCell ref="IIZ17:IJE17"/>
    <mergeCell ref="ICQ17:ICV17"/>
    <mergeCell ref="IDF17:IDK17"/>
    <mergeCell ref="IDU17:IDZ17"/>
    <mergeCell ref="IEJ17:IEO17"/>
    <mergeCell ref="IEY17:IFD17"/>
    <mergeCell ref="IFN17:IFS17"/>
    <mergeCell ref="HZE17:HZJ17"/>
    <mergeCell ref="HZT17:HZY17"/>
    <mergeCell ref="IAI17:IAN17"/>
    <mergeCell ref="IAX17:IBC17"/>
    <mergeCell ref="IBM17:IBR17"/>
    <mergeCell ref="ICB17:ICG17"/>
    <mergeCell ref="HVS17:HVX17"/>
    <mergeCell ref="HWH17:HWM17"/>
    <mergeCell ref="HWW17:HXB17"/>
    <mergeCell ref="HXL17:HXQ17"/>
    <mergeCell ref="HYA17:HYF17"/>
    <mergeCell ref="HYP17:HYU17"/>
    <mergeCell ref="HSG17:HSL17"/>
    <mergeCell ref="HSV17:HTA17"/>
    <mergeCell ref="HTK17:HTP17"/>
    <mergeCell ref="HTZ17:HUE17"/>
    <mergeCell ref="HUO17:HUT17"/>
    <mergeCell ref="HVD17:HVI17"/>
    <mergeCell ref="HOU17:HOZ17"/>
    <mergeCell ref="HPJ17:HPO17"/>
    <mergeCell ref="HPY17:HQD17"/>
    <mergeCell ref="HQN17:HQS17"/>
    <mergeCell ref="HRC17:HRH17"/>
    <mergeCell ref="HRR17:HRW17"/>
    <mergeCell ref="HLI17:HLN17"/>
    <mergeCell ref="HLX17:HMC17"/>
    <mergeCell ref="HMM17:HMR17"/>
    <mergeCell ref="HNB17:HNG17"/>
    <mergeCell ref="HNQ17:HNV17"/>
    <mergeCell ref="HOF17:HOK17"/>
    <mergeCell ref="HHW17:HIB17"/>
    <mergeCell ref="HIL17:HIQ17"/>
    <mergeCell ref="HJA17:HJF17"/>
    <mergeCell ref="HJP17:HJU17"/>
    <mergeCell ref="HKE17:HKJ17"/>
    <mergeCell ref="HKT17:HKY17"/>
    <mergeCell ref="HEK17:HEP17"/>
    <mergeCell ref="HEZ17:HFE17"/>
    <mergeCell ref="HFO17:HFT17"/>
    <mergeCell ref="HGD17:HGI17"/>
    <mergeCell ref="HGS17:HGX17"/>
    <mergeCell ref="HHH17:HHM17"/>
    <mergeCell ref="HAY17:HBD17"/>
    <mergeCell ref="HBN17:HBS17"/>
    <mergeCell ref="HCC17:HCH17"/>
    <mergeCell ref="HCR17:HCW17"/>
    <mergeCell ref="HDG17:HDL17"/>
    <mergeCell ref="HDV17:HEA17"/>
    <mergeCell ref="GXM17:GXR17"/>
    <mergeCell ref="GYB17:GYG17"/>
    <mergeCell ref="GYQ17:GYV17"/>
    <mergeCell ref="GZF17:GZK17"/>
    <mergeCell ref="GZU17:GZZ17"/>
    <mergeCell ref="HAJ17:HAO17"/>
    <mergeCell ref="GUA17:GUF17"/>
    <mergeCell ref="GUP17:GUU17"/>
    <mergeCell ref="GVE17:GVJ17"/>
    <mergeCell ref="GVT17:GVY17"/>
    <mergeCell ref="GWI17:GWN17"/>
    <mergeCell ref="GWX17:GXC17"/>
    <mergeCell ref="GQO17:GQT17"/>
    <mergeCell ref="GRD17:GRI17"/>
    <mergeCell ref="GRS17:GRX17"/>
    <mergeCell ref="GSH17:GSM17"/>
    <mergeCell ref="GSW17:GTB17"/>
    <mergeCell ref="GTL17:GTQ17"/>
    <mergeCell ref="GNC17:GNH17"/>
    <mergeCell ref="GNR17:GNW17"/>
    <mergeCell ref="GOG17:GOL17"/>
    <mergeCell ref="GOV17:GPA17"/>
    <mergeCell ref="GPK17:GPP17"/>
    <mergeCell ref="GPZ17:GQE17"/>
    <mergeCell ref="GJQ17:GJV17"/>
    <mergeCell ref="GKF17:GKK17"/>
    <mergeCell ref="GKU17:GKZ17"/>
    <mergeCell ref="GLJ17:GLO17"/>
    <mergeCell ref="GLY17:GMD17"/>
    <mergeCell ref="GMN17:GMS17"/>
    <mergeCell ref="GGE17:GGJ17"/>
    <mergeCell ref="GGT17:GGY17"/>
    <mergeCell ref="GHI17:GHN17"/>
    <mergeCell ref="GHX17:GIC17"/>
    <mergeCell ref="GIM17:GIR17"/>
    <mergeCell ref="GJB17:GJG17"/>
    <mergeCell ref="GCS17:GCX17"/>
    <mergeCell ref="GDH17:GDM17"/>
    <mergeCell ref="GDW17:GEB17"/>
    <mergeCell ref="GEL17:GEQ17"/>
    <mergeCell ref="GFA17:GFF17"/>
    <mergeCell ref="GFP17:GFU17"/>
    <mergeCell ref="FZG17:FZL17"/>
    <mergeCell ref="FZV17:GAA17"/>
    <mergeCell ref="GAK17:GAP17"/>
    <mergeCell ref="GAZ17:GBE17"/>
    <mergeCell ref="GBO17:GBT17"/>
    <mergeCell ref="GCD17:GCI17"/>
    <mergeCell ref="FVU17:FVZ17"/>
    <mergeCell ref="FWJ17:FWO17"/>
    <mergeCell ref="FWY17:FXD17"/>
    <mergeCell ref="FXN17:FXS17"/>
    <mergeCell ref="FYC17:FYH17"/>
    <mergeCell ref="FYR17:FYW17"/>
    <mergeCell ref="FSI17:FSN17"/>
    <mergeCell ref="FSX17:FTC17"/>
    <mergeCell ref="FTM17:FTR17"/>
    <mergeCell ref="FUB17:FUG17"/>
    <mergeCell ref="FUQ17:FUV17"/>
    <mergeCell ref="FVF17:FVK17"/>
    <mergeCell ref="FOW17:FPB17"/>
    <mergeCell ref="FPL17:FPQ17"/>
    <mergeCell ref="FQA17:FQF17"/>
    <mergeCell ref="FQP17:FQU17"/>
    <mergeCell ref="FRE17:FRJ17"/>
    <mergeCell ref="FRT17:FRY17"/>
    <mergeCell ref="FLK17:FLP17"/>
    <mergeCell ref="FLZ17:FME17"/>
    <mergeCell ref="FMO17:FMT17"/>
    <mergeCell ref="FND17:FNI17"/>
    <mergeCell ref="FNS17:FNX17"/>
    <mergeCell ref="FOH17:FOM17"/>
    <mergeCell ref="FHY17:FID17"/>
    <mergeCell ref="FIN17:FIS17"/>
    <mergeCell ref="FJC17:FJH17"/>
    <mergeCell ref="FJR17:FJW17"/>
    <mergeCell ref="FKG17:FKL17"/>
    <mergeCell ref="FKV17:FLA17"/>
    <mergeCell ref="FEM17:FER17"/>
    <mergeCell ref="FFB17:FFG17"/>
    <mergeCell ref="FFQ17:FFV17"/>
    <mergeCell ref="FGF17:FGK17"/>
    <mergeCell ref="FGU17:FGZ17"/>
    <mergeCell ref="FHJ17:FHO17"/>
    <mergeCell ref="FBA17:FBF17"/>
    <mergeCell ref="FBP17:FBU17"/>
    <mergeCell ref="FCE17:FCJ17"/>
    <mergeCell ref="FCT17:FCY17"/>
    <mergeCell ref="FDI17:FDN17"/>
    <mergeCell ref="FDX17:FEC17"/>
    <mergeCell ref="EXO17:EXT17"/>
    <mergeCell ref="EYD17:EYI17"/>
    <mergeCell ref="EYS17:EYX17"/>
    <mergeCell ref="EZH17:EZM17"/>
    <mergeCell ref="EZW17:FAB17"/>
    <mergeCell ref="FAL17:FAQ17"/>
    <mergeCell ref="EUC17:EUH17"/>
    <mergeCell ref="EUR17:EUW17"/>
    <mergeCell ref="EVG17:EVL17"/>
    <mergeCell ref="EVV17:EWA17"/>
    <mergeCell ref="EWK17:EWP17"/>
    <mergeCell ref="EWZ17:EXE17"/>
    <mergeCell ref="EQQ17:EQV17"/>
    <mergeCell ref="ERF17:ERK17"/>
    <mergeCell ref="ERU17:ERZ17"/>
    <mergeCell ref="ESJ17:ESO17"/>
    <mergeCell ref="ESY17:ETD17"/>
    <mergeCell ref="ETN17:ETS17"/>
    <mergeCell ref="ENE17:ENJ17"/>
    <mergeCell ref="ENT17:ENY17"/>
    <mergeCell ref="EOI17:EON17"/>
    <mergeCell ref="EOX17:EPC17"/>
    <mergeCell ref="EPM17:EPR17"/>
    <mergeCell ref="EQB17:EQG17"/>
    <mergeCell ref="EJS17:EJX17"/>
    <mergeCell ref="EKH17:EKM17"/>
    <mergeCell ref="EKW17:ELB17"/>
    <mergeCell ref="ELL17:ELQ17"/>
    <mergeCell ref="EMA17:EMF17"/>
    <mergeCell ref="EMP17:EMU17"/>
    <mergeCell ref="EGG17:EGL17"/>
    <mergeCell ref="EGV17:EHA17"/>
    <mergeCell ref="EHK17:EHP17"/>
    <mergeCell ref="EHZ17:EIE17"/>
    <mergeCell ref="EIO17:EIT17"/>
    <mergeCell ref="EJD17:EJI17"/>
    <mergeCell ref="ECU17:ECZ17"/>
    <mergeCell ref="EDJ17:EDO17"/>
    <mergeCell ref="EDY17:EED17"/>
    <mergeCell ref="EEN17:EES17"/>
    <mergeCell ref="EFC17:EFH17"/>
    <mergeCell ref="EFR17:EFW17"/>
    <mergeCell ref="DZI17:DZN17"/>
    <mergeCell ref="DZX17:EAC17"/>
    <mergeCell ref="EAM17:EAR17"/>
    <mergeCell ref="EBB17:EBG17"/>
    <mergeCell ref="EBQ17:EBV17"/>
    <mergeCell ref="ECF17:ECK17"/>
    <mergeCell ref="DVW17:DWB17"/>
    <mergeCell ref="DWL17:DWQ17"/>
    <mergeCell ref="DXA17:DXF17"/>
    <mergeCell ref="DXP17:DXU17"/>
    <mergeCell ref="DYE17:DYJ17"/>
    <mergeCell ref="DYT17:DYY17"/>
    <mergeCell ref="DSK17:DSP17"/>
    <mergeCell ref="DSZ17:DTE17"/>
    <mergeCell ref="DTO17:DTT17"/>
    <mergeCell ref="DUD17:DUI17"/>
    <mergeCell ref="DUS17:DUX17"/>
    <mergeCell ref="DVH17:DVM17"/>
    <mergeCell ref="DOY17:DPD17"/>
    <mergeCell ref="DPN17:DPS17"/>
    <mergeCell ref="DQC17:DQH17"/>
    <mergeCell ref="DQR17:DQW17"/>
    <mergeCell ref="DRG17:DRL17"/>
    <mergeCell ref="DRV17:DSA17"/>
    <mergeCell ref="DLM17:DLR17"/>
    <mergeCell ref="DMB17:DMG17"/>
    <mergeCell ref="DMQ17:DMV17"/>
    <mergeCell ref="DNF17:DNK17"/>
    <mergeCell ref="DNU17:DNZ17"/>
    <mergeCell ref="DOJ17:DOO17"/>
    <mergeCell ref="DIA17:DIF17"/>
    <mergeCell ref="DIP17:DIU17"/>
    <mergeCell ref="DJE17:DJJ17"/>
    <mergeCell ref="DJT17:DJY17"/>
    <mergeCell ref="DKI17:DKN17"/>
    <mergeCell ref="DKX17:DLC17"/>
    <mergeCell ref="DEO17:DET17"/>
    <mergeCell ref="DFD17:DFI17"/>
    <mergeCell ref="DFS17:DFX17"/>
    <mergeCell ref="DGH17:DGM17"/>
    <mergeCell ref="DGW17:DHB17"/>
    <mergeCell ref="DHL17:DHQ17"/>
    <mergeCell ref="DBC17:DBH17"/>
    <mergeCell ref="DBR17:DBW17"/>
    <mergeCell ref="DCG17:DCL17"/>
    <mergeCell ref="DCV17:DDA17"/>
    <mergeCell ref="DDK17:DDP17"/>
    <mergeCell ref="DDZ17:DEE17"/>
    <mergeCell ref="CXQ17:CXV17"/>
    <mergeCell ref="CYF17:CYK17"/>
    <mergeCell ref="CYU17:CYZ17"/>
    <mergeCell ref="CZJ17:CZO17"/>
    <mergeCell ref="CZY17:DAD17"/>
    <mergeCell ref="DAN17:DAS17"/>
    <mergeCell ref="CUE17:CUJ17"/>
    <mergeCell ref="CUT17:CUY17"/>
    <mergeCell ref="CVI17:CVN17"/>
    <mergeCell ref="CVX17:CWC17"/>
    <mergeCell ref="CWM17:CWR17"/>
    <mergeCell ref="CXB17:CXG17"/>
    <mergeCell ref="CQS17:CQX17"/>
    <mergeCell ref="CRH17:CRM17"/>
    <mergeCell ref="CRW17:CSB17"/>
    <mergeCell ref="CSL17:CSQ17"/>
    <mergeCell ref="CTA17:CTF17"/>
    <mergeCell ref="CTP17:CTU17"/>
    <mergeCell ref="CNG17:CNL17"/>
    <mergeCell ref="CNV17:COA17"/>
    <mergeCell ref="COK17:COP17"/>
    <mergeCell ref="COZ17:CPE17"/>
    <mergeCell ref="CPO17:CPT17"/>
    <mergeCell ref="CQD17:CQI17"/>
    <mergeCell ref="CJU17:CJZ17"/>
    <mergeCell ref="CKJ17:CKO17"/>
    <mergeCell ref="CKY17:CLD17"/>
    <mergeCell ref="CLN17:CLS17"/>
    <mergeCell ref="CMC17:CMH17"/>
    <mergeCell ref="CMR17:CMW17"/>
    <mergeCell ref="CGI17:CGN17"/>
    <mergeCell ref="CGX17:CHC17"/>
    <mergeCell ref="CHM17:CHR17"/>
    <mergeCell ref="CIB17:CIG17"/>
    <mergeCell ref="CIQ17:CIV17"/>
    <mergeCell ref="CJF17:CJK17"/>
    <mergeCell ref="CCW17:CDB17"/>
    <mergeCell ref="CDL17:CDQ17"/>
    <mergeCell ref="CEA17:CEF17"/>
    <mergeCell ref="CEP17:CEU17"/>
    <mergeCell ref="CFE17:CFJ17"/>
    <mergeCell ref="CFT17:CFY17"/>
    <mergeCell ref="BZK17:BZP17"/>
    <mergeCell ref="BZZ17:CAE17"/>
    <mergeCell ref="CAO17:CAT17"/>
    <mergeCell ref="CBD17:CBI17"/>
    <mergeCell ref="CBS17:CBX17"/>
    <mergeCell ref="CCH17:CCM17"/>
    <mergeCell ref="BVY17:BWD17"/>
    <mergeCell ref="BWN17:BWS17"/>
    <mergeCell ref="BXC17:BXH17"/>
    <mergeCell ref="BXR17:BXW17"/>
    <mergeCell ref="BYG17:BYL17"/>
    <mergeCell ref="BYV17:BZA17"/>
    <mergeCell ref="BSM17:BSR17"/>
    <mergeCell ref="BTB17:BTG17"/>
    <mergeCell ref="BTQ17:BTV17"/>
    <mergeCell ref="BUF17:BUK17"/>
    <mergeCell ref="BUU17:BUZ17"/>
    <mergeCell ref="BVJ17:BVO17"/>
    <mergeCell ref="BPA17:BPF17"/>
    <mergeCell ref="BPP17:BPU17"/>
    <mergeCell ref="BQE17:BQJ17"/>
    <mergeCell ref="BQT17:BQY17"/>
    <mergeCell ref="BRI17:BRN17"/>
    <mergeCell ref="BRX17:BSC17"/>
    <mergeCell ref="BLO17:BLT17"/>
    <mergeCell ref="BMD17:BMI17"/>
    <mergeCell ref="BMS17:BMX17"/>
    <mergeCell ref="BNH17:BNM17"/>
    <mergeCell ref="BNW17:BOB17"/>
    <mergeCell ref="BOL17:BOQ17"/>
    <mergeCell ref="BIC17:BIH17"/>
    <mergeCell ref="BIR17:BIW17"/>
    <mergeCell ref="BJG17:BJL17"/>
    <mergeCell ref="BJV17:BKA17"/>
    <mergeCell ref="BKK17:BKP17"/>
    <mergeCell ref="BKZ17:BLE17"/>
    <mergeCell ref="BEQ17:BEV17"/>
    <mergeCell ref="BFF17:BFK17"/>
    <mergeCell ref="BFU17:BFZ17"/>
    <mergeCell ref="BGJ17:BGO17"/>
    <mergeCell ref="BGY17:BHD17"/>
    <mergeCell ref="BHN17:BHS17"/>
    <mergeCell ref="BBE17:BBJ17"/>
    <mergeCell ref="BBT17:BBY17"/>
    <mergeCell ref="BCI17:BCN17"/>
    <mergeCell ref="BCX17:BDC17"/>
    <mergeCell ref="BDM17:BDR17"/>
    <mergeCell ref="BEB17:BEG17"/>
    <mergeCell ref="AXS17:AXX17"/>
    <mergeCell ref="AYH17:AYM17"/>
    <mergeCell ref="AYW17:AZB17"/>
    <mergeCell ref="AZL17:AZQ17"/>
    <mergeCell ref="BAA17:BAF17"/>
    <mergeCell ref="BAP17:BAU17"/>
    <mergeCell ref="AUG17:AUL17"/>
    <mergeCell ref="AUV17:AVA17"/>
    <mergeCell ref="AVK17:AVP17"/>
    <mergeCell ref="AVZ17:AWE17"/>
    <mergeCell ref="AWO17:AWT17"/>
    <mergeCell ref="AXD17:AXI17"/>
    <mergeCell ref="AQU17:AQZ17"/>
    <mergeCell ref="ARJ17:ARO17"/>
    <mergeCell ref="ARY17:ASD17"/>
    <mergeCell ref="ASN17:ASS17"/>
    <mergeCell ref="ATC17:ATH17"/>
    <mergeCell ref="ATR17:ATW17"/>
    <mergeCell ref="ANI17:ANN17"/>
    <mergeCell ref="ANX17:AOC17"/>
    <mergeCell ref="AOM17:AOR17"/>
    <mergeCell ref="APB17:APG17"/>
    <mergeCell ref="APQ17:APV17"/>
    <mergeCell ref="AQF17:AQK17"/>
    <mergeCell ref="AJW17:AKB17"/>
    <mergeCell ref="AKL17:AKQ17"/>
    <mergeCell ref="ALA17:ALF17"/>
    <mergeCell ref="ALP17:ALU17"/>
    <mergeCell ref="AME17:AMJ17"/>
    <mergeCell ref="AMT17:AMY17"/>
    <mergeCell ref="AGK17:AGP17"/>
    <mergeCell ref="AGZ17:AHE17"/>
    <mergeCell ref="AHO17:AHT17"/>
    <mergeCell ref="AID17:AII17"/>
    <mergeCell ref="AIS17:AIX17"/>
    <mergeCell ref="AJH17:AJM17"/>
    <mergeCell ref="ACY17:ADD17"/>
    <mergeCell ref="ADN17:ADS17"/>
    <mergeCell ref="AEC17:AEH17"/>
    <mergeCell ref="AER17:AEW17"/>
    <mergeCell ref="AFG17:AFL17"/>
    <mergeCell ref="AFV17:AGA17"/>
    <mergeCell ref="ZM17:ZR17"/>
    <mergeCell ref="AAB17:AAG17"/>
    <mergeCell ref="AAQ17:AAV17"/>
    <mergeCell ref="ABF17:ABK17"/>
    <mergeCell ref="ABU17:ABZ17"/>
    <mergeCell ref="ACJ17:ACO17"/>
    <mergeCell ref="WA17:WF17"/>
    <mergeCell ref="WP17:WU17"/>
    <mergeCell ref="XE17:XJ17"/>
    <mergeCell ref="XT17:XY17"/>
    <mergeCell ref="YI17:YN17"/>
    <mergeCell ref="YX17:ZC17"/>
    <mergeCell ref="SO17:ST17"/>
    <mergeCell ref="TD17:TI17"/>
    <mergeCell ref="TS17:TX17"/>
    <mergeCell ref="UH17:UM17"/>
    <mergeCell ref="UW17:VB17"/>
    <mergeCell ref="VL17:VQ17"/>
    <mergeCell ref="PC17:PH17"/>
    <mergeCell ref="PR17:PW17"/>
    <mergeCell ref="QG17:QL17"/>
    <mergeCell ref="QV17:RA17"/>
    <mergeCell ref="RK17:RP17"/>
    <mergeCell ref="RZ17:SE17"/>
    <mergeCell ref="LQ17:LV17"/>
    <mergeCell ref="MF17:MK17"/>
    <mergeCell ref="MU17:MZ17"/>
    <mergeCell ref="NJ17:NO17"/>
    <mergeCell ref="NY17:OD17"/>
    <mergeCell ref="ON17:OS17"/>
    <mergeCell ref="IE17:IJ17"/>
    <mergeCell ref="IT17:IY17"/>
    <mergeCell ref="JI17:JN17"/>
    <mergeCell ref="JX17:KC17"/>
    <mergeCell ref="KM17:KR17"/>
    <mergeCell ref="LB17:LG17"/>
    <mergeCell ref="ES17:EX17"/>
    <mergeCell ref="FH17:FM17"/>
    <mergeCell ref="FW17:GB17"/>
    <mergeCell ref="GL17:GQ17"/>
    <mergeCell ref="HA17:HF17"/>
    <mergeCell ref="HP17:HU17"/>
    <mergeCell ref="XEY16:XFB16"/>
    <mergeCell ref="A17:D17"/>
    <mergeCell ref="AC17:AH17"/>
    <mergeCell ref="AR17:AW17"/>
    <mergeCell ref="BG17:BL17"/>
    <mergeCell ref="BV17:CA17"/>
    <mergeCell ref="CK17:CP17"/>
    <mergeCell ref="CZ17:DE17"/>
    <mergeCell ref="DO17:DT17"/>
    <mergeCell ref="ED17:EI17"/>
    <mergeCell ref="XBM16:XBR16"/>
    <mergeCell ref="XCB16:XCG16"/>
    <mergeCell ref="XCQ16:XCV16"/>
    <mergeCell ref="XDF16:XDK16"/>
    <mergeCell ref="XDU16:XDZ16"/>
    <mergeCell ref="XEJ16:XEO16"/>
    <mergeCell ref="WYA16:WYF16"/>
    <mergeCell ref="WYP16:WYU16"/>
    <mergeCell ref="WZE16:WZJ16"/>
    <mergeCell ref="WZT16:WZY16"/>
    <mergeCell ref="XAI16:XAN16"/>
    <mergeCell ref="XAX16:XBC16"/>
    <mergeCell ref="WUO16:WUT16"/>
    <mergeCell ref="WVD16:WVI16"/>
    <mergeCell ref="WVS16:WVX16"/>
    <mergeCell ref="WWH16:WWM16"/>
    <mergeCell ref="WWW16:WXB16"/>
    <mergeCell ref="WXL16:WXQ16"/>
    <mergeCell ref="WRC16:WRH16"/>
    <mergeCell ref="WRR16:WRW16"/>
    <mergeCell ref="WSG16:WSL16"/>
    <mergeCell ref="WSV16:WTA16"/>
    <mergeCell ref="WTK16:WTP16"/>
    <mergeCell ref="WTZ16:WUE16"/>
    <mergeCell ref="WNQ16:WNV16"/>
    <mergeCell ref="WOF16:WOK16"/>
    <mergeCell ref="WOU16:WOZ16"/>
    <mergeCell ref="WPJ16:WPO16"/>
    <mergeCell ref="WPY16:WQD16"/>
    <mergeCell ref="WQN16:WQS16"/>
    <mergeCell ref="WKE16:WKJ16"/>
    <mergeCell ref="WKT16:WKY16"/>
    <mergeCell ref="WLI16:WLN16"/>
    <mergeCell ref="WLX16:WMC16"/>
    <mergeCell ref="WMM16:WMR16"/>
    <mergeCell ref="WNB16:WNG16"/>
    <mergeCell ref="WGS16:WGX16"/>
    <mergeCell ref="WHH16:WHM16"/>
    <mergeCell ref="WHW16:WIB16"/>
    <mergeCell ref="WIL16:WIQ16"/>
    <mergeCell ref="WJA16:WJF16"/>
    <mergeCell ref="WJP16:WJU16"/>
    <mergeCell ref="WDG16:WDL16"/>
    <mergeCell ref="WDV16:WEA16"/>
    <mergeCell ref="WEK16:WEP16"/>
    <mergeCell ref="WEZ16:WFE16"/>
    <mergeCell ref="WFO16:WFT16"/>
    <mergeCell ref="WGD16:WGI16"/>
    <mergeCell ref="VZU16:VZZ16"/>
    <mergeCell ref="WAJ16:WAO16"/>
    <mergeCell ref="WAY16:WBD16"/>
    <mergeCell ref="WBN16:WBS16"/>
    <mergeCell ref="WCC16:WCH16"/>
    <mergeCell ref="WCR16:WCW16"/>
    <mergeCell ref="VWI16:VWN16"/>
    <mergeCell ref="VWX16:VXC16"/>
    <mergeCell ref="VXM16:VXR16"/>
    <mergeCell ref="VYB16:VYG16"/>
    <mergeCell ref="VYQ16:VYV16"/>
    <mergeCell ref="VZF16:VZK16"/>
    <mergeCell ref="VSW16:VTB16"/>
    <mergeCell ref="VTL16:VTQ16"/>
    <mergeCell ref="VUA16:VUF16"/>
    <mergeCell ref="VUP16:VUU16"/>
    <mergeCell ref="VVE16:VVJ16"/>
    <mergeCell ref="VVT16:VVY16"/>
    <mergeCell ref="VPK16:VPP16"/>
    <mergeCell ref="VPZ16:VQE16"/>
    <mergeCell ref="VQO16:VQT16"/>
    <mergeCell ref="VRD16:VRI16"/>
    <mergeCell ref="VRS16:VRX16"/>
    <mergeCell ref="VSH16:VSM16"/>
    <mergeCell ref="VLY16:VMD16"/>
    <mergeCell ref="VMN16:VMS16"/>
    <mergeCell ref="VNC16:VNH16"/>
    <mergeCell ref="VNR16:VNW16"/>
    <mergeCell ref="VOG16:VOL16"/>
    <mergeCell ref="VOV16:VPA16"/>
    <mergeCell ref="VIM16:VIR16"/>
    <mergeCell ref="VJB16:VJG16"/>
    <mergeCell ref="VJQ16:VJV16"/>
    <mergeCell ref="VKF16:VKK16"/>
    <mergeCell ref="VKU16:VKZ16"/>
    <mergeCell ref="VLJ16:VLO16"/>
    <mergeCell ref="VFA16:VFF16"/>
    <mergeCell ref="VFP16:VFU16"/>
    <mergeCell ref="VGE16:VGJ16"/>
    <mergeCell ref="VGT16:VGY16"/>
    <mergeCell ref="VHI16:VHN16"/>
    <mergeCell ref="VHX16:VIC16"/>
    <mergeCell ref="VBO16:VBT16"/>
    <mergeCell ref="VCD16:VCI16"/>
    <mergeCell ref="VCS16:VCX16"/>
    <mergeCell ref="VDH16:VDM16"/>
    <mergeCell ref="VDW16:VEB16"/>
    <mergeCell ref="VEL16:VEQ16"/>
    <mergeCell ref="UYC16:UYH16"/>
    <mergeCell ref="UYR16:UYW16"/>
    <mergeCell ref="UZG16:UZL16"/>
    <mergeCell ref="UZV16:VAA16"/>
    <mergeCell ref="VAK16:VAP16"/>
    <mergeCell ref="VAZ16:VBE16"/>
    <mergeCell ref="UUQ16:UUV16"/>
    <mergeCell ref="UVF16:UVK16"/>
    <mergeCell ref="UVU16:UVZ16"/>
    <mergeCell ref="UWJ16:UWO16"/>
    <mergeCell ref="UWY16:UXD16"/>
    <mergeCell ref="UXN16:UXS16"/>
    <mergeCell ref="URE16:URJ16"/>
    <mergeCell ref="URT16:URY16"/>
    <mergeCell ref="USI16:USN16"/>
    <mergeCell ref="USX16:UTC16"/>
    <mergeCell ref="UTM16:UTR16"/>
    <mergeCell ref="UUB16:UUG16"/>
    <mergeCell ref="UNS16:UNX16"/>
    <mergeCell ref="UOH16:UOM16"/>
    <mergeCell ref="UOW16:UPB16"/>
    <mergeCell ref="UPL16:UPQ16"/>
    <mergeCell ref="UQA16:UQF16"/>
    <mergeCell ref="UQP16:UQU16"/>
    <mergeCell ref="UKG16:UKL16"/>
    <mergeCell ref="UKV16:ULA16"/>
    <mergeCell ref="ULK16:ULP16"/>
    <mergeCell ref="ULZ16:UME16"/>
    <mergeCell ref="UMO16:UMT16"/>
    <mergeCell ref="UND16:UNI16"/>
    <mergeCell ref="UGU16:UGZ16"/>
    <mergeCell ref="UHJ16:UHO16"/>
    <mergeCell ref="UHY16:UID16"/>
    <mergeCell ref="UIN16:UIS16"/>
    <mergeCell ref="UJC16:UJH16"/>
    <mergeCell ref="UJR16:UJW16"/>
    <mergeCell ref="UDI16:UDN16"/>
    <mergeCell ref="UDX16:UEC16"/>
    <mergeCell ref="UEM16:UER16"/>
    <mergeCell ref="UFB16:UFG16"/>
    <mergeCell ref="UFQ16:UFV16"/>
    <mergeCell ref="UGF16:UGK16"/>
    <mergeCell ref="TZW16:UAB16"/>
    <mergeCell ref="UAL16:UAQ16"/>
    <mergeCell ref="UBA16:UBF16"/>
    <mergeCell ref="UBP16:UBU16"/>
    <mergeCell ref="UCE16:UCJ16"/>
    <mergeCell ref="UCT16:UCY16"/>
    <mergeCell ref="TWK16:TWP16"/>
    <mergeCell ref="TWZ16:TXE16"/>
    <mergeCell ref="TXO16:TXT16"/>
    <mergeCell ref="TYD16:TYI16"/>
    <mergeCell ref="TYS16:TYX16"/>
    <mergeCell ref="TZH16:TZM16"/>
    <mergeCell ref="TSY16:TTD16"/>
    <mergeCell ref="TTN16:TTS16"/>
    <mergeCell ref="TUC16:TUH16"/>
    <mergeCell ref="TUR16:TUW16"/>
    <mergeCell ref="TVG16:TVL16"/>
    <mergeCell ref="TVV16:TWA16"/>
    <mergeCell ref="TPM16:TPR16"/>
    <mergeCell ref="TQB16:TQG16"/>
    <mergeCell ref="TQQ16:TQV16"/>
    <mergeCell ref="TRF16:TRK16"/>
    <mergeCell ref="TRU16:TRZ16"/>
    <mergeCell ref="TSJ16:TSO16"/>
    <mergeCell ref="TMA16:TMF16"/>
    <mergeCell ref="TMP16:TMU16"/>
    <mergeCell ref="TNE16:TNJ16"/>
    <mergeCell ref="TNT16:TNY16"/>
    <mergeCell ref="TOI16:TON16"/>
    <mergeCell ref="TOX16:TPC16"/>
    <mergeCell ref="TIO16:TIT16"/>
    <mergeCell ref="TJD16:TJI16"/>
    <mergeCell ref="TJS16:TJX16"/>
    <mergeCell ref="TKH16:TKM16"/>
    <mergeCell ref="TKW16:TLB16"/>
    <mergeCell ref="TLL16:TLQ16"/>
    <mergeCell ref="TFC16:TFH16"/>
    <mergeCell ref="TFR16:TFW16"/>
    <mergeCell ref="TGG16:TGL16"/>
    <mergeCell ref="TGV16:THA16"/>
    <mergeCell ref="THK16:THP16"/>
    <mergeCell ref="THZ16:TIE16"/>
    <mergeCell ref="TBQ16:TBV16"/>
    <mergeCell ref="TCF16:TCK16"/>
    <mergeCell ref="TCU16:TCZ16"/>
    <mergeCell ref="TDJ16:TDO16"/>
    <mergeCell ref="TDY16:TED16"/>
    <mergeCell ref="TEN16:TES16"/>
    <mergeCell ref="SYE16:SYJ16"/>
    <mergeCell ref="SYT16:SYY16"/>
    <mergeCell ref="SZI16:SZN16"/>
    <mergeCell ref="SZX16:TAC16"/>
    <mergeCell ref="TAM16:TAR16"/>
    <mergeCell ref="TBB16:TBG16"/>
    <mergeCell ref="SUS16:SUX16"/>
    <mergeCell ref="SVH16:SVM16"/>
    <mergeCell ref="SVW16:SWB16"/>
    <mergeCell ref="SWL16:SWQ16"/>
    <mergeCell ref="SXA16:SXF16"/>
    <mergeCell ref="SXP16:SXU16"/>
    <mergeCell ref="SRG16:SRL16"/>
    <mergeCell ref="SRV16:SSA16"/>
    <mergeCell ref="SSK16:SSP16"/>
    <mergeCell ref="SSZ16:STE16"/>
    <mergeCell ref="STO16:STT16"/>
    <mergeCell ref="SUD16:SUI16"/>
    <mergeCell ref="SNU16:SNZ16"/>
    <mergeCell ref="SOJ16:SOO16"/>
    <mergeCell ref="SOY16:SPD16"/>
    <mergeCell ref="SPN16:SPS16"/>
    <mergeCell ref="SQC16:SQH16"/>
    <mergeCell ref="SQR16:SQW16"/>
    <mergeCell ref="SKI16:SKN16"/>
    <mergeCell ref="SKX16:SLC16"/>
    <mergeCell ref="SLM16:SLR16"/>
    <mergeCell ref="SMB16:SMG16"/>
    <mergeCell ref="SMQ16:SMV16"/>
    <mergeCell ref="SNF16:SNK16"/>
    <mergeCell ref="SGW16:SHB16"/>
    <mergeCell ref="SHL16:SHQ16"/>
    <mergeCell ref="SIA16:SIF16"/>
    <mergeCell ref="SIP16:SIU16"/>
    <mergeCell ref="SJE16:SJJ16"/>
    <mergeCell ref="SJT16:SJY16"/>
    <mergeCell ref="SDK16:SDP16"/>
    <mergeCell ref="SDZ16:SEE16"/>
    <mergeCell ref="SEO16:SET16"/>
    <mergeCell ref="SFD16:SFI16"/>
    <mergeCell ref="SFS16:SFX16"/>
    <mergeCell ref="SGH16:SGM16"/>
    <mergeCell ref="RZY16:SAD16"/>
    <mergeCell ref="SAN16:SAS16"/>
    <mergeCell ref="SBC16:SBH16"/>
    <mergeCell ref="SBR16:SBW16"/>
    <mergeCell ref="SCG16:SCL16"/>
    <mergeCell ref="SCV16:SDA16"/>
    <mergeCell ref="RWM16:RWR16"/>
    <mergeCell ref="RXB16:RXG16"/>
    <mergeCell ref="RXQ16:RXV16"/>
    <mergeCell ref="RYF16:RYK16"/>
    <mergeCell ref="RYU16:RYZ16"/>
    <mergeCell ref="RZJ16:RZO16"/>
    <mergeCell ref="RTA16:RTF16"/>
    <mergeCell ref="RTP16:RTU16"/>
    <mergeCell ref="RUE16:RUJ16"/>
    <mergeCell ref="RUT16:RUY16"/>
    <mergeCell ref="RVI16:RVN16"/>
    <mergeCell ref="RVX16:RWC16"/>
    <mergeCell ref="RPO16:RPT16"/>
    <mergeCell ref="RQD16:RQI16"/>
    <mergeCell ref="RQS16:RQX16"/>
    <mergeCell ref="RRH16:RRM16"/>
    <mergeCell ref="RRW16:RSB16"/>
    <mergeCell ref="RSL16:RSQ16"/>
    <mergeCell ref="RMC16:RMH16"/>
    <mergeCell ref="RMR16:RMW16"/>
    <mergeCell ref="RNG16:RNL16"/>
    <mergeCell ref="RNV16:ROA16"/>
    <mergeCell ref="ROK16:ROP16"/>
    <mergeCell ref="ROZ16:RPE16"/>
    <mergeCell ref="RIQ16:RIV16"/>
    <mergeCell ref="RJF16:RJK16"/>
    <mergeCell ref="RJU16:RJZ16"/>
    <mergeCell ref="RKJ16:RKO16"/>
    <mergeCell ref="RKY16:RLD16"/>
    <mergeCell ref="RLN16:RLS16"/>
    <mergeCell ref="RFE16:RFJ16"/>
    <mergeCell ref="RFT16:RFY16"/>
    <mergeCell ref="RGI16:RGN16"/>
    <mergeCell ref="RGX16:RHC16"/>
    <mergeCell ref="RHM16:RHR16"/>
    <mergeCell ref="RIB16:RIG16"/>
    <mergeCell ref="RBS16:RBX16"/>
    <mergeCell ref="RCH16:RCM16"/>
    <mergeCell ref="RCW16:RDB16"/>
    <mergeCell ref="RDL16:RDQ16"/>
    <mergeCell ref="REA16:REF16"/>
    <mergeCell ref="REP16:REU16"/>
    <mergeCell ref="QYG16:QYL16"/>
    <mergeCell ref="QYV16:QZA16"/>
    <mergeCell ref="QZK16:QZP16"/>
    <mergeCell ref="QZZ16:RAE16"/>
    <mergeCell ref="RAO16:RAT16"/>
    <mergeCell ref="RBD16:RBI16"/>
    <mergeCell ref="QUU16:QUZ16"/>
    <mergeCell ref="QVJ16:QVO16"/>
    <mergeCell ref="QVY16:QWD16"/>
    <mergeCell ref="QWN16:QWS16"/>
    <mergeCell ref="QXC16:QXH16"/>
    <mergeCell ref="QXR16:QXW16"/>
    <mergeCell ref="QRI16:QRN16"/>
    <mergeCell ref="QRX16:QSC16"/>
    <mergeCell ref="QSM16:QSR16"/>
    <mergeCell ref="QTB16:QTG16"/>
    <mergeCell ref="QTQ16:QTV16"/>
    <mergeCell ref="QUF16:QUK16"/>
    <mergeCell ref="QNW16:QOB16"/>
    <mergeCell ref="QOL16:QOQ16"/>
    <mergeCell ref="QPA16:QPF16"/>
    <mergeCell ref="QPP16:QPU16"/>
    <mergeCell ref="QQE16:QQJ16"/>
    <mergeCell ref="QQT16:QQY16"/>
    <mergeCell ref="QKK16:QKP16"/>
    <mergeCell ref="QKZ16:QLE16"/>
    <mergeCell ref="QLO16:QLT16"/>
    <mergeCell ref="QMD16:QMI16"/>
    <mergeCell ref="QMS16:QMX16"/>
    <mergeCell ref="QNH16:QNM16"/>
    <mergeCell ref="QGY16:QHD16"/>
    <mergeCell ref="QHN16:QHS16"/>
    <mergeCell ref="QIC16:QIH16"/>
    <mergeCell ref="QIR16:QIW16"/>
    <mergeCell ref="QJG16:QJL16"/>
    <mergeCell ref="QJV16:QKA16"/>
    <mergeCell ref="QDM16:QDR16"/>
    <mergeCell ref="QEB16:QEG16"/>
    <mergeCell ref="QEQ16:QEV16"/>
    <mergeCell ref="QFF16:QFK16"/>
    <mergeCell ref="QFU16:QFZ16"/>
    <mergeCell ref="QGJ16:QGO16"/>
    <mergeCell ref="QAA16:QAF16"/>
    <mergeCell ref="QAP16:QAU16"/>
    <mergeCell ref="QBE16:QBJ16"/>
    <mergeCell ref="QBT16:QBY16"/>
    <mergeCell ref="QCI16:QCN16"/>
    <mergeCell ref="QCX16:QDC16"/>
    <mergeCell ref="PWO16:PWT16"/>
    <mergeCell ref="PXD16:PXI16"/>
    <mergeCell ref="PXS16:PXX16"/>
    <mergeCell ref="PYH16:PYM16"/>
    <mergeCell ref="PYW16:PZB16"/>
    <mergeCell ref="PZL16:PZQ16"/>
    <mergeCell ref="PTC16:PTH16"/>
    <mergeCell ref="PTR16:PTW16"/>
    <mergeCell ref="PUG16:PUL16"/>
    <mergeCell ref="PUV16:PVA16"/>
    <mergeCell ref="PVK16:PVP16"/>
    <mergeCell ref="PVZ16:PWE16"/>
    <mergeCell ref="PPQ16:PPV16"/>
    <mergeCell ref="PQF16:PQK16"/>
    <mergeCell ref="PQU16:PQZ16"/>
    <mergeCell ref="PRJ16:PRO16"/>
    <mergeCell ref="PRY16:PSD16"/>
    <mergeCell ref="PSN16:PSS16"/>
    <mergeCell ref="PME16:PMJ16"/>
    <mergeCell ref="PMT16:PMY16"/>
    <mergeCell ref="PNI16:PNN16"/>
    <mergeCell ref="PNX16:POC16"/>
    <mergeCell ref="POM16:POR16"/>
    <mergeCell ref="PPB16:PPG16"/>
    <mergeCell ref="PIS16:PIX16"/>
    <mergeCell ref="PJH16:PJM16"/>
    <mergeCell ref="PJW16:PKB16"/>
    <mergeCell ref="PKL16:PKQ16"/>
    <mergeCell ref="PLA16:PLF16"/>
    <mergeCell ref="PLP16:PLU16"/>
    <mergeCell ref="PFG16:PFL16"/>
    <mergeCell ref="PFV16:PGA16"/>
    <mergeCell ref="PGK16:PGP16"/>
    <mergeCell ref="PGZ16:PHE16"/>
    <mergeCell ref="PHO16:PHT16"/>
    <mergeCell ref="PID16:PII16"/>
    <mergeCell ref="PBU16:PBZ16"/>
    <mergeCell ref="PCJ16:PCO16"/>
    <mergeCell ref="PCY16:PDD16"/>
    <mergeCell ref="PDN16:PDS16"/>
    <mergeCell ref="PEC16:PEH16"/>
    <mergeCell ref="PER16:PEW16"/>
    <mergeCell ref="OYI16:OYN16"/>
    <mergeCell ref="OYX16:OZC16"/>
    <mergeCell ref="OZM16:OZR16"/>
    <mergeCell ref="PAB16:PAG16"/>
    <mergeCell ref="PAQ16:PAV16"/>
    <mergeCell ref="PBF16:PBK16"/>
    <mergeCell ref="OUW16:OVB16"/>
    <mergeCell ref="OVL16:OVQ16"/>
    <mergeCell ref="OWA16:OWF16"/>
    <mergeCell ref="OWP16:OWU16"/>
    <mergeCell ref="OXE16:OXJ16"/>
    <mergeCell ref="OXT16:OXY16"/>
    <mergeCell ref="ORK16:ORP16"/>
    <mergeCell ref="ORZ16:OSE16"/>
    <mergeCell ref="OSO16:OST16"/>
    <mergeCell ref="OTD16:OTI16"/>
    <mergeCell ref="OTS16:OTX16"/>
    <mergeCell ref="OUH16:OUM16"/>
    <mergeCell ref="ONY16:OOD16"/>
    <mergeCell ref="OON16:OOS16"/>
    <mergeCell ref="OPC16:OPH16"/>
    <mergeCell ref="OPR16:OPW16"/>
    <mergeCell ref="OQG16:OQL16"/>
    <mergeCell ref="OQV16:ORA16"/>
    <mergeCell ref="OKM16:OKR16"/>
    <mergeCell ref="OLB16:OLG16"/>
    <mergeCell ref="OLQ16:OLV16"/>
    <mergeCell ref="OMF16:OMK16"/>
    <mergeCell ref="OMU16:OMZ16"/>
    <mergeCell ref="ONJ16:ONO16"/>
    <mergeCell ref="OHA16:OHF16"/>
    <mergeCell ref="OHP16:OHU16"/>
    <mergeCell ref="OIE16:OIJ16"/>
    <mergeCell ref="OIT16:OIY16"/>
    <mergeCell ref="OJI16:OJN16"/>
    <mergeCell ref="OJX16:OKC16"/>
    <mergeCell ref="ODO16:ODT16"/>
    <mergeCell ref="OED16:OEI16"/>
    <mergeCell ref="OES16:OEX16"/>
    <mergeCell ref="OFH16:OFM16"/>
    <mergeCell ref="OFW16:OGB16"/>
    <mergeCell ref="OGL16:OGQ16"/>
    <mergeCell ref="OAC16:OAH16"/>
    <mergeCell ref="OAR16:OAW16"/>
    <mergeCell ref="OBG16:OBL16"/>
    <mergeCell ref="OBV16:OCA16"/>
    <mergeCell ref="OCK16:OCP16"/>
    <mergeCell ref="OCZ16:ODE16"/>
    <mergeCell ref="NWQ16:NWV16"/>
    <mergeCell ref="NXF16:NXK16"/>
    <mergeCell ref="NXU16:NXZ16"/>
    <mergeCell ref="NYJ16:NYO16"/>
    <mergeCell ref="NYY16:NZD16"/>
    <mergeCell ref="NZN16:NZS16"/>
    <mergeCell ref="NTE16:NTJ16"/>
    <mergeCell ref="NTT16:NTY16"/>
    <mergeCell ref="NUI16:NUN16"/>
    <mergeCell ref="NUX16:NVC16"/>
    <mergeCell ref="NVM16:NVR16"/>
    <mergeCell ref="NWB16:NWG16"/>
    <mergeCell ref="NPS16:NPX16"/>
    <mergeCell ref="NQH16:NQM16"/>
    <mergeCell ref="NQW16:NRB16"/>
    <mergeCell ref="NRL16:NRQ16"/>
    <mergeCell ref="NSA16:NSF16"/>
    <mergeCell ref="NSP16:NSU16"/>
    <mergeCell ref="NMG16:NML16"/>
    <mergeCell ref="NMV16:NNA16"/>
    <mergeCell ref="NNK16:NNP16"/>
    <mergeCell ref="NNZ16:NOE16"/>
    <mergeCell ref="NOO16:NOT16"/>
    <mergeCell ref="NPD16:NPI16"/>
    <mergeCell ref="NIU16:NIZ16"/>
    <mergeCell ref="NJJ16:NJO16"/>
    <mergeCell ref="NJY16:NKD16"/>
    <mergeCell ref="NKN16:NKS16"/>
    <mergeCell ref="NLC16:NLH16"/>
    <mergeCell ref="NLR16:NLW16"/>
    <mergeCell ref="NFI16:NFN16"/>
    <mergeCell ref="NFX16:NGC16"/>
    <mergeCell ref="NGM16:NGR16"/>
    <mergeCell ref="NHB16:NHG16"/>
    <mergeCell ref="NHQ16:NHV16"/>
    <mergeCell ref="NIF16:NIK16"/>
    <mergeCell ref="NBW16:NCB16"/>
    <mergeCell ref="NCL16:NCQ16"/>
    <mergeCell ref="NDA16:NDF16"/>
    <mergeCell ref="NDP16:NDU16"/>
    <mergeCell ref="NEE16:NEJ16"/>
    <mergeCell ref="NET16:NEY16"/>
    <mergeCell ref="MYK16:MYP16"/>
    <mergeCell ref="MYZ16:MZE16"/>
    <mergeCell ref="MZO16:MZT16"/>
    <mergeCell ref="NAD16:NAI16"/>
    <mergeCell ref="NAS16:NAX16"/>
    <mergeCell ref="NBH16:NBM16"/>
    <mergeCell ref="MUY16:MVD16"/>
    <mergeCell ref="MVN16:MVS16"/>
    <mergeCell ref="MWC16:MWH16"/>
    <mergeCell ref="MWR16:MWW16"/>
    <mergeCell ref="MXG16:MXL16"/>
    <mergeCell ref="MXV16:MYA16"/>
    <mergeCell ref="MRM16:MRR16"/>
    <mergeCell ref="MSB16:MSG16"/>
    <mergeCell ref="MSQ16:MSV16"/>
    <mergeCell ref="MTF16:MTK16"/>
    <mergeCell ref="MTU16:MTZ16"/>
    <mergeCell ref="MUJ16:MUO16"/>
    <mergeCell ref="MOA16:MOF16"/>
    <mergeCell ref="MOP16:MOU16"/>
    <mergeCell ref="MPE16:MPJ16"/>
    <mergeCell ref="MPT16:MPY16"/>
    <mergeCell ref="MQI16:MQN16"/>
    <mergeCell ref="MQX16:MRC16"/>
    <mergeCell ref="MKO16:MKT16"/>
    <mergeCell ref="MLD16:MLI16"/>
    <mergeCell ref="MLS16:MLX16"/>
    <mergeCell ref="MMH16:MMM16"/>
    <mergeCell ref="MMW16:MNB16"/>
    <mergeCell ref="MNL16:MNQ16"/>
    <mergeCell ref="MHC16:MHH16"/>
    <mergeCell ref="MHR16:MHW16"/>
    <mergeCell ref="MIG16:MIL16"/>
    <mergeCell ref="MIV16:MJA16"/>
    <mergeCell ref="MJK16:MJP16"/>
    <mergeCell ref="MJZ16:MKE16"/>
    <mergeCell ref="MDQ16:MDV16"/>
    <mergeCell ref="MEF16:MEK16"/>
    <mergeCell ref="MEU16:MEZ16"/>
    <mergeCell ref="MFJ16:MFO16"/>
    <mergeCell ref="MFY16:MGD16"/>
    <mergeCell ref="MGN16:MGS16"/>
    <mergeCell ref="MAE16:MAJ16"/>
    <mergeCell ref="MAT16:MAY16"/>
    <mergeCell ref="MBI16:MBN16"/>
    <mergeCell ref="MBX16:MCC16"/>
    <mergeCell ref="MCM16:MCR16"/>
    <mergeCell ref="MDB16:MDG16"/>
    <mergeCell ref="LWS16:LWX16"/>
    <mergeCell ref="LXH16:LXM16"/>
    <mergeCell ref="LXW16:LYB16"/>
    <mergeCell ref="LYL16:LYQ16"/>
    <mergeCell ref="LZA16:LZF16"/>
    <mergeCell ref="LZP16:LZU16"/>
    <mergeCell ref="LTG16:LTL16"/>
    <mergeCell ref="LTV16:LUA16"/>
    <mergeCell ref="LUK16:LUP16"/>
    <mergeCell ref="LUZ16:LVE16"/>
    <mergeCell ref="LVO16:LVT16"/>
    <mergeCell ref="LWD16:LWI16"/>
    <mergeCell ref="LPU16:LPZ16"/>
    <mergeCell ref="LQJ16:LQO16"/>
    <mergeCell ref="LQY16:LRD16"/>
    <mergeCell ref="LRN16:LRS16"/>
    <mergeCell ref="LSC16:LSH16"/>
    <mergeCell ref="LSR16:LSW16"/>
    <mergeCell ref="LMI16:LMN16"/>
    <mergeCell ref="LMX16:LNC16"/>
    <mergeCell ref="LNM16:LNR16"/>
    <mergeCell ref="LOB16:LOG16"/>
    <mergeCell ref="LOQ16:LOV16"/>
    <mergeCell ref="LPF16:LPK16"/>
    <mergeCell ref="LIW16:LJB16"/>
    <mergeCell ref="LJL16:LJQ16"/>
    <mergeCell ref="LKA16:LKF16"/>
    <mergeCell ref="LKP16:LKU16"/>
    <mergeCell ref="LLE16:LLJ16"/>
    <mergeCell ref="LLT16:LLY16"/>
    <mergeCell ref="LFK16:LFP16"/>
    <mergeCell ref="LFZ16:LGE16"/>
    <mergeCell ref="LGO16:LGT16"/>
    <mergeCell ref="LHD16:LHI16"/>
    <mergeCell ref="LHS16:LHX16"/>
    <mergeCell ref="LIH16:LIM16"/>
    <mergeCell ref="LBY16:LCD16"/>
    <mergeCell ref="LCN16:LCS16"/>
    <mergeCell ref="LDC16:LDH16"/>
    <mergeCell ref="LDR16:LDW16"/>
    <mergeCell ref="LEG16:LEL16"/>
    <mergeCell ref="LEV16:LFA16"/>
    <mergeCell ref="KYM16:KYR16"/>
    <mergeCell ref="KZB16:KZG16"/>
    <mergeCell ref="KZQ16:KZV16"/>
    <mergeCell ref="LAF16:LAK16"/>
    <mergeCell ref="LAU16:LAZ16"/>
    <mergeCell ref="LBJ16:LBO16"/>
    <mergeCell ref="KVA16:KVF16"/>
    <mergeCell ref="KVP16:KVU16"/>
    <mergeCell ref="KWE16:KWJ16"/>
    <mergeCell ref="KWT16:KWY16"/>
    <mergeCell ref="KXI16:KXN16"/>
    <mergeCell ref="KXX16:KYC16"/>
    <mergeCell ref="KRO16:KRT16"/>
    <mergeCell ref="KSD16:KSI16"/>
    <mergeCell ref="KSS16:KSX16"/>
    <mergeCell ref="KTH16:KTM16"/>
    <mergeCell ref="KTW16:KUB16"/>
    <mergeCell ref="KUL16:KUQ16"/>
    <mergeCell ref="KOC16:KOH16"/>
    <mergeCell ref="KOR16:KOW16"/>
    <mergeCell ref="KPG16:KPL16"/>
    <mergeCell ref="KPV16:KQA16"/>
    <mergeCell ref="KQK16:KQP16"/>
    <mergeCell ref="KQZ16:KRE16"/>
    <mergeCell ref="KKQ16:KKV16"/>
    <mergeCell ref="KLF16:KLK16"/>
    <mergeCell ref="KLU16:KLZ16"/>
    <mergeCell ref="KMJ16:KMO16"/>
    <mergeCell ref="KMY16:KND16"/>
    <mergeCell ref="KNN16:KNS16"/>
    <mergeCell ref="KHE16:KHJ16"/>
    <mergeCell ref="KHT16:KHY16"/>
    <mergeCell ref="KII16:KIN16"/>
    <mergeCell ref="KIX16:KJC16"/>
    <mergeCell ref="KJM16:KJR16"/>
    <mergeCell ref="KKB16:KKG16"/>
    <mergeCell ref="KDS16:KDX16"/>
    <mergeCell ref="KEH16:KEM16"/>
    <mergeCell ref="KEW16:KFB16"/>
    <mergeCell ref="KFL16:KFQ16"/>
    <mergeCell ref="KGA16:KGF16"/>
    <mergeCell ref="KGP16:KGU16"/>
    <mergeCell ref="KAG16:KAL16"/>
    <mergeCell ref="KAV16:KBA16"/>
    <mergeCell ref="KBK16:KBP16"/>
    <mergeCell ref="KBZ16:KCE16"/>
    <mergeCell ref="KCO16:KCT16"/>
    <mergeCell ref="KDD16:KDI16"/>
    <mergeCell ref="JWU16:JWZ16"/>
    <mergeCell ref="JXJ16:JXO16"/>
    <mergeCell ref="JXY16:JYD16"/>
    <mergeCell ref="JYN16:JYS16"/>
    <mergeCell ref="JZC16:JZH16"/>
    <mergeCell ref="JZR16:JZW16"/>
    <mergeCell ref="JTI16:JTN16"/>
    <mergeCell ref="JTX16:JUC16"/>
    <mergeCell ref="JUM16:JUR16"/>
    <mergeCell ref="JVB16:JVG16"/>
    <mergeCell ref="JVQ16:JVV16"/>
    <mergeCell ref="JWF16:JWK16"/>
    <mergeCell ref="JPW16:JQB16"/>
    <mergeCell ref="JQL16:JQQ16"/>
    <mergeCell ref="JRA16:JRF16"/>
    <mergeCell ref="JRP16:JRU16"/>
    <mergeCell ref="JSE16:JSJ16"/>
    <mergeCell ref="JST16:JSY16"/>
    <mergeCell ref="JMK16:JMP16"/>
    <mergeCell ref="JMZ16:JNE16"/>
    <mergeCell ref="JNO16:JNT16"/>
    <mergeCell ref="JOD16:JOI16"/>
    <mergeCell ref="JOS16:JOX16"/>
    <mergeCell ref="JPH16:JPM16"/>
    <mergeCell ref="JIY16:JJD16"/>
    <mergeCell ref="JJN16:JJS16"/>
    <mergeCell ref="JKC16:JKH16"/>
    <mergeCell ref="JKR16:JKW16"/>
    <mergeCell ref="JLG16:JLL16"/>
    <mergeCell ref="JLV16:JMA16"/>
    <mergeCell ref="JFM16:JFR16"/>
    <mergeCell ref="JGB16:JGG16"/>
    <mergeCell ref="JGQ16:JGV16"/>
    <mergeCell ref="JHF16:JHK16"/>
    <mergeCell ref="JHU16:JHZ16"/>
    <mergeCell ref="JIJ16:JIO16"/>
    <mergeCell ref="JCA16:JCF16"/>
    <mergeCell ref="JCP16:JCU16"/>
    <mergeCell ref="JDE16:JDJ16"/>
    <mergeCell ref="JDT16:JDY16"/>
    <mergeCell ref="JEI16:JEN16"/>
    <mergeCell ref="JEX16:JFC16"/>
    <mergeCell ref="IYO16:IYT16"/>
    <mergeCell ref="IZD16:IZI16"/>
    <mergeCell ref="IZS16:IZX16"/>
    <mergeCell ref="JAH16:JAM16"/>
    <mergeCell ref="JAW16:JBB16"/>
    <mergeCell ref="JBL16:JBQ16"/>
    <mergeCell ref="IVC16:IVH16"/>
    <mergeCell ref="IVR16:IVW16"/>
    <mergeCell ref="IWG16:IWL16"/>
    <mergeCell ref="IWV16:IXA16"/>
    <mergeCell ref="IXK16:IXP16"/>
    <mergeCell ref="IXZ16:IYE16"/>
    <mergeCell ref="IRQ16:IRV16"/>
    <mergeCell ref="ISF16:ISK16"/>
    <mergeCell ref="ISU16:ISZ16"/>
    <mergeCell ref="ITJ16:ITO16"/>
    <mergeCell ref="ITY16:IUD16"/>
    <mergeCell ref="IUN16:IUS16"/>
    <mergeCell ref="IOE16:IOJ16"/>
    <mergeCell ref="IOT16:IOY16"/>
    <mergeCell ref="IPI16:IPN16"/>
    <mergeCell ref="IPX16:IQC16"/>
    <mergeCell ref="IQM16:IQR16"/>
    <mergeCell ref="IRB16:IRG16"/>
    <mergeCell ref="IKS16:IKX16"/>
    <mergeCell ref="ILH16:ILM16"/>
    <mergeCell ref="ILW16:IMB16"/>
    <mergeCell ref="IML16:IMQ16"/>
    <mergeCell ref="INA16:INF16"/>
    <mergeCell ref="INP16:INU16"/>
    <mergeCell ref="IHG16:IHL16"/>
    <mergeCell ref="IHV16:IIA16"/>
    <mergeCell ref="IIK16:IIP16"/>
    <mergeCell ref="IIZ16:IJE16"/>
    <mergeCell ref="IJO16:IJT16"/>
    <mergeCell ref="IKD16:IKI16"/>
    <mergeCell ref="IDU16:IDZ16"/>
    <mergeCell ref="IEJ16:IEO16"/>
    <mergeCell ref="IEY16:IFD16"/>
    <mergeCell ref="IFN16:IFS16"/>
    <mergeCell ref="IGC16:IGH16"/>
    <mergeCell ref="IGR16:IGW16"/>
    <mergeCell ref="IAI16:IAN16"/>
    <mergeCell ref="IAX16:IBC16"/>
    <mergeCell ref="IBM16:IBR16"/>
    <mergeCell ref="ICB16:ICG16"/>
    <mergeCell ref="ICQ16:ICV16"/>
    <mergeCell ref="IDF16:IDK16"/>
    <mergeCell ref="HWW16:HXB16"/>
    <mergeCell ref="HXL16:HXQ16"/>
    <mergeCell ref="HYA16:HYF16"/>
    <mergeCell ref="HYP16:HYU16"/>
    <mergeCell ref="HZE16:HZJ16"/>
    <mergeCell ref="HZT16:HZY16"/>
    <mergeCell ref="HTK16:HTP16"/>
    <mergeCell ref="HTZ16:HUE16"/>
    <mergeCell ref="HUO16:HUT16"/>
    <mergeCell ref="HVD16:HVI16"/>
    <mergeCell ref="HVS16:HVX16"/>
    <mergeCell ref="HWH16:HWM16"/>
    <mergeCell ref="HPY16:HQD16"/>
    <mergeCell ref="HQN16:HQS16"/>
    <mergeCell ref="HRC16:HRH16"/>
    <mergeCell ref="HRR16:HRW16"/>
    <mergeCell ref="HSG16:HSL16"/>
    <mergeCell ref="HSV16:HTA16"/>
    <mergeCell ref="HMM16:HMR16"/>
    <mergeCell ref="HNB16:HNG16"/>
    <mergeCell ref="HNQ16:HNV16"/>
    <mergeCell ref="HOF16:HOK16"/>
    <mergeCell ref="HOU16:HOZ16"/>
    <mergeCell ref="HPJ16:HPO16"/>
    <mergeCell ref="HJA16:HJF16"/>
    <mergeCell ref="HJP16:HJU16"/>
    <mergeCell ref="HKE16:HKJ16"/>
    <mergeCell ref="HKT16:HKY16"/>
    <mergeCell ref="HLI16:HLN16"/>
    <mergeCell ref="HLX16:HMC16"/>
    <mergeCell ref="HFO16:HFT16"/>
    <mergeCell ref="HGD16:HGI16"/>
    <mergeCell ref="HGS16:HGX16"/>
    <mergeCell ref="HHH16:HHM16"/>
    <mergeCell ref="HHW16:HIB16"/>
    <mergeCell ref="HIL16:HIQ16"/>
    <mergeCell ref="HCC16:HCH16"/>
    <mergeCell ref="HCR16:HCW16"/>
    <mergeCell ref="HDG16:HDL16"/>
    <mergeCell ref="HDV16:HEA16"/>
    <mergeCell ref="HEK16:HEP16"/>
    <mergeCell ref="HEZ16:HFE16"/>
    <mergeCell ref="GYQ16:GYV16"/>
    <mergeCell ref="GZF16:GZK16"/>
    <mergeCell ref="GZU16:GZZ16"/>
    <mergeCell ref="HAJ16:HAO16"/>
    <mergeCell ref="HAY16:HBD16"/>
    <mergeCell ref="HBN16:HBS16"/>
    <mergeCell ref="GVE16:GVJ16"/>
    <mergeCell ref="GVT16:GVY16"/>
    <mergeCell ref="GWI16:GWN16"/>
    <mergeCell ref="GWX16:GXC16"/>
    <mergeCell ref="GXM16:GXR16"/>
    <mergeCell ref="GYB16:GYG16"/>
    <mergeCell ref="GRS16:GRX16"/>
    <mergeCell ref="GSH16:GSM16"/>
    <mergeCell ref="GSW16:GTB16"/>
    <mergeCell ref="GTL16:GTQ16"/>
    <mergeCell ref="GUA16:GUF16"/>
    <mergeCell ref="GUP16:GUU16"/>
    <mergeCell ref="GOG16:GOL16"/>
    <mergeCell ref="GOV16:GPA16"/>
    <mergeCell ref="GPK16:GPP16"/>
    <mergeCell ref="GPZ16:GQE16"/>
    <mergeCell ref="GQO16:GQT16"/>
    <mergeCell ref="GRD16:GRI16"/>
    <mergeCell ref="GKU16:GKZ16"/>
    <mergeCell ref="GLJ16:GLO16"/>
    <mergeCell ref="GLY16:GMD16"/>
    <mergeCell ref="GMN16:GMS16"/>
    <mergeCell ref="GNC16:GNH16"/>
    <mergeCell ref="GNR16:GNW16"/>
    <mergeCell ref="GHI16:GHN16"/>
    <mergeCell ref="GHX16:GIC16"/>
    <mergeCell ref="GIM16:GIR16"/>
    <mergeCell ref="GJB16:GJG16"/>
    <mergeCell ref="GJQ16:GJV16"/>
    <mergeCell ref="GKF16:GKK16"/>
    <mergeCell ref="GDW16:GEB16"/>
    <mergeCell ref="GEL16:GEQ16"/>
    <mergeCell ref="GFA16:GFF16"/>
    <mergeCell ref="GFP16:GFU16"/>
    <mergeCell ref="GGE16:GGJ16"/>
    <mergeCell ref="GGT16:GGY16"/>
    <mergeCell ref="GAK16:GAP16"/>
    <mergeCell ref="GAZ16:GBE16"/>
    <mergeCell ref="GBO16:GBT16"/>
    <mergeCell ref="GCD16:GCI16"/>
    <mergeCell ref="GCS16:GCX16"/>
    <mergeCell ref="GDH16:GDM16"/>
    <mergeCell ref="FWY16:FXD16"/>
    <mergeCell ref="FXN16:FXS16"/>
    <mergeCell ref="FYC16:FYH16"/>
    <mergeCell ref="FYR16:FYW16"/>
    <mergeCell ref="FZG16:FZL16"/>
    <mergeCell ref="FZV16:GAA16"/>
    <mergeCell ref="FTM16:FTR16"/>
    <mergeCell ref="FUB16:FUG16"/>
    <mergeCell ref="FUQ16:FUV16"/>
    <mergeCell ref="FVF16:FVK16"/>
    <mergeCell ref="FVU16:FVZ16"/>
    <mergeCell ref="FWJ16:FWO16"/>
    <mergeCell ref="FQA16:FQF16"/>
    <mergeCell ref="FQP16:FQU16"/>
    <mergeCell ref="FRE16:FRJ16"/>
    <mergeCell ref="FRT16:FRY16"/>
    <mergeCell ref="FSI16:FSN16"/>
    <mergeCell ref="FSX16:FTC16"/>
    <mergeCell ref="FMO16:FMT16"/>
    <mergeCell ref="FND16:FNI16"/>
    <mergeCell ref="FNS16:FNX16"/>
    <mergeCell ref="FOH16:FOM16"/>
    <mergeCell ref="FOW16:FPB16"/>
    <mergeCell ref="FPL16:FPQ16"/>
    <mergeCell ref="FJC16:FJH16"/>
    <mergeCell ref="FJR16:FJW16"/>
    <mergeCell ref="FKG16:FKL16"/>
    <mergeCell ref="FKV16:FLA16"/>
    <mergeCell ref="FLK16:FLP16"/>
    <mergeCell ref="FLZ16:FME16"/>
    <mergeCell ref="FFQ16:FFV16"/>
    <mergeCell ref="FGF16:FGK16"/>
    <mergeCell ref="FGU16:FGZ16"/>
    <mergeCell ref="FHJ16:FHO16"/>
    <mergeCell ref="FHY16:FID16"/>
    <mergeCell ref="FIN16:FIS16"/>
    <mergeCell ref="FCE16:FCJ16"/>
    <mergeCell ref="FCT16:FCY16"/>
    <mergeCell ref="FDI16:FDN16"/>
    <mergeCell ref="FDX16:FEC16"/>
    <mergeCell ref="FEM16:FER16"/>
    <mergeCell ref="FFB16:FFG16"/>
    <mergeCell ref="EYS16:EYX16"/>
    <mergeCell ref="EZH16:EZM16"/>
    <mergeCell ref="EZW16:FAB16"/>
    <mergeCell ref="FAL16:FAQ16"/>
    <mergeCell ref="FBA16:FBF16"/>
    <mergeCell ref="FBP16:FBU16"/>
    <mergeCell ref="EVG16:EVL16"/>
    <mergeCell ref="EVV16:EWA16"/>
    <mergeCell ref="EWK16:EWP16"/>
    <mergeCell ref="EWZ16:EXE16"/>
    <mergeCell ref="EXO16:EXT16"/>
    <mergeCell ref="EYD16:EYI16"/>
    <mergeCell ref="ERU16:ERZ16"/>
    <mergeCell ref="ESJ16:ESO16"/>
    <mergeCell ref="ESY16:ETD16"/>
    <mergeCell ref="ETN16:ETS16"/>
    <mergeCell ref="EUC16:EUH16"/>
    <mergeCell ref="EUR16:EUW16"/>
    <mergeCell ref="EOI16:EON16"/>
    <mergeCell ref="EOX16:EPC16"/>
    <mergeCell ref="EPM16:EPR16"/>
    <mergeCell ref="EQB16:EQG16"/>
    <mergeCell ref="EQQ16:EQV16"/>
    <mergeCell ref="ERF16:ERK16"/>
    <mergeCell ref="EKW16:ELB16"/>
    <mergeCell ref="ELL16:ELQ16"/>
    <mergeCell ref="EMA16:EMF16"/>
    <mergeCell ref="EMP16:EMU16"/>
    <mergeCell ref="ENE16:ENJ16"/>
    <mergeCell ref="ENT16:ENY16"/>
    <mergeCell ref="EHK16:EHP16"/>
    <mergeCell ref="EHZ16:EIE16"/>
    <mergeCell ref="EIO16:EIT16"/>
    <mergeCell ref="EJD16:EJI16"/>
    <mergeCell ref="EJS16:EJX16"/>
    <mergeCell ref="EKH16:EKM16"/>
    <mergeCell ref="EDY16:EED16"/>
    <mergeCell ref="EEN16:EES16"/>
    <mergeCell ref="EFC16:EFH16"/>
    <mergeCell ref="EFR16:EFW16"/>
    <mergeCell ref="EGG16:EGL16"/>
    <mergeCell ref="EGV16:EHA16"/>
    <mergeCell ref="EAM16:EAR16"/>
    <mergeCell ref="EBB16:EBG16"/>
    <mergeCell ref="EBQ16:EBV16"/>
    <mergeCell ref="ECF16:ECK16"/>
    <mergeCell ref="ECU16:ECZ16"/>
    <mergeCell ref="EDJ16:EDO16"/>
    <mergeCell ref="DXA16:DXF16"/>
    <mergeCell ref="DXP16:DXU16"/>
    <mergeCell ref="DYE16:DYJ16"/>
    <mergeCell ref="DYT16:DYY16"/>
    <mergeCell ref="DZI16:DZN16"/>
    <mergeCell ref="DZX16:EAC16"/>
    <mergeCell ref="DTO16:DTT16"/>
    <mergeCell ref="DUD16:DUI16"/>
    <mergeCell ref="DUS16:DUX16"/>
    <mergeCell ref="DVH16:DVM16"/>
    <mergeCell ref="DVW16:DWB16"/>
    <mergeCell ref="DWL16:DWQ16"/>
    <mergeCell ref="DQC16:DQH16"/>
    <mergeCell ref="DQR16:DQW16"/>
    <mergeCell ref="DRG16:DRL16"/>
    <mergeCell ref="DRV16:DSA16"/>
    <mergeCell ref="DSK16:DSP16"/>
    <mergeCell ref="DSZ16:DTE16"/>
    <mergeCell ref="DMQ16:DMV16"/>
    <mergeCell ref="DNF16:DNK16"/>
    <mergeCell ref="DNU16:DNZ16"/>
    <mergeCell ref="DOJ16:DOO16"/>
    <mergeCell ref="DOY16:DPD16"/>
    <mergeCell ref="DPN16:DPS16"/>
    <mergeCell ref="DJE16:DJJ16"/>
    <mergeCell ref="DJT16:DJY16"/>
    <mergeCell ref="DKI16:DKN16"/>
    <mergeCell ref="DKX16:DLC16"/>
    <mergeCell ref="DLM16:DLR16"/>
    <mergeCell ref="DMB16:DMG16"/>
    <mergeCell ref="DFS16:DFX16"/>
    <mergeCell ref="DGH16:DGM16"/>
    <mergeCell ref="DGW16:DHB16"/>
    <mergeCell ref="DHL16:DHQ16"/>
    <mergeCell ref="DIA16:DIF16"/>
    <mergeCell ref="DIP16:DIU16"/>
    <mergeCell ref="DCG16:DCL16"/>
    <mergeCell ref="DCV16:DDA16"/>
    <mergeCell ref="DDK16:DDP16"/>
    <mergeCell ref="DDZ16:DEE16"/>
    <mergeCell ref="DEO16:DET16"/>
    <mergeCell ref="DFD16:DFI16"/>
    <mergeCell ref="CYU16:CYZ16"/>
    <mergeCell ref="CZJ16:CZO16"/>
    <mergeCell ref="CZY16:DAD16"/>
    <mergeCell ref="DAN16:DAS16"/>
    <mergeCell ref="DBC16:DBH16"/>
    <mergeCell ref="DBR16:DBW16"/>
    <mergeCell ref="CVI16:CVN16"/>
    <mergeCell ref="CVX16:CWC16"/>
    <mergeCell ref="CWM16:CWR16"/>
    <mergeCell ref="CXB16:CXG16"/>
    <mergeCell ref="CXQ16:CXV16"/>
    <mergeCell ref="CYF16:CYK16"/>
    <mergeCell ref="CRW16:CSB16"/>
    <mergeCell ref="CSL16:CSQ16"/>
    <mergeCell ref="CTA16:CTF16"/>
    <mergeCell ref="CTP16:CTU16"/>
    <mergeCell ref="CUE16:CUJ16"/>
    <mergeCell ref="CUT16:CUY16"/>
    <mergeCell ref="COK16:COP16"/>
    <mergeCell ref="COZ16:CPE16"/>
    <mergeCell ref="CPO16:CPT16"/>
    <mergeCell ref="CQD16:CQI16"/>
    <mergeCell ref="CQS16:CQX16"/>
    <mergeCell ref="CRH16:CRM16"/>
    <mergeCell ref="CKY16:CLD16"/>
    <mergeCell ref="CLN16:CLS16"/>
    <mergeCell ref="CMC16:CMH16"/>
    <mergeCell ref="CMR16:CMW16"/>
    <mergeCell ref="CNG16:CNL16"/>
    <mergeCell ref="CNV16:COA16"/>
    <mergeCell ref="CHM16:CHR16"/>
    <mergeCell ref="CIB16:CIG16"/>
    <mergeCell ref="CIQ16:CIV16"/>
    <mergeCell ref="CJF16:CJK16"/>
    <mergeCell ref="CJU16:CJZ16"/>
    <mergeCell ref="CKJ16:CKO16"/>
    <mergeCell ref="CEA16:CEF16"/>
    <mergeCell ref="CEP16:CEU16"/>
    <mergeCell ref="CFE16:CFJ16"/>
    <mergeCell ref="CFT16:CFY16"/>
    <mergeCell ref="CGI16:CGN16"/>
    <mergeCell ref="CGX16:CHC16"/>
    <mergeCell ref="CAO16:CAT16"/>
    <mergeCell ref="CBD16:CBI16"/>
    <mergeCell ref="CBS16:CBX16"/>
    <mergeCell ref="CCH16:CCM16"/>
    <mergeCell ref="CCW16:CDB16"/>
    <mergeCell ref="CDL16:CDQ16"/>
    <mergeCell ref="BXC16:BXH16"/>
    <mergeCell ref="BXR16:BXW16"/>
    <mergeCell ref="BYG16:BYL16"/>
    <mergeCell ref="BYV16:BZA16"/>
    <mergeCell ref="BZK16:BZP16"/>
    <mergeCell ref="BZZ16:CAE16"/>
    <mergeCell ref="BTQ16:BTV16"/>
    <mergeCell ref="BUF16:BUK16"/>
    <mergeCell ref="BUU16:BUZ16"/>
    <mergeCell ref="BVJ16:BVO16"/>
    <mergeCell ref="BVY16:BWD16"/>
    <mergeCell ref="BWN16:BWS16"/>
    <mergeCell ref="BQE16:BQJ16"/>
    <mergeCell ref="BQT16:BQY16"/>
    <mergeCell ref="BRI16:BRN16"/>
    <mergeCell ref="BRX16:BSC16"/>
    <mergeCell ref="BSM16:BSR16"/>
    <mergeCell ref="BTB16:BTG16"/>
    <mergeCell ref="BMS16:BMX16"/>
    <mergeCell ref="BNH16:BNM16"/>
    <mergeCell ref="BNW16:BOB16"/>
    <mergeCell ref="BOL16:BOQ16"/>
    <mergeCell ref="BPA16:BPF16"/>
    <mergeCell ref="BPP16:BPU16"/>
    <mergeCell ref="BJG16:BJL16"/>
    <mergeCell ref="BJV16:BKA16"/>
    <mergeCell ref="BKK16:BKP16"/>
    <mergeCell ref="BKZ16:BLE16"/>
    <mergeCell ref="BLO16:BLT16"/>
    <mergeCell ref="BMD16:BMI16"/>
    <mergeCell ref="BFU16:BFZ16"/>
    <mergeCell ref="BGJ16:BGO16"/>
    <mergeCell ref="BGY16:BHD16"/>
    <mergeCell ref="BHN16:BHS16"/>
    <mergeCell ref="BIC16:BIH16"/>
    <mergeCell ref="BIR16:BIW16"/>
    <mergeCell ref="BCI16:BCN16"/>
    <mergeCell ref="BCX16:BDC16"/>
    <mergeCell ref="BDM16:BDR16"/>
    <mergeCell ref="BEB16:BEG16"/>
    <mergeCell ref="BEQ16:BEV16"/>
    <mergeCell ref="BFF16:BFK16"/>
    <mergeCell ref="AYW16:AZB16"/>
    <mergeCell ref="AZL16:AZQ16"/>
    <mergeCell ref="BAA16:BAF16"/>
    <mergeCell ref="BAP16:BAU16"/>
    <mergeCell ref="BBE16:BBJ16"/>
    <mergeCell ref="BBT16:BBY16"/>
    <mergeCell ref="AVK16:AVP16"/>
    <mergeCell ref="AVZ16:AWE16"/>
    <mergeCell ref="AWO16:AWT16"/>
    <mergeCell ref="AXD16:AXI16"/>
    <mergeCell ref="AXS16:AXX16"/>
    <mergeCell ref="AYH16:AYM16"/>
    <mergeCell ref="ARY16:ASD16"/>
    <mergeCell ref="ASN16:ASS16"/>
    <mergeCell ref="ATC16:ATH16"/>
    <mergeCell ref="ATR16:ATW16"/>
    <mergeCell ref="AUG16:AUL16"/>
    <mergeCell ref="AUV16:AVA16"/>
    <mergeCell ref="AOM16:AOR16"/>
    <mergeCell ref="APB16:APG16"/>
    <mergeCell ref="APQ16:APV16"/>
    <mergeCell ref="AQF16:AQK16"/>
    <mergeCell ref="AQU16:AQZ16"/>
    <mergeCell ref="ARJ16:ARO16"/>
    <mergeCell ref="ALA16:ALF16"/>
    <mergeCell ref="ALP16:ALU16"/>
    <mergeCell ref="AME16:AMJ16"/>
    <mergeCell ref="AMT16:AMY16"/>
    <mergeCell ref="ANI16:ANN16"/>
    <mergeCell ref="ANX16:AOC16"/>
    <mergeCell ref="AHO16:AHT16"/>
    <mergeCell ref="AID16:AII16"/>
    <mergeCell ref="AIS16:AIX16"/>
    <mergeCell ref="AJH16:AJM16"/>
    <mergeCell ref="AJW16:AKB16"/>
    <mergeCell ref="AKL16:AKQ16"/>
    <mergeCell ref="AEC16:AEH16"/>
    <mergeCell ref="AER16:AEW16"/>
    <mergeCell ref="AFG16:AFL16"/>
    <mergeCell ref="AFV16:AGA16"/>
    <mergeCell ref="AGK16:AGP16"/>
    <mergeCell ref="AGZ16:AHE16"/>
    <mergeCell ref="AAQ16:AAV16"/>
    <mergeCell ref="ABF16:ABK16"/>
    <mergeCell ref="ABU16:ABZ16"/>
    <mergeCell ref="ACJ16:ACO16"/>
    <mergeCell ref="ACY16:ADD16"/>
    <mergeCell ref="ADN16:ADS16"/>
    <mergeCell ref="XE16:XJ16"/>
    <mergeCell ref="XT16:XY16"/>
    <mergeCell ref="YI16:YN16"/>
    <mergeCell ref="YX16:ZC16"/>
    <mergeCell ref="ZM16:ZR16"/>
    <mergeCell ref="AAB16:AAG16"/>
    <mergeCell ref="TS16:TX16"/>
    <mergeCell ref="UH16:UM16"/>
    <mergeCell ref="UW16:VB16"/>
    <mergeCell ref="VL16:VQ16"/>
    <mergeCell ref="WA16:WF16"/>
    <mergeCell ref="WP16:WU16"/>
    <mergeCell ref="QG16:QL16"/>
    <mergeCell ref="QV16:RA16"/>
    <mergeCell ref="RK16:RP16"/>
    <mergeCell ref="RZ16:SE16"/>
    <mergeCell ref="SO16:ST16"/>
    <mergeCell ref="TD16:TI16"/>
    <mergeCell ref="MU16:MZ16"/>
    <mergeCell ref="NJ16:NO16"/>
    <mergeCell ref="NY16:OD16"/>
    <mergeCell ref="ON16:OS16"/>
    <mergeCell ref="PC16:PH16"/>
    <mergeCell ref="PR16:PW16"/>
    <mergeCell ref="JI16:JN16"/>
    <mergeCell ref="JX16:KC16"/>
    <mergeCell ref="KM16:KR16"/>
    <mergeCell ref="LB16:LG16"/>
    <mergeCell ref="LQ16:LV16"/>
    <mergeCell ref="MF16:MK16"/>
    <mergeCell ref="FW16:GB16"/>
    <mergeCell ref="GL16:GQ16"/>
    <mergeCell ref="HA16:HF16"/>
    <mergeCell ref="HP16:HU16"/>
    <mergeCell ref="IE16:IJ16"/>
    <mergeCell ref="IT16:IY16"/>
    <mergeCell ref="CK16:CP16"/>
    <mergeCell ref="CZ16:DE16"/>
    <mergeCell ref="DO16:DT16"/>
    <mergeCell ref="ED16:EI16"/>
    <mergeCell ref="ES16:EX16"/>
    <mergeCell ref="FH16:FM16"/>
    <mergeCell ref="XCQ15:XCV15"/>
    <mergeCell ref="XDF15:XDK15"/>
    <mergeCell ref="XDU15:XDZ15"/>
    <mergeCell ref="XEJ15:XEO15"/>
    <mergeCell ref="XEY15:XFB15"/>
    <mergeCell ref="A16:D16"/>
    <mergeCell ref="AC16:AH16"/>
    <mergeCell ref="AR16:AW16"/>
    <mergeCell ref="BG16:BL16"/>
    <mergeCell ref="BV16:CA16"/>
    <mergeCell ref="WZE15:WZJ15"/>
    <mergeCell ref="WZT15:WZY15"/>
    <mergeCell ref="XAI15:XAN15"/>
    <mergeCell ref="XAX15:XBC15"/>
    <mergeCell ref="XBM15:XBR15"/>
    <mergeCell ref="XCB15:XCG15"/>
    <mergeCell ref="WVS15:WVX15"/>
    <mergeCell ref="WWH15:WWM15"/>
    <mergeCell ref="WWW15:WXB15"/>
    <mergeCell ref="WXL15:WXQ15"/>
    <mergeCell ref="WYA15:WYF15"/>
    <mergeCell ref="WYP15:WYU15"/>
    <mergeCell ref="WSG15:WSL15"/>
    <mergeCell ref="WSV15:WTA15"/>
    <mergeCell ref="WTK15:WTP15"/>
    <mergeCell ref="WTZ15:WUE15"/>
    <mergeCell ref="WUO15:WUT15"/>
    <mergeCell ref="WVD15:WVI15"/>
    <mergeCell ref="WOU15:WOZ15"/>
    <mergeCell ref="WPJ15:WPO15"/>
    <mergeCell ref="WPY15:WQD15"/>
    <mergeCell ref="WQN15:WQS15"/>
    <mergeCell ref="WRC15:WRH15"/>
    <mergeCell ref="WRR15:WRW15"/>
    <mergeCell ref="WLI15:WLN15"/>
    <mergeCell ref="WLX15:WMC15"/>
    <mergeCell ref="WMM15:WMR15"/>
    <mergeCell ref="WNB15:WNG15"/>
    <mergeCell ref="WNQ15:WNV15"/>
    <mergeCell ref="WOF15:WOK15"/>
    <mergeCell ref="WHW15:WIB15"/>
    <mergeCell ref="WIL15:WIQ15"/>
    <mergeCell ref="WJA15:WJF15"/>
    <mergeCell ref="WJP15:WJU15"/>
    <mergeCell ref="WKE15:WKJ15"/>
    <mergeCell ref="WKT15:WKY15"/>
    <mergeCell ref="WEK15:WEP15"/>
    <mergeCell ref="WEZ15:WFE15"/>
    <mergeCell ref="WFO15:WFT15"/>
    <mergeCell ref="WGD15:WGI15"/>
    <mergeCell ref="WGS15:WGX15"/>
    <mergeCell ref="WHH15:WHM15"/>
    <mergeCell ref="WAY15:WBD15"/>
    <mergeCell ref="WBN15:WBS15"/>
    <mergeCell ref="WCC15:WCH15"/>
    <mergeCell ref="WCR15:WCW15"/>
    <mergeCell ref="WDG15:WDL15"/>
    <mergeCell ref="WDV15:WEA15"/>
    <mergeCell ref="VXM15:VXR15"/>
    <mergeCell ref="VYB15:VYG15"/>
    <mergeCell ref="VYQ15:VYV15"/>
    <mergeCell ref="VZF15:VZK15"/>
    <mergeCell ref="VZU15:VZZ15"/>
    <mergeCell ref="WAJ15:WAO15"/>
    <mergeCell ref="VUA15:VUF15"/>
    <mergeCell ref="VUP15:VUU15"/>
    <mergeCell ref="VVE15:VVJ15"/>
    <mergeCell ref="VVT15:VVY15"/>
    <mergeCell ref="VWI15:VWN15"/>
    <mergeCell ref="VWX15:VXC15"/>
    <mergeCell ref="VQO15:VQT15"/>
    <mergeCell ref="VRD15:VRI15"/>
    <mergeCell ref="VRS15:VRX15"/>
    <mergeCell ref="VSH15:VSM15"/>
    <mergeCell ref="VSW15:VTB15"/>
    <mergeCell ref="VTL15:VTQ15"/>
    <mergeCell ref="VNC15:VNH15"/>
    <mergeCell ref="VNR15:VNW15"/>
    <mergeCell ref="VOG15:VOL15"/>
    <mergeCell ref="VOV15:VPA15"/>
    <mergeCell ref="VPK15:VPP15"/>
    <mergeCell ref="VPZ15:VQE15"/>
    <mergeCell ref="VJQ15:VJV15"/>
    <mergeCell ref="VKF15:VKK15"/>
    <mergeCell ref="VKU15:VKZ15"/>
    <mergeCell ref="VLJ15:VLO15"/>
    <mergeCell ref="VLY15:VMD15"/>
    <mergeCell ref="VMN15:VMS15"/>
    <mergeCell ref="VGE15:VGJ15"/>
    <mergeCell ref="VGT15:VGY15"/>
    <mergeCell ref="VHI15:VHN15"/>
    <mergeCell ref="VHX15:VIC15"/>
    <mergeCell ref="VIM15:VIR15"/>
    <mergeCell ref="VJB15:VJG15"/>
    <mergeCell ref="VCS15:VCX15"/>
    <mergeCell ref="VDH15:VDM15"/>
    <mergeCell ref="VDW15:VEB15"/>
    <mergeCell ref="VEL15:VEQ15"/>
    <mergeCell ref="VFA15:VFF15"/>
    <mergeCell ref="VFP15:VFU15"/>
    <mergeCell ref="UZG15:UZL15"/>
    <mergeCell ref="UZV15:VAA15"/>
    <mergeCell ref="VAK15:VAP15"/>
    <mergeCell ref="VAZ15:VBE15"/>
    <mergeCell ref="VBO15:VBT15"/>
    <mergeCell ref="VCD15:VCI15"/>
    <mergeCell ref="UVU15:UVZ15"/>
    <mergeCell ref="UWJ15:UWO15"/>
    <mergeCell ref="UWY15:UXD15"/>
    <mergeCell ref="UXN15:UXS15"/>
    <mergeCell ref="UYC15:UYH15"/>
    <mergeCell ref="UYR15:UYW15"/>
    <mergeCell ref="USI15:USN15"/>
    <mergeCell ref="USX15:UTC15"/>
    <mergeCell ref="UTM15:UTR15"/>
    <mergeCell ref="UUB15:UUG15"/>
    <mergeCell ref="UUQ15:UUV15"/>
    <mergeCell ref="UVF15:UVK15"/>
    <mergeCell ref="UOW15:UPB15"/>
    <mergeCell ref="UPL15:UPQ15"/>
    <mergeCell ref="UQA15:UQF15"/>
    <mergeCell ref="UQP15:UQU15"/>
    <mergeCell ref="URE15:URJ15"/>
    <mergeCell ref="URT15:URY15"/>
    <mergeCell ref="ULK15:ULP15"/>
    <mergeCell ref="ULZ15:UME15"/>
    <mergeCell ref="UMO15:UMT15"/>
    <mergeCell ref="UND15:UNI15"/>
    <mergeCell ref="UNS15:UNX15"/>
    <mergeCell ref="UOH15:UOM15"/>
    <mergeCell ref="UHY15:UID15"/>
    <mergeCell ref="UIN15:UIS15"/>
    <mergeCell ref="UJC15:UJH15"/>
    <mergeCell ref="UJR15:UJW15"/>
    <mergeCell ref="UKG15:UKL15"/>
    <mergeCell ref="UKV15:ULA15"/>
    <mergeCell ref="UEM15:UER15"/>
    <mergeCell ref="UFB15:UFG15"/>
    <mergeCell ref="UFQ15:UFV15"/>
    <mergeCell ref="UGF15:UGK15"/>
    <mergeCell ref="UGU15:UGZ15"/>
    <mergeCell ref="UHJ15:UHO15"/>
    <mergeCell ref="UBA15:UBF15"/>
    <mergeCell ref="UBP15:UBU15"/>
    <mergeCell ref="UCE15:UCJ15"/>
    <mergeCell ref="UCT15:UCY15"/>
    <mergeCell ref="UDI15:UDN15"/>
    <mergeCell ref="UDX15:UEC15"/>
    <mergeCell ref="TXO15:TXT15"/>
    <mergeCell ref="TYD15:TYI15"/>
    <mergeCell ref="TYS15:TYX15"/>
    <mergeCell ref="TZH15:TZM15"/>
    <mergeCell ref="TZW15:UAB15"/>
    <mergeCell ref="UAL15:UAQ15"/>
    <mergeCell ref="TUC15:TUH15"/>
    <mergeCell ref="TUR15:TUW15"/>
    <mergeCell ref="TVG15:TVL15"/>
    <mergeCell ref="TVV15:TWA15"/>
    <mergeCell ref="TWK15:TWP15"/>
    <mergeCell ref="TWZ15:TXE15"/>
    <mergeCell ref="TQQ15:TQV15"/>
    <mergeCell ref="TRF15:TRK15"/>
    <mergeCell ref="TRU15:TRZ15"/>
    <mergeCell ref="TSJ15:TSO15"/>
    <mergeCell ref="TSY15:TTD15"/>
    <mergeCell ref="TTN15:TTS15"/>
    <mergeCell ref="TNE15:TNJ15"/>
    <mergeCell ref="TNT15:TNY15"/>
    <mergeCell ref="TOI15:TON15"/>
    <mergeCell ref="TOX15:TPC15"/>
    <mergeCell ref="TPM15:TPR15"/>
    <mergeCell ref="TQB15:TQG15"/>
    <mergeCell ref="TJS15:TJX15"/>
    <mergeCell ref="TKH15:TKM15"/>
    <mergeCell ref="TKW15:TLB15"/>
    <mergeCell ref="TLL15:TLQ15"/>
    <mergeCell ref="TMA15:TMF15"/>
    <mergeCell ref="TMP15:TMU15"/>
    <mergeCell ref="TGG15:TGL15"/>
    <mergeCell ref="TGV15:THA15"/>
    <mergeCell ref="THK15:THP15"/>
    <mergeCell ref="THZ15:TIE15"/>
    <mergeCell ref="TIO15:TIT15"/>
    <mergeCell ref="TJD15:TJI15"/>
    <mergeCell ref="TCU15:TCZ15"/>
    <mergeCell ref="TDJ15:TDO15"/>
    <mergeCell ref="TDY15:TED15"/>
    <mergeCell ref="TEN15:TES15"/>
    <mergeCell ref="TFC15:TFH15"/>
    <mergeCell ref="TFR15:TFW15"/>
    <mergeCell ref="SZI15:SZN15"/>
    <mergeCell ref="SZX15:TAC15"/>
    <mergeCell ref="TAM15:TAR15"/>
    <mergeCell ref="TBB15:TBG15"/>
    <mergeCell ref="TBQ15:TBV15"/>
    <mergeCell ref="TCF15:TCK15"/>
    <mergeCell ref="SVW15:SWB15"/>
    <mergeCell ref="SWL15:SWQ15"/>
    <mergeCell ref="SXA15:SXF15"/>
    <mergeCell ref="SXP15:SXU15"/>
    <mergeCell ref="SYE15:SYJ15"/>
    <mergeCell ref="SYT15:SYY15"/>
    <mergeCell ref="SSK15:SSP15"/>
    <mergeCell ref="SSZ15:STE15"/>
    <mergeCell ref="STO15:STT15"/>
    <mergeCell ref="SUD15:SUI15"/>
    <mergeCell ref="SUS15:SUX15"/>
    <mergeCell ref="SVH15:SVM15"/>
    <mergeCell ref="SOY15:SPD15"/>
    <mergeCell ref="SPN15:SPS15"/>
    <mergeCell ref="SQC15:SQH15"/>
    <mergeCell ref="SQR15:SQW15"/>
    <mergeCell ref="SRG15:SRL15"/>
    <mergeCell ref="SRV15:SSA15"/>
    <mergeCell ref="SLM15:SLR15"/>
    <mergeCell ref="SMB15:SMG15"/>
    <mergeCell ref="SMQ15:SMV15"/>
    <mergeCell ref="SNF15:SNK15"/>
    <mergeCell ref="SNU15:SNZ15"/>
    <mergeCell ref="SOJ15:SOO15"/>
    <mergeCell ref="SIA15:SIF15"/>
    <mergeCell ref="SIP15:SIU15"/>
    <mergeCell ref="SJE15:SJJ15"/>
    <mergeCell ref="SJT15:SJY15"/>
    <mergeCell ref="SKI15:SKN15"/>
    <mergeCell ref="SKX15:SLC15"/>
    <mergeCell ref="SEO15:SET15"/>
    <mergeCell ref="SFD15:SFI15"/>
    <mergeCell ref="SFS15:SFX15"/>
    <mergeCell ref="SGH15:SGM15"/>
    <mergeCell ref="SGW15:SHB15"/>
    <mergeCell ref="SHL15:SHQ15"/>
    <mergeCell ref="SBC15:SBH15"/>
    <mergeCell ref="SBR15:SBW15"/>
    <mergeCell ref="SCG15:SCL15"/>
    <mergeCell ref="SCV15:SDA15"/>
    <mergeCell ref="SDK15:SDP15"/>
    <mergeCell ref="SDZ15:SEE15"/>
    <mergeCell ref="RXQ15:RXV15"/>
    <mergeCell ref="RYF15:RYK15"/>
    <mergeCell ref="RYU15:RYZ15"/>
    <mergeCell ref="RZJ15:RZO15"/>
    <mergeCell ref="RZY15:SAD15"/>
    <mergeCell ref="SAN15:SAS15"/>
    <mergeCell ref="RUE15:RUJ15"/>
    <mergeCell ref="RUT15:RUY15"/>
    <mergeCell ref="RVI15:RVN15"/>
    <mergeCell ref="RVX15:RWC15"/>
    <mergeCell ref="RWM15:RWR15"/>
    <mergeCell ref="RXB15:RXG15"/>
    <mergeCell ref="RQS15:RQX15"/>
    <mergeCell ref="RRH15:RRM15"/>
    <mergeCell ref="RRW15:RSB15"/>
    <mergeCell ref="RSL15:RSQ15"/>
    <mergeCell ref="RTA15:RTF15"/>
    <mergeCell ref="RTP15:RTU15"/>
    <mergeCell ref="RNG15:RNL15"/>
    <mergeCell ref="RNV15:ROA15"/>
    <mergeCell ref="ROK15:ROP15"/>
    <mergeCell ref="ROZ15:RPE15"/>
    <mergeCell ref="RPO15:RPT15"/>
    <mergeCell ref="RQD15:RQI15"/>
    <mergeCell ref="RJU15:RJZ15"/>
    <mergeCell ref="RKJ15:RKO15"/>
    <mergeCell ref="RKY15:RLD15"/>
    <mergeCell ref="RLN15:RLS15"/>
    <mergeCell ref="RMC15:RMH15"/>
    <mergeCell ref="RMR15:RMW15"/>
    <mergeCell ref="RGI15:RGN15"/>
    <mergeCell ref="RGX15:RHC15"/>
    <mergeCell ref="RHM15:RHR15"/>
    <mergeCell ref="RIB15:RIG15"/>
    <mergeCell ref="RIQ15:RIV15"/>
    <mergeCell ref="RJF15:RJK15"/>
    <mergeCell ref="RCW15:RDB15"/>
    <mergeCell ref="RDL15:RDQ15"/>
    <mergeCell ref="REA15:REF15"/>
    <mergeCell ref="REP15:REU15"/>
    <mergeCell ref="RFE15:RFJ15"/>
    <mergeCell ref="RFT15:RFY15"/>
    <mergeCell ref="QZK15:QZP15"/>
    <mergeCell ref="QZZ15:RAE15"/>
    <mergeCell ref="RAO15:RAT15"/>
    <mergeCell ref="RBD15:RBI15"/>
    <mergeCell ref="RBS15:RBX15"/>
    <mergeCell ref="RCH15:RCM15"/>
    <mergeCell ref="QVY15:QWD15"/>
    <mergeCell ref="QWN15:QWS15"/>
    <mergeCell ref="QXC15:QXH15"/>
    <mergeCell ref="QXR15:QXW15"/>
    <mergeCell ref="QYG15:QYL15"/>
    <mergeCell ref="QYV15:QZA15"/>
    <mergeCell ref="QSM15:QSR15"/>
    <mergeCell ref="QTB15:QTG15"/>
    <mergeCell ref="QTQ15:QTV15"/>
    <mergeCell ref="QUF15:QUK15"/>
    <mergeCell ref="QUU15:QUZ15"/>
    <mergeCell ref="QVJ15:QVO15"/>
    <mergeCell ref="QPA15:QPF15"/>
    <mergeCell ref="QPP15:QPU15"/>
    <mergeCell ref="QQE15:QQJ15"/>
    <mergeCell ref="QQT15:QQY15"/>
    <mergeCell ref="QRI15:QRN15"/>
    <mergeCell ref="QRX15:QSC15"/>
    <mergeCell ref="QLO15:QLT15"/>
    <mergeCell ref="QMD15:QMI15"/>
    <mergeCell ref="QMS15:QMX15"/>
    <mergeCell ref="QNH15:QNM15"/>
    <mergeCell ref="QNW15:QOB15"/>
    <mergeCell ref="QOL15:QOQ15"/>
    <mergeCell ref="QIC15:QIH15"/>
    <mergeCell ref="QIR15:QIW15"/>
    <mergeCell ref="QJG15:QJL15"/>
    <mergeCell ref="QJV15:QKA15"/>
    <mergeCell ref="QKK15:QKP15"/>
    <mergeCell ref="QKZ15:QLE15"/>
    <mergeCell ref="QEQ15:QEV15"/>
    <mergeCell ref="QFF15:QFK15"/>
    <mergeCell ref="QFU15:QFZ15"/>
    <mergeCell ref="QGJ15:QGO15"/>
    <mergeCell ref="QGY15:QHD15"/>
    <mergeCell ref="QHN15:QHS15"/>
    <mergeCell ref="QBE15:QBJ15"/>
    <mergeCell ref="QBT15:QBY15"/>
    <mergeCell ref="QCI15:QCN15"/>
    <mergeCell ref="QCX15:QDC15"/>
    <mergeCell ref="QDM15:QDR15"/>
    <mergeCell ref="QEB15:QEG15"/>
    <mergeCell ref="PXS15:PXX15"/>
    <mergeCell ref="PYH15:PYM15"/>
    <mergeCell ref="PYW15:PZB15"/>
    <mergeCell ref="PZL15:PZQ15"/>
    <mergeCell ref="QAA15:QAF15"/>
    <mergeCell ref="QAP15:QAU15"/>
    <mergeCell ref="PUG15:PUL15"/>
    <mergeCell ref="PUV15:PVA15"/>
    <mergeCell ref="PVK15:PVP15"/>
    <mergeCell ref="PVZ15:PWE15"/>
    <mergeCell ref="PWO15:PWT15"/>
    <mergeCell ref="PXD15:PXI15"/>
    <mergeCell ref="PQU15:PQZ15"/>
    <mergeCell ref="PRJ15:PRO15"/>
    <mergeCell ref="PRY15:PSD15"/>
    <mergeCell ref="PSN15:PSS15"/>
    <mergeCell ref="PTC15:PTH15"/>
    <mergeCell ref="PTR15:PTW15"/>
    <mergeCell ref="PNI15:PNN15"/>
    <mergeCell ref="PNX15:POC15"/>
    <mergeCell ref="POM15:POR15"/>
    <mergeCell ref="PPB15:PPG15"/>
    <mergeCell ref="PPQ15:PPV15"/>
    <mergeCell ref="PQF15:PQK15"/>
    <mergeCell ref="PJW15:PKB15"/>
    <mergeCell ref="PKL15:PKQ15"/>
    <mergeCell ref="PLA15:PLF15"/>
    <mergeCell ref="PLP15:PLU15"/>
    <mergeCell ref="PME15:PMJ15"/>
    <mergeCell ref="PMT15:PMY15"/>
    <mergeCell ref="PGK15:PGP15"/>
    <mergeCell ref="PGZ15:PHE15"/>
    <mergeCell ref="PHO15:PHT15"/>
    <mergeCell ref="PID15:PII15"/>
    <mergeCell ref="PIS15:PIX15"/>
    <mergeCell ref="PJH15:PJM15"/>
    <mergeCell ref="PCY15:PDD15"/>
    <mergeCell ref="PDN15:PDS15"/>
    <mergeCell ref="PEC15:PEH15"/>
    <mergeCell ref="PER15:PEW15"/>
    <mergeCell ref="PFG15:PFL15"/>
    <mergeCell ref="PFV15:PGA15"/>
    <mergeCell ref="OZM15:OZR15"/>
    <mergeCell ref="PAB15:PAG15"/>
    <mergeCell ref="PAQ15:PAV15"/>
    <mergeCell ref="PBF15:PBK15"/>
    <mergeCell ref="PBU15:PBZ15"/>
    <mergeCell ref="PCJ15:PCO15"/>
    <mergeCell ref="OWA15:OWF15"/>
    <mergeCell ref="OWP15:OWU15"/>
    <mergeCell ref="OXE15:OXJ15"/>
    <mergeCell ref="OXT15:OXY15"/>
    <mergeCell ref="OYI15:OYN15"/>
    <mergeCell ref="OYX15:OZC15"/>
    <mergeCell ref="OSO15:OST15"/>
    <mergeCell ref="OTD15:OTI15"/>
    <mergeCell ref="OTS15:OTX15"/>
    <mergeCell ref="OUH15:OUM15"/>
    <mergeCell ref="OUW15:OVB15"/>
    <mergeCell ref="OVL15:OVQ15"/>
    <mergeCell ref="OPC15:OPH15"/>
    <mergeCell ref="OPR15:OPW15"/>
    <mergeCell ref="OQG15:OQL15"/>
    <mergeCell ref="OQV15:ORA15"/>
    <mergeCell ref="ORK15:ORP15"/>
    <mergeCell ref="ORZ15:OSE15"/>
    <mergeCell ref="OLQ15:OLV15"/>
    <mergeCell ref="OMF15:OMK15"/>
    <mergeCell ref="OMU15:OMZ15"/>
    <mergeCell ref="ONJ15:ONO15"/>
    <mergeCell ref="ONY15:OOD15"/>
    <mergeCell ref="OON15:OOS15"/>
    <mergeCell ref="OIE15:OIJ15"/>
    <mergeCell ref="OIT15:OIY15"/>
    <mergeCell ref="OJI15:OJN15"/>
    <mergeCell ref="OJX15:OKC15"/>
    <mergeCell ref="OKM15:OKR15"/>
    <mergeCell ref="OLB15:OLG15"/>
    <mergeCell ref="OES15:OEX15"/>
    <mergeCell ref="OFH15:OFM15"/>
    <mergeCell ref="OFW15:OGB15"/>
    <mergeCell ref="OGL15:OGQ15"/>
    <mergeCell ref="OHA15:OHF15"/>
    <mergeCell ref="OHP15:OHU15"/>
    <mergeCell ref="OBG15:OBL15"/>
    <mergeCell ref="OBV15:OCA15"/>
    <mergeCell ref="OCK15:OCP15"/>
    <mergeCell ref="OCZ15:ODE15"/>
    <mergeCell ref="ODO15:ODT15"/>
    <mergeCell ref="OED15:OEI15"/>
    <mergeCell ref="NXU15:NXZ15"/>
    <mergeCell ref="NYJ15:NYO15"/>
    <mergeCell ref="NYY15:NZD15"/>
    <mergeCell ref="NZN15:NZS15"/>
    <mergeCell ref="OAC15:OAH15"/>
    <mergeCell ref="OAR15:OAW15"/>
    <mergeCell ref="NUI15:NUN15"/>
    <mergeCell ref="NUX15:NVC15"/>
    <mergeCell ref="NVM15:NVR15"/>
    <mergeCell ref="NWB15:NWG15"/>
    <mergeCell ref="NWQ15:NWV15"/>
    <mergeCell ref="NXF15:NXK15"/>
    <mergeCell ref="NQW15:NRB15"/>
    <mergeCell ref="NRL15:NRQ15"/>
    <mergeCell ref="NSA15:NSF15"/>
    <mergeCell ref="NSP15:NSU15"/>
    <mergeCell ref="NTE15:NTJ15"/>
    <mergeCell ref="NTT15:NTY15"/>
    <mergeCell ref="NNK15:NNP15"/>
    <mergeCell ref="NNZ15:NOE15"/>
    <mergeCell ref="NOO15:NOT15"/>
    <mergeCell ref="NPD15:NPI15"/>
    <mergeCell ref="NPS15:NPX15"/>
    <mergeCell ref="NQH15:NQM15"/>
    <mergeCell ref="NJY15:NKD15"/>
    <mergeCell ref="NKN15:NKS15"/>
    <mergeCell ref="NLC15:NLH15"/>
    <mergeCell ref="NLR15:NLW15"/>
    <mergeCell ref="NMG15:NML15"/>
    <mergeCell ref="NMV15:NNA15"/>
    <mergeCell ref="NGM15:NGR15"/>
    <mergeCell ref="NHB15:NHG15"/>
    <mergeCell ref="NHQ15:NHV15"/>
    <mergeCell ref="NIF15:NIK15"/>
    <mergeCell ref="NIU15:NIZ15"/>
    <mergeCell ref="NJJ15:NJO15"/>
    <mergeCell ref="NDA15:NDF15"/>
    <mergeCell ref="NDP15:NDU15"/>
    <mergeCell ref="NEE15:NEJ15"/>
    <mergeCell ref="NET15:NEY15"/>
    <mergeCell ref="NFI15:NFN15"/>
    <mergeCell ref="NFX15:NGC15"/>
    <mergeCell ref="MZO15:MZT15"/>
    <mergeCell ref="NAD15:NAI15"/>
    <mergeCell ref="NAS15:NAX15"/>
    <mergeCell ref="NBH15:NBM15"/>
    <mergeCell ref="NBW15:NCB15"/>
    <mergeCell ref="NCL15:NCQ15"/>
    <mergeCell ref="MWC15:MWH15"/>
    <mergeCell ref="MWR15:MWW15"/>
    <mergeCell ref="MXG15:MXL15"/>
    <mergeCell ref="MXV15:MYA15"/>
    <mergeCell ref="MYK15:MYP15"/>
    <mergeCell ref="MYZ15:MZE15"/>
    <mergeCell ref="MSQ15:MSV15"/>
    <mergeCell ref="MTF15:MTK15"/>
    <mergeCell ref="MTU15:MTZ15"/>
    <mergeCell ref="MUJ15:MUO15"/>
    <mergeCell ref="MUY15:MVD15"/>
    <mergeCell ref="MVN15:MVS15"/>
    <mergeCell ref="MPE15:MPJ15"/>
    <mergeCell ref="MPT15:MPY15"/>
    <mergeCell ref="MQI15:MQN15"/>
    <mergeCell ref="MQX15:MRC15"/>
    <mergeCell ref="MRM15:MRR15"/>
    <mergeCell ref="MSB15:MSG15"/>
    <mergeCell ref="MLS15:MLX15"/>
    <mergeCell ref="MMH15:MMM15"/>
    <mergeCell ref="MMW15:MNB15"/>
    <mergeCell ref="MNL15:MNQ15"/>
    <mergeCell ref="MOA15:MOF15"/>
    <mergeCell ref="MOP15:MOU15"/>
    <mergeCell ref="MIG15:MIL15"/>
    <mergeCell ref="MIV15:MJA15"/>
    <mergeCell ref="MJK15:MJP15"/>
    <mergeCell ref="MJZ15:MKE15"/>
    <mergeCell ref="MKO15:MKT15"/>
    <mergeCell ref="MLD15:MLI15"/>
    <mergeCell ref="MEU15:MEZ15"/>
    <mergeCell ref="MFJ15:MFO15"/>
    <mergeCell ref="MFY15:MGD15"/>
    <mergeCell ref="MGN15:MGS15"/>
    <mergeCell ref="MHC15:MHH15"/>
    <mergeCell ref="MHR15:MHW15"/>
    <mergeCell ref="MBI15:MBN15"/>
    <mergeCell ref="MBX15:MCC15"/>
    <mergeCell ref="MCM15:MCR15"/>
    <mergeCell ref="MDB15:MDG15"/>
    <mergeCell ref="MDQ15:MDV15"/>
    <mergeCell ref="MEF15:MEK15"/>
    <mergeCell ref="LXW15:LYB15"/>
    <mergeCell ref="LYL15:LYQ15"/>
    <mergeCell ref="LZA15:LZF15"/>
    <mergeCell ref="LZP15:LZU15"/>
    <mergeCell ref="MAE15:MAJ15"/>
    <mergeCell ref="MAT15:MAY15"/>
    <mergeCell ref="LUK15:LUP15"/>
    <mergeCell ref="LUZ15:LVE15"/>
    <mergeCell ref="LVO15:LVT15"/>
    <mergeCell ref="LWD15:LWI15"/>
    <mergeCell ref="LWS15:LWX15"/>
    <mergeCell ref="LXH15:LXM15"/>
    <mergeCell ref="LQY15:LRD15"/>
    <mergeCell ref="LRN15:LRS15"/>
    <mergeCell ref="LSC15:LSH15"/>
    <mergeCell ref="LSR15:LSW15"/>
    <mergeCell ref="LTG15:LTL15"/>
    <mergeCell ref="LTV15:LUA15"/>
    <mergeCell ref="LNM15:LNR15"/>
    <mergeCell ref="LOB15:LOG15"/>
    <mergeCell ref="LOQ15:LOV15"/>
    <mergeCell ref="LPF15:LPK15"/>
    <mergeCell ref="LPU15:LPZ15"/>
    <mergeCell ref="LQJ15:LQO15"/>
    <mergeCell ref="LKA15:LKF15"/>
    <mergeCell ref="LKP15:LKU15"/>
    <mergeCell ref="LLE15:LLJ15"/>
    <mergeCell ref="LLT15:LLY15"/>
    <mergeCell ref="LMI15:LMN15"/>
    <mergeCell ref="LMX15:LNC15"/>
    <mergeCell ref="LGO15:LGT15"/>
    <mergeCell ref="LHD15:LHI15"/>
    <mergeCell ref="LHS15:LHX15"/>
    <mergeCell ref="LIH15:LIM15"/>
    <mergeCell ref="LIW15:LJB15"/>
    <mergeCell ref="LJL15:LJQ15"/>
    <mergeCell ref="LDC15:LDH15"/>
    <mergeCell ref="LDR15:LDW15"/>
    <mergeCell ref="LEG15:LEL15"/>
    <mergeCell ref="LEV15:LFA15"/>
    <mergeCell ref="LFK15:LFP15"/>
    <mergeCell ref="LFZ15:LGE15"/>
    <mergeCell ref="KZQ15:KZV15"/>
    <mergeCell ref="LAF15:LAK15"/>
    <mergeCell ref="LAU15:LAZ15"/>
    <mergeCell ref="LBJ15:LBO15"/>
    <mergeCell ref="LBY15:LCD15"/>
    <mergeCell ref="LCN15:LCS15"/>
    <mergeCell ref="KWE15:KWJ15"/>
    <mergeCell ref="KWT15:KWY15"/>
    <mergeCell ref="KXI15:KXN15"/>
    <mergeCell ref="KXX15:KYC15"/>
    <mergeCell ref="KYM15:KYR15"/>
    <mergeCell ref="KZB15:KZG15"/>
    <mergeCell ref="KSS15:KSX15"/>
    <mergeCell ref="KTH15:KTM15"/>
    <mergeCell ref="KTW15:KUB15"/>
    <mergeCell ref="KUL15:KUQ15"/>
    <mergeCell ref="KVA15:KVF15"/>
    <mergeCell ref="KVP15:KVU15"/>
    <mergeCell ref="KPG15:KPL15"/>
    <mergeCell ref="KPV15:KQA15"/>
    <mergeCell ref="KQK15:KQP15"/>
    <mergeCell ref="KQZ15:KRE15"/>
    <mergeCell ref="KRO15:KRT15"/>
    <mergeCell ref="KSD15:KSI15"/>
    <mergeCell ref="KLU15:KLZ15"/>
    <mergeCell ref="KMJ15:KMO15"/>
    <mergeCell ref="KMY15:KND15"/>
    <mergeCell ref="KNN15:KNS15"/>
    <mergeCell ref="KOC15:KOH15"/>
    <mergeCell ref="KOR15:KOW15"/>
    <mergeCell ref="KII15:KIN15"/>
    <mergeCell ref="KIX15:KJC15"/>
    <mergeCell ref="KJM15:KJR15"/>
    <mergeCell ref="KKB15:KKG15"/>
    <mergeCell ref="KKQ15:KKV15"/>
    <mergeCell ref="KLF15:KLK15"/>
    <mergeCell ref="KEW15:KFB15"/>
    <mergeCell ref="KFL15:KFQ15"/>
    <mergeCell ref="KGA15:KGF15"/>
    <mergeCell ref="KGP15:KGU15"/>
    <mergeCell ref="KHE15:KHJ15"/>
    <mergeCell ref="KHT15:KHY15"/>
    <mergeCell ref="KBK15:KBP15"/>
    <mergeCell ref="KBZ15:KCE15"/>
    <mergeCell ref="KCO15:KCT15"/>
    <mergeCell ref="KDD15:KDI15"/>
    <mergeCell ref="KDS15:KDX15"/>
    <mergeCell ref="KEH15:KEM15"/>
    <mergeCell ref="JXY15:JYD15"/>
    <mergeCell ref="JYN15:JYS15"/>
    <mergeCell ref="JZC15:JZH15"/>
    <mergeCell ref="JZR15:JZW15"/>
    <mergeCell ref="KAG15:KAL15"/>
    <mergeCell ref="KAV15:KBA15"/>
    <mergeCell ref="JUM15:JUR15"/>
    <mergeCell ref="JVB15:JVG15"/>
    <mergeCell ref="JVQ15:JVV15"/>
    <mergeCell ref="JWF15:JWK15"/>
    <mergeCell ref="JWU15:JWZ15"/>
    <mergeCell ref="JXJ15:JXO15"/>
    <mergeCell ref="JRA15:JRF15"/>
    <mergeCell ref="JRP15:JRU15"/>
    <mergeCell ref="JSE15:JSJ15"/>
    <mergeCell ref="JST15:JSY15"/>
    <mergeCell ref="JTI15:JTN15"/>
    <mergeCell ref="JTX15:JUC15"/>
    <mergeCell ref="JNO15:JNT15"/>
    <mergeCell ref="JOD15:JOI15"/>
    <mergeCell ref="JOS15:JOX15"/>
    <mergeCell ref="JPH15:JPM15"/>
    <mergeCell ref="JPW15:JQB15"/>
    <mergeCell ref="JQL15:JQQ15"/>
    <mergeCell ref="JKC15:JKH15"/>
    <mergeCell ref="JKR15:JKW15"/>
    <mergeCell ref="JLG15:JLL15"/>
    <mergeCell ref="JLV15:JMA15"/>
    <mergeCell ref="JMK15:JMP15"/>
    <mergeCell ref="JMZ15:JNE15"/>
    <mergeCell ref="JGQ15:JGV15"/>
    <mergeCell ref="JHF15:JHK15"/>
    <mergeCell ref="JHU15:JHZ15"/>
    <mergeCell ref="JIJ15:JIO15"/>
    <mergeCell ref="JIY15:JJD15"/>
    <mergeCell ref="JJN15:JJS15"/>
    <mergeCell ref="JDE15:JDJ15"/>
    <mergeCell ref="JDT15:JDY15"/>
    <mergeCell ref="JEI15:JEN15"/>
    <mergeCell ref="JEX15:JFC15"/>
    <mergeCell ref="JFM15:JFR15"/>
    <mergeCell ref="JGB15:JGG15"/>
    <mergeCell ref="IZS15:IZX15"/>
    <mergeCell ref="JAH15:JAM15"/>
    <mergeCell ref="JAW15:JBB15"/>
    <mergeCell ref="JBL15:JBQ15"/>
    <mergeCell ref="JCA15:JCF15"/>
    <mergeCell ref="JCP15:JCU15"/>
    <mergeCell ref="IWG15:IWL15"/>
    <mergeCell ref="IWV15:IXA15"/>
    <mergeCell ref="IXK15:IXP15"/>
    <mergeCell ref="IXZ15:IYE15"/>
    <mergeCell ref="IYO15:IYT15"/>
    <mergeCell ref="IZD15:IZI15"/>
    <mergeCell ref="ISU15:ISZ15"/>
    <mergeCell ref="ITJ15:ITO15"/>
    <mergeCell ref="ITY15:IUD15"/>
    <mergeCell ref="IUN15:IUS15"/>
    <mergeCell ref="IVC15:IVH15"/>
    <mergeCell ref="IVR15:IVW15"/>
    <mergeCell ref="IPI15:IPN15"/>
    <mergeCell ref="IPX15:IQC15"/>
    <mergeCell ref="IQM15:IQR15"/>
    <mergeCell ref="IRB15:IRG15"/>
    <mergeCell ref="IRQ15:IRV15"/>
    <mergeCell ref="ISF15:ISK15"/>
    <mergeCell ref="ILW15:IMB15"/>
    <mergeCell ref="IML15:IMQ15"/>
    <mergeCell ref="INA15:INF15"/>
    <mergeCell ref="INP15:INU15"/>
    <mergeCell ref="IOE15:IOJ15"/>
    <mergeCell ref="IOT15:IOY15"/>
    <mergeCell ref="IIK15:IIP15"/>
    <mergeCell ref="IIZ15:IJE15"/>
    <mergeCell ref="IJO15:IJT15"/>
    <mergeCell ref="IKD15:IKI15"/>
    <mergeCell ref="IKS15:IKX15"/>
    <mergeCell ref="ILH15:ILM15"/>
    <mergeCell ref="IEY15:IFD15"/>
    <mergeCell ref="IFN15:IFS15"/>
    <mergeCell ref="IGC15:IGH15"/>
    <mergeCell ref="IGR15:IGW15"/>
    <mergeCell ref="IHG15:IHL15"/>
    <mergeCell ref="IHV15:IIA15"/>
    <mergeCell ref="IBM15:IBR15"/>
    <mergeCell ref="ICB15:ICG15"/>
    <mergeCell ref="ICQ15:ICV15"/>
    <mergeCell ref="IDF15:IDK15"/>
    <mergeCell ref="IDU15:IDZ15"/>
    <mergeCell ref="IEJ15:IEO15"/>
    <mergeCell ref="HYA15:HYF15"/>
    <mergeCell ref="HYP15:HYU15"/>
    <mergeCell ref="HZE15:HZJ15"/>
    <mergeCell ref="HZT15:HZY15"/>
    <mergeCell ref="IAI15:IAN15"/>
    <mergeCell ref="IAX15:IBC15"/>
    <mergeCell ref="HUO15:HUT15"/>
    <mergeCell ref="HVD15:HVI15"/>
    <mergeCell ref="HVS15:HVX15"/>
    <mergeCell ref="HWH15:HWM15"/>
    <mergeCell ref="HWW15:HXB15"/>
    <mergeCell ref="HXL15:HXQ15"/>
    <mergeCell ref="HRC15:HRH15"/>
    <mergeCell ref="HRR15:HRW15"/>
    <mergeCell ref="HSG15:HSL15"/>
    <mergeCell ref="HSV15:HTA15"/>
    <mergeCell ref="HTK15:HTP15"/>
    <mergeCell ref="HTZ15:HUE15"/>
    <mergeCell ref="HNQ15:HNV15"/>
    <mergeCell ref="HOF15:HOK15"/>
    <mergeCell ref="HOU15:HOZ15"/>
    <mergeCell ref="HPJ15:HPO15"/>
    <mergeCell ref="HPY15:HQD15"/>
    <mergeCell ref="HQN15:HQS15"/>
    <mergeCell ref="HKE15:HKJ15"/>
    <mergeCell ref="HKT15:HKY15"/>
    <mergeCell ref="HLI15:HLN15"/>
    <mergeCell ref="HLX15:HMC15"/>
    <mergeCell ref="HMM15:HMR15"/>
    <mergeCell ref="HNB15:HNG15"/>
    <mergeCell ref="HGS15:HGX15"/>
    <mergeCell ref="HHH15:HHM15"/>
    <mergeCell ref="HHW15:HIB15"/>
    <mergeCell ref="HIL15:HIQ15"/>
    <mergeCell ref="HJA15:HJF15"/>
    <mergeCell ref="HJP15:HJU15"/>
    <mergeCell ref="HDG15:HDL15"/>
    <mergeCell ref="HDV15:HEA15"/>
    <mergeCell ref="HEK15:HEP15"/>
    <mergeCell ref="HEZ15:HFE15"/>
    <mergeCell ref="HFO15:HFT15"/>
    <mergeCell ref="HGD15:HGI15"/>
    <mergeCell ref="GZU15:GZZ15"/>
    <mergeCell ref="HAJ15:HAO15"/>
    <mergeCell ref="HAY15:HBD15"/>
    <mergeCell ref="HBN15:HBS15"/>
    <mergeCell ref="HCC15:HCH15"/>
    <mergeCell ref="HCR15:HCW15"/>
    <mergeCell ref="GWI15:GWN15"/>
    <mergeCell ref="GWX15:GXC15"/>
    <mergeCell ref="GXM15:GXR15"/>
    <mergeCell ref="GYB15:GYG15"/>
    <mergeCell ref="GYQ15:GYV15"/>
    <mergeCell ref="GZF15:GZK15"/>
    <mergeCell ref="GSW15:GTB15"/>
    <mergeCell ref="GTL15:GTQ15"/>
    <mergeCell ref="GUA15:GUF15"/>
    <mergeCell ref="GUP15:GUU15"/>
    <mergeCell ref="GVE15:GVJ15"/>
    <mergeCell ref="GVT15:GVY15"/>
    <mergeCell ref="GPK15:GPP15"/>
    <mergeCell ref="GPZ15:GQE15"/>
    <mergeCell ref="GQO15:GQT15"/>
    <mergeCell ref="GRD15:GRI15"/>
    <mergeCell ref="GRS15:GRX15"/>
    <mergeCell ref="GSH15:GSM15"/>
    <mergeCell ref="GLY15:GMD15"/>
    <mergeCell ref="GMN15:GMS15"/>
    <mergeCell ref="GNC15:GNH15"/>
    <mergeCell ref="GNR15:GNW15"/>
    <mergeCell ref="GOG15:GOL15"/>
    <mergeCell ref="GOV15:GPA15"/>
    <mergeCell ref="GIM15:GIR15"/>
    <mergeCell ref="GJB15:GJG15"/>
    <mergeCell ref="GJQ15:GJV15"/>
    <mergeCell ref="GKF15:GKK15"/>
    <mergeCell ref="GKU15:GKZ15"/>
    <mergeCell ref="GLJ15:GLO15"/>
    <mergeCell ref="GFA15:GFF15"/>
    <mergeCell ref="GFP15:GFU15"/>
    <mergeCell ref="GGE15:GGJ15"/>
    <mergeCell ref="GGT15:GGY15"/>
    <mergeCell ref="GHI15:GHN15"/>
    <mergeCell ref="GHX15:GIC15"/>
    <mergeCell ref="GBO15:GBT15"/>
    <mergeCell ref="GCD15:GCI15"/>
    <mergeCell ref="GCS15:GCX15"/>
    <mergeCell ref="GDH15:GDM15"/>
    <mergeCell ref="GDW15:GEB15"/>
    <mergeCell ref="GEL15:GEQ15"/>
    <mergeCell ref="FYC15:FYH15"/>
    <mergeCell ref="FYR15:FYW15"/>
    <mergeCell ref="FZG15:FZL15"/>
    <mergeCell ref="FZV15:GAA15"/>
    <mergeCell ref="GAK15:GAP15"/>
    <mergeCell ref="GAZ15:GBE15"/>
    <mergeCell ref="FUQ15:FUV15"/>
    <mergeCell ref="FVF15:FVK15"/>
    <mergeCell ref="FVU15:FVZ15"/>
    <mergeCell ref="FWJ15:FWO15"/>
    <mergeCell ref="FWY15:FXD15"/>
    <mergeCell ref="FXN15:FXS15"/>
    <mergeCell ref="FRE15:FRJ15"/>
    <mergeCell ref="FRT15:FRY15"/>
    <mergeCell ref="FSI15:FSN15"/>
    <mergeCell ref="FSX15:FTC15"/>
    <mergeCell ref="FTM15:FTR15"/>
    <mergeCell ref="FUB15:FUG15"/>
    <mergeCell ref="FNS15:FNX15"/>
    <mergeCell ref="FOH15:FOM15"/>
    <mergeCell ref="FOW15:FPB15"/>
    <mergeCell ref="FPL15:FPQ15"/>
    <mergeCell ref="FQA15:FQF15"/>
    <mergeCell ref="FQP15:FQU15"/>
    <mergeCell ref="FKG15:FKL15"/>
    <mergeCell ref="FKV15:FLA15"/>
    <mergeCell ref="FLK15:FLP15"/>
    <mergeCell ref="FLZ15:FME15"/>
    <mergeCell ref="FMO15:FMT15"/>
    <mergeCell ref="FND15:FNI15"/>
    <mergeCell ref="FGU15:FGZ15"/>
    <mergeCell ref="FHJ15:FHO15"/>
    <mergeCell ref="FHY15:FID15"/>
    <mergeCell ref="FIN15:FIS15"/>
    <mergeCell ref="FJC15:FJH15"/>
    <mergeCell ref="FJR15:FJW15"/>
    <mergeCell ref="FDI15:FDN15"/>
    <mergeCell ref="FDX15:FEC15"/>
    <mergeCell ref="FEM15:FER15"/>
    <mergeCell ref="FFB15:FFG15"/>
    <mergeCell ref="FFQ15:FFV15"/>
    <mergeCell ref="FGF15:FGK15"/>
    <mergeCell ref="EZW15:FAB15"/>
    <mergeCell ref="FAL15:FAQ15"/>
    <mergeCell ref="FBA15:FBF15"/>
    <mergeCell ref="FBP15:FBU15"/>
    <mergeCell ref="FCE15:FCJ15"/>
    <mergeCell ref="FCT15:FCY15"/>
    <mergeCell ref="EWK15:EWP15"/>
    <mergeCell ref="EWZ15:EXE15"/>
    <mergeCell ref="EXO15:EXT15"/>
    <mergeCell ref="EYD15:EYI15"/>
    <mergeCell ref="EYS15:EYX15"/>
    <mergeCell ref="EZH15:EZM15"/>
    <mergeCell ref="ESY15:ETD15"/>
    <mergeCell ref="ETN15:ETS15"/>
    <mergeCell ref="EUC15:EUH15"/>
    <mergeCell ref="EUR15:EUW15"/>
    <mergeCell ref="EVG15:EVL15"/>
    <mergeCell ref="EVV15:EWA15"/>
    <mergeCell ref="EPM15:EPR15"/>
    <mergeCell ref="EQB15:EQG15"/>
    <mergeCell ref="EQQ15:EQV15"/>
    <mergeCell ref="ERF15:ERK15"/>
    <mergeCell ref="ERU15:ERZ15"/>
    <mergeCell ref="ESJ15:ESO15"/>
    <mergeCell ref="EMA15:EMF15"/>
    <mergeCell ref="EMP15:EMU15"/>
    <mergeCell ref="ENE15:ENJ15"/>
    <mergeCell ref="ENT15:ENY15"/>
    <mergeCell ref="EOI15:EON15"/>
    <mergeCell ref="EOX15:EPC15"/>
    <mergeCell ref="EIO15:EIT15"/>
    <mergeCell ref="EJD15:EJI15"/>
    <mergeCell ref="EJS15:EJX15"/>
    <mergeCell ref="EKH15:EKM15"/>
    <mergeCell ref="EKW15:ELB15"/>
    <mergeCell ref="ELL15:ELQ15"/>
    <mergeCell ref="EFC15:EFH15"/>
    <mergeCell ref="EFR15:EFW15"/>
    <mergeCell ref="EGG15:EGL15"/>
    <mergeCell ref="EGV15:EHA15"/>
    <mergeCell ref="EHK15:EHP15"/>
    <mergeCell ref="EHZ15:EIE15"/>
    <mergeCell ref="EBQ15:EBV15"/>
    <mergeCell ref="ECF15:ECK15"/>
    <mergeCell ref="ECU15:ECZ15"/>
    <mergeCell ref="EDJ15:EDO15"/>
    <mergeCell ref="EDY15:EED15"/>
    <mergeCell ref="EEN15:EES15"/>
    <mergeCell ref="DYE15:DYJ15"/>
    <mergeCell ref="DYT15:DYY15"/>
    <mergeCell ref="DZI15:DZN15"/>
    <mergeCell ref="DZX15:EAC15"/>
    <mergeCell ref="EAM15:EAR15"/>
    <mergeCell ref="EBB15:EBG15"/>
    <mergeCell ref="DUS15:DUX15"/>
    <mergeCell ref="DVH15:DVM15"/>
    <mergeCell ref="DVW15:DWB15"/>
    <mergeCell ref="DWL15:DWQ15"/>
    <mergeCell ref="DXA15:DXF15"/>
    <mergeCell ref="DXP15:DXU15"/>
    <mergeCell ref="DRG15:DRL15"/>
    <mergeCell ref="DRV15:DSA15"/>
    <mergeCell ref="DSK15:DSP15"/>
    <mergeCell ref="DSZ15:DTE15"/>
    <mergeCell ref="DTO15:DTT15"/>
    <mergeCell ref="DUD15:DUI15"/>
    <mergeCell ref="DNU15:DNZ15"/>
    <mergeCell ref="DOJ15:DOO15"/>
    <mergeCell ref="DOY15:DPD15"/>
    <mergeCell ref="DPN15:DPS15"/>
    <mergeCell ref="DQC15:DQH15"/>
    <mergeCell ref="DQR15:DQW15"/>
    <mergeCell ref="DKI15:DKN15"/>
    <mergeCell ref="DKX15:DLC15"/>
    <mergeCell ref="DLM15:DLR15"/>
    <mergeCell ref="DMB15:DMG15"/>
    <mergeCell ref="DMQ15:DMV15"/>
    <mergeCell ref="DNF15:DNK15"/>
    <mergeCell ref="DGW15:DHB15"/>
    <mergeCell ref="DHL15:DHQ15"/>
    <mergeCell ref="DIA15:DIF15"/>
    <mergeCell ref="DIP15:DIU15"/>
    <mergeCell ref="DJE15:DJJ15"/>
    <mergeCell ref="DJT15:DJY15"/>
    <mergeCell ref="DDK15:DDP15"/>
    <mergeCell ref="DDZ15:DEE15"/>
    <mergeCell ref="DEO15:DET15"/>
    <mergeCell ref="DFD15:DFI15"/>
    <mergeCell ref="DFS15:DFX15"/>
    <mergeCell ref="DGH15:DGM15"/>
    <mergeCell ref="CZY15:DAD15"/>
    <mergeCell ref="DAN15:DAS15"/>
    <mergeCell ref="DBC15:DBH15"/>
    <mergeCell ref="DBR15:DBW15"/>
    <mergeCell ref="DCG15:DCL15"/>
    <mergeCell ref="DCV15:DDA15"/>
    <mergeCell ref="CWM15:CWR15"/>
    <mergeCell ref="CXB15:CXG15"/>
    <mergeCell ref="CXQ15:CXV15"/>
    <mergeCell ref="CYF15:CYK15"/>
    <mergeCell ref="CYU15:CYZ15"/>
    <mergeCell ref="CZJ15:CZO15"/>
    <mergeCell ref="CTA15:CTF15"/>
    <mergeCell ref="CTP15:CTU15"/>
    <mergeCell ref="CUE15:CUJ15"/>
    <mergeCell ref="CUT15:CUY15"/>
    <mergeCell ref="CVI15:CVN15"/>
    <mergeCell ref="CVX15:CWC15"/>
    <mergeCell ref="CPO15:CPT15"/>
    <mergeCell ref="CQD15:CQI15"/>
    <mergeCell ref="CQS15:CQX15"/>
    <mergeCell ref="CRH15:CRM15"/>
    <mergeCell ref="CRW15:CSB15"/>
    <mergeCell ref="CSL15:CSQ15"/>
    <mergeCell ref="CMC15:CMH15"/>
    <mergeCell ref="CMR15:CMW15"/>
    <mergeCell ref="CNG15:CNL15"/>
    <mergeCell ref="CNV15:COA15"/>
    <mergeCell ref="COK15:COP15"/>
    <mergeCell ref="COZ15:CPE15"/>
    <mergeCell ref="CIQ15:CIV15"/>
    <mergeCell ref="CJF15:CJK15"/>
    <mergeCell ref="CJU15:CJZ15"/>
    <mergeCell ref="CKJ15:CKO15"/>
    <mergeCell ref="CKY15:CLD15"/>
    <mergeCell ref="CLN15:CLS15"/>
    <mergeCell ref="CFE15:CFJ15"/>
    <mergeCell ref="CFT15:CFY15"/>
    <mergeCell ref="CGI15:CGN15"/>
    <mergeCell ref="CGX15:CHC15"/>
    <mergeCell ref="CHM15:CHR15"/>
    <mergeCell ref="CIB15:CIG15"/>
    <mergeCell ref="CBS15:CBX15"/>
    <mergeCell ref="CCH15:CCM15"/>
    <mergeCell ref="CCW15:CDB15"/>
    <mergeCell ref="CDL15:CDQ15"/>
    <mergeCell ref="CEA15:CEF15"/>
    <mergeCell ref="CEP15:CEU15"/>
    <mergeCell ref="BYG15:BYL15"/>
    <mergeCell ref="BYV15:BZA15"/>
    <mergeCell ref="BZK15:BZP15"/>
    <mergeCell ref="BZZ15:CAE15"/>
    <mergeCell ref="CAO15:CAT15"/>
    <mergeCell ref="CBD15:CBI15"/>
    <mergeCell ref="BUU15:BUZ15"/>
    <mergeCell ref="BVJ15:BVO15"/>
    <mergeCell ref="BVY15:BWD15"/>
    <mergeCell ref="BWN15:BWS15"/>
    <mergeCell ref="BXC15:BXH15"/>
    <mergeCell ref="BXR15:BXW15"/>
    <mergeCell ref="BRI15:BRN15"/>
    <mergeCell ref="BRX15:BSC15"/>
    <mergeCell ref="BSM15:BSR15"/>
    <mergeCell ref="BTB15:BTG15"/>
    <mergeCell ref="BTQ15:BTV15"/>
    <mergeCell ref="BUF15:BUK15"/>
    <mergeCell ref="BNW15:BOB15"/>
    <mergeCell ref="BOL15:BOQ15"/>
    <mergeCell ref="BPA15:BPF15"/>
    <mergeCell ref="BPP15:BPU15"/>
    <mergeCell ref="BQE15:BQJ15"/>
    <mergeCell ref="BQT15:BQY15"/>
    <mergeCell ref="BKK15:BKP15"/>
    <mergeCell ref="BKZ15:BLE15"/>
    <mergeCell ref="BLO15:BLT15"/>
    <mergeCell ref="BMD15:BMI15"/>
    <mergeCell ref="BMS15:BMX15"/>
    <mergeCell ref="BNH15:BNM15"/>
    <mergeCell ref="BGY15:BHD15"/>
    <mergeCell ref="BHN15:BHS15"/>
    <mergeCell ref="BIC15:BIH15"/>
    <mergeCell ref="BIR15:BIW15"/>
    <mergeCell ref="BJG15:BJL15"/>
    <mergeCell ref="BJV15:BKA15"/>
    <mergeCell ref="BDM15:BDR15"/>
    <mergeCell ref="BEB15:BEG15"/>
    <mergeCell ref="BEQ15:BEV15"/>
    <mergeCell ref="BFF15:BFK15"/>
    <mergeCell ref="BFU15:BFZ15"/>
    <mergeCell ref="BGJ15:BGO15"/>
    <mergeCell ref="BAA15:BAF15"/>
    <mergeCell ref="BAP15:BAU15"/>
    <mergeCell ref="BBE15:BBJ15"/>
    <mergeCell ref="BBT15:BBY15"/>
    <mergeCell ref="BCI15:BCN15"/>
    <mergeCell ref="BCX15:BDC15"/>
    <mergeCell ref="AWO15:AWT15"/>
    <mergeCell ref="AXD15:AXI15"/>
    <mergeCell ref="AXS15:AXX15"/>
    <mergeCell ref="AYH15:AYM15"/>
    <mergeCell ref="AYW15:AZB15"/>
    <mergeCell ref="AZL15:AZQ15"/>
    <mergeCell ref="ATC15:ATH15"/>
    <mergeCell ref="ATR15:ATW15"/>
    <mergeCell ref="AUG15:AUL15"/>
    <mergeCell ref="AUV15:AVA15"/>
    <mergeCell ref="AVK15:AVP15"/>
    <mergeCell ref="AVZ15:AWE15"/>
    <mergeCell ref="APQ15:APV15"/>
    <mergeCell ref="AQF15:AQK15"/>
    <mergeCell ref="AQU15:AQZ15"/>
    <mergeCell ref="ARJ15:ARO15"/>
    <mergeCell ref="ARY15:ASD15"/>
    <mergeCell ref="ASN15:ASS15"/>
    <mergeCell ref="AME15:AMJ15"/>
    <mergeCell ref="AMT15:AMY15"/>
    <mergeCell ref="ANI15:ANN15"/>
    <mergeCell ref="ANX15:AOC15"/>
    <mergeCell ref="AOM15:AOR15"/>
    <mergeCell ref="APB15:APG15"/>
    <mergeCell ref="AIS15:AIX15"/>
    <mergeCell ref="AJH15:AJM15"/>
    <mergeCell ref="AJW15:AKB15"/>
    <mergeCell ref="AKL15:AKQ15"/>
    <mergeCell ref="ALA15:ALF15"/>
    <mergeCell ref="ALP15:ALU15"/>
    <mergeCell ref="AFG15:AFL15"/>
    <mergeCell ref="AFV15:AGA15"/>
    <mergeCell ref="AGK15:AGP15"/>
    <mergeCell ref="AGZ15:AHE15"/>
    <mergeCell ref="AHO15:AHT15"/>
    <mergeCell ref="AID15:AII15"/>
    <mergeCell ref="ABU15:ABZ15"/>
    <mergeCell ref="ACJ15:ACO15"/>
    <mergeCell ref="ACY15:ADD15"/>
    <mergeCell ref="ADN15:ADS15"/>
    <mergeCell ref="AEC15:AEH15"/>
    <mergeCell ref="AER15:AEW15"/>
    <mergeCell ref="YI15:YN15"/>
    <mergeCell ref="YX15:ZC15"/>
    <mergeCell ref="ZM15:ZR15"/>
    <mergeCell ref="AAB15:AAG15"/>
    <mergeCell ref="AAQ15:AAV15"/>
    <mergeCell ref="ABF15:ABK15"/>
    <mergeCell ref="UW15:VB15"/>
    <mergeCell ref="VL15:VQ15"/>
    <mergeCell ref="WA15:WF15"/>
    <mergeCell ref="WP15:WU15"/>
    <mergeCell ref="XE15:XJ15"/>
    <mergeCell ref="XT15:XY15"/>
    <mergeCell ref="RK15:RP15"/>
    <mergeCell ref="RZ15:SE15"/>
    <mergeCell ref="SO15:ST15"/>
    <mergeCell ref="TD15:TI15"/>
    <mergeCell ref="TS15:TX15"/>
    <mergeCell ref="UH15:UM15"/>
    <mergeCell ref="NY15:OD15"/>
    <mergeCell ref="ON15:OS15"/>
    <mergeCell ref="PC15:PH15"/>
    <mergeCell ref="PR15:PW15"/>
    <mergeCell ref="QG15:QL15"/>
    <mergeCell ref="QV15:RA15"/>
    <mergeCell ref="KM15:KR15"/>
    <mergeCell ref="LB15:LG15"/>
    <mergeCell ref="LQ15:LV15"/>
    <mergeCell ref="MF15:MK15"/>
    <mergeCell ref="MU15:MZ15"/>
    <mergeCell ref="NJ15:NO15"/>
    <mergeCell ref="HA15:HF15"/>
    <mergeCell ref="HP15:HU15"/>
    <mergeCell ref="IE15:IJ15"/>
    <mergeCell ref="IT15:IY15"/>
    <mergeCell ref="JI15:JN15"/>
    <mergeCell ref="JX15:KC15"/>
    <mergeCell ref="DO15:DT15"/>
    <mergeCell ref="ED15:EI15"/>
    <mergeCell ref="ES15:EX15"/>
    <mergeCell ref="FH15:FM15"/>
    <mergeCell ref="FW15:GB15"/>
    <mergeCell ref="GL15:GQ15"/>
    <mergeCell ref="XDU14:XDZ14"/>
    <mergeCell ref="XEJ14:XEO14"/>
    <mergeCell ref="XEY14:XFB14"/>
    <mergeCell ref="A15:D15"/>
    <mergeCell ref="AC15:AH15"/>
    <mergeCell ref="AR15:AW15"/>
    <mergeCell ref="BG15:BL15"/>
    <mergeCell ref="BV15:CA15"/>
    <mergeCell ref="CK15:CP15"/>
    <mergeCell ref="CZ15:DE15"/>
    <mergeCell ref="XAI14:XAN14"/>
    <mergeCell ref="XAX14:XBC14"/>
    <mergeCell ref="XBM14:XBR14"/>
    <mergeCell ref="XCB14:XCG14"/>
    <mergeCell ref="XCQ14:XCV14"/>
    <mergeCell ref="XDF14:XDK14"/>
    <mergeCell ref="WWW14:WXB14"/>
    <mergeCell ref="WXL14:WXQ14"/>
    <mergeCell ref="WYA14:WYF14"/>
    <mergeCell ref="WYP14:WYU14"/>
    <mergeCell ref="WZE14:WZJ14"/>
    <mergeCell ref="WZT14:WZY14"/>
    <mergeCell ref="WTK14:WTP14"/>
    <mergeCell ref="WTZ14:WUE14"/>
    <mergeCell ref="WUO14:WUT14"/>
    <mergeCell ref="WVD14:WVI14"/>
    <mergeCell ref="WVS14:WVX14"/>
    <mergeCell ref="WWH14:WWM14"/>
    <mergeCell ref="WPY14:WQD14"/>
    <mergeCell ref="WQN14:WQS14"/>
    <mergeCell ref="WRC14:WRH14"/>
    <mergeCell ref="WRR14:WRW14"/>
    <mergeCell ref="WSG14:WSL14"/>
    <mergeCell ref="WSV14:WTA14"/>
    <mergeCell ref="WMM14:WMR14"/>
    <mergeCell ref="WNB14:WNG14"/>
    <mergeCell ref="WNQ14:WNV14"/>
    <mergeCell ref="WOF14:WOK14"/>
    <mergeCell ref="WOU14:WOZ14"/>
    <mergeCell ref="WPJ14:WPO14"/>
    <mergeCell ref="WJA14:WJF14"/>
    <mergeCell ref="WJP14:WJU14"/>
    <mergeCell ref="WKE14:WKJ14"/>
    <mergeCell ref="WKT14:WKY14"/>
    <mergeCell ref="WLI14:WLN14"/>
    <mergeCell ref="WLX14:WMC14"/>
    <mergeCell ref="WFO14:WFT14"/>
    <mergeCell ref="WGD14:WGI14"/>
    <mergeCell ref="WGS14:WGX14"/>
    <mergeCell ref="WHH14:WHM14"/>
    <mergeCell ref="WHW14:WIB14"/>
    <mergeCell ref="WIL14:WIQ14"/>
    <mergeCell ref="WCC14:WCH14"/>
    <mergeCell ref="WCR14:WCW14"/>
    <mergeCell ref="WDG14:WDL14"/>
    <mergeCell ref="WDV14:WEA14"/>
    <mergeCell ref="WEK14:WEP14"/>
    <mergeCell ref="WEZ14:WFE14"/>
    <mergeCell ref="VYQ14:VYV14"/>
    <mergeCell ref="VZF14:VZK14"/>
    <mergeCell ref="VZU14:VZZ14"/>
    <mergeCell ref="WAJ14:WAO14"/>
    <mergeCell ref="WAY14:WBD14"/>
    <mergeCell ref="WBN14:WBS14"/>
    <mergeCell ref="VVE14:VVJ14"/>
    <mergeCell ref="VVT14:VVY14"/>
    <mergeCell ref="VWI14:VWN14"/>
    <mergeCell ref="VWX14:VXC14"/>
    <mergeCell ref="VXM14:VXR14"/>
    <mergeCell ref="VYB14:VYG14"/>
    <mergeCell ref="VRS14:VRX14"/>
    <mergeCell ref="VSH14:VSM14"/>
    <mergeCell ref="VSW14:VTB14"/>
    <mergeCell ref="VTL14:VTQ14"/>
    <mergeCell ref="VUA14:VUF14"/>
    <mergeCell ref="VUP14:VUU14"/>
    <mergeCell ref="VOG14:VOL14"/>
    <mergeCell ref="VOV14:VPA14"/>
    <mergeCell ref="VPK14:VPP14"/>
    <mergeCell ref="VPZ14:VQE14"/>
    <mergeCell ref="VQO14:VQT14"/>
    <mergeCell ref="VRD14:VRI14"/>
    <mergeCell ref="VKU14:VKZ14"/>
    <mergeCell ref="VLJ14:VLO14"/>
    <mergeCell ref="VLY14:VMD14"/>
    <mergeCell ref="VMN14:VMS14"/>
    <mergeCell ref="VNC14:VNH14"/>
    <mergeCell ref="VNR14:VNW14"/>
    <mergeCell ref="VHI14:VHN14"/>
    <mergeCell ref="VHX14:VIC14"/>
    <mergeCell ref="VIM14:VIR14"/>
    <mergeCell ref="VJB14:VJG14"/>
    <mergeCell ref="VJQ14:VJV14"/>
    <mergeCell ref="VKF14:VKK14"/>
    <mergeCell ref="VDW14:VEB14"/>
    <mergeCell ref="VEL14:VEQ14"/>
    <mergeCell ref="VFA14:VFF14"/>
    <mergeCell ref="VFP14:VFU14"/>
    <mergeCell ref="VGE14:VGJ14"/>
    <mergeCell ref="VGT14:VGY14"/>
    <mergeCell ref="VAK14:VAP14"/>
    <mergeCell ref="VAZ14:VBE14"/>
    <mergeCell ref="VBO14:VBT14"/>
    <mergeCell ref="VCD14:VCI14"/>
    <mergeCell ref="VCS14:VCX14"/>
    <mergeCell ref="VDH14:VDM14"/>
    <mergeCell ref="UWY14:UXD14"/>
    <mergeCell ref="UXN14:UXS14"/>
    <mergeCell ref="UYC14:UYH14"/>
    <mergeCell ref="UYR14:UYW14"/>
    <mergeCell ref="UZG14:UZL14"/>
    <mergeCell ref="UZV14:VAA14"/>
    <mergeCell ref="UTM14:UTR14"/>
    <mergeCell ref="UUB14:UUG14"/>
    <mergeCell ref="UUQ14:UUV14"/>
    <mergeCell ref="UVF14:UVK14"/>
    <mergeCell ref="UVU14:UVZ14"/>
    <mergeCell ref="UWJ14:UWO14"/>
    <mergeCell ref="UQA14:UQF14"/>
    <mergeCell ref="UQP14:UQU14"/>
    <mergeCell ref="URE14:URJ14"/>
    <mergeCell ref="URT14:URY14"/>
    <mergeCell ref="USI14:USN14"/>
    <mergeCell ref="USX14:UTC14"/>
    <mergeCell ref="UMO14:UMT14"/>
    <mergeCell ref="UND14:UNI14"/>
    <mergeCell ref="UNS14:UNX14"/>
    <mergeCell ref="UOH14:UOM14"/>
    <mergeCell ref="UOW14:UPB14"/>
    <mergeCell ref="UPL14:UPQ14"/>
    <mergeCell ref="UJC14:UJH14"/>
    <mergeCell ref="UJR14:UJW14"/>
    <mergeCell ref="UKG14:UKL14"/>
    <mergeCell ref="UKV14:ULA14"/>
    <mergeCell ref="ULK14:ULP14"/>
    <mergeCell ref="ULZ14:UME14"/>
    <mergeCell ref="UFQ14:UFV14"/>
    <mergeCell ref="UGF14:UGK14"/>
    <mergeCell ref="UGU14:UGZ14"/>
    <mergeCell ref="UHJ14:UHO14"/>
    <mergeCell ref="UHY14:UID14"/>
    <mergeCell ref="UIN14:UIS14"/>
    <mergeCell ref="UCE14:UCJ14"/>
    <mergeCell ref="UCT14:UCY14"/>
    <mergeCell ref="UDI14:UDN14"/>
    <mergeCell ref="UDX14:UEC14"/>
    <mergeCell ref="UEM14:UER14"/>
    <mergeCell ref="UFB14:UFG14"/>
    <mergeCell ref="TYS14:TYX14"/>
    <mergeCell ref="TZH14:TZM14"/>
    <mergeCell ref="TZW14:UAB14"/>
    <mergeCell ref="UAL14:UAQ14"/>
    <mergeCell ref="UBA14:UBF14"/>
    <mergeCell ref="UBP14:UBU14"/>
    <mergeCell ref="TVG14:TVL14"/>
    <mergeCell ref="TVV14:TWA14"/>
    <mergeCell ref="TWK14:TWP14"/>
    <mergeCell ref="TWZ14:TXE14"/>
    <mergeCell ref="TXO14:TXT14"/>
    <mergeCell ref="TYD14:TYI14"/>
    <mergeCell ref="TRU14:TRZ14"/>
    <mergeCell ref="TSJ14:TSO14"/>
    <mergeCell ref="TSY14:TTD14"/>
    <mergeCell ref="TTN14:TTS14"/>
    <mergeCell ref="TUC14:TUH14"/>
    <mergeCell ref="TUR14:TUW14"/>
    <mergeCell ref="TOI14:TON14"/>
    <mergeCell ref="TOX14:TPC14"/>
    <mergeCell ref="TPM14:TPR14"/>
    <mergeCell ref="TQB14:TQG14"/>
    <mergeCell ref="TQQ14:TQV14"/>
    <mergeCell ref="TRF14:TRK14"/>
    <mergeCell ref="TKW14:TLB14"/>
    <mergeCell ref="TLL14:TLQ14"/>
    <mergeCell ref="TMA14:TMF14"/>
    <mergeCell ref="TMP14:TMU14"/>
    <mergeCell ref="TNE14:TNJ14"/>
    <mergeCell ref="TNT14:TNY14"/>
    <mergeCell ref="THK14:THP14"/>
    <mergeCell ref="THZ14:TIE14"/>
    <mergeCell ref="TIO14:TIT14"/>
    <mergeCell ref="TJD14:TJI14"/>
    <mergeCell ref="TJS14:TJX14"/>
    <mergeCell ref="TKH14:TKM14"/>
    <mergeCell ref="TDY14:TED14"/>
    <mergeCell ref="TEN14:TES14"/>
    <mergeCell ref="TFC14:TFH14"/>
    <mergeCell ref="TFR14:TFW14"/>
    <mergeCell ref="TGG14:TGL14"/>
    <mergeCell ref="TGV14:THA14"/>
    <mergeCell ref="TAM14:TAR14"/>
    <mergeCell ref="TBB14:TBG14"/>
    <mergeCell ref="TBQ14:TBV14"/>
    <mergeCell ref="TCF14:TCK14"/>
    <mergeCell ref="TCU14:TCZ14"/>
    <mergeCell ref="TDJ14:TDO14"/>
    <mergeCell ref="SXA14:SXF14"/>
    <mergeCell ref="SXP14:SXU14"/>
    <mergeCell ref="SYE14:SYJ14"/>
    <mergeCell ref="SYT14:SYY14"/>
    <mergeCell ref="SZI14:SZN14"/>
    <mergeCell ref="SZX14:TAC14"/>
    <mergeCell ref="STO14:STT14"/>
    <mergeCell ref="SUD14:SUI14"/>
    <mergeCell ref="SUS14:SUX14"/>
    <mergeCell ref="SVH14:SVM14"/>
    <mergeCell ref="SVW14:SWB14"/>
    <mergeCell ref="SWL14:SWQ14"/>
    <mergeCell ref="SQC14:SQH14"/>
    <mergeCell ref="SQR14:SQW14"/>
    <mergeCell ref="SRG14:SRL14"/>
    <mergeCell ref="SRV14:SSA14"/>
    <mergeCell ref="SSK14:SSP14"/>
    <mergeCell ref="SSZ14:STE14"/>
    <mergeCell ref="SMQ14:SMV14"/>
    <mergeCell ref="SNF14:SNK14"/>
    <mergeCell ref="SNU14:SNZ14"/>
    <mergeCell ref="SOJ14:SOO14"/>
    <mergeCell ref="SOY14:SPD14"/>
    <mergeCell ref="SPN14:SPS14"/>
    <mergeCell ref="SJE14:SJJ14"/>
    <mergeCell ref="SJT14:SJY14"/>
    <mergeCell ref="SKI14:SKN14"/>
    <mergeCell ref="SKX14:SLC14"/>
    <mergeCell ref="SLM14:SLR14"/>
    <mergeCell ref="SMB14:SMG14"/>
    <mergeCell ref="SFS14:SFX14"/>
    <mergeCell ref="SGH14:SGM14"/>
    <mergeCell ref="SGW14:SHB14"/>
    <mergeCell ref="SHL14:SHQ14"/>
    <mergeCell ref="SIA14:SIF14"/>
    <mergeCell ref="SIP14:SIU14"/>
    <mergeCell ref="SCG14:SCL14"/>
    <mergeCell ref="SCV14:SDA14"/>
    <mergeCell ref="SDK14:SDP14"/>
    <mergeCell ref="SDZ14:SEE14"/>
    <mergeCell ref="SEO14:SET14"/>
    <mergeCell ref="SFD14:SFI14"/>
    <mergeCell ref="RYU14:RYZ14"/>
    <mergeCell ref="RZJ14:RZO14"/>
    <mergeCell ref="RZY14:SAD14"/>
    <mergeCell ref="SAN14:SAS14"/>
    <mergeCell ref="SBC14:SBH14"/>
    <mergeCell ref="SBR14:SBW14"/>
    <mergeCell ref="RVI14:RVN14"/>
    <mergeCell ref="RVX14:RWC14"/>
    <mergeCell ref="RWM14:RWR14"/>
    <mergeCell ref="RXB14:RXG14"/>
    <mergeCell ref="RXQ14:RXV14"/>
    <mergeCell ref="RYF14:RYK14"/>
    <mergeCell ref="RRW14:RSB14"/>
    <mergeCell ref="RSL14:RSQ14"/>
    <mergeCell ref="RTA14:RTF14"/>
    <mergeCell ref="RTP14:RTU14"/>
    <mergeCell ref="RUE14:RUJ14"/>
    <mergeCell ref="RUT14:RUY14"/>
    <mergeCell ref="ROK14:ROP14"/>
    <mergeCell ref="ROZ14:RPE14"/>
    <mergeCell ref="RPO14:RPT14"/>
    <mergeCell ref="RQD14:RQI14"/>
    <mergeCell ref="RQS14:RQX14"/>
    <mergeCell ref="RRH14:RRM14"/>
    <mergeCell ref="RKY14:RLD14"/>
    <mergeCell ref="RLN14:RLS14"/>
    <mergeCell ref="RMC14:RMH14"/>
    <mergeCell ref="RMR14:RMW14"/>
    <mergeCell ref="RNG14:RNL14"/>
    <mergeCell ref="RNV14:ROA14"/>
    <mergeCell ref="RHM14:RHR14"/>
    <mergeCell ref="RIB14:RIG14"/>
    <mergeCell ref="RIQ14:RIV14"/>
    <mergeCell ref="RJF14:RJK14"/>
    <mergeCell ref="RJU14:RJZ14"/>
    <mergeCell ref="RKJ14:RKO14"/>
    <mergeCell ref="REA14:REF14"/>
    <mergeCell ref="REP14:REU14"/>
    <mergeCell ref="RFE14:RFJ14"/>
    <mergeCell ref="RFT14:RFY14"/>
    <mergeCell ref="RGI14:RGN14"/>
    <mergeCell ref="RGX14:RHC14"/>
    <mergeCell ref="RAO14:RAT14"/>
    <mergeCell ref="RBD14:RBI14"/>
    <mergeCell ref="RBS14:RBX14"/>
    <mergeCell ref="RCH14:RCM14"/>
    <mergeCell ref="RCW14:RDB14"/>
    <mergeCell ref="RDL14:RDQ14"/>
    <mergeCell ref="QXC14:QXH14"/>
    <mergeCell ref="QXR14:QXW14"/>
    <mergeCell ref="QYG14:QYL14"/>
    <mergeCell ref="QYV14:QZA14"/>
    <mergeCell ref="QZK14:QZP14"/>
    <mergeCell ref="QZZ14:RAE14"/>
    <mergeCell ref="QTQ14:QTV14"/>
    <mergeCell ref="QUF14:QUK14"/>
    <mergeCell ref="QUU14:QUZ14"/>
    <mergeCell ref="QVJ14:QVO14"/>
    <mergeCell ref="QVY14:QWD14"/>
    <mergeCell ref="QWN14:QWS14"/>
    <mergeCell ref="QQE14:QQJ14"/>
    <mergeCell ref="QQT14:QQY14"/>
    <mergeCell ref="QRI14:QRN14"/>
    <mergeCell ref="QRX14:QSC14"/>
    <mergeCell ref="QSM14:QSR14"/>
    <mergeCell ref="QTB14:QTG14"/>
    <mergeCell ref="QMS14:QMX14"/>
    <mergeCell ref="QNH14:QNM14"/>
    <mergeCell ref="QNW14:QOB14"/>
    <mergeCell ref="QOL14:QOQ14"/>
    <mergeCell ref="QPA14:QPF14"/>
    <mergeCell ref="QPP14:QPU14"/>
    <mergeCell ref="QJG14:QJL14"/>
    <mergeCell ref="QJV14:QKA14"/>
    <mergeCell ref="QKK14:QKP14"/>
    <mergeCell ref="QKZ14:QLE14"/>
    <mergeCell ref="QLO14:QLT14"/>
    <mergeCell ref="QMD14:QMI14"/>
    <mergeCell ref="QFU14:QFZ14"/>
    <mergeCell ref="QGJ14:QGO14"/>
    <mergeCell ref="QGY14:QHD14"/>
    <mergeCell ref="QHN14:QHS14"/>
    <mergeCell ref="QIC14:QIH14"/>
    <mergeCell ref="QIR14:QIW14"/>
    <mergeCell ref="QCI14:QCN14"/>
    <mergeCell ref="QCX14:QDC14"/>
    <mergeCell ref="QDM14:QDR14"/>
    <mergeCell ref="QEB14:QEG14"/>
    <mergeCell ref="QEQ14:QEV14"/>
    <mergeCell ref="QFF14:QFK14"/>
    <mergeCell ref="PYW14:PZB14"/>
    <mergeCell ref="PZL14:PZQ14"/>
    <mergeCell ref="QAA14:QAF14"/>
    <mergeCell ref="QAP14:QAU14"/>
    <mergeCell ref="QBE14:QBJ14"/>
    <mergeCell ref="QBT14:QBY14"/>
    <mergeCell ref="PVK14:PVP14"/>
    <mergeCell ref="PVZ14:PWE14"/>
    <mergeCell ref="PWO14:PWT14"/>
    <mergeCell ref="PXD14:PXI14"/>
    <mergeCell ref="PXS14:PXX14"/>
    <mergeCell ref="PYH14:PYM14"/>
    <mergeCell ref="PRY14:PSD14"/>
    <mergeCell ref="PSN14:PSS14"/>
    <mergeCell ref="PTC14:PTH14"/>
    <mergeCell ref="PTR14:PTW14"/>
    <mergeCell ref="PUG14:PUL14"/>
    <mergeCell ref="PUV14:PVA14"/>
    <mergeCell ref="POM14:POR14"/>
    <mergeCell ref="PPB14:PPG14"/>
    <mergeCell ref="PPQ14:PPV14"/>
    <mergeCell ref="PQF14:PQK14"/>
    <mergeCell ref="PQU14:PQZ14"/>
    <mergeCell ref="PRJ14:PRO14"/>
    <mergeCell ref="PLA14:PLF14"/>
    <mergeCell ref="PLP14:PLU14"/>
    <mergeCell ref="PME14:PMJ14"/>
    <mergeCell ref="PMT14:PMY14"/>
    <mergeCell ref="PNI14:PNN14"/>
    <mergeCell ref="PNX14:POC14"/>
    <mergeCell ref="PHO14:PHT14"/>
    <mergeCell ref="PID14:PII14"/>
    <mergeCell ref="PIS14:PIX14"/>
    <mergeCell ref="PJH14:PJM14"/>
    <mergeCell ref="PJW14:PKB14"/>
    <mergeCell ref="PKL14:PKQ14"/>
    <mergeCell ref="PEC14:PEH14"/>
    <mergeCell ref="PER14:PEW14"/>
    <mergeCell ref="PFG14:PFL14"/>
    <mergeCell ref="PFV14:PGA14"/>
    <mergeCell ref="PGK14:PGP14"/>
    <mergeCell ref="PGZ14:PHE14"/>
    <mergeCell ref="PAQ14:PAV14"/>
    <mergeCell ref="PBF14:PBK14"/>
    <mergeCell ref="PBU14:PBZ14"/>
    <mergeCell ref="PCJ14:PCO14"/>
    <mergeCell ref="PCY14:PDD14"/>
    <mergeCell ref="PDN14:PDS14"/>
    <mergeCell ref="OXE14:OXJ14"/>
    <mergeCell ref="OXT14:OXY14"/>
    <mergeCell ref="OYI14:OYN14"/>
    <mergeCell ref="OYX14:OZC14"/>
    <mergeCell ref="OZM14:OZR14"/>
    <mergeCell ref="PAB14:PAG14"/>
    <mergeCell ref="OTS14:OTX14"/>
    <mergeCell ref="OUH14:OUM14"/>
    <mergeCell ref="OUW14:OVB14"/>
    <mergeCell ref="OVL14:OVQ14"/>
    <mergeCell ref="OWA14:OWF14"/>
    <mergeCell ref="OWP14:OWU14"/>
    <mergeCell ref="OQG14:OQL14"/>
    <mergeCell ref="OQV14:ORA14"/>
    <mergeCell ref="ORK14:ORP14"/>
    <mergeCell ref="ORZ14:OSE14"/>
    <mergeCell ref="OSO14:OST14"/>
    <mergeCell ref="OTD14:OTI14"/>
    <mergeCell ref="OMU14:OMZ14"/>
    <mergeCell ref="ONJ14:ONO14"/>
    <mergeCell ref="ONY14:OOD14"/>
    <mergeCell ref="OON14:OOS14"/>
    <mergeCell ref="OPC14:OPH14"/>
    <mergeCell ref="OPR14:OPW14"/>
    <mergeCell ref="OJI14:OJN14"/>
    <mergeCell ref="OJX14:OKC14"/>
    <mergeCell ref="OKM14:OKR14"/>
    <mergeCell ref="OLB14:OLG14"/>
    <mergeCell ref="OLQ14:OLV14"/>
    <mergeCell ref="OMF14:OMK14"/>
    <mergeCell ref="OFW14:OGB14"/>
    <mergeCell ref="OGL14:OGQ14"/>
    <mergeCell ref="OHA14:OHF14"/>
    <mergeCell ref="OHP14:OHU14"/>
    <mergeCell ref="OIE14:OIJ14"/>
    <mergeCell ref="OIT14:OIY14"/>
    <mergeCell ref="OCK14:OCP14"/>
    <mergeCell ref="OCZ14:ODE14"/>
    <mergeCell ref="ODO14:ODT14"/>
    <mergeCell ref="OED14:OEI14"/>
    <mergeCell ref="OES14:OEX14"/>
    <mergeCell ref="OFH14:OFM14"/>
    <mergeCell ref="NYY14:NZD14"/>
    <mergeCell ref="NZN14:NZS14"/>
    <mergeCell ref="OAC14:OAH14"/>
    <mergeCell ref="OAR14:OAW14"/>
    <mergeCell ref="OBG14:OBL14"/>
    <mergeCell ref="OBV14:OCA14"/>
    <mergeCell ref="NVM14:NVR14"/>
    <mergeCell ref="NWB14:NWG14"/>
    <mergeCell ref="NWQ14:NWV14"/>
    <mergeCell ref="NXF14:NXK14"/>
    <mergeCell ref="NXU14:NXZ14"/>
    <mergeCell ref="NYJ14:NYO14"/>
    <mergeCell ref="NSA14:NSF14"/>
    <mergeCell ref="NSP14:NSU14"/>
    <mergeCell ref="NTE14:NTJ14"/>
    <mergeCell ref="NTT14:NTY14"/>
    <mergeCell ref="NUI14:NUN14"/>
    <mergeCell ref="NUX14:NVC14"/>
    <mergeCell ref="NOO14:NOT14"/>
    <mergeCell ref="NPD14:NPI14"/>
    <mergeCell ref="NPS14:NPX14"/>
    <mergeCell ref="NQH14:NQM14"/>
    <mergeCell ref="NQW14:NRB14"/>
    <mergeCell ref="NRL14:NRQ14"/>
    <mergeCell ref="NLC14:NLH14"/>
    <mergeCell ref="NLR14:NLW14"/>
    <mergeCell ref="NMG14:NML14"/>
    <mergeCell ref="NMV14:NNA14"/>
    <mergeCell ref="NNK14:NNP14"/>
    <mergeCell ref="NNZ14:NOE14"/>
    <mergeCell ref="NHQ14:NHV14"/>
    <mergeCell ref="NIF14:NIK14"/>
    <mergeCell ref="NIU14:NIZ14"/>
    <mergeCell ref="NJJ14:NJO14"/>
    <mergeCell ref="NJY14:NKD14"/>
    <mergeCell ref="NKN14:NKS14"/>
    <mergeCell ref="NEE14:NEJ14"/>
    <mergeCell ref="NET14:NEY14"/>
    <mergeCell ref="NFI14:NFN14"/>
    <mergeCell ref="NFX14:NGC14"/>
    <mergeCell ref="NGM14:NGR14"/>
    <mergeCell ref="NHB14:NHG14"/>
    <mergeCell ref="NAS14:NAX14"/>
    <mergeCell ref="NBH14:NBM14"/>
    <mergeCell ref="NBW14:NCB14"/>
    <mergeCell ref="NCL14:NCQ14"/>
    <mergeCell ref="NDA14:NDF14"/>
    <mergeCell ref="NDP14:NDU14"/>
    <mergeCell ref="MXG14:MXL14"/>
    <mergeCell ref="MXV14:MYA14"/>
    <mergeCell ref="MYK14:MYP14"/>
    <mergeCell ref="MYZ14:MZE14"/>
    <mergeCell ref="MZO14:MZT14"/>
    <mergeCell ref="NAD14:NAI14"/>
    <mergeCell ref="MTU14:MTZ14"/>
    <mergeCell ref="MUJ14:MUO14"/>
    <mergeCell ref="MUY14:MVD14"/>
    <mergeCell ref="MVN14:MVS14"/>
    <mergeCell ref="MWC14:MWH14"/>
    <mergeCell ref="MWR14:MWW14"/>
    <mergeCell ref="MQI14:MQN14"/>
    <mergeCell ref="MQX14:MRC14"/>
    <mergeCell ref="MRM14:MRR14"/>
    <mergeCell ref="MSB14:MSG14"/>
    <mergeCell ref="MSQ14:MSV14"/>
    <mergeCell ref="MTF14:MTK14"/>
    <mergeCell ref="MMW14:MNB14"/>
    <mergeCell ref="MNL14:MNQ14"/>
    <mergeCell ref="MOA14:MOF14"/>
    <mergeCell ref="MOP14:MOU14"/>
    <mergeCell ref="MPE14:MPJ14"/>
    <mergeCell ref="MPT14:MPY14"/>
    <mergeCell ref="MJK14:MJP14"/>
    <mergeCell ref="MJZ14:MKE14"/>
    <mergeCell ref="MKO14:MKT14"/>
    <mergeCell ref="MLD14:MLI14"/>
    <mergeCell ref="MLS14:MLX14"/>
    <mergeCell ref="MMH14:MMM14"/>
    <mergeCell ref="MFY14:MGD14"/>
    <mergeCell ref="MGN14:MGS14"/>
    <mergeCell ref="MHC14:MHH14"/>
    <mergeCell ref="MHR14:MHW14"/>
    <mergeCell ref="MIG14:MIL14"/>
    <mergeCell ref="MIV14:MJA14"/>
    <mergeCell ref="MCM14:MCR14"/>
    <mergeCell ref="MDB14:MDG14"/>
    <mergeCell ref="MDQ14:MDV14"/>
    <mergeCell ref="MEF14:MEK14"/>
    <mergeCell ref="MEU14:MEZ14"/>
    <mergeCell ref="MFJ14:MFO14"/>
    <mergeCell ref="LZA14:LZF14"/>
    <mergeCell ref="LZP14:LZU14"/>
    <mergeCell ref="MAE14:MAJ14"/>
    <mergeCell ref="MAT14:MAY14"/>
    <mergeCell ref="MBI14:MBN14"/>
    <mergeCell ref="MBX14:MCC14"/>
    <mergeCell ref="LVO14:LVT14"/>
    <mergeCell ref="LWD14:LWI14"/>
    <mergeCell ref="LWS14:LWX14"/>
    <mergeCell ref="LXH14:LXM14"/>
    <mergeCell ref="LXW14:LYB14"/>
    <mergeCell ref="LYL14:LYQ14"/>
    <mergeCell ref="LSC14:LSH14"/>
    <mergeCell ref="LSR14:LSW14"/>
    <mergeCell ref="LTG14:LTL14"/>
    <mergeCell ref="LTV14:LUA14"/>
    <mergeCell ref="LUK14:LUP14"/>
    <mergeCell ref="LUZ14:LVE14"/>
    <mergeCell ref="LOQ14:LOV14"/>
    <mergeCell ref="LPF14:LPK14"/>
    <mergeCell ref="LPU14:LPZ14"/>
    <mergeCell ref="LQJ14:LQO14"/>
    <mergeCell ref="LQY14:LRD14"/>
    <mergeCell ref="LRN14:LRS14"/>
    <mergeCell ref="LLE14:LLJ14"/>
    <mergeCell ref="LLT14:LLY14"/>
    <mergeCell ref="LMI14:LMN14"/>
    <mergeCell ref="LMX14:LNC14"/>
    <mergeCell ref="LNM14:LNR14"/>
    <mergeCell ref="LOB14:LOG14"/>
    <mergeCell ref="LHS14:LHX14"/>
    <mergeCell ref="LIH14:LIM14"/>
    <mergeCell ref="LIW14:LJB14"/>
    <mergeCell ref="LJL14:LJQ14"/>
    <mergeCell ref="LKA14:LKF14"/>
    <mergeCell ref="LKP14:LKU14"/>
    <mergeCell ref="LEG14:LEL14"/>
    <mergeCell ref="LEV14:LFA14"/>
    <mergeCell ref="LFK14:LFP14"/>
    <mergeCell ref="LFZ14:LGE14"/>
    <mergeCell ref="LGO14:LGT14"/>
    <mergeCell ref="LHD14:LHI14"/>
    <mergeCell ref="LAU14:LAZ14"/>
    <mergeCell ref="LBJ14:LBO14"/>
    <mergeCell ref="LBY14:LCD14"/>
    <mergeCell ref="LCN14:LCS14"/>
    <mergeCell ref="LDC14:LDH14"/>
    <mergeCell ref="LDR14:LDW14"/>
    <mergeCell ref="KXI14:KXN14"/>
    <mergeCell ref="KXX14:KYC14"/>
    <mergeCell ref="KYM14:KYR14"/>
    <mergeCell ref="KZB14:KZG14"/>
    <mergeCell ref="KZQ14:KZV14"/>
    <mergeCell ref="LAF14:LAK14"/>
    <mergeCell ref="KTW14:KUB14"/>
    <mergeCell ref="KUL14:KUQ14"/>
    <mergeCell ref="KVA14:KVF14"/>
    <mergeCell ref="KVP14:KVU14"/>
    <mergeCell ref="KWE14:KWJ14"/>
    <mergeCell ref="KWT14:KWY14"/>
    <mergeCell ref="KQK14:KQP14"/>
    <mergeCell ref="KQZ14:KRE14"/>
    <mergeCell ref="KRO14:KRT14"/>
    <mergeCell ref="KSD14:KSI14"/>
    <mergeCell ref="KSS14:KSX14"/>
    <mergeCell ref="KTH14:KTM14"/>
    <mergeCell ref="KMY14:KND14"/>
    <mergeCell ref="KNN14:KNS14"/>
    <mergeCell ref="KOC14:KOH14"/>
    <mergeCell ref="KOR14:KOW14"/>
    <mergeCell ref="KPG14:KPL14"/>
    <mergeCell ref="KPV14:KQA14"/>
    <mergeCell ref="KJM14:KJR14"/>
    <mergeCell ref="KKB14:KKG14"/>
    <mergeCell ref="KKQ14:KKV14"/>
    <mergeCell ref="KLF14:KLK14"/>
    <mergeCell ref="KLU14:KLZ14"/>
    <mergeCell ref="KMJ14:KMO14"/>
    <mergeCell ref="KGA14:KGF14"/>
    <mergeCell ref="KGP14:KGU14"/>
    <mergeCell ref="KHE14:KHJ14"/>
    <mergeCell ref="KHT14:KHY14"/>
    <mergeCell ref="KII14:KIN14"/>
    <mergeCell ref="KIX14:KJC14"/>
    <mergeCell ref="KCO14:KCT14"/>
    <mergeCell ref="KDD14:KDI14"/>
    <mergeCell ref="KDS14:KDX14"/>
    <mergeCell ref="KEH14:KEM14"/>
    <mergeCell ref="KEW14:KFB14"/>
    <mergeCell ref="KFL14:KFQ14"/>
    <mergeCell ref="JZC14:JZH14"/>
    <mergeCell ref="JZR14:JZW14"/>
    <mergeCell ref="KAG14:KAL14"/>
    <mergeCell ref="KAV14:KBA14"/>
    <mergeCell ref="KBK14:KBP14"/>
    <mergeCell ref="KBZ14:KCE14"/>
    <mergeCell ref="JVQ14:JVV14"/>
    <mergeCell ref="JWF14:JWK14"/>
    <mergeCell ref="JWU14:JWZ14"/>
    <mergeCell ref="JXJ14:JXO14"/>
    <mergeCell ref="JXY14:JYD14"/>
    <mergeCell ref="JYN14:JYS14"/>
    <mergeCell ref="JSE14:JSJ14"/>
    <mergeCell ref="JST14:JSY14"/>
    <mergeCell ref="JTI14:JTN14"/>
    <mergeCell ref="JTX14:JUC14"/>
    <mergeCell ref="JUM14:JUR14"/>
    <mergeCell ref="JVB14:JVG14"/>
    <mergeCell ref="JOS14:JOX14"/>
    <mergeCell ref="JPH14:JPM14"/>
    <mergeCell ref="JPW14:JQB14"/>
    <mergeCell ref="JQL14:JQQ14"/>
    <mergeCell ref="JRA14:JRF14"/>
    <mergeCell ref="JRP14:JRU14"/>
    <mergeCell ref="JLG14:JLL14"/>
    <mergeCell ref="JLV14:JMA14"/>
    <mergeCell ref="JMK14:JMP14"/>
    <mergeCell ref="JMZ14:JNE14"/>
    <mergeCell ref="JNO14:JNT14"/>
    <mergeCell ref="JOD14:JOI14"/>
    <mergeCell ref="JHU14:JHZ14"/>
    <mergeCell ref="JIJ14:JIO14"/>
    <mergeCell ref="JIY14:JJD14"/>
    <mergeCell ref="JJN14:JJS14"/>
    <mergeCell ref="JKC14:JKH14"/>
    <mergeCell ref="JKR14:JKW14"/>
    <mergeCell ref="JEI14:JEN14"/>
    <mergeCell ref="JEX14:JFC14"/>
    <mergeCell ref="JFM14:JFR14"/>
    <mergeCell ref="JGB14:JGG14"/>
    <mergeCell ref="JGQ14:JGV14"/>
    <mergeCell ref="JHF14:JHK14"/>
    <mergeCell ref="JAW14:JBB14"/>
    <mergeCell ref="JBL14:JBQ14"/>
    <mergeCell ref="JCA14:JCF14"/>
    <mergeCell ref="JCP14:JCU14"/>
    <mergeCell ref="JDE14:JDJ14"/>
    <mergeCell ref="JDT14:JDY14"/>
    <mergeCell ref="IXK14:IXP14"/>
    <mergeCell ref="IXZ14:IYE14"/>
    <mergeCell ref="IYO14:IYT14"/>
    <mergeCell ref="IZD14:IZI14"/>
    <mergeCell ref="IZS14:IZX14"/>
    <mergeCell ref="JAH14:JAM14"/>
    <mergeCell ref="ITY14:IUD14"/>
    <mergeCell ref="IUN14:IUS14"/>
    <mergeCell ref="IVC14:IVH14"/>
    <mergeCell ref="IVR14:IVW14"/>
    <mergeCell ref="IWG14:IWL14"/>
    <mergeCell ref="IWV14:IXA14"/>
    <mergeCell ref="IQM14:IQR14"/>
    <mergeCell ref="IRB14:IRG14"/>
    <mergeCell ref="IRQ14:IRV14"/>
    <mergeCell ref="ISF14:ISK14"/>
    <mergeCell ref="ISU14:ISZ14"/>
    <mergeCell ref="ITJ14:ITO14"/>
    <mergeCell ref="INA14:INF14"/>
    <mergeCell ref="INP14:INU14"/>
    <mergeCell ref="IOE14:IOJ14"/>
    <mergeCell ref="IOT14:IOY14"/>
    <mergeCell ref="IPI14:IPN14"/>
    <mergeCell ref="IPX14:IQC14"/>
    <mergeCell ref="IJO14:IJT14"/>
    <mergeCell ref="IKD14:IKI14"/>
    <mergeCell ref="IKS14:IKX14"/>
    <mergeCell ref="ILH14:ILM14"/>
    <mergeCell ref="ILW14:IMB14"/>
    <mergeCell ref="IML14:IMQ14"/>
    <mergeCell ref="IGC14:IGH14"/>
    <mergeCell ref="IGR14:IGW14"/>
    <mergeCell ref="IHG14:IHL14"/>
    <mergeCell ref="IHV14:IIA14"/>
    <mergeCell ref="IIK14:IIP14"/>
    <mergeCell ref="IIZ14:IJE14"/>
    <mergeCell ref="ICQ14:ICV14"/>
    <mergeCell ref="IDF14:IDK14"/>
    <mergeCell ref="IDU14:IDZ14"/>
    <mergeCell ref="IEJ14:IEO14"/>
    <mergeCell ref="IEY14:IFD14"/>
    <mergeCell ref="IFN14:IFS14"/>
    <mergeCell ref="HZE14:HZJ14"/>
    <mergeCell ref="HZT14:HZY14"/>
    <mergeCell ref="IAI14:IAN14"/>
    <mergeCell ref="IAX14:IBC14"/>
    <mergeCell ref="IBM14:IBR14"/>
    <mergeCell ref="ICB14:ICG14"/>
    <mergeCell ref="HVS14:HVX14"/>
    <mergeCell ref="HWH14:HWM14"/>
    <mergeCell ref="HWW14:HXB14"/>
    <mergeCell ref="HXL14:HXQ14"/>
    <mergeCell ref="HYA14:HYF14"/>
    <mergeCell ref="HYP14:HYU14"/>
    <mergeCell ref="HSG14:HSL14"/>
    <mergeCell ref="HSV14:HTA14"/>
    <mergeCell ref="HTK14:HTP14"/>
    <mergeCell ref="HTZ14:HUE14"/>
    <mergeCell ref="HUO14:HUT14"/>
    <mergeCell ref="HVD14:HVI14"/>
    <mergeCell ref="HOU14:HOZ14"/>
    <mergeCell ref="HPJ14:HPO14"/>
    <mergeCell ref="HPY14:HQD14"/>
    <mergeCell ref="HQN14:HQS14"/>
    <mergeCell ref="HRC14:HRH14"/>
    <mergeCell ref="HRR14:HRW14"/>
    <mergeCell ref="HLI14:HLN14"/>
    <mergeCell ref="HLX14:HMC14"/>
    <mergeCell ref="HMM14:HMR14"/>
    <mergeCell ref="HNB14:HNG14"/>
    <mergeCell ref="HNQ14:HNV14"/>
    <mergeCell ref="HOF14:HOK14"/>
    <mergeCell ref="HHW14:HIB14"/>
    <mergeCell ref="HIL14:HIQ14"/>
    <mergeCell ref="HJA14:HJF14"/>
    <mergeCell ref="HJP14:HJU14"/>
    <mergeCell ref="HKE14:HKJ14"/>
    <mergeCell ref="HKT14:HKY14"/>
    <mergeCell ref="HEK14:HEP14"/>
    <mergeCell ref="HEZ14:HFE14"/>
    <mergeCell ref="HFO14:HFT14"/>
    <mergeCell ref="HGD14:HGI14"/>
    <mergeCell ref="HGS14:HGX14"/>
    <mergeCell ref="HHH14:HHM14"/>
    <mergeCell ref="HAY14:HBD14"/>
    <mergeCell ref="HBN14:HBS14"/>
    <mergeCell ref="HCC14:HCH14"/>
    <mergeCell ref="HCR14:HCW14"/>
    <mergeCell ref="HDG14:HDL14"/>
    <mergeCell ref="HDV14:HEA14"/>
    <mergeCell ref="GXM14:GXR14"/>
    <mergeCell ref="GYB14:GYG14"/>
    <mergeCell ref="GYQ14:GYV14"/>
    <mergeCell ref="GZF14:GZK14"/>
    <mergeCell ref="GZU14:GZZ14"/>
    <mergeCell ref="HAJ14:HAO14"/>
    <mergeCell ref="GUA14:GUF14"/>
    <mergeCell ref="GUP14:GUU14"/>
    <mergeCell ref="GVE14:GVJ14"/>
    <mergeCell ref="GVT14:GVY14"/>
    <mergeCell ref="GWI14:GWN14"/>
    <mergeCell ref="GWX14:GXC14"/>
    <mergeCell ref="GQO14:GQT14"/>
    <mergeCell ref="GRD14:GRI14"/>
    <mergeCell ref="GRS14:GRX14"/>
    <mergeCell ref="GSH14:GSM14"/>
    <mergeCell ref="GSW14:GTB14"/>
    <mergeCell ref="GTL14:GTQ14"/>
    <mergeCell ref="GNC14:GNH14"/>
    <mergeCell ref="GNR14:GNW14"/>
    <mergeCell ref="GOG14:GOL14"/>
    <mergeCell ref="GOV14:GPA14"/>
    <mergeCell ref="GPK14:GPP14"/>
    <mergeCell ref="GPZ14:GQE14"/>
    <mergeCell ref="GJQ14:GJV14"/>
    <mergeCell ref="GKF14:GKK14"/>
    <mergeCell ref="GKU14:GKZ14"/>
    <mergeCell ref="GLJ14:GLO14"/>
    <mergeCell ref="GLY14:GMD14"/>
    <mergeCell ref="GMN14:GMS14"/>
    <mergeCell ref="GGE14:GGJ14"/>
    <mergeCell ref="GGT14:GGY14"/>
    <mergeCell ref="GHI14:GHN14"/>
    <mergeCell ref="GHX14:GIC14"/>
    <mergeCell ref="GIM14:GIR14"/>
    <mergeCell ref="GJB14:GJG14"/>
    <mergeCell ref="GCS14:GCX14"/>
    <mergeCell ref="GDH14:GDM14"/>
    <mergeCell ref="GDW14:GEB14"/>
    <mergeCell ref="GEL14:GEQ14"/>
    <mergeCell ref="GFA14:GFF14"/>
    <mergeCell ref="GFP14:GFU14"/>
    <mergeCell ref="FZG14:FZL14"/>
    <mergeCell ref="FZV14:GAA14"/>
    <mergeCell ref="GAK14:GAP14"/>
    <mergeCell ref="GAZ14:GBE14"/>
    <mergeCell ref="GBO14:GBT14"/>
    <mergeCell ref="GCD14:GCI14"/>
    <mergeCell ref="FVU14:FVZ14"/>
    <mergeCell ref="FWJ14:FWO14"/>
    <mergeCell ref="FWY14:FXD14"/>
    <mergeCell ref="FXN14:FXS14"/>
    <mergeCell ref="FYC14:FYH14"/>
    <mergeCell ref="FYR14:FYW14"/>
    <mergeCell ref="FSI14:FSN14"/>
    <mergeCell ref="FSX14:FTC14"/>
    <mergeCell ref="FTM14:FTR14"/>
    <mergeCell ref="FUB14:FUG14"/>
    <mergeCell ref="FUQ14:FUV14"/>
    <mergeCell ref="FVF14:FVK14"/>
    <mergeCell ref="FOW14:FPB14"/>
    <mergeCell ref="FPL14:FPQ14"/>
    <mergeCell ref="FQA14:FQF14"/>
    <mergeCell ref="FQP14:FQU14"/>
    <mergeCell ref="FRE14:FRJ14"/>
    <mergeCell ref="FRT14:FRY14"/>
    <mergeCell ref="FLK14:FLP14"/>
    <mergeCell ref="FLZ14:FME14"/>
    <mergeCell ref="FMO14:FMT14"/>
    <mergeCell ref="FND14:FNI14"/>
    <mergeCell ref="FNS14:FNX14"/>
    <mergeCell ref="FOH14:FOM14"/>
    <mergeCell ref="FHY14:FID14"/>
    <mergeCell ref="FIN14:FIS14"/>
    <mergeCell ref="FJC14:FJH14"/>
    <mergeCell ref="FJR14:FJW14"/>
    <mergeCell ref="FKG14:FKL14"/>
    <mergeCell ref="FKV14:FLA14"/>
    <mergeCell ref="FEM14:FER14"/>
    <mergeCell ref="FFB14:FFG14"/>
    <mergeCell ref="FFQ14:FFV14"/>
    <mergeCell ref="FGF14:FGK14"/>
    <mergeCell ref="FGU14:FGZ14"/>
    <mergeCell ref="FHJ14:FHO14"/>
    <mergeCell ref="FBA14:FBF14"/>
    <mergeCell ref="FBP14:FBU14"/>
    <mergeCell ref="FCE14:FCJ14"/>
    <mergeCell ref="FCT14:FCY14"/>
    <mergeCell ref="FDI14:FDN14"/>
    <mergeCell ref="FDX14:FEC14"/>
    <mergeCell ref="EXO14:EXT14"/>
    <mergeCell ref="EYD14:EYI14"/>
    <mergeCell ref="EYS14:EYX14"/>
    <mergeCell ref="EZH14:EZM14"/>
    <mergeCell ref="EZW14:FAB14"/>
    <mergeCell ref="FAL14:FAQ14"/>
    <mergeCell ref="EUC14:EUH14"/>
    <mergeCell ref="EUR14:EUW14"/>
    <mergeCell ref="EVG14:EVL14"/>
    <mergeCell ref="EVV14:EWA14"/>
    <mergeCell ref="EWK14:EWP14"/>
    <mergeCell ref="EWZ14:EXE14"/>
    <mergeCell ref="EQQ14:EQV14"/>
    <mergeCell ref="ERF14:ERK14"/>
    <mergeCell ref="ERU14:ERZ14"/>
    <mergeCell ref="ESJ14:ESO14"/>
    <mergeCell ref="ESY14:ETD14"/>
    <mergeCell ref="ETN14:ETS14"/>
    <mergeCell ref="ENE14:ENJ14"/>
    <mergeCell ref="ENT14:ENY14"/>
    <mergeCell ref="EOI14:EON14"/>
    <mergeCell ref="EOX14:EPC14"/>
    <mergeCell ref="EPM14:EPR14"/>
    <mergeCell ref="EQB14:EQG14"/>
    <mergeCell ref="EJS14:EJX14"/>
    <mergeCell ref="EKH14:EKM14"/>
    <mergeCell ref="EKW14:ELB14"/>
    <mergeCell ref="ELL14:ELQ14"/>
    <mergeCell ref="EMA14:EMF14"/>
    <mergeCell ref="EMP14:EMU14"/>
    <mergeCell ref="EGG14:EGL14"/>
    <mergeCell ref="EGV14:EHA14"/>
    <mergeCell ref="EHK14:EHP14"/>
    <mergeCell ref="EHZ14:EIE14"/>
    <mergeCell ref="EIO14:EIT14"/>
    <mergeCell ref="EJD14:EJI14"/>
    <mergeCell ref="ECU14:ECZ14"/>
    <mergeCell ref="EDJ14:EDO14"/>
    <mergeCell ref="EDY14:EED14"/>
    <mergeCell ref="EEN14:EES14"/>
    <mergeCell ref="EFC14:EFH14"/>
    <mergeCell ref="EFR14:EFW14"/>
    <mergeCell ref="DZI14:DZN14"/>
    <mergeCell ref="DZX14:EAC14"/>
    <mergeCell ref="EAM14:EAR14"/>
    <mergeCell ref="EBB14:EBG14"/>
    <mergeCell ref="EBQ14:EBV14"/>
    <mergeCell ref="ECF14:ECK14"/>
    <mergeCell ref="DVW14:DWB14"/>
    <mergeCell ref="DWL14:DWQ14"/>
    <mergeCell ref="DXA14:DXF14"/>
    <mergeCell ref="DXP14:DXU14"/>
    <mergeCell ref="DYE14:DYJ14"/>
    <mergeCell ref="DYT14:DYY14"/>
    <mergeCell ref="DSK14:DSP14"/>
    <mergeCell ref="DSZ14:DTE14"/>
    <mergeCell ref="DTO14:DTT14"/>
    <mergeCell ref="DUD14:DUI14"/>
    <mergeCell ref="DUS14:DUX14"/>
    <mergeCell ref="DVH14:DVM14"/>
    <mergeCell ref="DOY14:DPD14"/>
    <mergeCell ref="DPN14:DPS14"/>
    <mergeCell ref="DQC14:DQH14"/>
    <mergeCell ref="DQR14:DQW14"/>
    <mergeCell ref="DRG14:DRL14"/>
    <mergeCell ref="DRV14:DSA14"/>
    <mergeCell ref="DLM14:DLR14"/>
    <mergeCell ref="DMB14:DMG14"/>
    <mergeCell ref="DMQ14:DMV14"/>
    <mergeCell ref="DNF14:DNK14"/>
    <mergeCell ref="DNU14:DNZ14"/>
    <mergeCell ref="DOJ14:DOO14"/>
    <mergeCell ref="DIA14:DIF14"/>
    <mergeCell ref="DIP14:DIU14"/>
    <mergeCell ref="DJE14:DJJ14"/>
    <mergeCell ref="DJT14:DJY14"/>
    <mergeCell ref="DKI14:DKN14"/>
    <mergeCell ref="DKX14:DLC14"/>
    <mergeCell ref="DEO14:DET14"/>
    <mergeCell ref="DFD14:DFI14"/>
    <mergeCell ref="DFS14:DFX14"/>
    <mergeCell ref="DGH14:DGM14"/>
    <mergeCell ref="DGW14:DHB14"/>
    <mergeCell ref="DHL14:DHQ14"/>
    <mergeCell ref="DBC14:DBH14"/>
    <mergeCell ref="DBR14:DBW14"/>
    <mergeCell ref="DCG14:DCL14"/>
    <mergeCell ref="DCV14:DDA14"/>
    <mergeCell ref="DDK14:DDP14"/>
    <mergeCell ref="DDZ14:DEE14"/>
    <mergeCell ref="CXQ14:CXV14"/>
    <mergeCell ref="CYF14:CYK14"/>
    <mergeCell ref="CYU14:CYZ14"/>
    <mergeCell ref="CZJ14:CZO14"/>
    <mergeCell ref="CZY14:DAD14"/>
    <mergeCell ref="DAN14:DAS14"/>
    <mergeCell ref="CUE14:CUJ14"/>
    <mergeCell ref="CUT14:CUY14"/>
    <mergeCell ref="CVI14:CVN14"/>
    <mergeCell ref="CVX14:CWC14"/>
    <mergeCell ref="CWM14:CWR14"/>
    <mergeCell ref="CXB14:CXG14"/>
    <mergeCell ref="CQS14:CQX14"/>
    <mergeCell ref="CRH14:CRM14"/>
    <mergeCell ref="CRW14:CSB14"/>
    <mergeCell ref="CSL14:CSQ14"/>
    <mergeCell ref="CTA14:CTF14"/>
    <mergeCell ref="CTP14:CTU14"/>
    <mergeCell ref="CNG14:CNL14"/>
    <mergeCell ref="CNV14:COA14"/>
    <mergeCell ref="COK14:COP14"/>
    <mergeCell ref="COZ14:CPE14"/>
    <mergeCell ref="CPO14:CPT14"/>
    <mergeCell ref="CQD14:CQI14"/>
    <mergeCell ref="CJU14:CJZ14"/>
    <mergeCell ref="CKJ14:CKO14"/>
    <mergeCell ref="CKY14:CLD14"/>
    <mergeCell ref="CLN14:CLS14"/>
    <mergeCell ref="CMC14:CMH14"/>
    <mergeCell ref="CMR14:CMW14"/>
    <mergeCell ref="CGI14:CGN14"/>
    <mergeCell ref="CGX14:CHC14"/>
    <mergeCell ref="CHM14:CHR14"/>
    <mergeCell ref="CIB14:CIG14"/>
    <mergeCell ref="CIQ14:CIV14"/>
    <mergeCell ref="CJF14:CJK14"/>
    <mergeCell ref="CCW14:CDB14"/>
    <mergeCell ref="CDL14:CDQ14"/>
    <mergeCell ref="CEA14:CEF14"/>
    <mergeCell ref="CEP14:CEU14"/>
    <mergeCell ref="CFE14:CFJ14"/>
    <mergeCell ref="CFT14:CFY14"/>
    <mergeCell ref="BZK14:BZP14"/>
    <mergeCell ref="BZZ14:CAE14"/>
    <mergeCell ref="CAO14:CAT14"/>
    <mergeCell ref="CBD14:CBI14"/>
    <mergeCell ref="CBS14:CBX14"/>
    <mergeCell ref="CCH14:CCM14"/>
    <mergeCell ref="BVY14:BWD14"/>
    <mergeCell ref="BWN14:BWS14"/>
    <mergeCell ref="BXC14:BXH14"/>
    <mergeCell ref="BXR14:BXW14"/>
    <mergeCell ref="BYG14:BYL14"/>
    <mergeCell ref="BYV14:BZA14"/>
    <mergeCell ref="BSM14:BSR14"/>
    <mergeCell ref="BTB14:BTG14"/>
    <mergeCell ref="BTQ14:BTV14"/>
    <mergeCell ref="BUF14:BUK14"/>
    <mergeCell ref="BUU14:BUZ14"/>
    <mergeCell ref="BVJ14:BVO14"/>
    <mergeCell ref="BPA14:BPF14"/>
    <mergeCell ref="BPP14:BPU14"/>
    <mergeCell ref="BQE14:BQJ14"/>
    <mergeCell ref="BQT14:BQY14"/>
    <mergeCell ref="BRI14:BRN14"/>
    <mergeCell ref="BRX14:BSC14"/>
    <mergeCell ref="BLO14:BLT14"/>
    <mergeCell ref="BMD14:BMI14"/>
    <mergeCell ref="BMS14:BMX14"/>
    <mergeCell ref="BNH14:BNM14"/>
    <mergeCell ref="BNW14:BOB14"/>
    <mergeCell ref="BOL14:BOQ14"/>
    <mergeCell ref="BIC14:BIH14"/>
    <mergeCell ref="BIR14:BIW14"/>
    <mergeCell ref="BJG14:BJL14"/>
    <mergeCell ref="BJV14:BKA14"/>
    <mergeCell ref="BKK14:BKP14"/>
    <mergeCell ref="BKZ14:BLE14"/>
    <mergeCell ref="BEQ14:BEV14"/>
    <mergeCell ref="BFF14:BFK14"/>
    <mergeCell ref="BFU14:BFZ14"/>
    <mergeCell ref="BGJ14:BGO14"/>
    <mergeCell ref="BGY14:BHD14"/>
    <mergeCell ref="BHN14:BHS14"/>
    <mergeCell ref="BBE14:BBJ14"/>
    <mergeCell ref="BBT14:BBY14"/>
    <mergeCell ref="BCI14:BCN14"/>
    <mergeCell ref="BCX14:BDC14"/>
    <mergeCell ref="BDM14:BDR14"/>
    <mergeCell ref="BEB14:BEG14"/>
    <mergeCell ref="AXS14:AXX14"/>
    <mergeCell ref="AYH14:AYM14"/>
    <mergeCell ref="AYW14:AZB14"/>
    <mergeCell ref="AZL14:AZQ14"/>
    <mergeCell ref="BAA14:BAF14"/>
    <mergeCell ref="BAP14:BAU14"/>
    <mergeCell ref="AUG14:AUL14"/>
    <mergeCell ref="AUV14:AVA14"/>
    <mergeCell ref="AVK14:AVP14"/>
    <mergeCell ref="AVZ14:AWE14"/>
    <mergeCell ref="AWO14:AWT14"/>
    <mergeCell ref="AXD14:AXI14"/>
    <mergeCell ref="AQU14:AQZ14"/>
    <mergeCell ref="ARJ14:ARO14"/>
    <mergeCell ref="ARY14:ASD14"/>
    <mergeCell ref="ASN14:ASS14"/>
    <mergeCell ref="ATC14:ATH14"/>
    <mergeCell ref="ATR14:ATW14"/>
    <mergeCell ref="ANI14:ANN14"/>
    <mergeCell ref="ANX14:AOC14"/>
    <mergeCell ref="AOM14:AOR14"/>
    <mergeCell ref="APB14:APG14"/>
    <mergeCell ref="APQ14:APV14"/>
    <mergeCell ref="AQF14:AQK14"/>
    <mergeCell ref="AJW14:AKB14"/>
    <mergeCell ref="AKL14:AKQ14"/>
    <mergeCell ref="ALA14:ALF14"/>
    <mergeCell ref="ALP14:ALU14"/>
    <mergeCell ref="AME14:AMJ14"/>
    <mergeCell ref="AMT14:AMY14"/>
    <mergeCell ref="AGK14:AGP14"/>
    <mergeCell ref="AGZ14:AHE14"/>
    <mergeCell ref="AHO14:AHT14"/>
    <mergeCell ref="AID14:AII14"/>
    <mergeCell ref="AIS14:AIX14"/>
    <mergeCell ref="AJH14:AJM14"/>
    <mergeCell ref="ACY14:ADD14"/>
    <mergeCell ref="ADN14:ADS14"/>
    <mergeCell ref="AEC14:AEH14"/>
    <mergeCell ref="AER14:AEW14"/>
    <mergeCell ref="AFG14:AFL14"/>
    <mergeCell ref="AFV14:AGA14"/>
    <mergeCell ref="ZM14:ZR14"/>
    <mergeCell ref="AAB14:AAG14"/>
    <mergeCell ref="AAQ14:AAV14"/>
    <mergeCell ref="ABF14:ABK14"/>
    <mergeCell ref="ABU14:ABZ14"/>
    <mergeCell ref="ACJ14:ACO14"/>
    <mergeCell ref="WA14:WF14"/>
    <mergeCell ref="WP14:WU14"/>
    <mergeCell ref="XE14:XJ14"/>
    <mergeCell ref="XT14:XY14"/>
    <mergeCell ref="YI14:YN14"/>
    <mergeCell ref="YX14:ZC14"/>
    <mergeCell ref="SO14:ST14"/>
    <mergeCell ref="TD14:TI14"/>
    <mergeCell ref="TS14:TX14"/>
    <mergeCell ref="UH14:UM14"/>
    <mergeCell ref="UW14:VB14"/>
    <mergeCell ref="VL14:VQ14"/>
    <mergeCell ref="PC14:PH14"/>
    <mergeCell ref="PR14:PW14"/>
    <mergeCell ref="QG14:QL14"/>
    <mergeCell ref="QV14:RA14"/>
    <mergeCell ref="RK14:RP14"/>
    <mergeCell ref="RZ14:SE14"/>
    <mergeCell ref="LQ14:LV14"/>
    <mergeCell ref="MF14:MK14"/>
    <mergeCell ref="MU14:MZ14"/>
    <mergeCell ref="NJ14:NO14"/>
    <mergeCell ref="NY14:OD14"/>
    <mergeCell ref="ON14:OS14"/>
    <mergeCell ref="IE14:IJ14"/>
    <mergeCell ref="IT14:IY14"/>
    <mergeCell ref="JI14:JN14"/>
    <mergeCell ref="JX14:KC14"/>
    <mergeCell ref="KM14:KR14"/>
    <mergeCell ref="LB14:LG14"/>
    <mergeCell ref="ES14:EX14"/>
    <mergeCell ref="FH14:FM14"/>
    <mergeCell ref="FW14:GB14"/>
    <mergeCell ref="GL14:GQ14"/>
    <mergeCell ref="HA14:HF14"/>
    <mergeCell ref="HP14:HU14"/>
    <mergeCell ref="XEY13:XFB13"/>
    <mergeCell ref="A14:D14"/>
    <mergeCell ref="AC14:AH14"/>
    <mergeCell ref="AR14:AW14"/>
    <mergeCell ref="BG14:BL14"/>
    <mergeCell ref="BV14:CA14"/>
    <mergeCell ref="CK14:CP14"/>
    <mergeCell ref="CZ14:DE14"/>
    <mergeCell ref="DO14:DT14"/>
    <mergeCell ref="ED14:EI14"/>
    <mergeCell ref="XBM13:XBR13"/>
    <mergeCell ref="XCB13:XCG13"/>
    <mergeCell ref="XCQ13:XCV13"/>
    <mergeCell ref="XDF13:XDK13"/>
    <mergeCell ref="XDU13:XDZ13"/>
    <mergeCell ref="XEJ13:XEO13"/>
    <mergeCell ref="WYA13:WYF13"/>
    <mergeCell ref="WYP13:WYU13"/>
    <mergeCell ref="WZE13:WZJ13"/>
    <mergeCell ref="WZT13:WZY13"/>
    <mergeCell ref="XAI13:XAN13"/>
    <mergeCell ref="XAX13:XBC13"/>
    <mergeCell ref="WUO13:WUT13"/>
    <mergeCell ref="WVD13:WVI13"/>
    <mergeCell ref="WVS13:WVX13"/>
    <mergeCell ref="WWH13:WWM13"/>
    <mergeCell ref="WWW13:WXB13"/>
    <mergeCell ref="WXL13:WXQ13"/>
    <mergeCell ref="WRC13:WRH13"/>
    <mergeCell ref="WRR13:WRW13"/>
    <mergeCell ref="WSG13:WSL13"/>
    <mergeCell ref="WSV13:WTA13"/>
    <mergeCell ref="WTK13:WTP13"/>
    <mergeCell ref="WTZ13:WUE13"/>
    <mergeCell ref="WNQ13:WNV13"/>
    <mergeCell ref="WOF13:WOK13"/>
    <mergeCell ref="WOU13:WOZ13"/>
    <mergeCell ref="WPJ13:WPO13"/>
    <mergeCell ref="WPY13:WQD13"/>
    <mergeCell ref="WQN13:WQS13"/>
    <mergeCell ref="WKE13:WKJ13"/>
    <mergeCell ref="WKT13:WKY13"/>
    <mergeCell ref="WLI13:WLN13"/>
    <mergeCell ref="WLX13:WMC13"/>
    <mergeCell ref="WMM13:WMR13"/>
    <mergeCell ref="WNB13:WNG13"/>
    <mergeCell ref="WGS13:WGX13"/>
    <mergeCell ref="WHH13:WHM13"/>
    <mergeCell ref="WHW13:WIB13"/>
    <mergeCell ref="WIL13:WIQ13"/>
    <mergeCell ref="WJA13:WJF13"/>
    <mergeCell ref="WJP13:WJU13"/>
    <mergeCell ref="WDG13:WDL13"/>
    <mergeCell ref="WDV13:WEA13"/>
    <mergeCell ref="WEK13:WEP13"/>
    <mergeCell ref="WEZ13:WFE13"/>
    <mergeCell ref="WFO13:WFT13"/>
    <mergeCell ref="WGD13:WGI13"/>
    <mergeCell ref="VZU13:VZZ13"/>
    <mergeCell ref="WAJ13:WAO13"/>
    <mergeCell ref="WAY13:WBD13"/>
    <mergeCell ref="WBN13:WBS13"/>
    <mergeCell ref="WCC13:WCH13"/>
    <mergeCell ref="WCR13:WCW13"/>
    <mergeCell ref="VWI13:VWN13"/>
    <mergeCell ref="VWX13:VXC13"/>
    <mergeCell ref="VXM13:VXR13"/>
    <mergeCell ref="VYB13:VYG13"/>
    <mergeCell ref="VYQ13:VYV13"/>
    <mergeCell ref="VZF13:VZK13"/>
    <mergeCell ref="VSW13:VTB13"/>
    <mergeCell ref="VTL13:VTQ13"/>
    <mergeCell ref="VUA13:VUF13"/>
    <mergeCell ref="VUP13:VUU13"/>
    <mergeCell ref="VVE13:VVJ13"/>
    <mergeCell ref="VVT13:VVY13"/>
    <mergeCell ref="VPK13:VPP13"/>
    <mergeCell ref="VPZ13:VQE13"/>
    <mergeCell ref="VQO13:VQT13"/>
    <mergeCell ref="VRD13:VRI13"/>
    <mergeCell ref="VRS13:VRX13"/>
    <mergeCell ref="VSH13:VSM13"/>
    <mergeCell ref="VLY13:VMD13"/>
    <mergeCell ref="VMN13:VMS13"/>
    <mergeCell ref="VNC13:VNH13"/>
    <mergeCell ref="VNR13:VNW13"/>
    <mergeCell ref="VOG13:VOL13"/>
    <mergeCell ref="VOV13:VPA13"/>
    <mergeCell ref="VIM13:VIR13"/>
    <mergeCell ref="VJB13:VJG13"/>
    <mergeCell ref="VJQ13:VJV13"/>
    <mergeCell ref="VKF13:VKK13"/>
    <mergeCell ref="VKU13:VKZ13"/>
    <mergeCell ref="VLJ13:VLO13"/>
    <mergeCell ref="VFA13:VFF13"/>
    <mergeCell ref="VFP13:VFU13"/>
    <mergeCell ref="VGE13:VGJ13"/>
    <mergeCell ref="VGT13:VGY13"/>
    <mergeCell ref="VHI13:VHN13"/>
    <mergeCell ref="VHX13:VIC13"/>
    <mergeCell ref="VBO13:VBT13"/>
    <mergeCell ref="VCD13:VCI13"/>
    <mergeCell ref="VCS13:VCX13"/>
    <mergeCell ref="VDH13:VDM13"/>
    <mergeCell ref="VDW13:VEB13"/>
    <mergeCell ref="VEL13:VEQ13"/>
    <mergeCell ref="UYC13:UYH13"/>
    <mergeCell ref="UYR13:UYW13"/>
    <mergeCell ref="UZG13:UZL13"/>
    <mergeCell ref="UZV13:VAA13"/>
    <mergeCell ref="VAK13:VAP13"/>
    <mergeCell ref="VAZ13:VBE13"/>
    <mergeCell ref="UUQ13:UUV13"/>
    <mergeCell ref="UVF13:UVK13"/>
    <mergeCell ref="UVU13:UVZ13"/>
    <mergeCell ref="UWJ13:UWO13"/>
    <mergeCell ref="UWY13:UXD13"/>
    <mergeCell ref="UXN13:UXS13"/>
    <mergeCell ref="URE13:URJ13"/>
    <mergeCell ref="URT13:URY13"/>
    <mergeCell ref="USI13:USN13"/>
    <mergeCell ref="USX13:UTC13"/>
    <mergeCell ref="UTM13:UTR13"/>
    <mergeCell ref="UUB13:UUG13"/>
    <mergeCell ref="UNS13:UNX13"/>
    <mergeCell ref="UOH13:UOM13"/>
    <mergeCell ref="UOW13:UPB13"/>
    <mergeCell ref="UPL13:UPQ13"/>
    <mergeCell ref="UQA13:UQF13"/>
    <mergeCell ref="UQP13:UQU13"/>
    <mergeCell ref="UKG13:UKL13"/>
    <mergeCell ref="UKV13:ULA13"/>
    <mergeCell ref="ULK13:ULP13"/>
    <mergeCell ref="ULZ13:UME13"/>
    <mergeCell ref="UMO13:UMT13"/>
    <mergeCell ref="UND13:UNI13"/>
    <mergeCell ref="UGU13:UGZ13"/>
    <mergeCell ref="UHJ13:UHO13"/>
    <mergeCell ref="UHY13:UID13"/>
    <mergeCell ref="UIN13:UIS13"/>
    <mergeCell ref="UJC13:UJH13"/>
    <mergeCell ref="UJR13:UJW13"/>
    <mergeCell ref="UDI13:UDN13"/>
    <mergeCell ref="UDX13:UEC13"/>
    <mergeCell ref="UEM13:UER13"/>
    <mergeCell ref="UFB13:UFG13"/>
    <mergeCell ref="UFQ13:UFV13"/>
    <mergeCell ref="UGF13:UGK13"/>
    <mergeCell ref="TZW13:UAB13"/>
    <mergeCell ref="UAL13:UAQ13"/>
    <mergeCell ref="UBA13:UBF13"/>
    <mergeCell ref="UBP13:UBU13"/>
    <mergeCell ref="UCE13:UCJ13"/>
    <mergeCell ref="UCT13:UCY13"/>
    <mergeCell ref="TWK13:TWP13"/>
    <mergeCell ref="TWZ13:TXE13"/>
    <mergeCell ref="TXO13:TXT13"/>
    <mergeCell ref="TYD13:TYI13"/>
    <mergeCell ref="TYS13:TYX13"/>
    <mergeCell ref="TZH13:TZM13"/>
    <mergeCell ref="TSY13:TTD13"/>
    <mergeCell ref="TTN13:TTS13"/>
    <mergeCell ref="TUC13:TUH13"/>
    <mergeCell ref="TUR13:TUW13"/>
    <mergeCell ref="TVG13:TVL13"/>
    <mergeCell ref="TVV13:TWA13"/>
    <mergeCell ref="TPM13:TPR13"/>
    <mergeCell ref="TQB13:TQG13"/>
    <mergeCell ref="TQQ13:TQV13"/>
    <mergeCell ref="TRF13:TRK13"/>
    <mergeCell ref="TRU13:TRZ13"/>
    <mergeCell ref="TSJ13:TSO13"/>
    <mergeCell ref="TMA13:TMF13"/>
    <mergeCell ref="TMP13:TMU13"/>
    <mergeCell ref="TNE13:TNJ13"/>
    <mergeCell ref="TNT13:TNY13"/>
    <mergeCell ref="TOI13:TON13"/>
    <mergeCell ref="TOX13:TPC13"/>
    <mergeCell ref="TIO13:TIT13"/>
    <mergeCell ref="TJD13:TJI13"/>
    <mergeCell ref="TJS13:TJX13"/>
    <mergeCell ref="TKH13:TKM13"/>
    <mergeCell ref="TKW13:TLB13"/>
    <mergeCell ref="TLL13:TLQ13"/>
    <mergeCell ref="TFC13:TFH13"/>
    <mergeCell ref="TFR13:TFW13"/>
    <mergeCell ref="TGG13:TGL13"/>
    <mergeCell ref="TGV13:THA13"/>
    <mergeCell ref="THK13:THP13"/>
    <mergeCell ref="THZ13:TIE13"/>
    <mergeCell ref="TBQ13:TBV13"/>
    <mergeCell ref="TCF13:TCK13"/>
    <mergeCell ref="TCU13:TCZ13"/>
    <mergeCell ref="TDJ13:TDO13"/>
    <mergeCell ref="TDY13:TED13"/>
    <mergeCell ref="TEN13:TES13"/>
    <mergeCell ref="SYE13:SYJ13"/>
    <mergeCell ref="SYT13:SYY13"/>
    <mergeCell ref="SZI13:SZN13"/>
    <mergeCell ref="SZX13:TAC13"/>
    <mergeCell ref="TAM13:TAR13"/>
    <mergeCell ref="TBB13:TBG13"/>
    <mergeCell ref="SUS13:SUX13"/>
    <mergeCell ref="SVH13:SVM13"/>
    <mergeCell ref="SVW13:SWB13"/>
    <mergeCell ref="SWL13:SWQ13"/>
    <mergeCell ref="SXA13:SXF13"/>
    <mergeCell ref="SXP13:SXU13"/>
    <mergeCell ref="SRG13:SRL13"/>
    <mergeCell ref="SRV13:SSA13"/>
    <mergeCell ref="SSK13:SSP13"/>
    <mergeCell ref="SSZ13:STE13"/>
    <mergeCell ref="STO13:STT13"/>
    <mergeCell ref="SUD13:SUI13"/>
    <mergeCell ref="SNU13:SNZ13"/>
    <mergeCell ref="SOJ13:SOO13"/>
    <mergeCell ref="SOY13:SPD13"/>
    <mergeCell ref="SPN13:SPS13"/>
    <mergeCell ref="SQC13:SQH13"/>
    <mergeCell ref="SQR13:SQW13"/>
    <mergeCell ref="SKI13:SKN13"/>
    <mergeCell ref="SKX13:SLC13"/>
    <mergeCell ref="SLM13:SLR13"/>
    <mergeCell ref="SMB13:SMG13"/>
    <mergeCell ref="SMQ13:SMV13"/>
    <mergeCell ref="SNF13:SNK13"/>
    <mergeCell ref="SGW13:SHB13"/>
    <mergeCell ref="SHL13:SHQ13"/>
    <mergeCell ref="SIA13:SIF13"/>
    <mergeCell ref="SIP13:SIU13"/>
    <mergeCell ref="SJE13:SJJ13"/>
    <mergeCell ref="SJT13:SJY13"/>
    <mergeCell ref="SDK13:SDP13"/>
    <mergeCell ref="SDZ13:SEE13"/>
    <mergeCell ref="SEO13:SET13"/>
    <mergeCell ref="SFD13:SFI13"/>
    <mergeCell ref="SFS13:SFX13"/>
    <mergeCell ref="SGH13:SGM13"/>
    <mergeCell ref="RZY13:SAD13"/>
    <mergeCell ref="SAN13:SAS13"/>
    <mergeCell ref="SBC13:SBH13"/>
    <mergeCell ref="SBR13:SBW13"/>
    <mergeCell ref="SCG13:SCL13"/>
    <mergeCell ref="SCV13:SDA13"/>
    <mergeCell ref="RWM13:RWR13"/>
    <mergeCell ref="RXB13:RXG13"/>
    <mergeCell ref="RXQ13:RXV13"/>
    <mergeCell ref="RYF13:RYK13"/>
    <mergeCell ref="RYU13:RYZ13"/>
    <mergeCell ref="RZJ13:RZO13"/>
    <mergeCell ref="RTA13:RTF13"/>
    <mergeCell ref="RTP13:RTU13"/>
    <mergeCell ref="RUE13:RUJ13"/>
    <mergeCell ref="RUT13:RUY13"/>
    <mergeCell ref="RVI13:RVN13"/>
    <mergeCell ref="RVX13:RWC13"/>
    <mergeCell ref="RPO13:RPT13"/>
    <mergeCell ref="RQD13:RQI13"/>
    <mergeCell ref="RQS13:RQX13"/>
    <mergeCell ref="RRH13:RRM13"/>
    <mergeCell ref="RRW13:RSB13"/>
    <mergeCell ref="RSL13:RSQ13"/>
    <mergeCell ref="RMC13:RMH13"/>
    <mergeCell ref="RMR13:RMW13"/>
    <mergeCell ref="RNG13:RNL13"/>
    <mergeCell ref="RNV13:ROA13"/>
    <mergeCell ref="ROK13:ROP13"/>
    <mergeCell ref="ROZ13:RPE13"/>
    <mergeCell ref="RIQ13:RIV13"/>
    <mergeCell ref="RJF13:RJK13"/>
    <mergeCell ref="RJU13:RJZ13"/>
    <mergeCell ref="RKJ13:RKO13"/>
    <mergeCell ref="RKY13:RLD13"/>
    <mergeCell ref="RLN13:RLS13"/>
    <mergeCell ref="RFE13:RFJ13"/>
    <mergeCell ref="RFT13:RFY13"/>
    <mergeCell ref="RGI13:RGN13"/>
    <mergeCell ref="RGX13:RHC13"/>
    <mergeCell ref="RHM13:RHR13"/>
    <mergeCell ref="RIB13:RIG13"/>
    <mergeCell ref="RBS13:RBX13"/>
    <mergeCell ref="RCH13:RCM13"/>
    <mergeCell ref="RCW13:RDB13"/>
    <mergeCell ref="RDL13:RDQ13"/>
    <mergeCell ref="REA13:REF13"/>
    <mergeCell ref="REP13:REU13"/>
    <mergeCell ref="QYG13:QYL13"/>
    <mergeCell ref="QYV13:QZA13"/>
    <mergeCell ref="QZK13:QZP13"/>
    <mergeCell ref="QZZ13:RAE13"/>
    <mergeCell ref="RAO13:RAT13"/>
    <mergeCell ref="RBD13:RBI13"/>
    <mergeCell ref="QUU13:QUZ13"/>
    <mergeCell ref="QVJ13:QVO13"/>
    <mergeCell ref="QVY13:QWD13"/>
    <mergeCell ref="QWN13:QWS13"/>
    <mergeCell ref="QXC13:QXH13"/>
    <mergeCell ref="QXR13:QXW13"/>
    <mergeCell ref="QRI13:QRN13"/>
    <mergeCell ref="QRX13:QSC13"/>
    <mergeCell ref="QSM13:QSR13"/>
    <mergeCell ref="QTB13:QTG13"/>
    <mergeCell ref="QTQ13:QTV13"/>
    <mergeCell ref="QUF13:QUK13"/>
    <mergeCell ref="QNW13:QOB13"/>
    <mergeCell ref="QOL13:QOQ13"/>
    <mergeCell ref="QPA13:QPF13"/>
    <mergeCell ref="QPP13:QPU13"/>
    <mergeCell ref="QQE13:QQJ13"/>
    <mergeCell ref="QQT13:QQY13"/>
    <mergeCell ref="QKK13:QKP13"/>
    <mergeCell ref="QKZ13:QLE13"/>
    <mergeCell ref="QLO13:QLT13"/>
    <mergeCell ref="QMD13:QMI13"/>
    <mergeCell ref="QMS13:QMX13"/>
    <mergeCell ref="QNH13:QNM13"/>
    <mergeCell ref="QGY13:QHD13"/>
    <mergeCell ref="QHN13:QHS13"/>
    <mergeCell ref="QIC13:QIH13"/>
    <mergeCell ref="QIR13:QIW13"/>
    <mergeCell ref="QJG13:QJL13"/>
    <mergeCell ref="QJV13:QKA13"/>
    <mergeCell ref="QDM13:QDR13"/>
    <mergeCell ref="QEB13:QEG13"/>
    <mergeCell ref="QEQ13:QEV13"/>
    <mergeCell ref="QFF13:QFK13"/>
    <mergeCell ref="QFU13:QFZ13"/>
    <mergeCell ref="QGJ13:QGO13"/>
    <mergeCell ref="QAA13:QAF13"/>
    <mergeCell ref="QAP13:QAU13"/>
    <mergeCell ref="QBE13:QBJ13"/>
    <mergeCell ref="QBT13:QBY13"/>
    <mergeCell ref="QCI13:QCN13"/>
    <mergeCell ref="QCX13:QDC13"/>
    <mergeCell ref="PWO13:PWT13"/>
    <mergeCell ref="PXD13:PXI13"/>
    <mergeCell ref="PXS13:PXX13"/>
    <mergeCell ref="PYH13:PYM13"/>
    <mergeCell ref="PYW13:PZB13"/>
    <mergeCell ref="PZL13:PZQ13"/>
    <mergeCell ref="PTC13:PTH13"/>
    <mergeCell ref="PTR13:PTW13"/>
    <mergeCell ref="PUG13:PUL13"/>
    <mergeCell ref="PUV13:PVA13"/>
    <mergeCell ref="PVK13:PVP13"/>
    <mergeCell ref="PVZ13:PWE13"/>
    <mergeCell ref="PPQ13:PPV13"/>
    <mergeCell ref="PQF13:PQK13"/>
    <mergeCell ref="PQU13:PQZ13"/>
    <mergeCell ref="PRJ13:PRO13"/>
    <mergeCell ref="PRY13:PSD13"/>
    <mergeCell ref="PSN13:PSS13"/>
    <mergeCell ref="PME13:PMJ13"/>
    <mergeCell ref="PMT13:PMY13"/>
    <mergeCell ref="PNI13:PNN13"/>
    <mergeCell ref="PNX13:POC13"/>
    <mergeCell ref="POM13:POR13"/>
    <mergeCell ref="PPB13:PPG13"/>
    <mergeCell ref="PIS13:PIX13"/>
    <mergeCell ref="PJH13:PJM13"/>
    <mergeCell ref="PJW13:PKB13"/>
    <mergeCell ref="PKL13:PKQ13"/>
    <mergeCell ref="PLA13:PLF13"/>
    <mergeCell ref="PLP13:PLU13"/>
    <mergeCell ref="PFG13:PFL13"/>
    <mergeCell ref="PFV13:PGA13"/>
    <mergeCell ref="PGK13:PGP13"/>
    <mergeCell ref="PGZ13:PHE13"/>
    <mergeCell ref="PHO13:PHT13"/>
    <mergeCell ref="PID13:PII13"/>
    <mergeCell ref="PBU13:PBZ13"/>
    <mergeCell ref="PCJ13:PCO13"/>
    <mergeCell ref="PCY13:PDD13"/>
    <mergeCell ref="PDN13:PDS13"/>
    <mergeCell ref="PEC13:PEH13"/>
    <mergeCell ref="PER13:PEW13"/>
    <mergeCell ref="OYI13:OYN13"/>
    <mergeCell ref="OYX13:OZC13"/>
    <mergeCell ref="OZM13:OZR13"/>
    <mergeCell ref="PAB13:PAG13"/>
    <mergeCell ref="PAQ13:PAV13"/>
    <mergeCell ref="PBF13:PBK13"/>
    <mergeCell ref="OUW13:OVB13"/>
    <mergeCell ref="OVL13:OVQ13"/>
    <mergeCell ref="OWA13:OWF13"/>
    <mergeCell ref="OWP13:OWU13"/>
    <mergeCell ref="OXE13:OXJ13"/>
    <mergeCell ref="OXT13:OXY13"/>
    <mergeCell ref="ORK13:ORP13"/>
    <mergeCell ref="ORZ13:OSE13"/>
    <mergeCell ref="OSO13:OST13"/>
    <mergeCell ref="OTD13:OTI13"/>
    <mergeCell ref="OTS13:OTX13"/>
    <mergeCell ref="OUH13:OUM13"/>
    <mergeCell ref="ONY13:OOD13"/>
    <mergeCell ref="OON13:OOS13"/>
    <mergeCell ref="OPC13:OPH13"/>
    <mergeCell ref="OPR13:OPW13"/>
    <mergeCell ref="OQG13:OQL13"/>
    <mergeCell ref="OQV13:ORA13"/>
    <mergeCell ref="OKM13:OKR13"/>
    <mergeCell ref="OLB13:OLG13"/>
    <mergeCell ref="OLQ13:OLV13"/>
    <mergeCell ref="OMF13:OMK13"/>
    <mergeCell ref="OMU13:OMZ13"/>
    <mergeCell ref="ONJ13:ONO13"/>
    <mergeCell ref="OHA13:OHF13"/>
    <mergeCell ref="OHP13:OHU13"/>
    <mergeCell ref="OIE13:OIJ13"/>
    <mergeCell ref="OIT13:OIY13"/>
    <mergeCell ref="OJI13:OJN13"/>
    <mergeCell ref="OJX13:OKC13"/>
    <mergeCell ref="ODO13:ODT13"/>
    <mergeCell ref="OED13:OEI13"/>
    <mergeCell ref="OES13:OEX13"/>
    <mergeCell ref="OFH13:OFM13"/>
    <mergeCell ref="OFW13:OGB13"/>
    <mergeCell ref="OGL13:OGQ13"/>
    <mergeCell ref="OAC13:OAH13"/>
    <mergeCell ref="OAR13:OAW13"/>
    <mergeCell ref="OBG13:OBL13"/>
    <mergeCell ref="OBV13:OCA13"/>
    <mergeCell ref="OCK13:OCP13"/>
    <mergeCell ref="OCZ13:ODE13"/>
    <mergeCell ref="NWQ13:NWV13"/>
    <mergeCell ref="NXF13:NXK13"/>
    <mergeCell ref="NXU13:NXZ13"/>
    <mergeCell ref="NYJ13:NYO13"/>
    <mergeCell ref="NYY13:NZD13"/>
    <mergeCell ref="NZN13:NZS13"/>
    <mergeCell ref="NTE13:NTJ13"/>
    <mergeCell ref="NTT13:NTY13"/>
    <mergeCell ref="NUI13:NUN13"/>
    <mergeCell ref="NUX13:NVC13"/>
    <mergeCell ref="NVM13:NVR13"/>
    <mergeCell ref="NWB13:NWG13"/>
    <mergeCell ref="NPS13:NPX13"/>
    <mergeCell ref="NQH13:NQM13"/>
    <mergeCell ref="NQW13:NRB13"/>
    <mergeCell ref="NRL13:NRQ13"/>
    <mergeCell ref="NSA13:NSF13"/>
    <mergeCell ref="NSP13:NSU13"/>
    <mergeCell ref="NMG13:NML13"/>
    <mergeCell ref="NMV13:NNA13"/>
    <mergeCell ref="NNK13:NNP13"/>
    <mergeCell ref="NNZ13:NOE13"/>
    <mergeCell ref="NOO13:NOT13"/>
    <mergeCell ref="NPD13:NPI13"/>
    <mergeCell ref="NIU13:NIZ13"/>
    <mergeCell ref="NJJ13:NJO13"/>
    <mergeCell ref="NJY13:NKD13"/>
    <mergeCell ref="NKN13:NKS13"/>
    <mergeCell ref="NLC13:NLH13"/>
    <mergeCell ref="NLR13:NLW13"/>
    <mergeCell ref="NFI13:NFN13"/>
    <mergeCell ref="NFX13:NGC13"/>
    <mergeCell ref="NGM13:NGR13"/>
    <mergeCell ref="NHB13:NHG13"/>
    <mergeCell ref="NHQ13:NHV13"/>
    <mergeCell ref="NIF13:NIK13"/>
    <mergeCell ref="NBW13:NCB13"/>
    <mergeCell ref="NCL13:NCQ13"/>
    <mergeCell ref="NDA13:NDF13"/>
    <mergeCell ref="NDP13:NDU13"/>
    <mergeCell ref="NEE13:NEJ13"/>
    <mergeCell ref="NET13:NEY13"/>
    <mergeCell ref="MYK13:MYP13"/>
    <mergeCell ref="MYZ13:MZE13"/>
    <mergeCell ref="MZO13:MZT13"/>
    <mergeCell ref="NAD13:NAI13"/>
    <mergeCell ref="NAS13:NAX13"/>
    <mergeCell ref="NBH13:NBM13"/>
    <mergeCell ref="MUY13:MVD13"/>
    <mergeCell ref="MVN13:MVS13"/>
    <mergeCell ref="MWC13:MWH13"/>
    <mergeCell ref="MWR13:MWW13"/>
    <mergeCell ref="MXG13:MXL13"/>
    <mergeCell ref="MXV13:MYA13"/>
    <mergeCell ref="MRM13:MRR13"/>
    <mergeCell ref="MSB13:MSG13"/>
    <mergeCell ref="MSQ13:MSV13"/>
    <mergeCell ref="MTF13:MTK13"/>
    <mergeCell ref="MTU13:MTZ13"/>
    <mergeCell ref="MUJ13:MUO13"/>
    <mergeCell ref="MOA13:MOF13"/>
    <mergeCell ref="MOP13:MOU13"/>
    <mergeCell ref="MPE13:MPJ13"/>
    <mergeCell ref="MPT13:MPY13"/>
    <mergeCell ref="MQI13:MQN13"/>
    <mergeCell ref="MQX13:MRC13"/>
    <mergeCell ref="MKO13:MKT13"/>
    <mergeCell ref="MLD13:MLI13"/>
    <mergeCell ref="MLS13:MLX13"/>
    <mergeCell ref="MMH13:MMM13"/>
    <mergeCell ref="MMW13:MNB13"/>
    <mergeCell ref="MNL13:MNQ13"/>
    <mergeCell ref="MHC13:MHH13"/>
    <mergeCell ref="MHR13:MHW13"/>
    <mergeCell ref="MIG13:MIL13"/>
    <mergeCell ref="MIV13:MJA13"/>
    <mergeCell ref="MJK13:MJP13"/>
    <mergeCell ref="MJZ13:MKE13"/>
    <mergeCell ref="MDQ13:MDV13"/>
    <mergeCell ref="MEF13:MEK13"/>
    <mergeCell ref="MEU13:MEZ13"/>
    <mergeCell ref="MFJ13:MFO13"/>
    <mergeCell ref="MFY13:MGD13"/>
    <mergeCell ref="MGN13:MGS13"/>
    <mergeCell ref="MAE13:MAJ13"/>
    <mergeCell ref="MAT13:MAY13"/>
    <mergeCell ref="MBI13:MBN13"/>
    <mergeCell ref="MBX13:MCC13"/>
    <mergeCell ref="MCM13:MCR13"/>
    <mergeCell ref="MDB13:MDG13"/>
    <mergeCell ref="LWS13:LWX13"/>
    <mergeCell ref="LXH13:LXM13"/>
    <mergeCell ref="LXW13:LYB13"/>
    <mergeCell ref="LYL13:LYQ13"/>
    <mergeCell ref="LZA13:LZF13"/>
    <mergeCell ref="LZP13:LZU13"/>
    <mergeCell ref="LTG13:LTL13"/>
    <mergeCell ref="LTV13:LUA13"/>
    <mergeCell ref="LUK13:LUP13"/>
    <mergeCell ref="LUZ13:LVE13"/>
    <mergeCell ref="LVO13:LVT13"/>
    <mergeCell ref="LWD13:LWI13"/>
    <mergeCell ref="LPU13:LPZ13"/>
    <mergeCell ref="LQJ13:LQO13"/>
    <mergeCell ref="LQY13:LRD13"/>
    <mergeCell ref="LRN13:LRS13"/>
    <mergeCell ref="LSC13:LSH13"/>
    <mergeCell ref="LSR13:LSW13"/>
    <mergeCell ref="LMI13:LMN13"/>
    <mergeCell ref="LMX13:LNC13"/>
    <mergeCell ref="LNM13:LNR13"/>
    <mergeCell ref="LOB13:LOG13"/>
    <mergeCell ref="LOQ13:LOV13"/>
    <mergeCell ref="LPF13:LPK13"/>
    <mergeCell ref="LIW13:LJB13"/>
    <mergeCell ref="LJL13:LJQ13"/>
    <mergeCell ref="LKA13:LKF13"/>
    <mergeCell ref="LKP13:LKU13"/>
    <mergeCell ref="LLE13:LLJ13"/>
    <mergeCell ref="LLT13:LLY13"/>
    <mergeCell ref="LFK13:LFP13"/>
    <mergeCell ref="LFZ13:LGE13"/>
    <mergeCell ref="LGO13:LGT13"/>
    <mergeCell ref="LHD13:LHI13"/>
    <mergeCell ref="LHS13:LHX13"/>
    <mergeCell ref="LIH13:LIM13"/>
    <mergeCell ref="LBY13:LCD13"/>
    <mergeCell ref="LCN13:LCS13"/>
    <mergeCell ref="LDC13:LDH13"/>
    <mergeCell ref="LDR13:LDW13"/>
    <mergeCell ref="LEG13:LEL13"/>
    <mergeCell ref="LEV13:LFA13"/>
    <mergeCell ref="KYM13:KYR13"/>
    <mergeCell ref="KZB13:KZG13"/>
    <mergeCell ref="KZQ13:KZV13"/>
    <mergeCell ref="LAF13:LAK13"/>
    <mergeCell ref="LAU13:LAZ13"/>
    <mergeCell ref="LBJ13:LBO13"/>
    <mergeCell ref="KVA13:KVF13"/>
    <mergeCell ref="KVP13:KVU13"/>
    <mergeCell ref="KWE13:KWJ13"/>
    <mergeCell ref="KWT13:KWY13"/>
    <mergeCell ref="KXI13:KXN13"/>
    <mergeCell ref="KXX13:KYC13"/>
    <mergeCell ref="KRO13:KRT13"/>
    <mergeCell ref="KSD13:KSI13"/>
    <mergeCell ref="KSS13:KSX13"/>
    <mergeCell ref="KTH13:KTM13"/>
    <mergeCell ref="KTW13:KUB13"/>
    <mergeCell ref="KUL13:KUQ13"/>
    <mergeCell ref="KOC13:KOH13"/>
    <mergeCell ref="KOR13:KOW13"/>
    <mergeCell ref="KPG13:KPL13"/>
    <mergeCell ref="KPV13:KQA13"/>
    <mergeCell ref="KQK13:KQP13"/>
    <mergeCell ref="KQZ13:KRE13"/>
    <mergeCell ref="KKQ13:KKV13"/>
    <mergeCell ref="KLF13:KLK13"/>
    <mergeCell ref="KLU13:KLZ13"/>
    <mergeCell ref="KMJ13:KMO13"/>
    <mergeCell ref="KMY13:KND13"/>
    <mergeCell ref="KNN13:KNS13"/>
    <mergeCell ref="KHE13:KHJ13"/>
    <mergeCell ref="KHT13:KHY13"/>
    <mergeCell ref="KII13:KIN13"/>
    <mergeCell ref="KIX13:KJC13"/>
    <mergeCell ref="KJM13:KJR13"/>
    <mergeCell ref="KKB13:KKG13"/>
    <mergeCell ref="KDS13:KDX13"/>
    <mergeCell ref="KEH13:KEM13"/>
    <mergeCell ref="KEW13:KFB13"/>
    <mergeCell ref="KFL13:KFQ13"/>
    <mergeCell ref="KGA13:KGF13"/>
    <mergeCell ref="KGP13:KGU13"/>
    <mergeCell ref="KAG13:KAL13"/>
    <mergeCell ref="KAV13:KBA13"/>
    <mergeCell ref="KBK13:KBP13"/>
    <mergeCell ref="KBZ13:KCE13"/>
    <mergeCell ref="KCO13:KCT13"/>
    <mergeCell ref="KDD13:KDI13"/>
    <mergeCell ref="JWU13:JWZ13"/>
    <mergeCell ref="JXJ13:JXO13"/>
    <mergeCell ref="JXY13:JYD13"/>
    <mergeCell ref="JYN13:JYS13"/>
    <mergeCell ref="JZC13:JZH13"/>
    <mergeCell ref="JZR13:JZW13"/>
    <mergeCell ref="JTI13:JTN13"/>
    <mergeCell ref="JTX13:JUC13"/>
    <mergeCell ref="JUM13:JUR13"/>
    <mergeCell ref="JVB13:JVG13"/>
    <mergeCell ref="JVQ13:JVV13"/>
    <mergeCell ref="JWF13:JWK13"/>
    <mergeCell ref="JPW13:JQB13"/>
    <mergeCell ref="JQL13:JQQ13"/>
    <mergeCell ref="JRA13:JRF13"/>
    <mergeCell ref="JRP13:JRU13"/>
    <mergeCell ref="JSE13:JSJ13"/>
    <mergeCell ref="JST13:JSY13"/>
    <mergeCell ref="JMK13:JMP13"/>
    <mergeCell ref="JMZ13:JNE13"/>
    <mergeCell ref="JNO13:JNT13"/>
    <mergeCell ref="JOD13:JOI13"/>
    <mergeCell ref="JOS13:JOX13"/>
    <mergeCell ref="JPH13:JPM13"/>
    <mergeCell ref="JIY13:JJD13"/>
    <mergeCell ref="JJN13:JJS13"/>
    <mergeCell ref="JKC13:JKH13"/>
    <mergeCell ref="JKR13:JKW13"/>
    <mergeCell ref="JLG13:JLL13"/>
    <mergeCell ref="JLV13:JMA13"/>
    <mergeCell ref="JFM13:JFR13"/>
    <mergeCell ref="JGB13:JGG13"/>
    <mergeCell ref="JGQ13:JGV13"/>
    <mergeCell ref="JHF13:JHK13"/>
    <mergeCell ref="JHU13:JHZ13"/>
    <mergeCell ref="JIJ13:JIO13"/>
    <mergeCell ref="JCA13:JCF13"/>
    <mergeCell ref="JCP13:JCU13"/>
    <mergeCell ref="JDE13:JDJ13"/>
    <mergeCell ref="JDT13:JDY13"/>
    <mergeCell ref="JEI13:JEN13"/>
    <mergeCell ref="JEX13:JFC13"/>
    <mergeCell ref="IYO13:IYT13"/>
    <mergeCell ref="IZD13:IZI13"/>
    <mergeCell ref="IZS13:IZX13"/>
    <mergeCell ref="JAH13:JAM13"/>
    <mergeCell ref="JAW13:JBB13"/>
    <mergeCell ref="JBL13:JBQ13"/>
    <mergeCell ref="IVC13:IVH13"/>
    <mergeCell ref="IVR13:IVW13"/>
    <mergeCell ref="IWG13:IWL13"/>
    <mergeCell ref="IWV13:IXA13"/>
    <mergeCell ref="IXK13:IXP13"/>
    <mergeCell ref="IXZ13:IYE13"/>
    <mergeCell ref="IRQ13:IRV13"/>
    <mergeCell ref="ISF13:ISK13"/>
    <mergeCell ref="ISU13:ISZ13"/>
    <mergeCell ref="ITJ13:ITO13"/>
    <mergeCell ref="ITY13:IUD13"/>
    <mergeCell ref="IUN13:IUS13"/>
    <mergeCell ref="IOE13:IOJ13"/>
    <mergeCell ref="IOT13:IOY13"/>
    <mergeCell ref="IPI13:IPN13"/>
    <mergeCell ref="IPX13:IQC13"/>
    <mergeCell ref="IQM13:IQR13"/>
    <mergeCell ref="IRB13:IRG13"/>
    <mergeCell ref="IKS13:IKX13"/>
    <mergeCell ref="ILH13:ILM13"/>
    <mergeCell ref="ILW13:IMB13"/>
    <mergeCell ref="IML13:IMQ13"/>
    <mergeCell ref="INA13:INF13"/>
    <mergeCell ref="INP13:INU13"/>
    <mergeCell ref="IHG13:IHL13"/>
    <mergeCell ref="IHV13:IIA13"/>
    <mergeCell ref="IIK13:IIP13"/>
    <mergeCell ref="IIZ13:IJE13"/>
    <mergeCell ref="IJO13:IJT13"/>
    <mergeCell ref="IKD13:IKI13"/>
    <mergeCell ref="IDU13:IDZ13"/>
    <mergeCell ref="IEJ13:IEO13"/>
    <mergeCell ref="IEY13:IFD13"/>
    <mergeCell ref="IFN13:IFS13"/>
    <mergeCell ref="IGC13:IGH13"/>
    <mergeCell ref="IGR13:IGW13"/>
    <mergeCell ref="IAI13:IAN13"/>
    <mergeCell ref="IAX13:IBC13"/>
    <mergeCell ref="IBM13:IBR13"/>
    <mergeCell ref="ICB13:ICG13"/>
    <mergeCell ref="ICQ13:ICV13"/>
    <mergeCell ref="IDF13:IDK13"/>
    <mergeCell ref="HWW13:HXB13"/>
    <mergeCell ref="HXL13:HXQ13"/>
    <mergeCell ref="HYA13:HYF13"/>
    <mergeCell ref="HYP13:HYU13"/>
    <mergeCell ref="HZE13:HZJ13"/>
    <mergeCell ref="HZT13:HZY13"/>
    <mergeCell ref="HTK13:HTP13"/>
    <mergeCell ref="HTZ13:HUE13"/>
    <mergeCell ref="HUO13:HUT13"/>
    <mergeCell ref="HVD13:HVI13"/>
    <mergeCell ref="HVS13:HVX13"/>
    <mergeCell ref="HWH13:HWM13"/>
    <mergeCell ref="HPY13:HQD13"/>
    <mergeCell ref="HQN13:HQS13"/>
    <mergeCell ref="HRC13:HRH13"/>
    <mergeCell ref="HRR13:HRW13"/>
    <mergeCell ref="HSG13:HSL13"/>
    <mergeCell ref="HSV13:HTA13"/>
    <mergeCell ref="HMM13:HMR13"/>
    <mergeCell ref="HNB13:HNG13"/>
    <mergeCell ref="HNQ13:HNV13"/>
    <mergeCell ref="HOF13:HOK13"/>
    <mergeCell ref="HOU13:HOZ13"/>
    <mergeCell ref="HPJ13:HPO13"/>
    <mergeCell ref="HJA13:HJF13"/>
    <mergeCell ref="HJP13:HJU13"/>
    <mergeCell ref="HKE13:HKJ13"/>
    <mergeCell ref="HKT13:HKY13"/>
    <mergeCell ref="HLI13:HLN13"/>
    <mergeCell ref="HLX13:HMC13"/>
    <mergeCell ref="HFO13:HFT13"/>
    <mergeCell ref="HGD13:HGI13"/>
    <mergeCell ref="HGS13:HGX13"/>
    <mergeCell ref="HHH13:HHM13"/>
    <mergeCell ref="HHW13:HIB13"/>
    <mergeCell ref="HIL13:HIQ13"/>
    <mergeCell ref="HCC13:HCH13"/>
    <mergeCell ref="HCR13:HCW13"/>
    <mergeCell ref="HDG13:HDL13"/>
    <mergeCell ref="HDV13:HEA13"/>
    <mergeCell ref="HEK13:HEP13"/>
    <mergeCell ref="HEZ13:HFE13"/>
    <mergeCell ref="GYQ13:GYV13"/>
    <mergeCell ref="GZF13:GZK13"/>
    <mergeCell ref="GZU13:GZZ13"/>
    <mergeCell ref="HAJ13:HAO13"/>
    <mergeCell ref="HAY13:HBD13"/>
    <mergeCell ref="HBN13:HBS13"/>
    <mergeCell ref="GVE13:GVJ13"/>
    <mergeCell ref="GVT13:GVY13"/>
    <mergeCell ref="GWI13:GWN13"/>
    <mergeCell ref="GWX13:GXC13"/>
    <mergeCell ref="GXM13:GXR13"/>
    <mergeCell ref="GYB13:GYG13"/>
    <mergeCell ref="GRS13:GRX13"/>
    <mergeCell ref="GSH13:GSM13"/>
    <mergeCell ref="GSW13:GTB13"/>
    <mergeCell ref="GTL13:GTQ13"/>
    <mergeCell ref="GUA13:GUF13"/>
    <mergeCell ref="GUP13:GUU13"/>
    <mergeCell ref="GOG13:GOL13"/>
    <mergeCell ref="GOV13:GPA13"/>
    <mergeCell ref="GPK13:GPP13"/>
    <mergeCell ref="GPZ13:GQE13"/>
    <mergeCell ref="GQO13:GQT13"/>
    <mergeCell ref="GRD13:GRI13"/>
    <mergeCell ref="GKU13:GKZ13"/>
    <mergeCell ref="GLJ13:GLO13"/>
    <mergeCell ref="GLY13:GMD13"/>
    <mergeCell ref="GMN13:GMS13"/>
    <mergeCell ref="GNC13:GNH13"/>
    <mergeCell ref="GNR13:GNW13"/>
    <mergeCell ref="GHI13:GHN13"/>
    <mergeCell ref="GHX13:GIC13"/>
    <mergeCell ref="GIM13:GIR13"/>
    <mergeCell ref="GJB13:GJG13"/>
    <mergeCell ref="GJQ13:GJV13"/>
    <mergeCell ref="GKF13:GKK13"/>
    <mergeCell ref="GDW13:GEB13"/>
    <mergeCell ref="GEL13:GEQ13"/>
    <mergeCell ref="GFA13:GFF13"/>
    <mergeCell ref="GFP13:GFU13"/>
    <mergeCell ref="GGE13:GGJ13"/>
    <mergeCell ref="GGT13:GGY13"/>
    <mergeCell ref="GAK13:GAP13"/>
    <mergeCell ref="GAZ13:GBE13"/>
    <mergeCell ref="GBO13:GBT13"/>
    <mergeCell ref="GCD13:GCI13"/>
    <mergeCell ref="GCS13:GCX13"/>
    <mergeCell ref="GDH13:GDM13"/>
    <mergeCell ref="FWY13:FXD13"/>
    <mergeCell ref="FXN13:FXS13"/>
    <mergeCell ref="FYC13:FYH13"/>
    <mergeCell ref="FYR13:FYW13"/>
    <mergeCell ref="FZG13:FZL13"/>
    <mergeCell ref="FZV13:GAA13"/>
    <mergeCell ref="FTM13:FTR13"/>
    <mergeCell ref="FUB13:FUG13"/>
    <mergeCell ref="FUQ13:FUV13"/>
    <mergeCell ref="FVF13:FVK13"/>
    <mergeCell ref="FVU13:FVZ13"/>
    <mergeCell ref="FWJ13:FWO13"/>
    <mergeCell ref="FQA13:FQF13"/>
    <mergeCell ref="FQP13:FQU13"/>
    <mergeCell ref="FRE13:FRJ13"/>
    <mergeCell ref="FRT13:FRY13"/>
    <mergeCell ref="FSI13:FSN13"/>
    <mergeCell ref="FSX13:FTC13"/>
    <mergeCell ref="FMO13:FMT13"/>
    <mergeCell ref="FND13:FNI13"/>
    <mergeCell ref="FNS13:FNX13"/>
    <mergeCell ref="FOH13:FOM13"/>
    <mergeCell ref="FOW13:FPB13"/>
    <mergeCell ref="FPL13:FPQ13"/>
    <mergeCell ref="FJC13:FJH13"/>
    <mergeCell ref="FJR13:FJW13"/>
    <mergeCell ref="FKG13:FKL13"/>
    <mergeCell ref="FKV13:FLA13"/>
    <mergeCell ref="FLK13:FLP13"/>
    <mergeCell ref="FLZ13:FME13"/>
    <mergeCell ref="FFQ13:FFV13"/>
    <mergeCell ref="FGF13:FGK13"/>
    <mergeCell ref="FGU13:FGZ13"/>
    <mergeCell ref="FHJ13:FHO13"/>
    <mergeCell ref="FHY13:FID13"/>
    <mergeCell ref="FIN13:FIS13"/>
    <mergeCell ref="FCE13:FCJ13"/>
    <mergeCell ref="FCT13:FCY13"/>
    <mergeCell ref="FDI13:FDN13"/>
    <mergeCell ref="FDX13:FEC13"/>
    <mergeCell ref="FEM13:FER13"/>
    <mergeCell ref="FFB13:FFG13"/>
    <mergeCell ref="EYS13:EYX13"/>
    <mergeCell ref="EZH13:EZM13"/>
    <mergeCell ref="EZW13:FAB13"/>
    <mergeCell ref="FAL13:FAQ13"/>
    <mergeCell ref="FBA13:FBF13"/>
    <mergeCell ref="FBP13:FBU13"/>
    <mergeCell ref="EVG13:EVL13"/>
    <mergeCell ref="EVV13:EWA13"/>
    <mergeCell ref="EWK13:EWP13"/>
    <mergeCell ref="EWZ13:EXE13"/>
    <mergeCell ref="EXO13:EXT13"/>
    <mergeCell ref="EYD13:EYI13"/>
    <mergeCell ref="ERU13:ERZ13"/>
    <mergeCell ref="ESJ13:ESO13"/>
    <mergeCell ref="ESY13:ETD13"/>
    <mergeCell ref="ETN13:ETS13"/>
    <mergeCell ref="EUC13:EUH13"/>
    <mergeCell ref="EUR13:EUW13"/>
    <mergeCell ref="EOI13:EON13"/>
    <mergeCell ref="EOX13:EPC13"/>
    <mergeCell ref="EPM13:EPR13"/>
    <mergeCell ref="EQB13:EQG13"/>
    <mergeCell ref="EQQ13:EQV13"/>
    <mergeCell ref="ERF13:ERK13"/>
    <mergeCell ref="EKW13:ELB13"/>
    <mergeCell ref="ELL13:ELQ13"/>
    <mergeCell ref="EMA13:EMF13"/>
    <mergeCell ref="EMP13:EMU13"/>
    <mergeCell ref="ENE13:ENJ13"/>
    <mergeCell ref="ENT13:ENY13"/>
    <mergeCell ref="EHK13:EHP13"/>
    <mergeCell ref="EHZ13:EIE13"/>
    <mergeCell ref="EIO13:EIT13"/>
    <mergeCell ref="EJD13:EJI13"/>
    <mergeCell ref="EJS13:EJX13"/>
    <mergeCell ref="EKH13:EKM13"/>
    <mergeCell ref="EDY13:EED13"/>
    <mergeCell ref="EEN13:EES13"/>
    <mergeCell ref="EFC13:EFH13"/>
    <mergeCell ref="EFR13:EFW13"/>
    <mergeCell ref="EGG13:EGL13"/>
    <mergeCell ref="EGV13:EHA13"/>
    <mergeCell ref="EAM13:EAR13"/>
    <mergeCell ref="EBB13:EBG13"/>
    <mergeCell ref="EBQ13:EBV13"/>
    <mergeCell ref="ECF13:ECK13"/>
    <mergeCell ref="ECU13:ECZ13"/>
    <mergeCell ref="EDJ13:EDO13"/>
    <mergeCell ref="DXA13:DXF13"/>
    <mergeCell ref="DXP13:DXU13"/>
    <mergeCell ref="DYE13:DYJ13"/>
    <mergeCell ref="DYT13:DYY13"/>
    <mergeCell ref="DZI13:DZN13"/>
    <mergeCell ref="DZX13:EAC13"/>
    <mergeCell ref="DTO13:DTT13"/>
    <mergeCell ref="DUD13:DUI13"/>
    <mergeCell ref="DUS13:DUX13"/>
    <mergeCell ref="DVH13:DVM13"/>
    <mergeCell ref="DVW13:DWB13"/>
    <mergeCell ref="DWL13:DWQ13"/>
    <mergeCell ref="DQC13:DQH13"/>
    <mergeCell ref="DQR13:DQW13"/>
    <mergeCell ref="DRG13:DRL13"/>
    <mergeCell ref="DRV13:DSA13"/>
    <mergeCell ref="DSK13:DSP13"/>
    <mergeCell ref="DSZ13:DTE13"/>
    <mergeCell ref="DMQ13:DMV13"/>
    <mergeCell ref="DNF13:DNK13"/>
    <mergeCell ref="DNU13:DNZ13"/>
    <mergeCell ref="DOJ13:DOO13"/>
    <mergeCell ref="DOY13:DPD13"/>
    <mergeCell ref="DPN13:DPS13"/>
    <mergeCell ref="DJE13:DJJ13"/>
    <mergeCell ref="DJT13:DJY13"/>
    <mergeCell ref="DKI13:DKN13"/>
    <mergeCell ref="DKX13:DLC13"/>
    <mergeCell ref="DLM13:DLR13"/>
    <mergeCell ref="DMB13:DMG13"/>
    <mergeCell ref="DFS13:DFX13"/>
    <mergeCell ref="DGH13:DGM13"/>
    <mergeCell ref="DGW13:DHB13"/>
    <mergeCell ref="DHL13:DHQ13"/>
    <mergeCell ref="DIA13:DIF13"/>
    <mergeCell ref="DIP13:DIU13"/>
    <mergeCell ref="DCG13:DCL13"/>
    <mergeCell ref="DCV13:DDA13"/>
    <mergeCell ref="DDK13:DDP13"/>
    <mergeCell ref="DDZ13:DEE13"/>
    <mergeCell ref="DEO13:DET13"/>
    <mergeCell ref="DFD13:DFI13"/>
    <mergeCell ref="CYU13:CYZ13"/>
    <mergeCell ref="CZJ13:CZO13"/>
    <mergeCell ref="CZY13:DAD13"/>
    <mergeCell ref="DAN13:DAS13"/>
    <mergeCell ref="DBC13:DBH13"/>
    <mergeCell ref="DBR13:DBW13"/>
    <mergeCell ref="CVI13:CVN13"/>
    <mergeCell ref="CVX13:CWC13"/>
    <mergeCell ref="CWM13:CWR13"/>
    <mergeCell ref="CXB13:CXG13"/>
    <mergeCell ref="CXQ13:CXV13"/>
    <mergeCell ref="CYF13:CYK13"/>
    <mergeCell ref="CRW13:CSB13"/>
    <mergeCell ref="CSL13:CSQ13"/>
    <mergeCell ref="CTA13:CTF13"/>
    <mergeCell ref="CTP13:CTU13"/>
    <mergeCell ref="CUE13:CUJ13"/>
    <mergeCell ref="CUT13:CUY13"/>
    <mergeCell ref="COK13:COP13"/>
    <mergeCell ref="COZ13:CPE13"/>
    <mergeCell ref="CPO13:CPT13"/>
    <mergeCell ref="CQD13:CQI13"/>
    <mergeCell ref="CQS13:CQX13"/>
    <mergeCell ref="CRH13:CRM13"/>
    <mergeCell ref="CKY13:CLD13"/>
    <mergeCell ref="CLN13:CLS13"/>
    <mergeCell ref="CMC13:CMH13"/>
    <mergeCell ref="CMR13:CMW13"/>
    <mergeCell ref="CNG13:CNL13"/>
    <mergeCell ref="CNV13:COA13"/>
    <mergeCell ref="CHM13:CHR13"/>
    <mergeCell ref="CIB13:CIG13"/>
    <mergeCell ref="CIQ13:CIV13"/>
    <mergeCell ref="CJF13:CJK13"/>
    <mergeCell ref="CJU13:CJZ13"/>
    <mergeCell ref="CKJ13:CKO13"/>
    <mergeCell ref="CEA13:CEF13"/>
    <mergeCell ref="CEP13:CEU13"/>
    <mergeCell ref="CFE13:CFJ13"/>
    <mergeCell ref="CFT13:CFY13"/>
    <mergeCell ref="CGI13:CGN13"/>
    <mergeCell ref="CGX13:CHC13"/>
    <mergeCell ref="CAO13:CAT13"/>
    <mergeCell ref="CBD13:CBI13"/>
    <mergeCell ref="CBS13:CBX13"/>
    <mergeCell ref="CCH13:CCM13"/>
    <mergeCell ref="CCW13:CDB13"/>
    <mergeCell ref="CDL13:CDQ13"/>
    <mergeCell ref="BXC13:BXH13"/>
    <mergeCell ref="BXR13:BXW13"/>
    <mergeCell ref="BYG13:BYL13"/>
    <mergeCell ref="BYV13:BZA13"/>
    <mergeCell ref="BZK13:BZP13"/>
    <mergeCell ref="BZZ13:CAE13"/>
    <mergeCell ref="BTQ13:BTV13"/>
    <mergeCell ref="BUF13:BUK13"/>
    <mergeCell ref="BUU13:BUZ13"/>
    <mergeCell ref="BVJ13:BVO13"/>
    <mergeCell ref="BVY13:BWD13"/>
    <mergeCell ref="BWN13:BWS13"/>
    <mergeCell ref="BQE13:BQJ13"/>
    <mergeCell ref="BQT13:BQY13"/>
    <mergeCell ref="BRI13:BRN13"/>
    <mergeCell ref="BRX13:BSC13"/>
    <mergeCell ref="BSM13:BSR13"/>
    <mergeCell ref="BTB13:BTG13"/>
    <mergeCell ref="BMS13:BMX13"/>
    <mergeCell ref="BNH13:BNM13"/>
    <mergeCell ref="BNW13:BOB13"/>
    <mergeCell ref="BOL13:BOQ13"/>
    <mergeCell ref="BPA13:BPF13"/>
    <mergeCell ref="BPP13:BPU13"/>
    <mergeCell ref="BJG13:BJL13"/>
    <mergeCell ref="BJV13:BKA13"/>
    <mergeCell ref="BKK13:BKP13"/>
    <mergeCell ref="BKZ13:BLE13"/>
    <mergeCell ref="BLO13:BLT13"/>
    <mergeCell ref="BMD13:BMI13"/>
    <mergeCell ref="BFU13:BFZ13"/>
    <mergeCell ref="BGJ13:BGO13"/>
    <mergeCell ref="BGY13:BHD13"/>
    <mergeCell ref="BHN13:BHS13"/>
    <mergeCell ref="BIC13:BIH13"/>
    <mergeCell ref="BIR13:BIW13"/>
    <mergeCell ref="BCI13:BCN13"/>
    <mergeCell ref="BCX13:BDC13"/>
    <mergeCell ref="BDM13:BDR13"/>
    <mergeCell ref="BEB13:BEG13"/>
    <mergeCell ref="BEQ13:BEV13"/>
    <mergeCell ref="BFF13:BFK13"/>
    <mergeCell ref="AYW13:AZB13"/>
    <mergeCell ref="AZL13:AZQ13"/>
    <mergeCell ref="BAA13:BAF13"/>
    <mergeCell ref="BAP13:BAU13"/>
    <mergeCell ref="BBE13:BBJ13"/>
    <mergeCell ref="BBT13:BBY13"/>
    <mergeCell ref="AVK13:AVP13"/>
    <mergeCell ref="AVZ13:AWE13"/>
    <mergeCell ref="AWO13:AWT13"/>
    <mergeCell ref="AXD13:AXI13"/>
    <mergeCell ref="AXS13:AXX13"/>
    <mergeCell ref="AYH13:AYM13"/>
    <mergeCell ref="ARY13:ASD13"/>
    <mergeCell ref="ASN13:ASS13"/>
    <mergeCell ref="ATC13:ATH13"/>
    <mergeCell ref="ATR13:ATW13"/>
    <mergeCell ref="AUG13:AUL13"/>
    <mergeCell ref="AUV13:AVA13"/>
    <mergeCell ref="AOM13:AOR13"/>
    <mergeCell ref="APB13:APG13"/>
    <mergeCell ref="APQ13:APV13"/>
    <mergeCell ref="AQF13:AQK13"/>
    <mergeCell ref="AQU13:AQZ13"/>
    <mergeCell ref="ARJ13:ARO13"/>
    <mergeCell ref="ALA13:ALF13"/>
    <mergeCell ref="ALP13:ALU13"/>
    <mergeCell ref="AME13:AMJ13"/>
    <mergeCell ref="AMT13:AMY13"/>
    <mergeCell ref="ANI13:ANN13"/>
    <mergeCell ref="ANX13:AOC13"/>
    <mergeCell ref="AHO13:AHT13"/>
    <mergeCell ref="AID13:AII13"/>
    <mergeCell ref="AIS13:AIX13"/>
    <mergeCell ref="AJH13:AJM13"/>
    <mergeCell ref="AJW13:AKB13"/>
    <mergeCell ref="AKL13:AKQ13"/>
    <mergeCell ref="AEC13:AEH13"/>
    <mergeCell ref="AER13:AEW13"/>
    <mergeCell ref="AFG13:AFL13"/>
    <mergeCell ref="AFV13:AGA13"/>
    <mergeCell ref="AGK13:AGP13"/>
    <mergeCell ref="AGZ13:AHE13"/>
    <mergeCell ref="AAQ13:AAV13"/>
    <mergeCell ref="ABF13:ABK13"/>
    <mergeCell ref="ABU13:ABZ13"/>
    <mergeCell ref="ACJ13:ACO13"/>
    <mergeCell ref="ACY13:ADD13"/>
    <mergeCell ref="ADN13:ADS13"/>
    <mergeCell ref="XE13:XJ13"/>
    <mergeCell ref="XT13:XY13"/>
    <mergeCell ref="YI13:YN13"/>
    <mergeCell ref="YX13:ZC13"/>
    <mergeCell ref="ZM13:ZR13"/>
    <mergeCell ref="AAB13:AAG13"/>
    <mergeCell ref="TS13:TX13"/>
    <mergeCell ref="UH13:UM13"/>
    <mergeCell ref="UW13:VB13"/>
    <mergeCell ref="VL13:VQ13"/>
    <mergeCell ref="WA13:WF13"/>
    <mergeCell ref="WP13:WU13"/>
    <mergeCell ref="QG13:QL13"/>
    <mergeCell ref="QV13:RA13"/>
    <mergeCell ref="RK13:RP13"/>
    <mergeCell ref="RZ13:SE13"/>
    <mergeCell ref="SO13:ST13"/>
    <mergeCell ref="TD13:TI13"/>
    <mergeCell ref="MU13:MZ13"/>
    <mergeCell ref="NJ13:NO13"/>
    <mergeCell ref="NY13:OD13"/>
    <mergeCell ref="ON13:OS13"/>
    <mergeCell ref="PC13:PH13"/>
    <mergeCell ref="PR13:PW13"/>
    <mergeCell ref="JI13:JN13"/>
    <mergeCell ref="JX13:KC13"/>
    <mergeCell ref="KM13:KR13"/>
    <mergeCell ref="LB13:LG13"/>
    <mergeCell ref="LQ13:LV13"/>
    <mergeCell ref="MF13:MK13"/>
    <mergeCell ref="FW13:GB13"/>
    <mergeCell ref="GL13:GQ13"/>
    <mergeCell ref="HA13:HF13"/>
    <mergeCell ref="HP13:HU13"/>
    <mergeCell ref="IE13:IJ13"/>
    <mergeCell ref="IT13:IY13"/>
    <mergeCell ref="CK13:CP13"/>
    <mergeCell ref="CZ13:DE13"/>
    <mergeCell ref="DO13:DT13"/>
    <mergeCell ref="ED13:EI13"/>
    <mergeCell ref="ES13:EX13"/>
    <mergeCell ref="FH13:FM13"/>
    <mergeCell ref="XCQ12:XCV12"/>
    <mergeCell ref="XDF12:XDK12"/>
    <mergeCell ref="XDU12:XDZ12"/>
    <mergeCell ref="XEJ12:XEO12"/>
    <mergeCell ref="XEY12:XFB12"/>
    <mergeCell ref="A13:D13"/>
    <mergeCell ref="AC13:AH13"/>
    <mergeCell ref="AR13:AW13"/>
    <mergeCell ref="BG13:BL13"/>
    <mergeCell ref="BV13:CA13"/>
    <mergeCell ref="WZE12:WZJ12"/>
    <mergeCell ref="WZT12:WZY12"/>
    <mergeCell ref="XAI12:XAN12"/>
    <mergeCell ref="XAX12:XBC12"/>
    <mergeCell ref="XBM12:XBR12"/>
    <mergeCell ref="XCB12:XCG12"/>
    <mergeCell ref="WVS12:WVX12"/>
    <mergeCell ref="WWH12:WWM12"/>
    <mergeCell ref="WWW12:WXB12"/>
    <mergeCell ref="WXL12:WXQ12"/>
    <mergeCell ref="WYA12:WYF12"/>
    <mergeCell ref="WYP12:WYU12"/>
    <mergeCell ref="WSG12:WSL12"/>
    <mergeCell ref="WSV12:WTA12"/>
    <mergeCell ref="WTK12:WTP12"/>
    <mergeCell ref="WTZ12:WUE12"/>
    <mergeCell ref="WUO12:WUT12"/>
    <mergeCell ref="WVD12:WVI12"/>
    <mergeCell ref="WOU12:WOZ12"/>
    <mergeCell ref="WPJ12:WPO12"/>
    <mergeCell ref="WPY12:WQD12"/>
    <mergeCell ref="WQN12:WQS12"/>
    <mergeCell ref="WRC12:WRH12"/>
    <mergeCell ref="WRR12:WRW12"/>
    <mergeCell ref="WLI12:WLN12"/>
    <mergeCell ref="WLX12:WMC12"/>
    <mergeCell ref="WMM12:WMR12"/>
    <mergeCell ref="WNB12:WNG12"/>
    <mergeCell ref="WNQ12:WNV12"/>
    <mergeCell ref="WOF12:WOK12"/>
    <mergeCell ref="WHW12:WIB12"/>
    <mergeCell ref="WIL12:WIQ12"/>
    <mergeCell ref="WJA12:WJF12"/>
    <mergeCell ref="WJP12:WJU12"/>
    <mergeCell ref="WKE12:WKJ12"/>
    <mergeCell ref="WKT12:WKY12"/>
    <mergeCell ref="WEK12:WEP12"/>
    <mergeCell ref="WEZ12:WFE12"/>
    <mergeCell ref="WFO12:WFT12"/>
    <mergeCell ref="WGD12:WGI12"/>
    <mergeCell ref="WGS12:WGX12"/>
    <mergeCell ref="WHH12:WHM12"/>
    <mergeCell ref="WAY12:WBD12"/>
    <mergeCell ref="WBN12:WBS12"/>
    <mergeCell ref="WCC12:WCH12"/>
    <mergeCell ref="WCR12:WCW12"/>
    <mergeCell ref="WDG12:WDL12"/>
    <mergeCell ref="WDV12:WEA12"/>
    <mergeCell ref="VXM12:VXR12"/>
    <mergeCell ref="VYB12:VYG12"/>
    <mergeCell ref="VYQ12:VYV12"/>
    <mergeCell ref="VZF12:VZK12"/>
    <mergeCell ref="VZU12:VZZ12"/>
    <mergeCell ref="WAJ12:WAO12"/>
    <mergeCell ref="VUA12:VUF12"/>
    <mergeCell ref="VUP12:VUU12"/>
    <mergeCell ref="VVE12:VVJ12"/>
    <mergeCell ref="VVT12:VVY12"/>
    <mergeCell ref="VWI12:VWN12"/>
    <mergeCell ref="VWX12:VXC12"/>
    <mergeCell ref="VQO12:VQT12"/>
    <mergeCell ref="VRD12:VRI12"/>
    <mergeCell ref="VRS12:VRX12"/>
    <mergeCell ref="VSH12:VSM12"/>
    <mergeCell ref="VSW12:VTB12"/>
    <mergeCell ref="VTL12:VTQ12"/>
    <mergeCell ref="VNC12:VNH12"/>
    <mergeCell ref="VNR12:VNW12"/>
    <mergeCell ref="VOG12:VOL12"/>
    <mergeCell ref="VOV12:VPA12"/>
    <mergeCell ref="VPK12:VPP12"/>
    <mergeCell ref="VPZ12:VQE12"/>
    <mergeCell ref="VJQ12:VJV12"/>
    <mergeCell ref="VKF12:VKK12"/>
    <mergeCell ref="VKU12:VKZ12"/>
    <mergeCell ref="VLJ12:VLO12"/>
    <mergeCell ref="VLY12:VMD12"/>
    <mergeCell ref="VMN12:VMS12"/>
    <mergeCell ref="VGE12:VGJ12"/>
    <mergeCell ref="VGT12:VGY12"/>
    <mergeCell ref="VHI12:VHN12"/>
    <mergeCell ref="VHX12:VIC12"/>
    <mergeCell ref="VIM12:VIR12"/>
    <mergeCell ref="VJB12:VJG12"/>
    <mergeCell ref="VCS12:VCX12"/>
    <mergeCell ref="VDH12:VDM12"/>
    <mergeCell ref="VDW12:VEB12"/>
    <mergeCell ref="VEL12:VEQ12"/>
    <mergeCell ref="VFA12:VFF12"/>
    <mergeCell ref="VFP12:VFU12"/>
    <mergeCell ref="UZG12:UZL12"/>
    <mergeCell ref="UZV12:VAA12"/>
    <mergeCell ref="VAK12:VAP12"/>
    <mergeCell ref="VAZ12:VBE12"/>
    <mergeCell ref="VBO12:VBT12"/>
    <mergeCell ref="VCD12:VCI12"/>
    <mergeCell ref="UVU12:UVZ12"/>
    <mergeCell ref="UWJ12:UWO12"/>
    <mergeCell ref="UWY12:UXD12"/>
    <mergeCell ref="UXN12:UXS12"/>
    <mergeCell ref="UYC12:UYH12"/>
    <mergeCell ref="UYR12:UYW12"/>
    <mergeCell ref="USI12:USN12"/>
    <mergeCell ref="USX12:UTC12"/>
    <mergeCell ref="UTM12:UTR12"/>
    <mergeCell ref="UUB12:UUG12"/>
    <mergeCell ref="UUQ12:UUV12"/>
    <mergeCell ref="UVF12:UVK12"/>
    <mergeCell ref="UOW12:UPB12"/>
    <mergeCell ref="UPL12:UPQ12"/>
    <mergeCell ref="UQA12:UQF12"/>
    <mergeCell ref="UQP12:UQU12"/>
    <mergeCell ref="URE12:URJ12"/>
    <mergeCell ref="URT12:URY12"/>
    <mergeCell ref="ULK12:ULP12"/>
    <mergeCell ref="ULZ12:UME12"/>
    <mergeCell ref="UMO12:UMT12"/>
    <mergeCell ref="UND12:UNI12"/>
    <mergeCell ref="UNS12:UNX12"/>
    <mergeCell ref="UOH12:UOM12"/>
    <mergeCell ref="UHY12:UID12"/>
    <mergeCell ref="UIN12:UIS12"/>
    <mergeCell ref="UJC12:UJH12"/>
    <mergeCell ref="UJR12:UJW12"/>
    <mergeCell ref="UKG12:UKL12"/>
    <mergeCell ref="UKV12:ULA12"/>
    <mergeCell ref="UEM12:UER12"/>
    <mergeCell ref="UFB12:UFG12"/>
    <mergeCell ref="UFQ12:UFV12"/>
    <mergeCell ref="UGF12:UGK12"/>
    <mergeCell ref="UGU12:UGZ12"/>
    <mergeCell ref="UHJ12:UHO12"/>
    <mergeCell ref="UBA12:UBF12"/>
    <mergeCell ref="UBP12:UBU12"/>
    <mergeCell ref="UCE12:UCJ12"/>
    <mergeCell ref="UCT12:UCY12"/>
    <mergeCell ref="UDI12:UDN12"/>
    <mergeCell ref="UDX12:UEC12"/>
    <mergeCell ref="TXO12:TXT12"/>
    <mergeCell ref="TYD12:TYI12"/>
    <mergeCell ref="TYS12:TYX12"/>
    <mergeCell ref="TZH12:TZM12"/>
    <mergeCell ref="TZW12:UAB12"/>
    <mergeCell ref="UAL12:UAQ12"/>
    <mergeCell ref="TUC12:TUH12"/>
    <mergeCell ref="TUR12:TUW12"/>
    <mergeCell ref="TVG12:TVL12"/>
    <mergeCell ref="TVV12:TWA12"/>
    <mergeCell ref="TWK12:TWP12"/>
    <mergeCell ref="TWZ12:TXE12"/>
    <mergeCell ref="TQQ12:TQV12"/>
    <mergeCell ref="TRF12:TRK12"/>
    <mergeCell ref="TRU12:TRZ12"/>
    <mergeCell ref="TSJ12:TSO12"/>
    <mergeCell ref="TSY12:TTD12"/>
    <mergeCell ref="TTN12:TTS12"/>
    <mergeCell ref="TNE12:TNJ12"/>
    <mergeCell ref="TNT12:TNY12"/>
    <mergeCell ref="TOI12:TON12"/>
    <mergeCell ref="TOX12:TPC12"/>
    <mergeCell ref="TPM12:TPR12"/>
    <mergeCell ref="TQB12:TQG12"/>
    <mergeCell ref="TJS12:TJX12"/>
    <mergeCell ref="TKH12:TKM12"/>
    <mergeCell ref="TKW12:TLB12"/>
    <mergeCell ref="TLL12:TLQ12"/>
    <mergeCell ref="TMA12:TMF12"/>
    <mergeCell ref="TMP12:TMU12"/>
    <mergeCell ref="TGG12:TGL12"/>
    <mergeCell ref="TGV12:THA12"/>
    <mergeCell ref="THK12:THP12"/>
    <mergeCell ref="THZ12:TIE12"/>
    <mergeCell ref="TIO12:TIT12"/>
    <mergeCell ref="TJD12:TJI12"/>
    <mergeCell ref="TCU12:TCZ12"/>
    <mergeCell ref="TDJ12:TDO12"/>
    <mergeCell ref="TDY12:TED12"/>
    <mergeCell ref="TEN12:TES12"/>
    <mergeCell ref="TFC12:TFH12"/>
    <mergeCell ref="TFR12:TFW12"/>
    <mergeCell ref="SZI12:SZN12"/>
    <mergeCell ref="SZX12:TAC12"/>
    <mergeCell ref="TAM12:TAR12"/>
    <mergeCell ref="TBB12:TBG12"/>
    <mergeCell ref="TBQ12:TBV12"/>
    <mergeCell ref="TCF12:TCK12"/>
    <mergeCell ref="SVW12:SWB12"/>
    <mergeCell ref="SWL12:SWQ12"/>
    <mergeCell ref="SXA12:SXF12"/>
    <mergeCell ref="SXP12:SXU12"/>
    <mergeCell ref="SYE12:SYJ12"/>
    <mergeCell ref="SYT12:SYY12"/>
    <mergeCell ref="SSK12:SSP12"/>
    <mergeCell ref="SSZ12:STE12"/>
    <mergeCell ref="STO12:STT12"/>
    <mergeCell ref="SUD12:SUI12"/>
    <mergeCell ref="SUS12:SUX12"/>
    <mergeCell ref="SVH12:SVM12"/>
    <mergeCell ref="SOY12:SPD12"/>
    <mergeCell ref="SPN12:SPS12"/>
    <mergeCell ref="SQC12:SQH12"/>
    <mergeCell ref="SQR12:SQW12"/>
    <mergeCell ref="SRG12:SRL12"/>
    <mergeCell ref="SRV12:SSA12"/>
    <mergeCell ref="SLM12:SLR12"/>
    <mergeCell ref="SMB12:SMG12"/>
    <mergeCell ref="SMQ12:SMV12"/>
    <mergeCell ref="SNF12:SNK12"/>
    <mergeCell ref="SNU12:SNZ12"/>
    <mergeCell ref="SOJ12:SOO12"/>
    <mergeCell ref="SIA12:SIF12"/>
    <mergeCell ref="SIP12:SIU12"/>
    <mergeCell ref="SJE12:SJJ12"/>
    <mergeCell ref="SJT12:SJY12"/>
    <mergeCell ref="SKI12:SKN12"/>
    <mergeCell ref="SKX12:SLC12"/>
    <mergeCell ref="SEO12:SET12"/>
    <mergeCell ref="SFD12:SFI12"/>
    <mergeCell ref="SFS12:SFX12"/>
    <mergeCell ref="SGH12:SGM12"/>
    <mergeCell ref="SGW12:SHB12"/>
    <mergeCell ref="SHL12:SHQ12"/>
    <mergeCell ref="SBC12:SBH12"/>
    <mergeCell ref="SBR12:SBW12"/>
    <mergeCell ref="SCG12:SCL12"/>
    <mergeCell ref="SCV12:SDA12"/>
    <mergeCell ref="SDK12:SDP12"/>
    <mergeCell ref="SDZ12:SEE12"/>
    <mergeCell ref="RXQ12:RXV12"/>
    <mergeCell ref="RYF12:RYK12"/>
    <mergeCell ref="RYU12:RYZ12"/>
    <mergeCell ref="RZJ12:RZO12"/>
    <mergeCell ref="RZY12:SAD12"/>
    <mergeCell ref="SAN12:SAS12"/>
    <mergeCell ref="RUE12:RUJ12"/>
    <mergeCell ref="RUT12:RUY12"/>
    <mergeCell ref="RVI12:RVN12"/>
    <mergeCell ref="RVX12:RWC12"/>
    <mergeCell ref="RWM12:RWR12"/>
    <mergeCell ref="RXB12:RXG12"/>
    <mergeCell ref="RQS12:RQX12"/>
    <mergeCell ref="RRH12:RRM12"/>
    <mergeCell ref="RRW12:RSB12"/>
    <mergeCell ref="RSL12:RSQ12"/>
    <mergeCell ref="RTA12:RTF12"/>
    <mergeCell ref="RTP12:RTU12"/>
    <mergeCell ref="RNG12:RNL12"/>
    <mergeCell ref="RNV12:ROA12"/>
    <mergeCell ref="ROK12:ROP12"/>
    <mergeCell ref="ROZ12:RPE12"/>
    <mergeCell ref="RPO12:RPT12"/>
    <mergeCell ref="RQD12:RQI12"/>
    <mergeCell ref="RJU12:RJZ12"/>
    <mergeCell ref="RKJ12:RKO12"/>
    <mergeCell ref="RKY12:RLD12"/>
    <mergeCell ref="RLN12:RLS12"/>
    <mergeCell ref="RMC12:RMH12"/>
    <mergeCell ref="RMR12:RMW12"/>
    <mergeCell ref="RGI12:RGN12"/>
    <mergeCell ref="RGX12:RHC12"/>
    <mergeCell ref="RHM12:RHR12"/>
    <mergeCell ref="RIB12:RIG12"/>
    <mergeCell ref="RIQ12:RIV12"/>
    <mergeCell ref="RJF12:RJK12"/>
    <mergeCell ref="RCW12:RDB12"/>
    <mergeCell ref="RDL12:RDQ12"/>
    <mergeCell ref="REA12:REF12"/>
    <mergeCell ref="REP12:REU12"/>
    <mergeCell ref="RFE12:RFJ12"/>
    <mergeCell ref="RFT12:RFY12"/>
    <mergeCell ref="QZK12:QZP12"/>
    <mergeCell ref="QZZ12:RAE12"/>
    <mergeCell ref="RAO12:RAT12"/>
    <mergeCell ref="RBD12:RBI12"/>
    <mergeCell ref="RBS12:RBX12"/>
    <mergeCell ref="RCH12:RCM12"/>
    <mergeCell ref="QVY12:QWD12"/>
    <mergeCell ref="QWN12:QWS12"/>
    <mergeCell ref="QXC12:QXH12"/>
    <mergeCell ref="QXR12:QXW12"/>
    <mergeCell ref="QYG12:QYL12"/>
    <mergeCell ref="QYV12:QZA12"/>
    <mergeCell ref="QSM12:QSR12"/>
    <mergeCell ref="QTB12:QTG12"/>
    <mergeCell ref="QTQ12:QTV12"/>
    <mergeCell ref="QUF12:QUK12"/>
    <mergeCell ref="QUU12:QUZ12"/>
    <mergeCell ref="QVJ12:QVO12"/>
    <mergeCell ref="QPA12:QPF12"/>
    <mergeCell ref="QPP12:QPU12"/>
    <mergeCell ref="QQE12:QQJ12"/>
    <mergeCell ref="QQT12:QQY12"/>
    <mergeCell ref="QRI12:QRN12"/>
    <mergeCell ref="QRX12:QSC12"/>
    <mergeCell ref="QLO12:QLT12"/>
    <mergeCell ref="QMD12:QMI12"/>
    <mergeCell ref="QMS12:QMX12"/>
    <mergeCell ref="QNH12:QNM12"/>
    <mergeCell ref="QNW12:QOB12"/>
    <mergeCell ref="QOL12:QOQ12"/>
    <mergeCell ref="QIC12:QIH12"/>
    <mergeCell ref="QIR12:QIW12"/>
    <mergeCell ref="QJG12:QJL12"/>
    <mergeCell ref="QJV12:QKA12"/>
    <mergeCell ref="QKK12:QKP12"/>
    <mergeCell ref="QKZ12:QLE12"/>
    <mergeCell ref="QEQ12:QEV12"/>
    <mergeCell ref="QFF12:QFK12"/>
    <mergeCell ref="QFU12:QFZ12"/>
    <mergeCell ref="QGJ12:QGO12"/>
    <mergeCell ref="QGY12:QHD12"/>
    <mergeCell ref="QHN12:QHS12"/>
    <mergeCell ref="QBE12:QBJ12"/>
    <mergeCell ref="QBT12:QBY12"/>
    <mergeCell ref="QCI12:QCN12"/>
    <mergeCell ref="QCX12:QDC12"/>
    <mergeCell ref="QDM12:QDR12"/>
    <mergeCell ref="QEB12:QEG12"/>
    <mergeCell ref="PXS12:PXX12"/>
    <mergeCell ref="PYH12:PYM12"/>
    <mergeCell ref="PYW12:PZB12"/>
    <mergeCell ref="PZL12:PZQ12"/>
    <mergeCell ref="QAA12:QAF12"/>
    <mergeCell ref="QAP12:QAU12"/>
    <mergeCell ref="PUG12:PUL12"/>
    <mergeCell ref="PUV12:PVA12"/>
    <mergeCell ref="PVK12:PVP12"/>
    <mergeCell ref="PVZ12:PWE12"/>
    <mergeCell ref="PWO12:PWT12"/>
    <mergeCell ref="PXD12:PXI12"/>
    <mergeCell ref="PQU12:PQZ12"/>
    <mergeCell ref="PRJ12:PRO12"/>
    <mergeCell ref="PRY12:PSD12"/>
    <mergeCell ref="PSN12:PSS12"/>
    <mergeCell ref="PTC12:PTH12"/>
    <mergeCell ref="PTR12:PTW12"/>
    <mergeCell ref="PNI12:PNN12"/>
    <mergeCell ref="PNX12:POC12"/>
    <mergeCell ref="POM12:POR12"/>
    <mergeCell ref="PPB12:PPG12"/>
    <mergeCell ref="PPQ12:PPV12"/>
    <mergeCell ref="PQF12:PQK12"/>
    <mergeCell ref="PJW12:PKB12"/>
    <mergeCell ref="PKL12:PKQ12"/>
    <mergeCell ref="PLA12:PLF12"/>
    <mergeCell ref="PLP12:PLU12"/>
    <mergeCell ref="PME12:PMJ12"/>
    <mergeCell ref="PMT12:PMY12"/>
    <mergeCell ref="PGK12:PGP12"/>
    <mergeCell ref="PGZ12:PHE12"/>
    <mergeCell ref="PHO12:PHT12"/>
    <mergeCell ref="PID12:PII12"/>
    <mergeCell ref="PIS12:PIX12"/>
    <mergeCell ref="PJH12:PJM12"/>
    <mergeCell ref="PCY12:PDD12"/>
    <mergeCell ref="PDN12:PDS12"/>
    <mergeCell ref="PEC12:PEH12"/>
    <mergeCell ref="PER12:PEW12"/>
    <mergeCell ref="PFG12:PFL12"/>
    <mergeCell ref="PFV12:PGA12"/>
    <mergeCell ref="OZM12:OZR12"/>
    <mergeCell ref="PAB12:PAG12"/>
    <mergeCell ref="PAQ12:PAV12"/>
    <mergeCell ref="PBF12:PBK12"/>
    <mergeCell ref="PBU12:PBZ12"/>
    <mergeCell ref="PCJ12:PCO12"/>
    <mergeCell ref="OWA12:OWF12"/>
    <mergeCell ref="OWP12:OWU12"/>
    <mergeCell ref="OXE12:OXJ12"/>
    <mergeCell ref="OXT12:OXY12"/>
    <mergeCell ref="OYI12:OYN12"/>
    <mergeCell ref="OYX12:OZC12"/>
    <mergeCell ref="OSO12:OST12"/>
    <mergeCell ref="OTD12:OTI12"/>
    <mergeCell ref="OTS12:OTX12"/>
    <mergeCell ref="OUH12:OUM12"/>
    <mergeCell ref="OUW12:OVB12"/>
    <mergeCell ref="OVL12:OVQ12"/>
    <mergeCell ref="OPC12:OPH12"/>
    <mergeCell ref="OPR12:OPW12"/>
    <mergeCell ref="OQG12:OQL12"/>
    <mergeCell ref="OQV12:ORA12"/>
    <mergeCell ref="ORK12:ORP12"/>
    <mergeCell ref="ORZ12:OSE12"/>
    <mergeCell ref="OLQ12:OLV12"/>
    <mergeCell ref="OMF12:OMK12"/>
    <mergeCell ref="OMU12:OMZ12"/>
    <mergeCell ref="ONJ12:ONO12"/>
    <mergeCell ref="ONY12:OOD12"/>
    <mergeCell ref="OON12:OOS12"/>
    <mergeCell ref="OIE12:OIJ12"/>
    <mergeCell ref="OIT12:OIY12"/>
    <mergeCell ref="OJI12:OJN12"/>
    <mergeCell ref="OJX12:OKC12"/>
    <mergeCell ref="OKM12:OKR12"/>
    <mergeCell ref="OLB12:OLG12"/>
    <mergeCell ref="OES12:OEX12"/>
    <mergeCell ref="OFH12:OFM12"/>
    <mergeCell ref="OFW12:OGB12"/>
    <mergeCell ref="OGL12:OGQ12"/>
    <mergeCell ref="OHA12:OHF12"/>
    <mergeCell ref="OHP12:OHU12"/>
    <mergeCell ref="OBG12:OBL12"/>
    <mergeCell ref="OBV12:OCA12"/>
    <mergeCell ref="OCK12:OCP12"/>
    <mergeCell ref="OCZ12:ODE12"/>
    <mergeCell ref="ODO12:ODT12"/>
    <mergeCell ref="OED12:OEI12"/>
    <mergeCell ref="NXU12:NXZ12"/>
    <mergeCell ref="NYJ12:NYO12"/>
    <mergeCell ref="NYY12:NZD12"/>
    <mergeCell ref="NZN12:NZS12"/>
    <mergeCell ref="OAC12:OAH12"/>
    <mergeCell ref="OAR12:OAW12"/>
    <mergeCell ref="NUI12:NUN12"/>
    <mergeCell ref="NUX12:NVC12"/>
    <mergeCell ref="NVM12:NVR12"/>
    <mergeCell ref="NWB12:NWG12"/>
    <mergeCell ref="NWQ12:NWV12"/>
    <mergeCell ref="NXF12:NXK12"/>
    <mergeCell ref="NQW12:NRB12"/>
    <mergeCell ref="NRL12:NRQ12"/>
    <mergeCell ref="NSA12:NSF12"/>
    <mergeCell ref="NSP12:NSU12"/>
    <mergeCell ref="NTE12:NTJ12"/>
    <mergeCell ref="NTT12:NTY12"/>
    <mergeCell ref="NNK12:NNP12"/>
    <mergeCell ref="NNZ12:NOE12"/>
    <mergeCell ref="NOO12:NOT12"/>
    <mergeCell ref="NPD12:NPI12"/>
    <mergeCell ref="NPS12:NPX12"/>
    <mergeCell ref="NQH12:NQM12"/>
    <mergeCell ref="NJY12:NKD12"/>
    <mergeCell ref="NKN12:NKS12"/>
    <mergeCell ref="NLC12:NLH12"/>
    <mergeCell ref="NLR12:NLW12"/>
    <mergeCell ref="NMG12:NML12"/>
    <mergeCell ref="NMV12:NNA12"/>
    <mergeCell ref="NGM12:NGR12"/>
    <mergeCell ref="NHB12:NHG12"/>
    <mergeCell ref="NHQ12:NHV12"/>
    <mergeCell ref="NIF12:NIK12"/>
    <mergeCell ref="NIU12:NIZ12"/>
    <mergeCell ref="NJJ12:NJO12"/>
    <mergeCell ref="NDA12:NDF12"/>
    <mergeCell ref="NDP12:NDU12"/>
    <mergeCell ref="NEE12:NEJ12"/>
    <mergeCell ref="NET12:NEY12"/>
    <mergeCell ref="NFI12:NFN12"/>
    <mergeCell ref="NFX12:NGC12"/>
    <mergeCell ref="MZO12:MZT12"/>
    <mergeCell ref="NAD12:NAI12"/>
    <mergeCell ref="NAS12:NAX12"/>
    <mergeCell ref="NBH12:NBM12"/>
    <mergeCell ref="NBW12:NCB12"/>
    <mergeCell ref="NCL12:NCQ12"/>
    <mergeCell ref="MWC12:MWH12"/>
    <mergeCell ref="MWR12:MWW12"/>
    <mergeCell ref="MXG12:MXL12"/>
    <mergeCell ref="MXV12:MYA12"/>
    <mergeCell ref="MYK12:MYP12"/>
    <mergeCell ref="MYZ12:MZE12"/>
    <mergeCell ref="MSQ12:MSV12"/>
    <mergeCell ref="MTF12:MTK12"/>
    <mergeCell ref="MTU12:MTZ12"/>
    <mergeCell ref="MUJ12:MUO12"/>
    <mergeCell ref="MUY12:MVD12"/>
    <mergeCell ref="MVN12:MVS12"/>
    <mergeCell ref="MPE12:MPJ12"/>
    <mergeCell ref="MPT12:MPY12"/>
    <mergeCell ref="MQI12:MQN12"/>
    <mergeCell ref="MQX12:MRC12"/>
    <mergeCell ref="MRM12:MRR12"/>
    <mergeCell ref="MSB12:MSG12"/>
    <mergeCell ref="MLS12:MLX12"/>
    <mergeCell ref="MMH12:MMM12"/>
    <mergeCell ref="MMW12:MNB12"/>
    <mergeCell ref="MNL12:MNQ12"/>
    <mergeCell ref="MOA12:MOF12"/>
    <mergeCell ref="MOP12:MOU12"/>
    <mergeCell ref="MIG12:MIL12"/>
    <mergeCell ref="MIV12:MJA12"/>
    <mergeCell ref="MJK12:MJP12"/>
    <mergeCell ref="MJZ12:MKE12"/>
    <mergeCell ref="MKO12:MKT12"/>
    <mergeCell ref="MLD12:MLI12"/>
    <mergeCell ref="MEU12:MEZ12"/>
    <mergeCell ref="MFJ12:MFO12"/>
    <mergeCell ref="MFY12:MGD12"/>
    <mergeCell ref="MGN12:MGS12"/>
    <mergeCell ref="MHC12:MHH12"/>
    <mergeCell ref="MHR12:MHW12"/>
    <mergeCell ref="MBI12:MBN12"/>
    <mergeCell ref="MBX12:MCC12"/>
    <mergeCell ref="MCM12:MCR12"/>
    <mergeCell ref="MDB12:MDG12"/>
    <mergeCell ref="MDQ12:MDV12"/>
    <mergeCell ref="MEF12:MEK12"/>
    <mergeCell ref="LXW12:LYB12"/>
    <mergeCell ref="LYL12:LYQ12"/>
    <mergeCell ref="LZA12:LZF12"/>
    <mergeCell ref="LZP12:LZU12"/>
    <mergeCell ref="MAE12:MAJ12"/>
    <mergeCell ref="MAT12:MAY12"/>
    <mergeCell ref="LUK12:LUP12"/>
    <mergeCell ref="LUZ12:LVE12"/>
    <mergeCell ref="LVO12:LVT12"/>
    <mergeCell ref="LWD12:LWI12"/>
    <mergeCell ref="LWS12:LWX12"/>
    <mergeCell ref="LXH12:LXM12"/>
    <mergeCell ref="LQY12:LRD12"/>
    <mergeCell ref="LRN12:LRS12"/>
    <mergeCell ref="LSC12:LSH12"/>
    <mergeCell ref="LSR12:LSW12"/>
    <mergeCell ref="LTG12:LTL12"/>
    <mergeCell ref="LTV12:LUA12"/>
    <mergeCell ref="LNM12:LNR12"/>
    <mergeCell ref="LOB12:LOG12"/>
    <mergeCell ref="LOQ12:LOV12"/>
    <mergeCell ref="LPF12:LPK12"/>
    <mergeCell ref="LPU12:LPZ12"/>
    <mergeCell ref="LQJ12:LQO12"/>
    <mergeCell ref="LKA12:LKF12"/>
    <mergeCell ref="LKP12:LKU12"/>
    <mergeCell ref="LLE12:LLJ12"/>
    <mergeCell ref="LLT12:LLY12"/>
    <mergeCell ref="LMI12:LMN12"/>
    <mergeCell ref="LMX12:LNC12"/>
    <mergeCell ref="LGO12:LGT12"/>
    <mergeCell ref="LHD12:LHI12"/>
    <mergeCell ref="LHS12:LHX12"/>
    <mergeCell ref="LIH12:LIM12"/>
    <mergeCell ref="LIW12:LJB12"/>
    <mergeCell ref="LJL12:LJQ12"/>
    <mergeCell ref="LDC12:LDH12"/>
    <mergeCell ref="LDR12:LDW12"/>
    <mergeCell ref="LEG12:LEL12"/>
    <mergeCell ref="LEV12:LFA12"/>
    <mergeCell ref="LFK12:LFP12"/>
    <mergeCell ref="LFZ12:LGE12"/>
    <mergeCell ref="KZQ12:KZV12"/>
    <mergeCell ref="LAF12:LAK12"/>
    <mergeCell ref="LAU12:LAZ12"/>
    <mergeCell ref="LBJ12:LBO12"/>
    <mergeCell ref="LBY12:LCD12"/>
    <mergeCell ref="LCN12:LCS12"/>
    <mergeCell ref="KWE12:KWJ12"/>
    <mergeCell ref="KWT12:KWY12"/>
    <mergeCell ref="KXI12:KXN12"/>
    <mergeCell ref="KXX12:KYC12"/>
    <mergeCell ref="KYM12:KYR12"/>
    <mergeCell ref="KZB12:KZG12"/>
    <mergeCell ref="KSS12:KSX12"/>
    <mergeCell ref="KTH12:KTM12"/>
    <mergeCell ref="KTW12:KUB12"/>
    <mergeCell ref="KUL12:KUQ12"/>
    <mergeCell ref="KVA12:KVF12"/>
    <mergeCell ref="KVP12:KVU12"/>
    <mergeCell ref="KPG12:KPL12"/>
    <mergeCell ref="KPV12:KQA12"/>
    <mergeCell ref="KQK12:KQP12"/>
    <mergeCell ref="KQZ12:KRE12"/>
    <mergeCell ref="KRO12:KRT12"/>
    <mergeCell ref="KSD12:KSI12"/>
    <mergeCell ref="KLU12:KLZ12"/>
    <mergeCell ref="KMJ12:KMO12"/>
    <mergeCell ref="KMY12:KND12"/>
    <mergeCell ref="KNN12:KNS12"/>
    <mergeCell ref="KOC12:KOH12"/>
    <mergeCell ref="KOR12:KOW12"/>
    <mergeCell ref="KII12:KIN12"/>
    <mergeCell ref="KIX12:KJC12"/>
    <mergeCell ref="KJM12:KJR12"/>
    <mergeCell ref="KKB12:KKG12"/>
    <mergeCell ref="KKQ12:KKV12"/>
    <mergeCell ref="KLF12:KLK12"/>
    <mergeCell ref="KEW12:KFB12"/>
    <mergeCell ref="KFL12:KFQ12"/>
    <mergeCell ref="KGA12:KGF12"/>
    <mergeCell ref="KGP12:KGU12"/>
    <mergeCell ref="KHE12:KHJ12"/>
    <mergeCell ref="KHT12:KHY12"/>
    <mergeCell ref="KBK12:KBP12"/>
    <mergeCell ref="KBZ12:KCE12"/>
    <mergeCell ref="KCO12:KCT12"/>
    <mergeCell ref="KDD12:KDI12"/>
    <mergeCell ref="KDS12:KDX12"/>
    <mergeCell ref="KEH12:KEM12"/>
    <mergeCell ref="JXY12:JYD12"/>
    <mergeCell ref="JYN12:JYS12"/>
    <mergeCell ref="JZC12:JZH12"/>
    <mergeCell ref="JZR12:JZW12"/>
    <mergeCell ref="KAG12:KAL12"/>
    <mergeCell ref="KAV12:KBA12"/>
    <mergeCell ref="JUM12:JUR12"/>
    <mergeCell ref="JVB12:JVG12"/>
    <mergeCell ref="JVQ12:JVV12"/>
    <mergeCell ref="JWF12:JWK12"/>
    <mergeCell ref="JWU12:JWZ12"/>
    <mergeCell ref="JXJ12:JXO12"/>
    <mergeCell ref="JRA12:JRF12"/>
    <mergeCell ref="JRP12:JRU12"/>
    <mergeCell ref="JSE12:JSJ12"/>
    <mergeCell ref="JST12:JSY12"/>
    <mergeCell ref="JTI12:JTN12"/>
    <mergeCell ref="JTX12:JUC12"/>
    <mergeCell ref="JNO12:JNT12"/>
    <mergeCell ref="JOD12:JOI12"/>
    <mergeCell ref="JOS12:JOX12"/>
    <mergeCell ref="JPH12:JPM12"/>
    <mergeCell ref="JPW12:JQB12"/>
    <mergeCell ref="JQL12:JQQ12"/>
    <mergeCell ref="JKC12:JKH12"/>
    <mergeCell ref="JKR12:JKW12"/>
    <mergeCell ref="JLG12:JLL12"/>
    <mergeCell ref="JLV12:JMA12"/>
    <mergeCell ref="JMK12:JMP12"/>
    <mergeCell ref="JMZ12:JNE12"/>
    <mergeCell ref="JGQ12:JGV12"/>
    <mergeCell ref="JHF12:JHK12"/>
    <mergeCell ref="JHU12:JHZ12"/>
    <mergeCell ref="JIJ12:JIO12"/>
    <mergeCell ref="JIY12:JJD12"/>
    <mergeCell ref="JJN12:JJS12"/>
    <mergeCell ref="JDE12:JDJ12"/>
    <mergeCell ref="JDT12:JDY12"/>
    <mergeCell ref="JEI12:JEN12"/>
    <mergeCell ref="JEX12:JFC12"/>
    <mergeCell ref="JFM12:JFR12"/>
    <mergeCell ref="JGB12:JGG12"/>
    <mergeCell ref="IZS12:IZX12"/>
    <mergeCell ref="JAH12:JAM12"/>
    <mergeCell ref="JAW12:JBB12"/>
    <mergeCell ref="JBL12:JBQ12"/>
    <mergeCell ref="JCA12:JCF12"/>
    <mergeCell ref="JCP12:JCU12"/>
    <mergeCell ref="IWG12:IWL12"/>
    <mergeCell ref="IWV12:IXA12"/>
    <mergeCell ref="IXK12:IXP12"/>
    <mergeCell ref="IXZ12:IYE12"/>
    <mergeCell ref="IYO12:IYT12"/>
    <mergeCell ref="IZD12:IZI12"/>
    <mergeCell ref="ISU12:ISZ12"/>
    <mergeCell ref="ITJ12:ITO12"/>
    <mergeCell ref="ITY12:IUD12"/>
    <mergeCell ref="IUN12:IUS12"/>
    <mergeCell ref="IVC12:IVH12"/>
    <mergeCell ref="IVR12:IVW12"/>
    <mergeCell ref="IPI12:IPN12"/>
    <mergeCell ref="IPX12:IQC12"/>
    <mergeCell ref="IQM12:IQR12"/>
    <mergeCell ref="IRB12:IRG12"/>
    <mergeCell ref="IRQ12:IRV12"/>
    <mergeCell ref="ISF12:ISK12"/>
    <mergeCell ref="ILW12:IMB12"/>
    <mergeCell ref="IML12:IMQ12"/>
    <mergeCell ref="INA12:INF12"/>
    <mergeCell ref="INP12:INU12"/>
    <mergeCell ref="IOE12:IOJ12"/>
    <mergeCell ref="IOT12:IOY12"/>
    <mergeCell ref="IIK12:IIP12"/>
    <mergeCell ref="IIZ12:IJE12"/>
    <mergeCell ref="IJO12:IJT12"/>
    <mergeCell ref="IKD12:IKI12"/>
    <mergeCell ref="IKS12:IKX12"/>
    <mergeCell ref="ILH12:ILM12"/>
    <mergeCell ref="IEY12:IFD12"/>
    <mergeCell ref="IFN12:IFS12"/>
    <mergeCell ref="IGC12:IGH12"/>
    <mergeCell ref="IGR12:IGW12"/>
    <mergeCell ref="IHG12:IHL12"/>
    <mergeCell ref="IHV12:IIA12"/>
    <mergeCell ref="IBM12:IBR12"/>
    <mergeCell ref="ICB12:ICG12"/>
    <mergeCell ref="ICQ12:ICV12"/>
    <mergeCell ref="IDF12:IDK12"/>
    <mergeCell ref="IDU12:IDZ12"/>
    <mergeCell ref="IEJ12:IEO12"/>
    <mergeCell ref="HYA12:HYF12"/>
    <mergeCell ref="HYP12:HYU12"/>
    <mergeCell ref="HZE12:HZJ12"/>
    <mergeCell ref="HZT12:HZY12"/>
    <mergeCell ref="IAI12:IAN12"/>
    <mergeCell ref="IAX12:IBC12"/>
    <mergeCell ref="HUO12:HUT12"/>
    <mergeCell ref="HVD12:HVI12"/>
    <mergeCell ref="HVS12:HVX12"/>
    <mergeCell ref="HWH12:HWM12"/>
    <mergeCell ref="HWW12:HXB12"/>
    <mergeCell ref="HXL12:HXQ12"/>
    <mergeCell ref="HRC12:HRH12"/>
    <mergeCell ref="HRR12:HRW12"/>
    <mergeCell ref="HSG12:HSL12"/>
    <mergeCell ref="HSV12:HTA12"/>
    <mergeCell ref="HTK12:HTP12"/>
    <mergeCell ref="HTZ12:HUE12"/>
    <mergeCell ref="HNQ12:HNV12"/>
    <mergeCell ref="HOF12:HOK12"/>
    <mergeCell ref="HOU12:HOZ12"/>
    <mergeCell ref="HPJ12:HPO12"/>
    <mergeCell ref="HPY12:HQD12"/>
    <mergeCell ref="HQN12:HQS12"/>
    <mergeCell ref="HKE12:HKJ12"/>
    <mergeCell ref="HKT12:HKY12"/>
    <mergeCell ref="HLI12:HLN12"/>
    <mergeCell ref="HLX12:HMC12"/>
    <mergeCell ref="HMM12:HMR12"/>
    <mergeCell ref="HNB12:HNG12"/>
    <mergeCell ref="HGS12:HGX12"/>
    <mergeCell ref="HHH12:HHM12"/>
    <mergeCell ref="HHW12:HIB12"/>
    <mergeCell ref="HIL12:HIQ12"/>
    <mergeCell ref="HJA12:HJF12"/>
    <mergeCell ref="HJP12:HJU12"/>
    <mergeCell ref="HDG12:HDL12"/>
    <mergeCell ref="HDV12:HEA12"/>
    <mergeCell ref="HEK12:HEP12"/>
    <mergeCell ref="HEZ12:HFE12"/>
    <mergeCell ref="HFO12:HFT12"/>
    <mergeCell ref="HGD12:HGI12"/>
    <mergeCell ref="GZU12:GZZ12"/>
    <mergeCell ref="HAJ12:HAO12"/>
    <mergeCell ref="HAY12:HBD12"/>
    <mergeCell ref="HBN12:HBS12"/>
    <mergeCell ref="HCC12:HCH12"/>
    <mergeCell ref="HCR12:HCW12"/>
    <mergeCell ref="GWI12:GWN12"/>
    <mergeCell ref="GWX12:GXC12"/>
    <mergeCell ref="GXM12:GXR12"/>
    <mergeCell ref="GYB12:GYG12"/>
    <mergeCell ref="GYQ12:GYV12"/>
    <mergeCell ref="GZF12:GZK12"/>
    <mergeCell ref="GSW12:GTB12"/>
    <mergeCell ref="GTL12:GTQ12"/>
    <mergeCell ref="GUA12:GUF12"/>
    <mergeCell ref="GUP12:GUU12"/>
    <mergeCell ref="GVE12:GVJ12"/>
    <mergeCell ref="GVT12:GVY12"/>
    <mergeCell ref="GPK12:GPP12"/>
    <mergeCell ref="GPZ12:GQE12"/>
    <mergeCell ref="GQO12:GQT12"/>
    <mergeCell ref="GRD12:GRI12"/>
    <mergeCell ref="GRS12:GRX12"/>
    <mergeCell ref="GSH12:GSM12"/>
    <mergeCell ref="GLY12:GMD12"/>
    <mergeCell ref="GMN12:GMS12"/>
    <mergeCell ref="GNC12:GNH12"/>
    <mergeCell ref="GNR12:GNW12"/>
    <mergeCell ref="GOG12:GOL12"/>
    <mergeCell ref="GOV12:GPA12"/>
    <mergeCell ref="GIM12:GIR12"/>
    <mergeCell ref="GJB12:GJG12"/>
    <mergeCell ref="GJQ12:GJV12"/>
    <mergeCell ref="GKF12:GKK12"/>
    <mergeCell ref="GKU12:GKZ12"/>
    <mergeCell ref="GLJ12:GLO12"/>
    <mergeCell ref="GFA12:GFF12"/>
    <mergeCell ref="GFP12:GFU12"/>
    <mergeCell ref="GGE12:GGJ12"/>
    <mergeCell ref="GGT12:GGY12"/>
    <mergeCell ref="GHI12:GHN12"/>
    <mergeCell ref="GHX12:GIC12"/>
    <mergeCell ref="GBO12:GBT12"/>
    <mergeCell ref="GCD12:GCI12"/>
    <mergeCell ref="GCS12:GCX12"/>
    <mergeCell ref="GDH12:GDM12"/>
    <mergeCell ref="GDW12:GEB12"/>
    <mergeCell ref="GEL12:GEQ12"/>
    <mergeCell ref="FYC12:FYH12"/>
    <mergeCell ref="FYR12:FYW12"/>
    <mergeCell ref="FZG12:FZL12"/>
    <mergeCell ref="FZV12:GAA12"/>
    <mergeCell ref="GAK12:GAP12"/>
    <mergeCell ref="GAZ12:GBE12"/>
    <mergeCell ref="FUQ12:FUV12"/>
    <mergeCell ref="FVF12:FVK12"/>
    <mergeCell ref="FVU12:FVZ12"/>
    <mergeCell ref="FWJ12:FWO12"/>
    <mergeCell ref="FWY12:FXD12"/>
    <mergeCell ref="FXN12:FXS12"/>
    <mergeCell ref="FRE12:FRJ12"/>
    <mergeCell ref="FRT12:FRY12"/>
    <mergeCell ref="FSI12:FSN12"/>
    <mergeCell ref="FSX12:FTC12"/>
    <mergeCell ref="FTM12:FTR12"/>
    <mergeCell ref="FUB12:FUG12"/>
    <mergeCell ref="FNS12:FNX12"/>
    <mergeCell ref="FOH12:FOM12"/>
    <mergeCell ref="FOW12:FPB12"/>
    <mergeCell ref="FPL12:FPQ12"/>
    <mergeCell ref="FQA12:FQF12"/>
    <mergeCell ref="FQP12:FQU12"/>
    <mergeCell ref="FKG12:FKL12"/>
    <mergeCell ref="FKV12:FLA12"/>
    <mergeCell ref="FLK12:FLP12"/>
    <mergeCell ref="FLZ12:FME12"/>
    <mergeCell ref="FMO12:FMT12"/>
    <mergeCell ref="FND12:FNI12"/>
    <mergeCell ref="FGU12:FGZ12"/>
    <mergeCell ref="FHJ12:FHO12"/>
    <mergeCell ref="FHY12:FID12"/>
    <mergeCell ref="FIN12:FIS12"/>
    <mergeCell ref="FJC12:FJH12"/>
    <mergeCell ref="FJR12:FJW12"/>
    <mergeCell ref="FDI12:FDN12"/>
    <mergeCell ref="FDX12:FEC12"/>
    <mergeCell ref="FEM12:FER12"/>
    <mergeCell ref="FFB12:FFG12"/>
    <mergeCell ref="FFQ12:FFV12"/>
    <mergeCell ref="FGF12:FGK12"/>
    <mergeCell ref="EZW12:FAB12"/>
    <mergeCell ref="FAL12:FAQ12"/>
    <mergeCell ref="FBA12:FBF12"/>
    <mergeCell ref="FBP12:FBU12"/>
    <mergeCell ref="FCE12:FCJ12"/>
    <mergeCell ref="FCT12:FCY12"/>
    <mergeCell ref="EWK12:EWP12"/>
    <mergeCell ref="EWZ12:EXE12"/>
    <mergeCell ref="EXO12:EXT12"/>
    <mergeCell ref="EYD12:EYI12"/>
    <mergeCell ref="EYS12:EYX12"/>
    <mergeCell ref="EZH12:EZM12"/>
    <mergeCell ref="ESY12:ETD12"/>
    <mergeCell ref="ETN12:ETS12"/>
    <mergeCell ref="EUC12:EUH12"/>
    <mergeCell ref="EUR12:EUW12"/>
    <mergeCell ref="EVG12:EVL12"/>
    <mergeCell ref="EVV12:EWA12"/>
    <mergeCell ref="EPM12:EPR12"/>
    <mergeCell ref="EQB12:EQG12"/>
    <mergeCell ref="EQQ12:EQV12"/>
    <mergeCell ref="ERF12:ERK12"/>
    <mergeCell ref="ERU12:ERZ12"/>
    <mergeCell ref="ESJ12:ESO12"/>
    <mergeCell ref="EMA12:EMF12"/>
    <mergeCell ref="EMP12:EMU12"/>
    <mergeCell ref="ENE12:ENJ12"/>
    <mergeCell ref="ENT12:ENY12"/>
    <mergeCell ref="EOI12:EON12"/>
    <mergeCell ref="EOX12:EPC12"/>
    <mergeCell ref="EIO12:EIT12"/>
    <mergeCell ref="EJD12:EJI12"/>
    <mergeCell ref="EJS12:EJX12"/>
    <mergeCell ref="EKH12:EKM12"/>
    <mergeCell ref="EKW12:ELB12"/>
    <mergeCell ref="ELL12:ELQ12"/>
    <mergeCell ref="EFC12:EFH12"/>
    <mergeCell ref="EFR12:EFW12"/>
    <mergeCell ref="EGG12:EGL12"/>
    <mergeCell ref="EGV12:EHA12"/>
    <mergeCell ref="EHK12:EHP12"/>
    <mergeCell ref="EHZ12:EIE12"/>
    <mergeCell ref="EBQ12:EBV12"/>
    <mergeCell ref="ECF12:ECK12"/>
    <mergeCell ref="ECU12:ECZ12"/>
    <mergeCell ref="EDJ12:EDO12"/>
    <mergeCell ref="EDY12:EED12"/>
    <mergeCell ref="EEN12:EES12"/>
    <mergeCell ref="DYE12:DYJ12"/>
    <mergeCell ref="DYT12:DYY12"/>
    <mergeCell ref="DZI12:DZN12"/>
    <mergeCell ref="DZX12:EAC12"/>
    <mergeCell ref="EAM12:EAR12"/>
    <mergeCell ref="EBB12:EBG12"/>
    <mergeCell ref="DUS12:DUX12"/>
    <mergeCell ref="DVH12:DVM12"/>
    <mergeCell ref="DVW12:DWB12"/>
    <mergeCell ref="DWL12:DWQ12"/>
    <mergeCell ref="DXA12:DXF12"/>
    <mergeCell ref="DXP12:DXU12"/>
    <mergeCell ref="DRG12:DRL12"/>
    <mergeCell ref="DRV12:DSA12"/>
    <mergeCell ref="DSK12:DSP12"/>
    <mergeCell ref="DSZ12:DTE12"/>
    <mergeCell ref="DTO12:DTT12"/>
    <mergeCell ref="DUD12:DUI12"/>
    <mergeCell ref="DNU12:DNZ12"/>
    <mergeCell ref="DOJ12:DOO12"/>
    <mergeCell ref="DOY12:DPD12"/>
    <mergeCell ref="DPN12:DPS12"/>
    <mergeCell ref="DQC12:DQH12"/>
    <mergeCell ref="DQR12:DQW12"/>
    <mergeCell ref="DKI12:DKN12"/>
    <mergeCell ref="DKX12:DLC12"/>
    <mergeCell ref="DLM12:DLR12"/>
    <mergeCell ref="DMB12:DMG12"/>
    <mergeCell ref="DMQ12:DMV12"/>
    <mergeCell ref="DNF12:DNK12"/>
    <mergeCell ref="DGW12:DHB12"/>
    <mergeCell ref="DHL12:DHQ12"/>
    <mergeCell ref="DIA12:DIF12"/>
    <mergeCell ref="DIP12:DIU12"/>
    <mergeCell ref="DJE12:DJJ12"/>
    <mergeCell ref="DJT12:DJY12"/>
    <mergeCell ref="DDK12:DDP12"/>
    <mergeCell ref="DDZ12:DEE12"/>
    <mergeCell ref="DEO12:DET12"/>
    <mergeCell ref="DFD12:DFI12"/>
    <mergeCell ref="DFS12:DFX12"/>
    <mergeCell ref="DGH12:DGM12"/>
    <mergeCell ref="CZY12:DAD12"/>
    <mergeCell ref="DAN12:DAS12"/>
    <mergeCell ref="DBC12:DBH12"/>
    <mergeCell ref="DBR12:DBW12"/>
    <mergeCell ref="DCG12:DCL12"/>
    <mergeCell ref="DCV12:DDA12"/>
    <mergeCell ref="CWM12:CWR12"/>
    <mergeCell ref="CXB12:CXG12"/>
    <mergeCell ref="CXQ12:CXV12"/>
    <mergeCell ref="CYF12:CYK12"/>
    <mergeCell ref="CYU12:CYZ12"/>
    <mergeCell ref="CZJ12:CZO12"/>
    <mergeCell ref="CTA12:CTF12"/>
    <mergeCell ref="CTP12:CTU12"/>
    <mergeCell ref="CUE12:CUJ12"/>
    <mergeCell ref="CUT12:CUY12"/>
    <mergeCell ref="CVI12:CVN12"/>
    <mergeCell ref="CVX12:CWC12"/>
    <mergeCell ref="CPO12:CPT12"/>
    <mergeCell ref="CQD12:CQI12"/>
    <mergeCell ref="CQS12:CQX12"/>
    <mergeCell ref="CRH12:CRM12"/>
    <mergeCell ref="CRW12:CSB12"/>
    <mergeCell ref="CSL12:CSQ12"/>
    <mergeCell ref="CMC12:CMH12"/>
    <mergeCell ref="CMR12:CMW12"/>
    <mergeCell ref="CNG12:CNL12"/>
    <mergeCell ref="CNV12:COA12"/>
    <mergeCell ref="COK12:COP12"/>
    <mergeCell ref="COZ12:CPE12"/>
    <mergeCell ref="CIQ12:CIV12"/>
    <mergeCell ref="CJF12:CJK12"/>
    <mergeCell ref="CJU12:CJZ12"/>
    <mergeCell ref="CKJ12:CKO12"/>
    <mergeCell ref="CKY12:CLD12"/>
    <mergeCell ref="CLN12:CLS12"/>
    <mergeCell ref="CFE12:CFJ12"/>
    <mergeCell ref="CFT12:CFY12"/>
    <mergeCell ref="CGI12:CGN12"/>
    <mergeCell ref="CGX12:CHC12"/>
    <mergeCell ref="CHM12:CHR12"/>
    <mergeCell ref="CIB12:CIG12"/>
    <mergeCell ref="CBS12:CBX12"/>
    <mergeCell ref="CCH12:CCM12"/>
    <mergeCell ref="CCW12:CDB12"/>
    <mergeCell ref="CDL12:CDQ12"/>
    <mergeCell ref="CEA12:CEF12"/>
    <mergeCell ref="CEP12:CEU12"/>
    <mergeCell ref="BYG12:BYL12"/>
    <mergeCell ref="BYV12:BZA12"/>
    <mergeCell ref="BZK12:BZP12"/>
    <mergeCell ref="BZZ12:CAE12"/>
    <mergeCell ref="CAO12:CAT12"/>
    <mergeCell ref="CBD12:CBI12"/>
    <mergeCell ref="BUU12:BUZ12"/>
    <mergeCell ref="BVJ12:BVO12"/>
    <mergeCell ref="BVY12:BWD12"/>
    <mergeCell ref="BWN12:BWS12"/>
    <mergeCell ref="BXC12:BXH12"/>
    <mergeCell ref="BXR12:BXW12"/>
    <mergeCell ref="BRI12:BRN12"/>
    <mergeCell ref="BRX12:BSC12"/>
    <mergeCell ref="BSM12:BSR12"/>
    <mergeCell ref="BTB12:BTG12"/>
    <mergeCell ref="BTQ12:BTV12"/>
    <mergeCell ref="BUF12:BUK12"/>
    <mergeCell ref="BNW12:BOB12"/>
    <mergeCell ref="BOL12:BOQ12"/>
    <mergeCell ref="BPA12:BPF12"/>
    <mergeCell ref="BPP12:BPU12"/>
    <mergeCell ref="BQE12:BQJ12"/>
    <mergeCell ref="BQT12:BQY12"/>
    <mergeCell ref="BKK12:BKP12"/>
    <mergeCell ref="BKZ12:BLE12"/>
    <mergeCell ref="BLO12:BLT12"/>
    <mergeCell ref="BMD12:BMI12"/>
    <mergeCell ref="BMS12:BMX12"/>
    <mergeCell ref="BNH12:BNM12"/>
    <mergeCell ref="BGY12:BHD12"/>
    <mergeCell ref="BHN12:BHS12"/>
    <mergeCell ref="BIC12:BIH12"/>
    <mergeCell ref="BIR12:BIW12"/>
    <mergeCell ref="BJG12:BJL12"/>
    <mergeCell ref="BJV12:BKA12"/>
    <mergeCell ref="BDM12:BDR12"/>
    <mergeCell ref="BEB12:BEG12"/>
    <mergeCell ref="BEQ12:BEV12"/>
    <mergeCell ref="BFF12:BFK12"/>
    <mergeCell ref="BFU12:BFZ12"/>
    <mergeCell ref="BGJ12:BGO12"/>
    <mergeCell ref="BAA12:BAF12"/>
    <mergeCell ref="BAP12:BAU12"/>
    <mergeCell ref="BBE12:BBJ12"/>
    <mergeCell ref="BBT12:BBY12"/>
    <mergeCell ref="BCI12:BCN12"/>
    <mergeCell ref="BCX12:BDC12"/>
    <mergeCell ref="AWO12:AWT12"/>
    <mergeCell ref="AXD12:AXI12"/>
    <mergeCell ref="AXS12:AXX12"/>
    <mergeCell ref="AYH12:AYM12"/>
    <mergeCell ref="AYW12:AZB12"/>
    <mergeCell ref="AZL12:AZQ12"/>
    <mergeCell ref="ATC12:ATH12"/>
    <mergeCell ref="ATR12:ATW12"/>
    <mergeCell ref="AUG12:AUL12"/>
    <mergeCell ref="AUV12:AVA12"/>
    <mergeCell ref="AVK12:AVP12"/>
    <mergeCell ref="AVZ12:AWE12"/>
    <mergeCell ref="APQ12:APV12"/>
    <mergeCell ref="AQF12:AQK12"/>
    <mergeCell ref="AQU12:AQZ12"/>
    <mergeCell ref="ARJ12:ARO12"/>
    <mergeCell ref="ARY12:ASD12"/>
    <mergeCell ref="ASN12:ASS12"/>
    <mergeCell ref="AME12:AMJ12"/>
    <mergeCell ref="AMT12:AMY12"/>
    <mergeCell ref="ANI12:ANN12"/>
    <mergeCell ref="ANX12:AOC12"/>
    <mergeCell ref="AOM12:AOR12"/>
    <mergeCell ref="APB12:APG12"/>
    <mergeCell ref="AIS12:AIX12"/>
    <mergeCell ref="AJH12:AJM12"/>
    <mergeCell ref="AJW12:AKB12"/>
    <mergeCell ref="AKL12:AKQ12"/>
    <mergeCell ref="ALA12:ALF12"/>
    <mergeCell ref="ALP12:ALU12"/>
    <mergeCell ref="AFG12:AFL12"/>
    <mergeCell ref="AFV12:AGA12"/>
    <mergeCell ref="AGK12:AGP12"/>
    <mergeCell ref="AGZ12:AHE12"/>
    <mergeCell ref="AHO12:AHT12"/>
    <mergeCell ref="AID12:AII12"/>
    <mergeCell ref="ABU12:ABZ12"/>
    <mergeCell ref="ACJ12:ACO12"/>
    <mergeCell ref="ACY12:ADD12"/>
    <mergeCell ref="ADN12:ADS12"/>
    <mergeCell ref="AEC12:AEH12"/>
    <mergeCell ref="AER12:AEW12"/>
    <mergeCell ref="YI12:YN12"/>
    <mergeCell ref="YX12:ZC12"/>
    <mergeCell ref="ZM12:ZR12"/>
    <mergeCell ref="AAB12:AAG12"/>
    <mergeCell ref="AAQ12:AAV12"/>
    <mergeCell ref="ABF12:ABK12"/>
    <mergeCell ref="UW12:VB12"/>
    <mergeCell ref="VL12:VQ12"/>
    <mergeCell ref="WA12:WF12"/>
    <mergeCell ref="WP12:WU12"/>
    <mergeCell ref="XE12:XJ12"/>
    <mergeCell ref="XT12:XY12"/>
    <mergeCell ref="RK12:RP12"/>
    <mergeCell ref="RZ12:SE12"/>
    <mergeCell ref="SO12:ST12"/>
    <mergeCell ref="TD12:TI12"/>
    <mergeCell ref="TS12:TX12"/>
    <mergeCell ref="UH12:UM12"/>
    <mergeCell ref="NY12:OD12"/>
    <mergeCell ref="ON12:OS12"/>
    <mergeCell ref="PC12:PH12"/>
    <mergeCell ref="PR12:PW12"/>
    <mergeCell ref="QG12:QL12"/>
    <mergeCell ref="QV12:RA12"/>
    <mergeCell ref="KM12:KR12"/>
    <mergeCell ref="LB12:LG12"/>
    <mergeCell ref="LQ12:LV12"/>
    <mergeCell ref="MF12:MK12"/>
    <mergeCell ref="MU12:MZ12"/>
    <mergeCell ref="NJ12:NO12"/>
    <mergeCell ref="HA12:HF12"/>
    <mergeCell ref="HP12:HU12"/>
    <mergeCell ref="IE12:IJ12"/>
    <mergeCell ref="IT12:IY12"/>
    <mergeCell ref="JI12:JN12"/>
    <mergeCell ref="JX12:KC12"/>
    <mergeCell ref="DO12:DT12"/>
    <mergeCell ref="ED12:EI12"/>
    <mergeCell ref="ES12:EX12"/>
    <mergeCell ref="FH12:FM12"/>
    <mergeCell ref="FW12:GB12"/>
    <mergeCell ref="GL12:GQ12"/>
    <mergeCell ref="XDU11:XDZ11"/>
    <mergeCell ref="XEJ11:XEO11"/>
    <mergeCell ref="XEY11:XFB11"/>
    <mergeCell ref="A12:D12"/>
    <mergeCell ref="AC12:AH12"/>
    <mergeCell ref="AR12:AW12"/>
    <mergeCell ref="BG12:BL12"/>
    <mergeCell ref="BV12:CA12"/>
    <mergeCell ref="CK12:CP12"/>
    <mergeCell ref="CZ12:DE12"/>
    <mergeCell ref="XAI11:XAN11"/>
    <mergeCell ref="XAX11:XBC11"/>
    <mergeCell ref="XBM11:XBR11"/>
    <mergeCell ref="XCB11:XCG11"/>
    <mergeCell ref="XCQ11:XCV11"/>
    <mergeCell ref="XDF11:XDK11"/>
    <mergeCell ref="WWW11:WXB11"/>
    <mergeCell ref="WXL11:WXQ11"/>
    <mergeCell ref="WYA11:WYF11"/>
    <mergeCell ref="WYP11:WYU11"/>
    <mergeCell ref="WZE11:WZJ11"/>
    <mergeCell ref="WZT11:WZY11"/>
    <mergeCell ref="WTK11:WTP11"/>
    <mergeCell ref="WTZ11:WUE11"/>
    <mergeCell ref="WUO11:WUT11"/>
    <mergeCell ref="WVD11:WVI11"/>
    <mergeCell ref="WVS11:WVX11"/>
    <mergeCell ref="WWH11:WWM11"/>
    <mergeCell ref="WPY11:WQD11"/>
    <mergeCell ref="WQN11:WQS11"/>
    <mergeCell ref="WRC11:WRH11"/>
    <mergeCell ref="WRR11:WRW11"/>
    <mergeCell ref="WSG11:WSL11"/>
    <mergeCell ref="WSV11:WTA11"/>
    <mergeCell ref="WMM11:WMR11"/>
    <mergeCell ref="WNB11:WNG11"/>
    <mergeCell ref="WNQ11:WNV11"/>
    <mergeCell ref="WOF11:WOK11"/>
    <mergeCell ref="WOU11:WOZ11"/>
    <mergeCell ref="WPJ11:WPO11"/>
    <mergeCell ref="WJA11:WJF11"/>
    <mergeCell ref="WJP11:WJU11"/>
    <mergeCell ref="WKE11:WKJ11"/>
    <mergeCell ref="WKT11:WKY11"/>
    <mergeCell ref="WLI11:WLN11"/>
    <mergeCell ref="WLX11:WMC11"/>
    <mergeCell ref="WFO11:WFT11"/>
    <mergeCell ref="WGD11:WGI11"/>
    <mergeCell ref="WGS11:WGX11"/>
    <mergeCell ref="WHH11:WHM11"/>
    <mergeCell ref="WHW11:WIB11"/>
    <mergeCell ref="WIL11:WIQ11"/>
    <mergeCell ref="WCC11:WCH11"/>
    <mergeCell ref="WCR11:WCW11"/>
    <mergeCell ref="WDG11:WDL11"/>
    <mergeCell ref="WDV11:WEA11"/>
    <mergeCell ref="WEK11:WEP11"/>
    <mergeCell ref="WEZ11:WFE11"/>
    <mergeCell ref="VYQ11:VYV11"/>
    <mergeCell ref="VZF11:VZK11"/>
    <mergeCell ref="VZU11:VZZ11"/>
    <mergeCell ref="WAJ11:WAO11"/>
    <mergeCell ref="WAY11:WBD11"/>
    <mergeCell ref="WBN11:WBS11"/>
    <mergeCell ref="VVE11:VVJ11"/>
    <mergeCell ref="VVT11:VVY11"/>
    <mergeCell ref="VWI11:VWN11"/>
    <mergeCell ref="VWX11:VXC11"/>
    <mergeCell ref="VXM11:VXR11"/>
    <mergeCell ref="VYB11:VYG11"/>
    <mergeCell ref="VRS11:VRX11"/>
    <mergeCell ref="VSH11:VSM11"/>
    <mergeCell ref="VSW11:VTB11"/>
    <mergeCell ref="VTL11:VTQ11"/>
    <mergeCell ref="VUA11:VUF11"/>
    <mergeCell ref="VUP11:VUU11"/>
    <mergeCell ref="VOG11:VOL11"/>
    <mergeCell ref="VOV11:VPA11"/>
    <mergeCell ref="VPK11:VPP11"/>
    <mergeCell ref="VPZ11:VQE11"/>
    <mergeCell ref="VQO11:VQT11"/>
    <mergeCell ref="VRD11:VRI11"/>
    <mergeCell ref="VKU11:VKZ11"/>
    <mergeCell ref="VLJ11:VLO11"/>
    <mergeCell ref="VLY11:VMD11"/>
    <mergeCell ref="VMN11:VMS11"/>
    <mergeCell ref="VNC11:VNH11"/>
    <mergeCell ref="VNR11:VNW11"/>
    <mergeCell ref="VHI11:VHN11"/>
    <mergeCell ref="VHX11:VIC11"/>
    <mergeCell ref="VIM11:VIR11"/>
    <mergeCell ref="VJB11:VJG11"/>
    <mergeCell ref="VJQ11:VJV11"/>
    <mergeCell ref="VKF11:VKK11"/>
    <mergeCell ref="VDW11:VEB11"/>
    <mergeCell ref="VEL11:VEQ11"/>
    <mergeCell ref="VFA11:VFF11"/>
    <mergeCell ref="VFP11:VFU11"/>
    <mergeCell ref="VGE11:VGJ11"/>
    <mergeCell ref="VGT11:VGY11"/>
    <mergeCell ref="VAK11:VAP11"/>
    <mergeCell ref="VAZ11:VBE11"/>
    <mergeCell ref="VBO11:VBT11"/>
    <mergeCell ref="VCD11:VCI11"/>
    <mergeCell ref="VCS11:VCX11"/>
    <mergeCell ref="VDH11:VDM11"/>
    <mergeCell ref="UWY11:UXD11"/>
    <mergeCell ref="UXN11:UXS11"/>
    <mergeCell ref="UYC11:UYH11"/>
    <mergeCell ref="UYR11:UYW11"/>
    <mergeCell ref="UZG11:UZL11"/>
    <mergeCell ref="UZV11:VAA11"/>
    <mergeCell ref="UTM11:UTR11"/>
    <mergeCell ref="UUB11:UUG11"/>
    <mergeCell ref="UUQ11:UUV11"/>
    <mergeCell ref="UVF11:UVK11"/>
    <mergeCell ref="UVU11:UVZ11"/>
    <mergeCell ref="UWJ11:UWO11"/>
    <mergeCell ref="UQA11:UQF11"/>
    <mergeCell ref="UQP11:UQU11"/>
    <mergeCell ref="URE11:URJ11"/>
    <mergeCell ref="URT11:URY11"/>
    <mergeCell ref="USI11:USN11"/>
    <mergeCell ref="USX11:UTC11"/>
    <mergeCell ref="UMO11:UMT11"/>
    <mergeCell ref="UND11:UNI11"/>
    <mergeCell ref="UNS11:UNX11"/>
    <mergeCell ref="UOH11:UOM11"/>
    <mergeCell ref="UOW11:UPB11"/>
    <mergeCell ref="UPL11:UPQ11"/>
    <mergeCell ref="UJC11:UJH11"/>
    <mergeCell ref="UJR11:UJW11"/>
    <mergeCell ref="UKG11:UKL11"/>
    <mergeCell ref="UKV11:ULA11"/>
    <mergeCell ref="ULK11:ULP11"/>
    <mergeCell ref="ULZ11:UME11"/>
    <mergeCell ref="UFQ11:UFV11"/>
    <mergeCell ref="UGF11:UGK11"/>
    <mergeCell ref="UGU11:UGZ11"/>
    <mergeCell ref="UHJ11:UHO11"/>
    <mergeCell ref="UHY11:UID11"/>
    <mergeCell ref="UIN11:UIS11"/>
    <mergeCell ref="UCE11:UCJ11"/>
    <mergeCell ref="UCT11:UCY11"/>
    <mergeCell ref="UDI11:UDN11"/>
    <mergeCell ref="UDX11:UEC11"/>
    <mergeCell ref="UEM11:UER11"/>
    <mergeCell ref="UFB11:UFG11"/>
    <mergeCell ref="TYS11:TYX11"/>
    <mergeCell ref="TZH11:TZM11"/>
    <mergeCell ref="TZW11:UAB11"/>
    <mergeCell ref="UAL11:UAQ11"/>
    <mergeCell ref="UBA11:UBF11"/>
    <mergeCell ref="UBP11:UBU11"/>
    <mergeCell ref="TVG11:TVL11"/>
    <mergeCell ref="TVV11:TWA11"/>
    <mergeCell ref="TWK11:TWP11"/>
    <mergeCell ref="TWZ11:TXE11"/>
    <mergeCell ref="TXO11:TXT11"/>
    <mergeCell ref="TYD11:TYI11"/>
    <mergeCell ref="TRU11:TRZ11"/>
    <mergeCell ref="TSJ11:TSO11"/>
    <mergeCell ref="TSY11:TTD11"/>
    <mergeCell ref="TTN11:TTS11"/>
    <mergeCell ref="TUC11:TUH11"/>
    <mergeCell ref="TUR11:TUW11"/>
    <mergeCell ref="TOI11:TON11"/>
    <mergeCell ref="TOX11:TPC11"/>
    <mergeCell ref="TPM11:TPR11"/>
    <mergeCell ref="TQB11:TQG11"/>
    <mergeCell ref="TQQ11:TQV11"/>
    <mergeCell ref="TRF11:TRK11"/>
    <mergeCell ref="TKW11:TLB11"/>
    <mergeCell ref="TLL11:TLQ11"/>
    <mergeCell ref="TMA11:TMF11"/>
    <mergeCell ref="TMP11:TMU11"/>
    <mergeCell ref="TNE11:TNJ11"/>
    <mergeCell ref="TNT11:TNY11"/>
    <mergeCell ref="THK11:THP11"/>
    <mergeCell ref="THZ11:TIE11"/>
    <mergeCell ref="TIO11:TIT11"/>
    <mergeCell ref="TJD11:TJI11"/>
    <mergeCell ref="TJS11:TJX11"/>
    <mergeCell ref="TKH11:TKM11"/>
    <mergeCell ref="TDY11:TED11"/>
    <mergeCell ref="TEN11:TES11"/>
    <mergeCell ref="TFC11:TFH11"/>
    <mergeCell ref="TFR11:TFW11"/>
    <mergeCell ref="TGG11:TGL11"/>
    <mergeCell ref="TGV11:THA11"/>
    <mergeCell ref="TAM11:TAR11"/>
    <mergeCell ref="TBB11:TBG11"/>
    <mergeCell ref="TBQ11:TBV11"/>
    <mergeCell ref="TCF11:TCK11"/>
    <mergeCell ref="TCU11:TCZ11"/>
    <mergeCell ref="TDJ11:TDO11"/>
    <mergeCell ref="SXA11:SXF11"/>
    <mergeCell ref="SXP11:SXU11"/>
    <mergeCell ref="SYE11:SYJ11"/>
    <mergeCell ref="SYT11:SYY11"/>
    <mergeCell ref="SZI11:SZN11"/>
    <mergeCell ref="SZX11:TAC11"/>
    <mergeCell ref="STO11:STT11"/>
    <mergeCell ref="SUD11:SUI11"/>
    <mergeCell ref="SUS11:SUX11"/>
    <mergeCell ref="SVH11:SVM11"/>
    <mergeCell ref="SVW11:SWB11"/>
    <mergeCell ref="SWL11:SWQ11"/>
    <mergeCell ref="SQC11:SQH11"/>
    <mergeCell ref="SQR11:SQW11"/>
    <mergeCell ref="SRG11:SRL11"/>
    <mergeCell ref="SRV11:SSA11"/>
    <mergeCell ref="SSK11:SSP11"/>
    <mergeCell ref="SSZ11:STE11"/>
    <mergeCell ref="SMQ11:SMV11"/>
    <mergeCell ref="SNF11:SNK11"/>
    <mergeCell ref="SNU11:SNZ11"/>
    <mergeCell ref="SOJ11:SOO11"/>
    <mergeCell ref="SOY11:SPD11"/>
    <mergeCell ref="SPN11:SPS11"/>
    <mergeCell ref="SJE11:SJJ11"/>
    <mergeCell ref="SJT11:SJY11"/>
    <mergeCell ref="SKI11:SKN11"/>
    <mergeCell ref="SKX11:SLC11"/>
    <mergeCell ref="SLM11:SLR11"/>
    <mergeCell ref="SMB11:SMG11"/>
    <mergeCell ref="SFS11:SFX11"/>
    <mergeCell ref="SGH11:SGM11"/>
    <mergeCell ref="SGW11:SHB11"/>
    <mergeCell ref="SHL11:SHQ11"/>
    <mergeCell ref="SIA11:SIF11"/>
    <mergeCell ref="SIP11:SIU11"/>
    <mergeCell ref="SCG11:SCL11"/>
    <mergeCell ref="SCV11:SDA11"/>
    <mergeCell ref="SDK11:SDP11"/>
    <mergeCell ref="SDZ11:SEE11"/>
    <mergeCell ref="SEO11:SET11"/>
    <mergeCell ref="SFD11:SFI11"/>
    <mergeCell ref="RYU11:RYZ11"/>
    <mergeCell ref="RZJ11:RZO11"/>
    <mergeCell ref="RZY11:SAD11"/>
    <mergeCell ref="SAN11:SAS11"/>
    <mergeCell ref="SBC11:SBH11"/>
    <mergeCell ref="SBR11:SBW11"/>
    <mergeCell ref="RVI11:RVN11"/>
    <mergeCell ref="RVX11:RWC11"/>
    <mergeCell ref="RWM11:RWR11"/>
    <mergeCell ref="RXB11:RXG11"/>
    <mergeCell ref="RXQ11:RXV11"/>
    <mergeCell ref="RYF11:RYK11"/>
    <mergeCell ref="RRW11:RSB11"/>
    <mergeCell ref="RSL11:RSQ11"/>
    <mergeCell ref="RTA11:RTF11"/>
    <mergeCell ref="RTP11:RTU11"/>
    <mergeCell ref="RUE11:RUJ11"/>
    <mergeCell ref="RUT11:RUY11"/>
    <mergeCell ref="ROK11:ROP11"/>
    <mergeCell ref="ROZ11:RPE11"/>
    <mergeCell ref="RPO11:RPT11"/>
    <mergeCell ref="RQD11:RQI11"/>
    <mergeCell ref="RQS11:RQX11"/>
    <mergeCell ref="RRH11:RRM11"/>
    <mergeCell ref="RKY11:RLD11"/>
    <mergeCell ref="RLN11:RLS11"/>
    <mergeCell ref="RMC11:RMH11"/>
    <mergeCell ref="RMR11:RMW11"/>
    <mergeCell ref="RNG11:RNL11"/>
    <mergeCell ref="RNV11:ROA11"/>
    <mergeCell ref="RHM11:RHR11"/>
    <mergeCell ref="RIB11:RIG11"/>
    <mergeCell ref="RIQ11:RIV11"/>
    <mergeCell ref="RJF11:RJK11"/>
    <mergeCell ref="RJU11:RJZ11"/>
    <mergeCell ref="RKJ11:RKO11"/>
    <mergeCell ref="REA11:REF11"/>
    <mergeCell ref="REP11:REU11"/>
    <mergeCell ref="RFE11:RFJ11"/>
    <mergeCell ref="RFT11:RFY11"/>
    <mergeCell ref="RGI11:RGN11"/>
    <mergeCell ref="RGX11:RHC11"/>
    <mergeCell ref="RAO11:RAT11"/>
    <mergeCell ref="RBD11:RBI11"/>
    <mergeCell ref="RBS11:RBX11"/>
    <mergeCell ref="RCH11:RCM11"/>
    <mergeCell ref="RCW11:RDB11"/>
    <mergeCell ref="RDL11:RDQ11"/>
    <mergeCell ref="QXC11:QXH11"/>
    <mergeCell ref="QXR11:QXW11"/>
    <mergeCell ref="QYG11:QYL11"/>
    <mergeCell ref="QYV11:QZA11"/>
    <mergeCell ref="QZK11:QZP11"/>
    <mergeCell ref="QZZ11:RAE11"/>
    <mergeCell ref="QTQ11:QTV11"/>
    <mergeCell ref="QUF11:QUK11"/>
    <mergeCell ref="QUU11:QUZ11"/>
    <mergeCell ref="QVJ11:QVO11"/>
    <mergeCell ref="QVY11:QWD11"/>
    <mergeCell ref="QWN11:QWS11"/>
    <mergeCell ref="QQE11:QQJ11"/>
    <mergeCell ref="QQT11:QQY11"/>
    <mergeCell ref="QRI11:QRN11"/>
    <mergeCell ref="QRX11:QSC11"/>
    <mergeCell ref="QSM11:QSR11"/>
    <mergeCell ref="QTB11:QTG11"/>
    <mergeCell ref="QMS11:QMX11"/>
    <mergeCell ref="QNH11:QNM11"/>
    <mergeCell ref="QNW11:QOB11"/>
    <mergeCell ref="QOL11:QOQ11"/>
    <mergeCell ref="QPA11:QPF11"/>
    <mergeCell ref="QPP11:QPU11"/>
    <mergeCell ref="QJG11:QJL11"/>
    <mergeCell ref="QJV11:QKA11"/>
    <mergeCell ref="QKK11:QKP11"/>
    <mergeCell ref="QKZ11:QLE11"/>
    <mergeCell ref="QLO11:QLT11"/>
    <mergeCell ref="QMD11:QMI11"/>
    <mergeCell ref="QFU11:QFZ11"/>
    <mergeCell ref="QGJ11:QGO11"/>
    <mergeCell ref="QGY11:QHD11"/>
    <mergeCell ref="QHN11:QHS11"/>
    <mergeCell ref="QIC11:QIH11"/>
    <mergeCell ref="QIR11:QIW11"/>
    <mergeCell ref="QCI11:QCN11"/>
    <mergeCell ref="QCX11:QDC11"/>
    <mergeCell ref="QDM11:QDR11"/>
    <mergeCell ref="QEB11:QEG11"/>
    <mergeCell ref="QEQ11:QEV11"/>
    <mergeCell ref="QFF11:QFK11"/>
    <mergeCell ref="PYW11:PZB11"/>
    <mergeCell ref="PZL11:PZQ11"/>
    <mergeCell ref="QAA11:QAF11"/>
    <mergeCell ref="QAP11:QAU11"/>
    <mergeCell ref="QBE11:QBJ11"/>
    <mergeCell ref="QBT11:QBY11"/>
    <mergeCell ref="PVK11:PVP11"/>
    <mergeCell ref="PVZ11:PWE11"/>
    <mergeCell ref="PWO11:PWT11"/>
    <mergeCell ref="PXD11:PXI11"/>
    <mergeCell ref="PXS11:PXX11"/>
    <mergeCell ref="PYH11:PYM11"/>
    <mergeCell ref="PRY11:PSD11"/>
    <mergeCell ref="PSN11:PSS11"/>
    <mergeCell ref="PTC11:PTH11"/>
    <mergeCell ref="PTR11:PTW11"/>
    <mergeCell ref="PUG11:PUL11"/>
    <mergeCell ref="PUV11:PVA11"/>
    <mergeCell ref="POM11:POR11"/>
    <mergeCell ref="PPB11:PPG11"/>
    <mergeCell ref="PPQ11:PPV11"/>
    <mergeCell ref="PQF11:PQK11"/>
    <mergeCell ref="PQU11:PQZ11"/>
    <mergeCell ref="PRJ11:PRO11"/>
    <mergeCell ref="PLA11:PLF11"/>
    <mergeCell ref="PLP11:PLU11"/>
    <mergeCell ref="PME11:PMJ11"/>
    <mergeCell ref="PMT11:PMY11"/>
    <mergeCell ref="PNI11:PNN11"/>
    <mergeCell ref="PNX11:POC11"/>
    <mergeCell ref="PHO11:PHT11"/>
    <mergeCell ref="PID11:PII11"/>
    <mergeCell ref="PIS11:PIX11"/>
    <mergeCell ref="PJH11:PJM11"/>
    <mergeCell ref="PJW11:PKB11"/>
    <mergeCell ref="PKL11:PKQ11"/>
    <mergeCell ref="PEC11:PEH11"/>
    <mergeCell ref="PER11:PEW11"/>
    <mergeCell ref="PFG11:PFL11"/>
    <mergeCell ref="PFV11:PGA11"/>
    <mergeCell ref="PGK11:PGP11"/>
    <mergeCell ref="PGZ11:PHE11"/>
    <mergeCell ref="PAQ11:PAV11"/>
    <mergeCell ref="PBF11:PBK11"/>
    <mergeCell ref="PBU11:PBZ11"/>
    <mergeCell ref="PCJ11:PCO11"/>
    <mergeCell ref="PCY11:PDD11"/>
    <mergeCell ref="PDN11:PDS11"/>
    <mergeCell ref="OXE11:OXJ11"/>
    <mergeCell ref="OXT11:OXY11"/>
    <mergeCell ref="OYI11:OYN11"/>
    <mergeCell ref="OYX11:OZC11"/>
    <mergeCell ref="OZM11:OZR11"/>
    <mergeCell ref="PAB11:PAG11"/>
    <mergeCell ref="OTS11:OTX11"/>
    <mergeCell ref="OUH11:OUM11"/>
    <mergeCell ref="OUW11:OVB11"/>
    <mergeCell ref="OVL11:OVQ11"/>
    <mergeCell ref="OWA11:OWF11"/>
    <mergeCell ref="OWP11:OWU11"/>
    <mergeCell ref="OQG11:OQL11"/>
    <mergeCell ref="OQV11:ORA11"/>
    <mergeCell ref="ORK11:ORP11"/>
    <mergeCell ref="ORZ11:OSE11"/>
    <mergeCell ref="OSO11:OST11"/>
    <mergeCell ref="OTD11:OTI11"/>
    <mergeCell ref="OMU11:OMZ11"/>
    <mergeCell ref="ONJ11:ONO11"/>
    <mergeCell ref="ONY11:OOD11"/>
    <mergeCell ref="OON11:OOS11"/>
    <mergeCell ref="OPC11:OPH11"/>
    <mergeCell ref="OPR11:OPW11"/>
    <mergeCell ref="OJI11:OJN11"/>
    <mergeCell ref="OJX11:OKC11"/>
    <mergeCell ref="OKM11:OKR11"/>
    <mergeCell ref="OLB11:OLG11"/>
    <mergeCell ref="OLQ11:OLV11"/>
    <mergeCell ref="OMF11:OMK11"/>
    <mergeCell ref="OFW11:OGB11"/>
    <mergeCell ref="OGL11:OGQ11"/>
    <mergeCell ref="OHA11:OHF11"/>
    <mergeCell ref="OHP11:OHU11"/>
    <mergeCell ref="OIE11:OIJ11"/>
    <mergeCell ref="OIT11:OIY11"/>
    <mergeCell ref="OCK11:OCP11"/>
    <mergeCell ref="OCZ11:ODE11"/>
    <mergeCell ref="ODO11:ODT11"/>
    <mergeCell ref="OED11:OEI11"/>
    <mergeCell ref="OES11:OEX11"/>
    <mergeCell ref="OFH11:OFM11"/>
    <mergeCell ref="NYY11:NZD11"/>
    <mergeCell ref="NZN11:NZS11"/>
    <mergeCell ref="OAC11:OAH11"/>
    <mergeCell ref="OAR11:OAW11"/>
    <mergeCell ref="OBG11:OBL11"/>
    <mergeCell ref="OBV11:OCA11"/>
    <mergeCell ref="NVM11:NVR11"/>
    <mergeCell ref="NWB11:NWG11"/>
    <mergeCell ref="NWQ11:NWV11"/>
    <mergeCell ref="NXF11:NXK11"/>
    <mergeCell ref="NXU11:NXZ11"/>
    <mergeCell ref="NYJ11:NYO11"/>
    <mergeCell ref="NSA11:NSF11"/>
    <mergeCell ref="NSP11:NSU11"/>
    <mergeCell ref="NTE11:NTJ11"/>
    <mergeCell ref="NTT11:NTY11"/>
    <mergeCell ref="NUI11:NUN11"/>
    <mergeCell ref="NUX11:NVC11"/>
    <mergeCell ref="NOO11:NOT11"/>
    <mergeCell ref="NPD11:NPI11"/>
    <mergeCell ref="NPS11:NPX11"/>
    <mergeCell ref="NQH11:NQM11"/>
    <mergeCell ref="NQW11:NRB11"/>
    <mergeCell ref="NRL11:NRQ11"/>
    <mergeCell ref="NLC11:NLH11"/>
    <mergeCell ref="NLR11:NLW11"/>
    <mergeCell ref="NMG11:NML11"/>
    <mergeCell ref="NMV11:NNA11"/>
    <mergeCell ref="NNK11:NNP11"/>
    <mergeCell ref="NNZ11:NOE11"/>
    <mergeCell ref="NHQ11:NHV11"/>
    <mergeCell ref="NIF11:NIK11"/>
    <mergeCell ref="NIU11:NIZ11"/>
    <mergeCell ref="NJJ11:NJO11"/>
    <mergeCell ref="NJY11:NKD11"/>
    <mergeCell ref="NKN11:NKS11"/>
    <mergeCell ref="NEE11:NEJ11"/>
    <mergeCell ref="NET11:NEY11"/>
    <mergeCell ref="NFI11:NFN11"/>
    <mergeCell ref="NFX11:NGC11"/>
    <mergeCell ref="NGM11:NGR11"/>
    <mergeCell ref="NHB11:NHG11"/>
    <mergeCell ref="NAS11:NAX11"/>
    <mergeCell ref="NBH11:NBM11"/>
    <mergeCell ref="NBW11:NCB11"/>
    <mergeCell ref="NCL11:NCQ11"/>
    <mergeCell ref="NDA11:NDF11"/>
    <mergeCell ref="NDP11:NDU11"/>
    <mergeCell ref="MXG11:MXL11"/>
    <mergeCell ref="MXV11:MYA11"/>
    <mergeCell ref="MYK11:MYP11"/>
    <mergeCell ref="MYZ11:MZE11"/>
    <mergeCell ref="MZO11:MZT11"/>
    <mergeCell ref="NAD11:NAI11"/>
    <mergeCell ref="MTU11:MTZ11"/>
    <mergeCell ref="MUJ11:MUO11"/>
    <mergeCell ref="MUY11:MVD11"/>
    <mergeCell ref="MVN11:MVS11"/>
    <mergeCell ref="MWC11:MWH11"/>
    <mergeCell ref="MWR11:MWW11"/>
    <mergeCell ref="MQI11:MQN11"/>
    <mergeCell ref="MQX11:MRC11"/>
    <mergeCell ref="MRM11:MRR11"/>
    <mergeCell ref="MSB11:MSG11"/>
    <mergeCell ref="MSQ11:MSV11"/>
    <mergeCell ref="MTF11:MTK11"/>
    <mergeCell ref="MMW11:MNB11"/>
    <mergeCell ref="MNL11:MNQ11"/>
    <mergeCell ref="MOA11:MOF11"/>
    <mergeCell ref="MOP11:MOU11"/>
    <mergeCell ref="MPE11:MPJ11"/>
    <mergeCell ref="MPT11:MPY11"/>
    <mergeCell ref="MJK11:MJP11"/>
    <mergeCell ref="MJZ11:MKE11"/>
    <mergeCell ref="MKO11:MKT11"/>
    <mergeCell ref="MLD11:MLI11"/>
    <mergeCell ref="MLS11:MLX11"/>
    <mergeCell ref="MMH11:MMM11"/>
    <mergeCell ref="MFY11:MGD11"/>
    <mergeCell ref="MGN11:MGS11"/>
    <mergeCell ref="MHC11:MHH11"/>
    <mergeCell ref="MHR11:MHW11"/>
    <mergeCell ref="MIG11:MIL11"/>
    <mergeCell ref="MIV11:MJA11"/>
    <mergeCell ref="MCM11:MCR11"/>
    <mergeCell ref="MDB11:MDG11"/>
    <mergeCell ref="MDQ11:MDV11"/>
    <mergeCell ref="MEF11:MEK11"/>
    <mergeCell ref="MEU11:MEZ11"/>
    <mergeCell ref="MFJ11:MFO11"/>
    <mergeCell ref="LZA11:LZF11"/>
    <mergeCell ref="LZP11:LZU11"/>
    <mergeCell ref="MAE11:MAJ11"/>
    <mergeCell ref="MAT11:MAY11"/>
    <mergeCell ref="MBI11:MBN11"/>
    <mergeCell ref="MBX11:MCC11"/>
    <mergeCell ref="LVO11:LVT11"/>
    <mergeCell ref="LWD11:LWI11"/>
    <mergeCell ref="LWS11:LWX11"/>
    <mergeCell ref="LXH11:LXM11"/>
    <mergeCell ref="LXW11:LYB11"/>
    <mergeCell ref="LYL11:LYQ11"/>
    <mergeCell ref="LSC11:LSH11"/>
    <mergeCell ref="LSR11:LSW11"/>
    <mergeCell ref="LTG11:LTL11"/>
    <mergeCell ref="LTV11:LUA11"/>
    <mergeCell ref="LUK11:LUP11"/>
    <mergeCell ref="LUZ11:LVE11"/>
    <mergeCell ref="LOQ11:LOV11"/>
    <mergeCell ref="LPF11:LPK11"/>
    <mergeCell ref="LPU11:LPZ11"/>
    <mergeCell ref="LQJ11:LQO11"/>
    <mergeCell ref="LQY11:LRD11"/>
    <mergeCell ref="LRN11:LRS11"/>
    <mergeCell ref="LLE11:LLJ11"/>
    <mergeCell ref="LLT11:LLY11"/>
    <mergeCell ref="LMI11:LMN11"/>
    <mergeCell ref="LMX11:LNC11"/>
    <mergeCell ref="LNM11:LNR11"/>
    <mergeCell ref="LOB11:LOG11"/>
    <mergeCell ref="LHS11:LHX11"/>
    <mergeCell ref="LIH11:LIM11"/>
    <mergeCell ref="LIW11:LJB11"/>
    <mergeCell ref="LJL11:LJQ11"/>
    <mergeCell ref="LKA11:LKF11"/>
    <mergeCell ref="LKP11:LKU11"/>
    <mergeCell ref="LEG11:LEL11"/>
    <mergeCell ref="LEV11:LFA11"/>
    <mergeCell ref="LFK11:LFP11"/>
    <mergeCell ref="LFZ11:LGE11"/>
    <mergeCell ref="LGO11:LGT11"/>
    <mergeCell ref="LHD11:LHI11"/>
    <mergeCell ref="LAU11:LAZ11"/>
    <mergeCell ref="LBJ11:LBO11"/>
    <mergeCell ref="LBY11:LCD11"/>
    <mergeCell ref="LCN11:LCS11"/>
    <mergeCell ref="LDC11:LDH11"/>
    <mergeCell ref="LDR11:LDW11"/>
    <mergeCell ref="KXI11:KXN11"/>
    <mergeCell ref="KXX11:KYC11"/>
    <mergeCell ref="KYM11:KYR11"/>
    <mergeCell ref="KZB11:KZG11"/>
    <mergeCell ref="KZQ11:KZV11"/>
    <mergeCell ref="LAF11:LAK11"/>
    <mergeCell ref="KTW11:KUB11"/>
    <mergeCell ref="KUL11:KUQ11"/>
    <mergeCell ref="KVA11:KVF11"/>
    <mergeCell ref="KVP11:KVU11"/>
    <mergeCell ref="KWE11:KWJ11"/>
    <mergeCell ref="KWT11:KWY11"/>
    <mergeCell ref="KQK11:KQP11"/>
    <mergeCell ref="KQZ11:KRE11"/>
    <mergeCell ref="KRO11:KRT11"/>
    <mergeCell ref="KSD11:KSI11"/>
    <mergeCell ref="KSS11:KSX11"/>
    <mergeCell ref="KTH11:KTM11"/>
    <mergeCell ref="KMY11:KND11"/>
    <mergeCell ref="KNN11:KNS11"/>
    <mergeCell ref="KOC11:KOH11"/>
    <mergeCell ref="KOR11:KOW11"/>
    <mergeCell ref="KPG11:KPL11"/>
    <mergeCell ref="KPV11:KQA11"/>
    <mergeCell ref="KJM11:KJR11"/>
    <mergeCell ref="KKB11:KKG11"/>
    <mergeCell ref="KKQ11:KKV11"/>
    <mergeCell ref="KLF11:KLK11"/>
    <mergeCell ref="KLU11:KLZ11"/>
    <mergeCell ref="KMJ11:KMO11"/>
    <mergeCell ref="KGA11:KGF11"/>
    <mergeCell ref="KGP11:KGU11"/>
    <mergeCell ref="KHE11:KHJ11"/>
    <mergeCell ref="KHT11:KHY11"/>
    <mergeCell ref="KII11:KIN11"/>
    <mergeCell ref="KIX11:KJC11"/>
    <mergeCell ref="KCO11:KCT11"/>
    <mergeCell ref="KDD11:KDI11"/>
    <mergeCell ref="KDS11:KDX11"/>
    <mergeCell ref="KEH11:KEM11"/>
    <mergeCell ref="KEW11:KFB11"/>
    <mergeCell ref="KFL11:KFQ11"/>
    <mergeCell ref="JZC11:JZH11"/>
    <mergeCell ref="JZR11:JZW11"/>
    <mergeCell ref="KAG11:KAL11"/>
    <mergeCell ref="KAV11:KBA11"/>
    <mergeCell ref="KBK11:KBP11"/>
    <mergeCell ref="KBZ11:KCE11"/>
    <mergeCell ref="JVQ11:JVV11"/>
    <mergeCell ref="JWF11:JWK11"/>
    <mergeCell ref="JWU11:JWZ11"/>
    <mergeCell ref="JXJ11:JXO11"/>
    <mergeCell ref="JXY11:JYD11"/>
    <mergeCell ref="JYN11:JYS11"/>
    <mergeCell ref="JSE11:JSJ11"/>
    <mergeCell ref="JST11:JSY11"/>
    <mergeCell ref="JTI11:JTN11"/>
    <mergeCell ref="JTX11:JUC11"/>
    <mergeCell ref="JUM11:JUR11"/>
    <mergeCell ref="JVB11:JVG11"/>
    <mergeCell ref="JOS11:JOX11"/>
    <mergeCell ref="JPH11:JPM11"/>
    <mergeCell ref="JPW11:JQB11"/>
    <mergeCell ref="JQL11:JQQ11"/>
    <mergeCell ref="JRA11:JRF11"/>
    <mergeCell ref="JRP11:JRU11"/>
    <mergeCell ref="JLG11:JLL11"/>
    <mergeCell ref="JLV11:JMA11"/>
    <mergeCell ref="JMK11:JMP11"/>
    <mergeCell ref="JMZ11:JNE11"/>
    <mergeCell ref="JNO11:JNT11"/>
    <mergeCell ref="JOD11:JOI11"/>
    <mergeCell ref="JHU11:JHZ11"/>
    <mergeCell ref="JIJ11:JIO11"/>
    <mergeCell ref="JIY11:JJD11"/>
    <mergeCell ref="JJN11:JJS11"/>
    <mergeCell ref="JKC11:JKH11"/>
    <mergeCell ref="JKR11:JKW11"/>
    <mergeCell ref="JEI11:JEN11"/>
    <mergeCell ref="JEX11:JFC11"/>
    <mergeCell ref="JFM11:JFR11"/>
    <mergeCell ref="JGB11:JGG11"/>
    <mergeCell ref="JGQ11:JGV11"/>
    <mergeCell ref="JHF11:JHK11"/>
    <mergeCell ref="JAW11:JBB11"/>
    <mergeCell ref="JBL11:JBQ11"/>
    <mergeCell ref="JCA11:JCF11"/>
    <mergeCell ref="JCP11:JCU11"/>
    <mergeCell ref="JDE11:JDJ11"/>
    <mergeCell ref="JDT11:JDY11"/>
    <mergeCell ref="IXK11:IXP11"/>
    <mergeCell ref="IXZ11:IYE11"/>
    <mergeCell ref="IYO11:IYT11"/>
    <mergeCell ref="IZD11:IZI11"/>
    <mergeCell ref="IZS11:IZX11"/>
    <mergeCell ref="JAH11:JAM11"/>
    <mergeCell ref="ITY11:IUD11"/>
    <mergeCell ref="IUN11:IUS11"/>
    <mergeCell ref="IVC11:IVH11"/>
    <mergeCell ref="IVR11:IVW11"/>
    <mergeCell ref="IWG11:IWL11"/>
    <mergeCell ref="IWV11:IXA11"/>
    <mergeCell ref="IQM11:IQR11"/>
    <mergeCell ref="IRB11:IRG11"/>
    <mergeCell ref="IRQ11:IRV11"/>
    <mergeCell ref="ISF11:ISK11"/>
    <mergeCell ref="ISU11:ISZ11"/>
    <mergeCell ref="ITJ11:ITO11"/>
    <mergeCell ref="INA11:INF11"/>
    <mergeCell ref="INP11:INU11"/>
    <mergeCell ref="IOE11:IOJ11"/>
    <mergeCell ref="IOT11:IOY11"/>
    <mergeCell ref="IPI11:IPN11"/>
    <mergeCell ref="IPX11:IQC11"/>
    <mergeCell ref="IJO11:IJT11"/>
    <mergeCell ref="IKD11:IKI11"/>
    <mergeCell ref="IKS11:IKX11"/>
    <mergeCell ref="ILH11:ILM11"/>
    <mergeCell ref="ILW11:IMB11"/>
    <mergeCell ref="IML11:IMQ11"/>
    <mergeCell ref="IGC11:IGH11"/>
    <mergeCell ref="IGR11:IGW11"/>
    <mergeCell ref="IHG11:IHL11"/>
    <mergeCell ref="IHV11:IIA11"/>
    <mergeCell ref="IIK11:IIP11"/>
    <mergeCell ref="IIZ11:IJE11"/>
    <mergeCell ref="ICQ11:ICV11"/>
    <mergeCell ref="IDF11:IDK11"/>
    <mergeCell ref="IDU11:IDZ11"/>
    <mergeCell ref="IEJ11:IEO11"/>
    <mergeCell ref="IEY11:IFD11"/>
    <mergeCell ref="IFN11:IFS11"/>
    <mergeCell ref="HZE11:HZJ11"/>
    <mergeCell ref="HZT11:HZY11"/>
    <mergeCell ref="IAI11:IAN11"/>
    <mergeCell ref="IAX11:IBC11"/>
    <mergeCell ref="IBM11:IBR11"/>
    <mergeCell ref="ICB11:ICG11"/>
    <mergeCell ref="HVS11:HVX11"/>
    <mergeCell ref="HWH11:HWM11"/>
    <mergeCell ref="HWW11:HXB11"/>
    <mergeCell ref="HXL11:HXQ11"/>
    <mergeCell ref="HYA11:HYF11"/>
    <mergeCell ref="HYP11:HYU11"/>
    <mergeCell ref="HSG11:HSL11"/>
    <mergeCell ref="HSV11:HTA11"/>
    <mergeCell ref="HTK11:HTP11"/>
    <mergeCell ref="HTZ11:HUE11"/>
    <mergeCell ref="HUO11:HUT11"/>
    <mergeCell ref="HVD11:HVI11"/>
    <mergeCell ref="HOU11:HOZ11"/>
    <mergeCell ref="HPJ11:HPO11"/>
    <mergeCell ref="HPY11:HQD11"/>
    <mergeCell ref="HQN11:HQS11"/>
    <mergeCell ref="HRC11:HRH11"/>
    <mergeCell ref="HRR11:HRW11"/>
    <mergeCell ref="HLI11:HLN11"/>
    <mergeCell ref="HLX11:HMC11"/>
    <mergeCell ref="HMM11:HMR11"/>
    <mergeCell ref="HNB11:HNG11"/>
    <mergeCell ref="HNQ11:HNV11"/>
    <mergeCell ref="HOF11:HOK11"/>
    <mergeCell ref="HHW11:HIB11"/>
    <mergeCell ref="HIL11:HIQ11"/>
    <mergeCell ref="HJA11:HJF11"/>
    <mergeCell ref="HJP11:HJU11"/>
    <mergeCell ref="HKE11:HKJ11"/>
    <mergeCell ref="HKT11:HKY11"/>
    <mergeCell ref="HEK11:HEP11"/>
    <mergeCell ref="HEZ11:HFE11"/>
    <mergeCell ref="HFO11:HFT11"/>
    <mergeCell ref="HGD11:HGI11"/>
    <mergeCell ref="HGS11:HGX11"/>
    <mergeCell ref="HHH11:HHM11"/>
    <mergeCell ref="HAY11:HBD11"/>
    <mergeCell ref="HBN11:HBS11"/>
    <mergeCell ref="HCC11:HCH11"/>
    <mergeCell ref="HCR11:HCW11"/>
    <mergeCell ref="HDG11:HDL11"/>
    <mergeCell ref="HDV11:HEA11"/>
    <mergeCell ref="GXM11:GXR11"/>
    <mergeCell ref="GYB11:GYG11"/>
    <mergeCell ref="GYQ11:GYV11"/>
    <mergeCell ref="GZF11:GZK11"/>
    <mergeCell ref="GZU11:GZZ11"/>
    <mergeCell ref="HAJ11:HAO11"/>
    <mergeCell ref="GUA11:GUF11"/>
    <mergeCell ref="GUP11:GUU11"/>
    <mergeCell ref="GVE11:GVJ11"/>
    <mergeCell ref="GVT11:GVY11"/>
    <mergeCell ref="GWI11:GWN11"/>
    <mergeCell ref="GWX11:GXC11"/>
    <mergeCell ref="GQO11:GQT11"/>
    <mergeCell ref="GRD11:GRI11"/>
    <mergeCell ref="GRS11:GRX11"/>
    <mergeCell ref="GSH11:GSM11"/>
    <mergeCell ref="GSW11:GTB11"/>
    <mergeCell ref="GTL11:GTQ11"/>
    <mergeCell ref="GNC11:GNH11"/>
    <mergeCell ref="GNR11:GNW11"/>
    <mergeCell ref="GOG11:GOL11"/>
    <mergeCell ref="GOV11:GPA11"/>
    <mergeCell ref="GPK11:GPP11"/>
    <mergeCell ref="GPZ11:GQE11"/>
    <mergeCell ref="GJQ11:GJV11"/>
    <mergeCell ref="GKF11:GKK11"/>
    <mergeCell ref="GKU11:GKZ11"/>
    <mergeCell ref="GLJ11:GLO11"/>
    <mergeCell ref="GLY11:GMD11"/>
    <mergeCell ref="GMN11:GMS11"/>
    <mergeCell ref="GGE11:GGJ11"/>
    <mergeCell ref="GGT11:GGY11"/>
    <mergeCell ref="GHI11:GHN11"/>
    <mergeCell ref="GHX11:GIC11"/>
    <mergeCell ref="GIM11:GIR11"/>
    <mergeCell ref="GJB11:GJG11"/>
    <mergeCell ref="GCS11:GCX11"/>
    <mergeCell ref="GDH11:GDM11"/>
    <mergeCell ref="GDW11:GEB11"/>
    <mergeCell ref="GEL11:GEQ11"/>
    <mergeCell ref="GFA11:GFF11"/>
    <mergeCell ref="GFP11:GFU11"/>
    <mergeCell ref="FZG11:FZL11"/>
    <mergeCell ref="FZV11:GAA11"/>
    <mergeCell ref="GAK11:GAP11"/>
    <mergeCell ref="GAZ11:GBE11"/>
    <mergeCell ref="GBO11:GBT11"/>
    <mergeCell ref="GCD11:GCI11"/>
    <mergeCell ref="FVU11:FVZ11"/>
    <mergeCell ref="FWJ11:FWO11"/>
    <mergeCell ref="FWY11:FXD11"/>
    <mergeCell ref="FXN11:FXS11"/>
    <mergeCell ref="FYC11:FYH11"/>
    <mergeCell ref="FYR11:FYW11"/>
    <mergeCell ref="FSI11:FSN11"/>
    <mergeCell ref="FSX11:FTC11"/>
    <mergeCell ref="FTM11:FTR11"/>
    <mergeCell ref="FUB11:FUG11"/>
    <mergeCell ref="FUQ11:FUV11"/>
    <mergeCell ref="FVF11:FVK11"/>
    <mergeCell ref="FOW11:FPB11"/>
    <mergeCell ref="FPL11:FPQ11"/>
    <mergeCell ref="FQA11:FQF11"/>
    <mergeCell ref="FQP11:FQU11"/>
    <mergeCell ref="FRE11:FRJ11"/>
    <mergeCell ref="FRT11:FRY11"/>
    <mergeCell ref="FLK11:FLP11"/>
    <mergeCell ref="FLZ11:FME11"/>
    <mergeCell ref="FMO11:FMT11"/>
    <mergeCell ref="FND11:FNI11"/>
    <mergeCell ref="FNS11:FNX11"/>
    <mergeCell ref="FOH11:FOM11"/>
    <mergeCell ref="FHY11:FID11"/>
    <mergeCell ref="FIN11:FIS11"/>
    <mergeCell ref="FJC11:FJH11"/>
    <mergeCell ref="FJR11:FJW11"/>
    <mergeCell ref="FKG11:FKL11"/>
    <mergeCell ref="FKV11:FLA11"/>
    <mergeCell ref="FEM11:FER11"/>
    <mergeCell ref="FFB11:FFG11"/>
    <mergeCell ref="FFQ11:FFV11"/>
    <mergeCell ref="FGF11:FGK11"/>
    <mergeCell ref="FGU11:FGZ11"/>
    <mergeCell ref="FHJ11:FHO11"/>
    <mergeCell ref="FBA11:FBF11"/>
    <mergeCell ref="FBP11:FBU11"/>
    <mergeCell ref="FCE11:FCJ11"/>
    <mergeCell ref="FCT11:FCY11"/>
    <mergeCell ref="FDI11:FDN11"/>
    <mergeCell ref="FDX11:FEC11"/>
    <mergeCell ref="EXO11:EXT11"/>
    <mergeCell ref="EYD11:EYI11"/>
    <mergeCell ref="EYS11:EYX11"/>
    <mergeCell ref="EZH11:EZM11"/>
    <mergeCell ref="EZW11:FAB11"/>
    <mergeCell ref="FAL11:FAQ11"/>
    <mergeCell ref="EUC11:EUH11"/>
    <mergeCell ref="EUR11:EUW11"/>
    <mergeCell ref="EVG11:EVL11"/>
    <mergeCell ref="EVV11:EWA11"/>
    <mergeCell ref="EWK11:EWP11"/>
    <mergeCell ref="EWZ11:EXE11"/>
    <mergeCell ref="EQQ11:EQV11"/>
    <mergeCell ref="ERF11:ERK11"/>
    <mergeCell ref="ERU11:ERZ11"/>
    <mergeCell ref="ESJ11:ESO11"/>
    <mergeCell ref="ESY11:ETD11"/>
    <mergeCell ref="ETN11:ETS11"/>
    <mergeCell ref="ENE11:ENJ11"/>
    <mergeCell ref="ENT11:ENY11"/>
    <mergeCell ref="EOI11:EON11"/>
    <mergeCell ref="EOX11:EPC11"/>
    <mergeCell ref="EPM11:EPR11"/>
    <mergeCell ref="EQB11:EQG11"/>
    <mergeCell ref="EJS11:EJX11"/>
    <mergeCell ref="EKH11:EKM11"/>
    <mergeCell ref="EKW11:ELB11"/>
    <mergeCell ref="ELL11:ELQ11"/>
    <mergeCell ref="EMA11:EMF11"/>
    <mergeCell ref="EMP11:EMU11"/>
    <mergeCell ref="EGG11:EGL11"/>
    <mergeCell ref="EGV11:EHA11"/>
    <mergeCell ref="EHK11:EHP11"/>
    <mergeCell ref="EHZ11:EIE11"/>
    <mergeCell ref="EIO11:EIT11"/>
    <mergeCell ref="EJD11:EJI11"/>
    <mergeCell ref="ECU11:ECZ11"/>
    <mergeCell ref="EDJ11:EDO11"/>
    <mergeCell ref="EDY11:EED11"/>
    <mergeCell ref="EEN11:EES11"/>
    <mergeCell ref="EFC11:EFH11"/>
    <mergeCell ref="EFR11:EFW11"/>
    <mergeCell ref="DZI11:DZN11"/>
    <mergeCell ref="DZX11:EAC11"/>
    <mergeCell ref="EAM11:EAR11"/>
    <mergeCell ref="EBB11:EBG11"/>
    <mergeCell ref="EBQ11:EBV11"/>
    <mergeCell ref="ECF11:ECK11"/>
    <mergeCell ref="DVW11:DWB11"/>
    <mergeCell ref="DWL11:DWQ11"/>
    <mergeCell ref="DXA11:DXF11"/>
    <mergeCell ref="DXP11:DXU11"/>
    <mergeCell ref="DYE11:DYJ11"/>
    <mergeCell ref="DYT11:DYY11"/>
    <mergeCell ref="DSK11:DSP11"/>
    <mergeCell ref="DSZ11:DTE11"/>
    <mergeCell ref="DTO11:DTT11"/>
    <mergeCell ref="DUD11:DUI11"/>
    <mergeCell ref="DUS11:DUX11"/>
    <mergeCell ref="DVH11:DVM11"/>
    <mergeCell ref="DOY11:DPD11"/>
    <mergeCell ref="DPN11:DPS11"/>
    <mergeCell ref="DQC11:DQH11"/>
    <mergeCell ref="DQR11:DQW11"/>
    <mergeCell ref="DRG11:DRL11"/>
    <mergeCell ref="DRV11:DSA11"/>
    <mergeCell ref="DLM11:DLR11"/>
    <mergeCell ref="DMB11:DMG11"/>
    <mergeCell ref="DMQ11:DMV11"/>
    <mergeCell ref="DNF11:DNK11"/>
    <mergeCell ref="DNU11:DNZ11"/>
    <mergeCell ref="DOJ11:DOO11"/>
    <mergeCell ref="DIA11:DIF11"/>
    <mergeCell ref="DIP11:DIU11"/>
    <mergeCell ref="DJE11:DJJ11"/>
    <mergeCell ref="DJT11:DJY11"/>
    <mergeCell ref="DKI11:DKN11"/>
    <mergeCell ref="DKX11:DLC11"/>
    <mergeCell ref="DEO11:DET11"/>
    <mergeCell ref="DFD11:DFI11"/>
    <mergeCell ref="DFS11:DFX11"/>
    <mergeCell ref="DGH11:DGM11"/>
    <mergeCell ref="DGW11:DHB11"/>
    <mergeCell ref="DHL11:DHQ11"/>
    <mergeCell ref="DBC11:DBH11"/>
    <mergeCell ref="DBR11:DBW11"/>
    <mergeCell ref="DCG11:DCL11"/>
    <mergeCell ref="DCV11:DDA11"/>
    <mergeCell ref="DDK11:DDP11"/>
    <mergeCell ref="DDZ11:DEE11"/>
    <mergeCell ref="CXQ11:CXV11"/>
    <mergeCell ref="CYF11:CYK11"/>
    <mergeCell ref="CYU11:CYZ11"/>
    <mergeCell ref="CZJ11:CZO11"/>
    <mergeCell ref="CZY11:DAD11"/>
    <mergeCell ref="DAN11:DAS11"/>
    <mergeCell ref="CUE11:CUJ11"/>
    <mergeCell ref="CUT11:CUY11"/>
    <mergeCell ref="CVI11:CVN11"/>
    <mergeCell ref="CVX11:CWC11"/>
    <mergeCell ref="CWM11:CWR11"/>
    <mergeCell ref="CXB11:CXG11"/>
    <mergeCell ref="CQS11:CQX11"/>
    <mergeCell ref="CRH11:CRM11"/>
    <mergeCell ref="CRW11:CSB11"/>
    <mergeCell ref="CSL11:CSQ11"/>
    <mergeCell ref="CTA11:CTF11"/>
    <mergeCell ref="CTP11:CTU11"/>
    <mergeCell ref="CNG11:CNL11"/>
    <mergeCell ref="CNV11:COA11"/>
    <mergeCell ref="COK11:COP11"/>
    <mergeCell ref="COZ11:CPE11"/>
    <mergeCell ref="CPO11:CPT11"/>
    <mergeCell ref="CQD11:CQI11"/>
    <mergeCell ref="CJU11:CJZ11"/>
    <mergeCell ref="CKJ11:CKO11"/>
    <mergeCell ref="CKY11:CLD11"/>
    <mergeCell ref="CLN11:CLS11"/>
    <mergeCell ref="CMC11:CMH11"/>
    <mergeCell ref="CMR11:CMW11"/>
    <mergeCell ref="CGI11:CGN11"/>
    <mergeCell ref="CGX11:CHC11"/>
    <mergeCell ref="CHM11:CHR11"/>
    <mergeCell ref="CIB11:CIG11"/>
    <mergeCell ref="CIQ11:CIV11"/>
    <mergeCell ref="CJF11:CJK11"/>
    <mergeCell ref="CCW11:CDB11"/>
    <mergeCell ref="CDL11:CDQ11"/>
    <mergeCell ref="CEA11:CEF11"/>
    <mergeCell ref="CEP11:CEU11"/>
    <mergeCell ref="CFE11:CFJ11"/>
    <mergeCell ref="CFT11:CFY11"/>
    <mergeCell ref="BZK11:BZP11"/>
    <mergeCell ref="BZZ11:CAE11"/>
    <mergeCell ref="CAO11:CAT11"/>
    <mergeCell ref="CBD11:CBI11"/>
    <mergeCell ref="CBS11:CBX11"/>
    <mergeCell ref="CCH11:CCM11"/>
    <mergeCell ref="BVY11:BWD11"/>
    <mergeCell ref="BWN11:BWS11"/>
    <mergeCell ref="BXC11:BXH11"/>
    <mergeCell ref="BXR11:BXW11"/>
    <mergeCell ref="BYG11:BYL11"/>
    <mergeCell ref="BYV11:BZA11"/>
    <mergeCell ref="BSM11:BSR11"/>
    <mergeCell ref="BTB11:BTG11"/>
    <mergeCell ref="BTQ11:BTV11"/>
    <mergeCell ref="BUF11:BUK11"/>
    <mergeCell ref="BUU11:BUZ11"/>
    <mergeCell ref="BVJ11:BVO11"/>
    <mergeCell ref="BPA11:BPF11"/>
    <mergeCell ref="BPP11:BPU11"/>
    <mergeCell ref="BQE11:BQJ11"/>
    <mergeCell ref="BQT11:BQY11"/>
    <mergeCell ref="BRI11:BRN11"/>
    <mergeCell ref="BRX11:BSC11"/>
    <mergeCell ref="BLO11:BLT11"/>
    <mergeCell ref="BMD11:BMI11"/>
    <mergeCell ref="BMS11:BMX11"/>
    <mergeCell ref="BNH11:BNM11"/>
    <mergeCell ref="BNW11:BOB11"/>
    <mergeCell ref="BOL11:BOQ11"/>
    <mergeCell ref="BIC11:BIH11"/>
    <mergeCell ref="BIR11:BIW11"/>
    <mergeCell ref="BJG11:BJL11"/>
    <mergeCell ref="BJV11:BKA11"/>
    <mergeCell ref="BKK11:BKP11"/>
    <mergeCell ref="BKZ11:BLE11"/>
    <mergeCell ref="BEQ11:BEV11"/>
    <mergeCell ref="BFF11:BFK11"/>
    <mergeCell ref="BFU11:BFZ11"/>
    <mergeCell ref="BGJ11:BGO11"/>
    <mergeCell ref="BGY11:BHD11"/>
    <mergeCell ref="BHN11:BHS11"/>
    <mergeCell ref="BBE11:BBJ11"/>
    <mergeCell ref="BBT11:BBY11"/>
    <mergeCell ref="BCI11:BCN11"/>
    <mergeCell ref="BCX11:BDC11"/>
    <mergeCell ref="BDM11:BDR11"/>
    <mergeCell ref="BEB11:BEG11"/>
    <mergeCell ref="AXS11:AXX11"/>
    <mergeCell ref="AYH11:AYM11"/>
    <mergeCell ref="AYW11:AZB11"/>
    <mergeCell ref="AZL11:AZQ11"/>
    <mergeCell ref="BAA11:BAF11"/>
    <mergeCell ref="BAP11:BAU11"/>
    <mergeCell ref="AUG11:AUL11"/>
    <mergeCell ref="AUV11:AVA11"/>
    <mergeCell ref="AVK11:AVP11"/>
    <mergeCell ref="AVZ11:AWE11"/>
    <mergeCell ref="AWO11:AWT11"/>
    <mergeCell ref="AXD11:AXI11"/>
    <mergeCell ref="AQU11:AQZ11"/>
    <mergeCell ref="ARJ11:ARO11"/>
    <mergeCell ref="ARY11:ASD11"/>
    <mergeCell ref="ASN11:ASS11"/>
    <mergeCell ref="ATC11:ATH11"/>
    <mergeCell ref="ATR11:ATW11"/>
    <mergeCell ref="ANI11:ANN11"/>
    <mergeCell ref="ANX11:AOC11"/>
    <mergeCell ref="AOM11:AOR11"/>
    <mergeCell ref="APB11:APG11"/>
    <mergeCell ref="APQ11:APV11"/>
    <mergeCell ref="AQF11:AQK11"/>
    <mergeCell ref="AJW11:AKB11"/>
    <mergeCell ref="AKL11:AKQ11"/>
    <mergeCell ref="ALA11:ALF11"/>
    <mergeCell ref="ALP11:ALU11"/>
    <mergeCell ref="AME11:AMJ11"/>
    <mergeCell ref="AMT11:AMY11"/>
    <mergeCell ref="AGK11:AGP11"/>
    <mergeCell ref="AGZ11:AHE11"/>
    <mergeCell ref="AHO11:AHT11"/>
    <mergeCell ref="AID11:AII11"/>
    <mergeCell ref="AIS11:AIX11"/>
    <mergeCell ref="AJH11:AJM11"/>
    <mergeCell ref="ACY11:ADD11"/>
    <mergeCell ref="ADN11:ADS11"/>
    <mergeCell ref="AEC11:AEH11"/>
    <mergeCell ref="AER11:AEW11"/>
    <mergeCell ref="AFG11:AFL11"/>
    <mergeCell ref="AFV11:AGA11"/>
    <mergeCell ref="ZM11:ZR11"/>
    <mergeCell ref="AAB11:AAG11"/>
    <mergeCell ref="AAQ11:AAV11"/>
    <mergeCell ref="ABF11:ABK11"/>
    <mergeCell ref="ABU11:ABZ11"/>
    <mergeCell ref="ACJ11:ACO11"/>
    <mergeCell ref="WA11:WF11"/>
    <mergeCell ref="WP11:WU11"/>
    <mergeCell ref="XE11:XJ11"/>
    <mergeCell ref="XT11:XY11"/>
    <mergeCell ref="YI11:YN11"/>
    <mergeCell ref="YX11:ZC11"/>
    <mergeCell ref="SO11:ST11"/>
    <mergeCell ref="TD11:TI11"/>
    <mergeCell ref="TS11:TX11"/>
    <mergeCell ref="UH11:UM11"/>
    <mergeCell ref="UW11:VB11"/>
    <mergeCell ref="VL11:VQ11"/>
    <mergeCell ref="PC11:PH11"/>
    <mergeCell ref="PR11:PW11"/>
    <mergeCell ref="QG11:QL11"/>
    <mergeCell ref="QV11:RA11"/>
    <mergeCell ref="RK11:RP11"/>
    <mergeCell ref="RZ11:SE11"/>
    <mergeCell ref="LQ11:LV11"/>
    <mergeCell ref="MF11:MK11"/>
    <mergeCell ref="MU11:MZ11"/>
    <mergeCell ref="NJ11:NO11"/>
    <mergeCell ref="NY11:OD11"/>
    <mergeCell ref="ON11:OS11"/>
    <mergeCell ref="IE11:IJ11"/>
    <mergeCell ref="IT11:IY11"/>
    <mergeCell ref="JI11:JN11"/>
    <mergeCell ref="JX11:KC11"/>
    <mergeCell ref="KM11:KR11"/>
    <mergeCell ref="LB11:LG11"/>
    <mergeCell ref="ES11:EX11"/>
    <mergeCell ref="FH11:FM11"/>
    <mergeCell ref="FW11:GB11"/>
    <mergeCell ref="GL11:GQ11"/>
    <mergeCell ref="HA11:HF11"/>
    <mergeCell ref="HP11:HU11"/>
    <mergeCell ref="XEY10:XFB10"/>
    <mergeCell ref="A11:D11"/>
    <mergeCell ref="AC11:AH11"/>
    <mergeCell ref="AR11:AW11"/>
    <mergeCell ref="BG11:BL11"/>
    <mergeCell ref="BV11:CA11"/>
    <mergeCell ref="CK11:CP11"/>
    <mergeCell ref="CZ11:DE11"/>
    <mergeCell ref="DO11:DT11"/>
    <mergeCell ref="ED11:EI11"/>
    <mergeCell ref="XBM10:XBR10"/>
    <mergeCell ref="XCB10:XCG10"/>
    <mergeCell ref="XCQ10:XCV10"/>
    <mergeCell ref="XDF10:XDK10"/>
    <mergeCell ref="XDU10:XDZ10"/>
    <mergeCell ref="XEJ10:XEO10"/>
    <mergeCell ref="WYA10:WYF10"/>
    <mergeCell ref="WYP10:WYU10"/>
    <mergeCell ref="WZE10:WZJ10"/>
    <mergeCell ref="WZT10:WZY10"/>
    <mergeCell ref="XAI10:XAN10"/>
    <mergeCell ref="XAX10:XBC10"/>
    <mergeCell ref="WUO10:WUT10"/>
    <mergeCell ref="WVD10:WVI10"/>
    <mergeCell ref="WVS10:WVX10"/>
    <mergeCell ref="WWH10:WWM10"/>
    <mergeCell ref="WWW10:WXB10"/>
    <mergeCell ref="WXL10:WXQ10"/>
    <mergeCell ref="WRC10:WRH10"/>
    <mergeCell ref="WRR10:WRW10"/>
    <mergeCell ref="WSG10:WSL10"/>
    <mergeCell ref="WSV10:WTA10"/>
    <mergeCell ref="WTK10:WTP10"/>
    <mergeCell ref="WTZ10:WUE10"/>
    <mergeCell ref="WNQ10:WNV10"/>
    <mergeCell ref="WOF10:WOK10"/>
    <mergeCell ref="WOU10:WOZ10"/>
    <mergeCell ref="WPJ10:WPO10"/>
    <mergeCell ref="WPY10:WQD10"/>
    <mergeCell ref="WQN10:WQS10"/>
    <mergeCell ref="WKE10:WKJ10"/>
    <mergeCell ref="WKT10:WKY10"/>
    <mergeCell ref="WLI10:WLN10"/>
    <mergeCell ref="WLX10:WMC10"/>
    <mergeCell ref="WMM10:WMR10"/>
    <mergeCell ref="WNB10:WNG10"/>
    <mergeCell ref="WGS10:WGX10"/>
    <mergeCell ref="WHH10:WHM10"/>
    <mergeCell ref="WHW10:WIB10"/>
    <mergeCell ref="WIL10:WIQ10"/>
    <mergeCell ref="WJA10:WJF10"/>
    <mergeCell ref="WJP10:WJU10"/>
    <mergeCell ref="WDG10:WDL10"/>
    <mergeCell ref="WDV10:WEA10"/>
    <mergeCell ref="WEK10:WEP10"/>
    <mergeCell ref="WEZ10:WFE10"/>
    <mergeCell ref="WFO10:WFT10"/>
    <mergeCell ref="WGD10:WGI10"/>
    <mergeCell ref="VZU10:VZZ10"/>
    <mergeCell ref="WAJ10:WAO10"/>
    <mergeCell ref="WAY10:WBD10"/>
    <mergeCell ref="WBN10:WBS10"/>
    <mergeCell ref="WCC10:WCH10"/>
    <mergeCell ref="WCR10:WCW10"/>
    <mergeCell ref="VWI10:VWN10"/>
    <mergeCell ref="VWX10:VXC10"/>
    <mergeCell ref="VXM10:VXR10"/>
    <mergeCell ref="VYB10:VYG10"/>
    <mergeCell ref="VYQ10:VYV10"/>
    <mergeCell ref="VZF10:VZK10"/>
    <mergeCell ref="VSW10:VTB10"/>
    <mergeCell ref="VTL10:VTQ10"/>
    <mergeCell ref="VUA10:VUF10"/>
    <mergeCell ref="VUP10:VUU10"/>
    <mergeCell ref="VVE10:VVJ10"/>
    <mergeCell ref="VVT10:VVY10"/>
    <mergeCell ref="VPK10:VPP10"/>
    <mergeCell ref="VPZ10:VQE10"/>
    <mergeCell ref="VQO10:VQT10"/>
    <mergeCell ref="VRD10:VRI10"/>
    <mergeCell ref="VRS10:VRX10"/>
    <mergeCell ref="VSH10:VSM10"/>
    <mergeCell ref="VLY10:VMD10"/>
    <mergeCell ref="VMN10:VMS10"/>
    <mergeCell ref="VNC10:VNH10"/>
    <mergeCell ref="VNR10:VNW10"/>
    <mergeCell ref="VOG10:VOL10"/>
    <mergeCell ref="VOV10:VPA10"/>
    <mergeCell ref="VIM10:VIR10"/>
    <mergeCell ref="VJB10:VJG10"/>
    <mergeCell ref="VJQ10:VJV10"/>
    <mergeCell ref="VKF10:VKK10"/>
    <mergeCell ref="VKU10:VKZ10"/>
    <mergeCell ref="VLJ10:VLO10"/>
    <mergeCell ref="VFA10:VFF10"/>
    <mergeCell ref="VFP10:VFU10"/>
    <mergeCell ref="VGE10:VGJ10"/>
    <mergeCell ref="VGT10:VGY10"/>
    <mergeCell ref="VHI10:VHN10"/>
    <mergeCell ref="VHX10:VIC10"/>
    <mergeCell ref="VBO10:VBT10"/>
    <mergeCell ref="VCD10:VCI10"/>
    <mergeCell ref="VCS10:VCX10"/>
    <mergeCell ref="VDH10:VDM10"/>
    <mergeCell ref="VDW10:VEB10"/>
    <mergeCell ref="VEL10:VEQ10"/>
    <mergeCell ref="UYC10:UYH10"/>
    <mergeCell ref="UYR10:UYW10"/>
    <mergeCell ref="UZG10:UZL10"/>
    <mergeCell ref="UZV10:VAA10"/>
    <mergeCell ref="VAK10:VAP10"/>
    <mergeCell ref="VAZ10:VBE10"/>
    <mergeCell ref="UUQ10:UUV10"/>
    <mergeCell ref="UVF10:UVK10"/>
    <mergeCell ref="UVU10:UVZ10"/>
    <mergeCell ref="UWJ10:UWO10"/>
    <mergeCell ref="UWY10:UXD10"/>
    <mergeCell ref="UXN10:UXS10"/>
    <mergeCell ref="URE10:URJ10"/>
    <mergeCell ref="URT10:URY10"/>
    <mergeCell ref="USI10:USN10"/>
    <mergeCell ref="USX10:UTC10"/>
    <mergeCell ref="UTM10:UTR10"/>
    <mergeCell ref="UUB10:UUG10"/>
    <mergeCell ref="UNS10:UNX10"/>
    <mergeCell ref="UOH10:UOM10"/>
    <mergeCell ref="UOW10:UPB10"/>
    <mergeCell ref="UPL10:UPQ10"/>
    <mergeCell ref="UQA10:UQF10"/>
    <mergeCell ref="UQP10:UQU10"/>
    <mergeCell ref="UKG10:UKL10"/>
    <mergeCell ref="UKV10:ULA10"/>
    <mergeCell ref="ULK10:ULP10"/>
    <mergeCell ref="ULZ10:UME10"/>
    <mergeCell ref="UMO10:UMT10"/>
    <mergeCell ref="UND10:UNI10"/>
    <mergeCell ref="UGU10:UGZ10"/>
    <mergeCell ref="UHJ10:UHO10"/>
    <mergeCell ref="UHY10:UID10"/>
    <mergeCell ref="UIN10:UIS10"/>
    <mergeCell ref="UJC10:UJH10"/>
    <mergeCell ref="UJR10:UJW10"/>
    <mergeCell ref="UDI10:UDN10"/>
    <mergeCell ref="UDX10:UEC10"/>
    <mergeCell ref="UEM10:UER10"/>
    <mergeCell ref="UFB10:UFG10"/>
    <mergeCell ref="UFQ10:UFV10"/>
    <mergeCell ref="UGF10:UGK10"/>
    <mergeCell ref="TZW10:UAB10"/>
    <mergeCell ref="UAL10:UAQ10"/>
    <mergeCell ref="UBA10:UBF10"/>
    <mergeCell ref="UBP10:UBU10"/>
    <mergeCell ref="UCE10:UCJ10"/>
    <mergeCell ref="UCT10:UCY10"/>
    <mergeCell ref="TWK10:TWP10"/>
    <mergeCell ref="TWZ10:TXE10"/>
    <mergeCell ref="TXO10:TXT10"/>
    <mergeCell ref="TYD10:TYI10"/>
    <mergeCell ref="TYS10:TYX10"/>
    <mergeCell ref="TZH10:TZM10"/>
    <mergeCell ref="TSY10:TTD10"/>
    <mergeCell ref="TTN10:TTS10"/>
    <mergeCell ref="TUC10:TUH10"/>
    <mergeCell ref="TUR10:TUW10"/>
    <mergeCell ref="TVG10:TVL10"/>
    <mergeCell ref="TVV10:TWA10"/>
    <mergeCell ref="TPM10:TPR10"/>
    <mergeCell ref="TQB10:TQG10"/>
    <mergeCell ref="TQQ10:TQV10"/>
    <mergeCell ref="TRF10:TRK10"/>
    <mergeCell ref="TRU10:TRZ10"/>
    <mergeCell ref="TSJ10:TSO10"/>
    <mergeCell ref="TMA10:TMF10"/>
    <mergeCell ref="TMP10:TMU10"/>
    <mergeCell ref="TNE10:TNJ10"/>
    <mergeCell ref="TNT10:TNY10"/>
    <mergeCell ref="TOI10:TON10"/>
    <mergeCell ref="TOX10:TPC10"/>
    <mergeCell ref="TIO10:TIT10"/>
    <mergeCell ref="TJD10:TJI10"/>
    <mergeCell ref="TJS10:TJX10"/>
    <mergeCell ref="TKH10:TKM10"/>
    <mergeCell ref="TKW10:TLB10"/>
    <mergeCell ref="TLL10:TLQ10"/>
    <mergeCell ref="TFC10:TFH10"/>
    <mergeCell ref="TFR10:TFW10"/>
    <mergeCell ref="TGG10:TGL10"/>
    <mergeCell ref="TGV10:THA10"/>
    <mergeCell ref="THK10:THP10"/>
    <mergeCell ref="THZ10:TIE10"/>
    <mergeCell ref="TBQ10:TBV10"/>
    <mergeCell ref="TCF10:TCK10"/>
    <mergeCell ref="TCU10:TCZ10"/>
    <mergeCell ref="TDJ10:TDO10"/>
    <mergeCell ref="TDY10:TED10"/>
    <mergeCell ref="TEN10:TES10"/>
    <mergeCell ref="SYE10:SYJ10"/>
    <mergeCell ref="SYT10:SYY10"/>
    <mergeCell ref="SZI10:SZN10"/>
    <mergeCell ref="SZX10:TAC10"/>
    <mergeCell ref="TAM10:TAR10"/>
    <mergeCell ref="TBB10:TBG10"/>
    <mergeCell ref="SUS10:SUX10"/>
    <mergeCell ref="SVH10:SVM10"/>
    <mergeCell ref="SVW10:SWB10"/>
    <mergeCell ref="SWL10:SWQ10"/>
    <mergeCell ref="SXA10:SXF10"/>
    <mergeCell ref="SXP10:SXU10"/>
    <mergeCell ref="SRG10:SRL10"/>
    <mergeCell ref="SRV10:SSA10"/>
    <mergeCell ref="SSK10:SSP10"/>
    <mergeCell ref="SSZ10:STE10"/>
    <mergeCell ref="STO10:STT10"/>
    <mergeCell ref="SUD10:SUI10"/>
    <mergeCell ref="SNU10:SNZ10"/>
    <mergeCell ref="SOJ10:SOO10"/>
    <mergeCell ref="SOY10:SPD10"/>
    <mergeCell ref="SPN10:SPS10"/>
    <mergeCell ref="SQC10:SQH10"/>
    <mergeCell ref="SQR10:SQW10"/>
    <mergeCell ref="SKI10:SKN10"/>
    <mergeCell ref="SKX10:SLC10"/>
    <mergeCell ref="SLM10:SLR10"/>
    <mergeCell ref="SMB10:SMG10"/>
    <mergeCell ref="SMQ10:SMV10"/>
    <mergeCell ref="SNF10:SNK10"/>
    <mergeCell ref="SGW10:SHB10"/>
    <mergeCell ref="SHL10:SHQ10"/>
    <mergeCell ref="SIA10:SIF10"/>
    <mergeCell ref="SIP10:SIU10"/>
    <mergeCell ref="SJE10:SJJ10"/>
    <mergeCell ref="SJT10:SJY10"/>
    <mergeCell ref="SDK10:SDP10"/>
    <mergeCell ref="SDZ10:SEE10"/>
    <mergeCell ref="SEO10:SET10"/>
    <mergeCell ref="SFD10:SFI10"/>
    <mergeCell ref="SFS10:SFX10"/>
    <mergeCell ref="SGH10:SGM10"/>
    <mergeCell ref="RZY10:SAD10"/>
    <mergeCell ref="SAN10:SAS10"/>
    <mergeCell ref="SBC10:SBH10"/>
    <mergeCell ref="SBR10:SBW10"/>
    <mergeCell ref="SCG10:SCL10"/>
    <mergeCell ref="SCV10:SDA10"/>
    <mergeCell ref="RWM10:RWR10"/>
    <mergeCell ref="RXB10:RXG10"/>
    <mergeCell ref="RXQ10:RXV10"/>
    <mergeCell ref="RYF10:RYK10"/>
    <mergeCell ref="RYU10:RYZ10"/>
    <mergeCell ref="RZJ10:RZO10"/>
    <mergeCell ref="RTA10:RTF10"/>
    <mergeCell ref="RTP10:RTU10"/>
    <mergeCell ref="RUE10:RUJ10"/>
    <mergeCell ref="RUT10:RUY10"/>
    <mergeCell ref="RVI10:RVN10"/>
    <mergeCell ref="RVX10:RWC10"/>
    <mergeCell ref="RPO10:RPT10"/>
    <mergeCell ref="RQD10:RQI10"/>
    <mergeCell ref="RQS10:RQX10"/>
    <mergeCell ref="RRH10:RRM10"/>
    <mergeCell ref="RRW10:RSB10"/>
    <mergeCell ref="RSL10:RSQ10"/>
    <mergeCell ref="RMC10:RMH10"/>
    <mergeCell ref="RMR10:RMW10"/>
    <mergeCell ref="RNG10:RNL10"/>
    <mergeCell ref="RNV10:ROA10"/>
    <mergeCell ref="ROK10:ROP10"/>
    <mergeCell ref="ROZ10:RPE10"/>
    <mergeCell ref="RIQ10:RIV10"/>
    <mergeCell ref="RJF10:RJK10"/>
    <mergeCell ref="RJU10:RJZ10"/>
    <mergeCell ref="RKJ10:RKO10"/>
    <mergeCell ref="RKY10:RLD10"/>
    <mergeCell ref="RLN10:RLS10"/>
    <mergeCell ref="RFE10:RFJ10"/>
    <mergeCell ref="RFT10:RFY10"/>
    <mergeCell ref="RGI10:RGN10"/>
    <mergeCell ref="RGX10:RHC10"/>
    <mergeCell ref="RHM10:RHR10"/>
    <mergeCell ref="RIB10:RIG10"/>
    <mergeCell ref="RBS10:RBX10"/>
    <mergeCell ref="RCH10:RCM10"/>
    <mergeCell ref="RCW10:RDB10"/>
    <mergeCell ref="RDL10:RDQ10"/>
    <mergeCell ref="REA10:REF10"/>
    <mergeCell ref="REP10:REU10"/>
    <mergeCell ref="QYG10:QYL10"/>
    <mergeCell ref="QYV10:QZA10"/>
    <mergeCell ref="QZK10:QZP10"/>
    <mergeCell ref="QZZ10:RAE10"/>
    <mergeCell ref="RAO10:RAT10"/>
    <mergeCell ref="RBD10:RBI10"/>
    <mergeCell ref="QUU10:QUZ10"/>
    <mergeCell ref="QVJ10:QVO10"/>
    <mergeCell ref="QVY10:QWD10"/>
    <mergeCell ref="QWN10:QWS10"/>
    <mergeCell ref="QXC10:QXH10"/>
    <mergeCell ref="QXR10:QXW10"/>
    <mergeCell ref="QRI10:QRN10"/>
    <mergeCell ref="QRX10:QSC10"/>
    <mergeCell ref="QSM10:QSR10"/>
    <mergeCell ref="QTB10:QTG10"/>
    <mergeCell ref="QTQ10:QTV10"/>
    <mergeCell ref="QUF10:QUK10"/>
    <mergeCell ref="QNW10:QOB10"/>
    <mergeCell ref="QOL10:QOQ10"/>
    <mergeCell ref="QPA10:QPF10"/>
    <mergeCell ref="QPP10:QPU10"/>
    <mergeCell ref="QQE10:QQJ10"/>
    <mergeCell ref="QQT10:QQY10"/>
    <mergeCell ref="QKK10:QKP10"/>
    <mergeCell ref="QKZ10:QLE10"/>
    <mergeCell ref="QLO10:QLT10"/>
    <mergeCell ref="QMD10:QMI10"/>
    <mergeCell ref="QMS10:QMX10"/>
    <mergeCell ref="QNH10:QNM10"/>
    <mergeCell ref="QGY10:QHD10"/>
    <mergeCell ref="QHN10:QHS10"/>
    <mergeCell ref="QIC10:QIH10"/>
    <mergeCell ref="QIR10:QIW10"/>
    <mergeCell ref="QJG10:QJL10"/>
    <mergeCell ref="QJV10:QKA10"/>
    <mergeCell ref="QDM10:QDR10"/>
    <mergeCell ref="QEB10:QEG10"/>
    <mergeCell ref="QEQ10:QEV10"/>
    <mergeCell ref="QFF10:QFK10"/>
    <mergeCell ref="QFU10:QFZ10"/>
    <mergeCell ref="QGJ10:QGO10"/>
    <mergeCell ref="QAA10:QAF10"/>
    <mergeCell ref="QAP10:QAU10"/>
    <mergeCell ref="QBE10:QBJ10"/>
    <mergeCell ref="QBT10:QBY10"/>
    <mergeCell ref="QCI10:QCN10"/>
    <mergeCell ref="QCX10:QDC10"/>
    <mergeCell ref="PWO10:PWT10"/>
    <mergeCell ref="PXD10:PXI10"/>
    <mergeCell ref="PXS10:PXX10"/>
    <mergeCell ref="PYH10:PYM10"/>
    <mergeCell ref="PYW10:PZB10"/>
    <mergeCell ref="PZL10:PZQ10"/>
    <mergeCell ref="PTC10:PTH10"/>
    <mergeCell ref="PTR10:PTW10"/>
    <mergeCell ref="PUG10:PUL10"/>
    <mergeCell ref="PUV10:PVA10"/>
    <mergeCell ref="PVK10:PVP10"/>
    <mergeCell ref="PVZ10:PWE10"/>
    <mergeCell ref="PPQ10:PPV10"/>
    <mergeCell ref="PQF10:PQK10"/>
    <mergeCell ref="PQU10:PQZ10"/>
    <mergeCell ref="PRJ10:PRO10"/>
    <mergeCell ref="PRY10:PSD10"/>
    <mergeCell ref="PSN10:PSS10"/>
    <mergeCell ref="PME10:PMJ10"/>
    <mergeCell ref="PMT10:PMY10"/>
    <mergeCell ref="PNI10:PNN10"/>
    <mergeCell ref="PNX10:POC10"/>
    <mergeCell ref="POM10:POR10"/>
    <mergeCell ref="PPB10:PPG10"/>
    <mergeCell ref="PIS10:PIX10"/>
    <mergeCell ref="PJH10:PJM10"/>
    <mergeCell ref="PJW10:PKB10"/>
    <mergeCell ref="PKL10:PKQ10"/>
    <mergeCell ref="PLA10:PLF10"/>
    <mergeCell ref="PLP10:PLU10"/>
    <mergeCell ref="PFG10:PFL10"/>
    <mergeCell ref="PFV10:PGA10"/>
    <mergeCell ref="PGK10:PGP10"/>
    <mergeCell ref="PGZ10:PHE10"/>
    <mergeCell ref="PHO10:PHT10"/>
    <mergeCell ref="PID10:PII10"/>
    <mergeCell ref="PBU10:PBZ10"/>
    <mergeCell ref="PCJ10:PCO10"/>
    <mergeCell ref="PCY10:PDD10"/>
    <mergeCell ref="PDN10:PDS10"/>
    <mergeCell ref="PEC10:PEH10"/>
    <mergeCell ref="PER10:PEW10"/>
    <mergeCell ref="OYI10:OYN10"/>
    <mergeCell ref="OYX10:OZC10"/>
    <mergeCell ref="OZM10:OZR10"/>
    <mergeCell ref="PAB10:PAG10"/>
    <mergeCell ref="PAQ10:PAV10"/>
    <mergeCell ref="PBF10:PBK10"/>
    <mergeCell ref="OUW10:OVB10"/>
    <mergeCell ref="OVL10:OVQ10"/>
    <mergeCell ref="OWA10:OWF10"/>
    <mergeCell ref="OWP10:OWU10"/>
    <mergeCell ref="OXE10:OXJ10"/>
    <mergeCell ref="OXT10:OXY10"/>
    <mergeCell ref="ORK10:ORP10"/>
    <mergeCell ref="ORZ10:OSE10"/>
    <mergeCell ref="OSO10:OST10"/>
    <mergeCell ref="OTD10:OTI10"/>
    <mergeCell ref="OTS10:OTX10"/>
    <mergeCell ref="OUH10:OUM10"/>
    <mergeCell ref="ONY10:OOD10"/>
    <mergeCell ref="OON10:OOS10"/>
    <mergeCell ref="OPC10:OPH10"/>
    <mergeCell ref="OPR10:OPW10"/>
    <mergeCell ref="OQG10:OQL10"/>
    <mergeCell ref="OQV10:ORA10"/>
    <mergeCell ref="OKM10:OKR10"/>
    <mergeCell ref="OLB10:OLG10"/>
    <mergeCell ref="OLQ10:OLV10"/>
    <mergeCell ref="OMF10:OMK10"/>
    <mergeCell ref="OMU10:OMZ10"/>
    <mergeCell ref="ONJ10:ONO10"/>
    <mergeCell ref="OHA10:OHF10"/>
    <mergeCell ref="OHP10:OHU10"/>
    <mergeCell ref="OIE10:OIJ10"/>
    <mergeCell ref="OIT10:OIY10"/>
    <mergeCell ref="OJI10:OJN10"/>
    <mergeCell ref="OJX10:OKC10"/>
    <mergeCell ref="ODO10:ODT10"/>
    <mergeCell ref="OED10:OEI10"/>
    <mergeCell ref="OES10:OEX10"/>
    <mergeCell ref="OFH10:OFM10"/>
    <mergeCell ref="OFW10:OGB10"/>
    <mergeCell ref="OGL10:OGQ10"/>
    <mergeCell ref="OAC10:OAH10"/>
    <mergeCell ref="OAR10:OAW10"/>
    <mergeCell ref="OBG10:OBL10"/>
    <mergeCell ref="OBV10:OCA10"/>
    <mergeCell ref="OCK10:OCP10"/>
    <mergeCell ref="OCZ10:ODE10"/>
    <mergeCell ref="NWQ10:NWV10"/>
    <mergeCell ref="NXF10:NXK10"/>
    <mergeCell ref="NXU10:NXZ10"/>
    <mergeCell ref="NYJ10:NYO10"/>
    <mergeCell ref="NYY10:NZD10"/>
    <mergeCell ref="NZN10:NZS10"/>
    <mergeCell ref="NTE10:NTJ10"/>
    <mergeCell ref="NTT10:NTY10"/>
    <mergeCell ref="NUI10:NUN10"/>
    <mergeCell ref="NUX10:NVC10"/>
    <mergeCell ref="NVM10:NVR10"/>
    <mergeCell ref="NWB10:NWG10"/>
    <mergeCell ref="NPS10:NPX10"/>
    <mergeCell ref="NQH10:NQM10"/>
    <mergeCell ref="NQW10:NRB10"/>
    <mergeCell ref="NRL10:NRQ10"/>
    <mergeCell ref="NSA10:NSF10"/>
    <mergeCell ref="NSP10:NSU10"/>
    <mergeCell ref="NMG10:NML10"/>
    <mergeCell ref="NMV10:NNA10"/>
    <mergeCell ref="NNK10:NNP10"/>
    <mergeCell ref="NNZ10:NOE10"/>
    <mergeCell ref="NOO10:NOT10"/>
    <mergeCell ref="NPD10:NPI10"/>
    <mergeCell ref="NIU10:NIZ10"/>
    <mergeCell ref="NJJ10:NJO10"/>
    <mergeCell ref="NJY10:NKD10"/>
    <mergeCell ref="NKN10:NKS10"/>
    <mergeCell ref="NLC10:NLH10"/>
    <mergeCell ref="NLR10:NLW10"/>
    <mergeCell ref="NFI10:NFN10"/>
    <mergeCell ref="NFX10:NGC10"/>
    <mergeCell ref="NGM10:NGR10"/>
    <mergeCell ref="NHB10:NHG10"/>
    <mergeCell ref="NHQ10:NHV10"/>
    <mergeCell ref="NIF10:NIK10"/>
    <mergeCell ref="NBW10:NCB10"/>
    <mergeCell ref="NCL10:NCQ10"/>
    <mergeCell ref="NDA10:NDF10"/>
    <mergeCell ref="NDP10:NDU10"/>
    <mergeCell ref="NEE10:NEJ10"/>
    <mergeCell ref="NET10:NEY10"/>
    <mergeCell ref="MYK10:MYP10"/>
    <mergeCell ref="MYZ10:MZE10"/>
    <mergeCell ref="MZO10:MZT10"/>
    <mergeCell ref="NAD10:NAI10"/>
    <mergeCell ref="NAS10:NAX10"/>
    <mergeCell ref="NBH10:NBM10"/>
    <mergeCell ref="MUY10:MVD10"/>
    <mergeCell ref="MVN10:MVS10"/>
    <mergeCell ref="MWC10:MWH10"/>
    <mergeCell ref="MWR10:MWW10"/>
    <mergeCell ref="MXG10:MXL10"/>
    <mergeCell ref="MXV10:MYA10"/>
    <mergeCell ref="MRM10:MRR10"/>
    <mergeCell ref="MSB10:MSG10"/>
    <mergeCell ref="MSQ10:MSV10"/>
    <mergeCell ref="MTF10:MTK10"/>
    <mergeCell ref="MTU10:MTZ10"/>
    <mergeCell ref="MUJ10:MUO10"/>
    <mergeCell ref="MOA10:MOF10"/>
    <mergeCell ref="MOP10:MOU10"/>
    <mergeCell ref="MPE10:MPJ10"/>
    <mergeCell ref="MPT10:MPY10"/>
    <mergeCell ref="MQI10:MQN10"/>
    <mergeCell ref="MQX10:MRC10"/>
    <mergeCell ref="MKO10:MKT10"/>
    <mergeCell ref="MLD10:MLI10"/>
    <mergeCell ref="MLS10:MLX10"/>
    <mergeCell ref="MMH10:MMM10"/>
    <mergeCell ref="MMW10:MNB10"/>
    <mergeCell ref="MNL10:MNQ10"/>
    <mergeCell ref="MHC10:MHH10"/>
    <mergeCell ref="MHR10:MHW10"/>
    <mergeCell ref="MIG10:MIL10"/>
    <mergeCell ref="MIV10:MJA10"/>
    <mergeCell ref="MJK10:MJP10"/>
    <mergeCell ref="MJZ10:MKE10"/>
    <mergeCell ref="MDQ10:MDV10"/>
    <mergeCell ref="MEF10:MEK10"/>
    <mergeCell ref="MEU10:MEZ10"/>
    <mergeCell ref="MFJ10:MFO10"/>
    <mergeCell ref="MFY10:MGD10"/>
    <mergeCell ref="MGN10:MGS10"/>
    <mergeCell ref="MAE10:MAJ10"/>
    <mergeCell ref="MAT10:MAY10"/>
    <mergeCell ref="MBI10:MBN10"/>
    <mergeCell ref="MBX10:MCC10"/>
    <mergeCell ref="MCM10:MCR10"/>
    <mergeCell ref="MDB10:MDG10"/>
    <mergeCell ref="LWS10:LWX10"/>
    <mergeCell ref="LXH10:LXM10"/>
    <mergeCell ref="LXW10:LYB10"/>
    <mergeCell ref="LYL10:LYQ10"/>
    <mergeCell ref="LZA10:LZF10"/>
    <mergeCell ref="LZP10:LZU10"/>
    <mergeCell ref="LTG10:LTL10"/>
    <mergeCell ref="LTV10:LUA10"/>
    <mergeCell ref="LUK10:LUP10"/>
    <mergeCell ref="LUZ10:LVE10"/>
    <mergeCell ref="LVO10:LVT10"/>
    <mergeCell ref="LWD10:LWI10"/>
    <mergeCell ref="LPU10:LPZ10"/>
    <mergeCell ref="LQJ10:LQO10"/>
    <mergeCell ref="LQY10:LRD10"/>
    <mergeCell ref="LRN10:LRS10"/>
    <mergeCell ref="LSC10:LSH10"/>
    <mergeCell ref="LSR10:LSW10"/>
    <mergeCell ref="LMI10:LMN10"/>
    <mergeCell ref="LMX10:LNC10"/>
    <mergeCell ref="LNM10:LNR10"/>
    <mergeCell ref="LOB10:LOG10"/>
    <mergeCell ref="LOQ10:LOV10"/>
    <mergeCell ref="LPF10:LPK10"/>
    <mergeCell ref="LIW10:LJB10"/>
    <mergeCell ref="LJL10:LJQ10"/>
    <mergeCell ref="LKA10:LKF10"/>
    <mergeCell ref="LKP10:LKU10"/>
    <mergeCell ref="LLE10:LLJ10"/>
    <mergeCell ref="LLT10:LLY10"/>
    <mergeCell ref="LFK10:LFP10"/>
    <mergeCell ref="LFZ10:LGE10"/>
    <mergeCell ref="LGO10:LGT10"/>
    <mergeCell ref="LHD10:LHI10"/>
    <mergeCell ref="LHS10:LHX10"/>
    <mergeCell ref="LIH10:LIM10"/>
    <mergeCell ref="LBY10:LCD10"/>
    <mergeCell ref="LCN10:LCS10"/>
    <mergeCell ref="LDC10:LDH10"/>
    <mergeCell ref="LDR10:LDW10"/>
    <mergeCell ref="LEG10:LEL10"/>
    <mergeCell ref="LEV10:LFA10"/>
    <mergeCell ref="KYM10:KYR10"/>
    <mergeCell ref="KZB10:KZG10"/>
    <mergeCell ref="KZQ10:KZV10"/>
    <mergeCell ref="LAF10:LAK10"/>
    <mergeCell ref="LAU10:LAZ10"/>
    <mergeCell ref="LBJ10:LBO10"/>
    <mergeCell ref="KVA10:KVF10"/>
    <mergeCell ref="KVP10:KVU10"/>
    <mergeCell ref="KWE10:KWJ10"/>
    <mergeCell ref="KWT10:KWY10"/>
    <mergeCell ref="KXI10:KXN10"/>
    <mergeCell ref="KXX10:KYC10"/>
    <mergeCell ref="KRO10:KRT10"/>
    <mergeCell ref="KSD10:KSI10"/>
    <mergeCell ref="KSS10:KSX10"/>
    <mergeCell ref="KTH10:KTM10"/>
    <mergeCell ref="KTW10:KUB10"/>
    <mergeCell ref="KUL10:KUQ10"/>
    <mergeCell ref="KOC10:KOH10"/>
    <mergeCell ref="KOR10:KOW10"/>
    <mergeCell ref="KPG10:KPL10"/>
    <mergeCell ref="KPV10:KQA10"/>
    <mergeCell ref="KQK10:KQP10"/>
    <mergeCell ref="KQZ10:KRE10"/>
    <mergeCell ref="KKQ10:KKV10"/>
    <mergeCell ref="KLF10:KLK10"/>
    <mergeCell ref="KLU10:KLZ10"/>
    <mergeCell ref="KMJ10:KMO10"/>
    <mergeCell ref="KMY10:KND10"/>
    <mergeCell ref="KNN10:KNS10"/>
    <mergeCell ref="KHE10:KHJ10"/>
    <mergeCell ref="KHT10:KHY10"/>
    <mergeCell ref="KII10:KIN10"/>
    <mergeCell ref="KIX10:KJC10"/>
    <mergeCell ref="KJM10:KJR10"/>
    <mergeCell ref="KKB10:KKG10"/>
    <mergeCell ref="KDS10:KDX10"/>
    <mergeCell ref="KEH10:KEM10"/>
    <mergeCell ref="KEW10:KFB10"/>
    <mergeCell ref="KFL10:KFQ10"/>
    <mergeCell ref="KGA10:KGF10"/>
    <mergeCell ref="KGP10:KGU10"/>
    <mergeCell ref="KAG10:KAL10"/>
    <mergeCell ref="KAV10:KBA10"/>
    <mergeCell ref="KBK10:KBP10"/>
    <mergeCell ref="KBZ10:KCE10"/>
    <mergeCell ref="KCO10:KCT10"/>
    <mergeCell ref="KDD10:KDI10"/>
    <mergeCell ref="JWU10:JWZ10"/>
    <mergeCell ref="JXJ10:JXO10"/>
    <mergeCell ref="JXY10:JYD10"/>
    <mergeCell ref="JYN10:JYS10"/>
    <mergeCell ref="JZC10:JZH10"/>
    <mergeCell ref="JZR10:JZW10"/>
    <mergeCell ref="JTI10:JTN10"/>
    <mergeCell ref="JTX10:JUC10"/>
    <mergeCell ref="JUM10:JUR10"/>
    <mergeCell ref="JVB10:JVG10"/>
    <mergeCell ref="JVQ10:JVV10"/>
    <mergeCell ref="JWF10:JWK10"/>
    <mergeCell ref="JPW10:JQB10"/>
    <mergeCell ref="JQL10:JQQ10"/>
    <mergeCell ref="JRA10:JRF10"/>
    <mergeCell ref="JRP10:JRU10"/>
    <mergeCell ref="JSE10:JSJ10"/>
    <mergeCell ref="JST10:JSY10"/>
    <mergeCell ref="JMK10:JMP10"/>
    <mergeCell ref="JMZ10:JNE10"/>
    <mergeCell ref="JNO10:JNT10"/>
    <mergeCell ref="JOD10:JOI10"/>
    <mergeCell ref="JOS10:JOX10"/>
    <mergeCell ref="JPH10:JPM10"/>
    <mergeCell ref="JIY10:JJD10"/>
    <mergeCell ref="JJN10:JJS10"/>
    <mergeCell ref="JKC10:JKH10"/>
    <mergeCell ref="JKR10:JKW10"/>
    <mergeCell ref="JLG10:JLL10"/>
    <mergeCell ref="JLV10:JMA10"/>
    <mergeCell ref="JFM10:JFR10"/>
    <mergeCell ref="JGB10:JGG10"/>
    <mergeCell ref="JGQ10:JGV10"/>
    <mergeCell ref="JHF10:JHK10"/>
    <mergeCell ref="JHU10:JHZ10"/>
    <mergeCell ref="JIJ10:JIO10"/>
    <mergeCell ref="JCA10:JCF10"/>
    <mergeCell ref="JCP10:JCU10"/>
    <mergeCell ref="JDE10:JDJ10"/>
    <mergeCell ref="JDT10:JDY10"/>
    <mergeCell ref="JEI10:JEN10"/>
    <mergeCell ref="JEX10:JFC10"/>
    <mergeCell ref="IYO10:IYT10"/>
    <mergeCell ref="IZD10:IZI10"/>
    <mergeCell ref="IZS10:IZX10"/>
    <mergeCell ref="JAH10:JAM10"/>
    <mergeCell ref="JAW10:JBB10"/>
    <mergeCell ref="JBL10:JBQ10"/>
    <mergeCell ref="IVC10:IVH10"/>
    <mergeCell ref="IVR10:IVW10"/>
    <mergeCell ref="IWG10:IWL10"/>
    <mergeCell ref="IWV10:IXA10"/>
    <mergeCell ref="IXK10:IXP10"/>
    <mergeCell ref="IXZ10:IYE10"/>
    <mergeCell ref="IRQ10:IRV10"/>
    <mergeCell ref="ISF10:ISK10"/>
    <mergeCell ref="ISU10:ISZ10"/>
    <mergeCell ref="ITJ10:ITO10"/>
    <mergeCell ref="ITY10:IUD10"/>
    <mergeCell ref="IUN10:IUS10"/>
    <mergeCell ref="IOE10:IOJ10"/>
    <mergeCell ref="IOT10:IOY10"/>
    <mergeCell ref="IPI10:IPN10"/>
    <mergeCell ref="IPX10:IQC10"/>
    <mergeCell ref="IQM10:IQR10"/>
    <mergeCell ref="IRB10:IRG10"/>
    <mergeCell ref="IKS10:IKX10"/>
    <mergeCell ref="ILH10:ILM10"/>
    <mergeCell ref="ILW10:IMB10"/>
    <mergeCell ref="IML10:IMQ10"/>
    <mergeCell ref="INA10:INF10"/>
    <mergeCell ref="INP10:INU10"/>
    <mergeCell ref="IHG10:IHL10"/>
    <mergeCell ref="IHV10:IIA10"/>
    <mergeCell ref="IIK10:IIP10"/>
    <mergeCell ref="IIZ10:IJE10"/>
    <mergeCell ref="IJO10:IJT10"/>
    <mergeCell ref="IKD10:IKI10"/>
    <mergeCell ref="IDU10:IDZ10"/>
    <mergeCell ref="IEJ10:IEO10"/>
    <mergeCell ref="IEY10:IFD10"/>
    <mergeCell ref="IFN10:IFS10"/>
    <mergeCell ref="IGC10:IGH10"/>
    <mergeCell ref="IGR10:IGW10"/>
    <mergeCell ref="IAI10:IAN10"/>
    <mergeCell ref="IAX10:IBC10"/>
    <mergeCell ref="IBM10:IBR10"/>
    <mergeCell ref="ICB10:ICG10"/>
    <mergeCell ref="ICQ10:ICV10"/>
    <mergeCell ref="IDF10:IDK10"/>
    <mergeCell ref="HWW10:HXB10"/>
    <mergeCell ref="HXL10:HXQ10"/>
    <mergeCell ref="HYA10:HYF10"/>
    <mergeCell ref="HYP10:HYU10"/>
    <mergeCell ref="HZE10:HZJ10"/>
    <mergeCell ref="HZT10:HZY10"/>
    <mergeCell ref="HTK10:HTP10"/>
    <mergeCell ref="HTZ10:HUE10"/>
    <mergeCell ref="HUO10:HUT10"/>
    <mergeCell ref="HVD10:HVI10"/>
    <mergeCell ref="HVS10:HVX10"/>
    <mergeCell ref="HWH10:HWM10"/>
    <mergeCell ref="HPY10:HQD10"/>
    <mergeCell ref="HQN10:HQS10"/>
    <mergeCell ref="HRC10:HRH10"/>
    <mergeCell ref="HRR10:HRW10"/>
    <mergeCell ref="HSG10:HSL10"/>
    <mergeCell ref="HSV10:HTA10"/>
    <mergeCell ref="HMM10:HMR10"/>
    <mergeCell ref="HNB10:HNG10"/>
    <mergeCell ref="HNQ10:HNV10"/>
    <mergeCell ref="HOF10:HOK10"/>
    <mergeCell ref="HOU10:HOZ10"/>
    <mergeCell ref="HPJ10:HPO10"/>
    <mergeCell ref="HJA10:HJF10"/>
    <mergeCell ref="HJP10:HJU10"/>
    <mergeCell ref="HKE10:HKJ10"/>
    <mergeCell ref="HKT10:HKY10"/>
    <mergeCell ref="HLI10:HLN10"/>
    <mergeCell ref="HLX10:HMC10"/>
    <mergeCell ref="HFO10:HFT10"/>
    <mergeCell ref="HGD10:HGI10"/>
    <mergeCell ref="HGS10:HGX10"/>
    <mergeCell ref="HHH10:HHM10"/>
    <mergeCell ref="HHW10:HIB10"/>
    <mergeCell ref="HIL10:HIQ10"/>
    <mergeCell ref="HCC10:HCH10"/>
    <mergeCell ref="HCR10:HCW10"/>
    <mergeCell ref="HDG10:HDL10"/>
    <mergeCell ref="HDV10:HEA10"/>
    <mergeCell ref="HEK10:HEP10"/>
    <mergeCell ref="HEZ10:HFE10"/>
    <mergeCell ref="GYQ10:GYV10"/>
    <mergeCell ref="GZF10:GZK10"/>
    <mergeCell ref="GZU10:GZZ10"/>
    <mergeCell ref="HAJ10:HAO10"/>
    <mergeCell ref="HAY10:HBD10"/>
    <mergeCell ref="HBN10:HBS10"/>
    <mergeCell ref="GVE10:GVJ10"/>
    <mergeCell ref="GVT10:GVY10"/>
    <mergeCell ref="GWI10:GWN10"/>
    <mergeCell ref="GWX10:GXC10"/>
    <mergeCell ref="GXM10:GXR10"/>
    <mergeCell ref="GYB10:GYG10"/>
    <mergeCell ref="GRS10:GRX10"/>
    <mergeCell ref="GSH10:GSM10"/>
    <mergeCell ref="GSW10:GTB10"/>
    <mergeCell ref="GTL10:GTQ10"/>
    <mergeCell ref="GUA10:GUF10"/>
    <mergeCell ref="GUP10:GUU10"/>
    <mergeCell ref="GOG10:GOL10"/>
    <mergeCell ref="GOV10:GPA10"/>
    <mergeCell ref="GPK10:GPP10"/>
    <mergeCell ref="GPZ10:GQE10"/>
    <mergeCell ref="GQO10:GQT10"/>
    <mergeCell ref="GRD10:GRI10"/>
    <mergeCell ref="GKU10:GKZ10"/>
    <mergeCell ref="GLJ10:GLO10"/>
    <mergeCell ref="GLY10:GMD10"/>
    <mergeCell ref="GMN10:GMS10"/>
    <mergeCell ref="GNC10:GNH10"/>
    <mergeCell ref="GNR10:GNW10"/>
    <mergeCell ref="GHI10:GHN10"/>
    <mergeCell ref="GHX10:GIC10"/>
    <mergeCell ref="GIM10:GIR10"/>
    <mergeCell ref="GJB10:GJG10"/>
    <mergeCell ref="GJQ10:GJV10"/>
    <mergeCell ref="GKF10:GKK10"/>
    <mergeCell ref="GDW10:GEB10"/>
    <mergeCell ref="GEL10:GEQ10"/>
    <mergeCell ref="GFA10:GFF10"/>
    <mergeCell ref="GFP10:GFU10"/>
    <mergeCell ref="GGE10:GGJ10"/>
    <mergeCell ref="GGT10:GGY10"/>
    <mergeCell ref="GAK10:GAP10"/>
    <mergeCell ref="GAZ10:GBE10"/>
    <mergeCell ref="GBO10:GBT10"/>
    <mergeCell ref="GCD10:GCI10"/>
    <mergeCell ref="GCS10:GCX10"/>
    <mergeCell ref="GDH10:GDM10"/>
    <mergeCell ref="FWY10:FXD10"/>
    <mergeCell ref="FXN10:FXS10"/>
    <mergeCell ref="FYC10:FYH10"/>
    <mergeCell ref="FYR10:FYW10"/>
    <mergeCell ref="FZG10:FZL10"/>
    <mergeCell ref="FZV10:GAA10"/>
    <mergeCell ref="FTM10:FTR10"/>
    <mergeCell ref="FUB10:FUG10"/>
    <mergeCell ref="FUQ10:FUV10"/>
    <mergeCell ref="FVF10:FVK10"/>
    <mergeCell ref="FVU10:FVZ10"/>
    <mergeCell ref="FWJ10:FWO10"/>
    <mergeCell ref="FQA10:FQF10"/>
    <mergeCell ref="FQP10:FQU10"/>
    <mergeCell ref="FRE10:FRJ10"/>
    <mergeCell ref="FRT10:FRY10"/>
    <mergeCell ref="FSI10:FSN10"/>
    <mergeCell ref="FSX10:FTC10"/>
    <mergeCell ref="FMO10:FMT10"/>
    <mergeCell ref="FND10:FNI10"/>
    <mergeCell ref="FNS10:FNX10"/>
    <mergeCell ref="FOH10:FOM10"/>
    <mergeCell ref="FOW10:FPB10"/>
    <mergeCell ref="FPL10:FPQ10"/>
    <mergeCell ref="FJC10:FJH10"/>
    <mergeCell ref="FJR10:FJW10"/>
    <mergeCell ref="FKG10:FKL10"/>
    <mergeCell ref="FKV10:FLA10"/>
    <mergeCell ref="FLK10:FLP10"/>
    <mergeCell ref="FLZ10:FME10"/>
    <mergeCell ref="FFQ10:FFV10"/>
    <mergeCell ref="FGF10:FGK10"/>
    <mergeCell ref="FGU10:FGZ10"/>
    <mergeCell ref="FHJ10:FHO10"/>
    <mergeCell ref="FHY10:FID10"/>
    <mergeCell ref="FIN10:FIS10"/>
    <mergeCell ref="FCE10:FCJ10"/>
    <mergeCell ref="FCT10:FCY10"/>
    <mergeCell ref="FDI10:FDN10"/>
    <mergeCell ref="FDX10:FEC10"/>
    <mergeCell ref="FEM10:FER10"/>
    <mergeCell ref="FFB10:FFG10"/>
    <mergeCell ref="EYS10:EYX10"/>
    <mergeCell ref="EZH10:EZM10"/>
    <mergeCell ref="EZW10:FAB10"/>
    <mergeCell ref="FAL10:FAQ10"/>
    <mergeCell ref="FBA10:FBF10"/>
    <mergeCell ref="FBP10:FBU10"/>
    <mergeCell ref="EVG10:EVL10"/>
    <mergeCell ref="EVV10:EWA10"/>
    <mergeCell ref="EWK10:EWP10"/>
    <mergeCell ref="EWZ10:EXE10"/>
    <mergeCell ref="EXO10:EXT10"/>
    <mergeCell ref="EYD10:EYI10"/>
    <mergeCell ref="ERU10:ERZ10"/>
    <mergeCell ref="ESJ10:ESO10"/>
    <mergeCell ref="ESY10:ETD10"/>
    <mergeCell ref="ETN10:ETS10"/>
    <mergeCell ref="EUC10:EUH10"/>
    <mergeCell ref="EUR10:EUW10"/>
    <mergeCell ref="EOI10:EON10"/>
    <mergeCell ref="EOX10:EPC10"/>
    <mergeCell ref="EPM10:EPR10"/>
    <mergeCell ref="EQB10:EQG10"/>
    <mergeCell ref="EQQ10:EQV10"/>
    <mergeCell ref="ERF10:ERK10"/>
    <mergeCell ref="EKW10:ELB10"/>
    <mergeCell ref="ELL10:ELQ10"/>
    <mergeCell ref="EMA10:EMF10"/>
    <mergeCell ref="EMP10:EMU10"/>
    <mergeCell ref="ENE10:ENJ10"/>
    <mergeCell ref="ENT10:ENY10"/>
    <mergeCell ref="EHK10:EHP10"/>
    <mergeCell ref="EHZ10:EIE10"/>
    <mergeCell ref="EIO10:EIT10"/>
    <mergeCell ref="EJD10:EJI10"/>
    <mergeCell ref="EJS10:EJX10"/>
    <mergeCell ref="EKH10:EKM10"/>
    <mergeCell ref="EDY10:EED10"/>
    <mergeCell ref="EEN10:EES10"/>
    <mergeCell ref="EFC10:EFH10"/>
    <mergeCell ref="EFR10:EFW10"/>
    <mergeCell ref="EGG10:EGL10"/>
    <mergeCell ref="EGV10:EHA10"/>
    <mergeCell ref="EAM10:EAR10"/>
    <mergeCell ref="EBB10:EBG10"/>
    <mergeCell ref="EBQ10:EBV10"/>
    <mergeCell ref="ECF10:ECK10"/>
    <mergeCell ref="ECU10:ECZ10"/>
    <mergeCell ref="EDJ10:EDO10"/>
    <mergeCell ref="DXA10:DXF10"/>
    <mergeCell ref="DXP10:DXU10"/>
    <mergeCell ref="DYE10:DYJ10"/>
    <mergeCell ref="DYT10:DYY10"/>
    <mergeCell ref="DZI10:DZN10"/>
    <mergeCell ref="DZX10:EAC10"/>
    <mergeCell ref="DTO10:DTT10"/>
    <mergeCell ref="DUD10:DUI10"/>
    <mergeCell ref="DUS10:DUX10"/>
    <mergeCell ref="DVH10:DVM10"/>
    <mergeCell ref="DVW10:DWB10"/>
    <mergeCell ref="DWL10:DWQ10"/>
    <mergeCell ref="DQC10:DQH10"/>
    <mergeCell ref="DQR10:DQW10"/>
    <mergeCell ref="DRG10:DRL10"/>
    <mergeCell ref="DRV10:DSA10"/>
    <mergeCell ref="DSK10:DSP10"/>
    <mergeCell ref="DSZ10:DTE10"/>
    <mergeCell ref="DMQ10:DMV10"/>
    <mergeCell ref="DNF10:DNK10"/>
    <mergeCell ref="DNU10:DNZ10"/>
    <mergeCell ref="DOJ10:DOO10"/>
    <mergeCell ref="DOY10:DPD10"/>
    <mergeCell ref="DPN10:DPS10"/>
    <mergeCell ref="DJE10:DJJ10"/>
    <mergeCell ref="DJT10:DJY10"/>
    <mergeCell ref="DKI10:DKN10"/>
    <mergeCell ref="DKX10:DLC10"/>
    <mergeCell ref="DLM10:DLR10"/>
    <mergeCell ref="DMB10:DMG10"/>
    <mergeCell ref="DFS10:DFX10"/>
    <mergeCell ref="DGH10:DGM10"/>
    <mergeCell ref="DGW10:DHB10"/>
    <mergeCell ref="DHL10:DHQ10"/>
    <mergeCell ref="DIA10:DIF10"/>
    <mergeCell ref="DIP10:DIU10"/>
    <mergeCell ref="DCG10:DCL10"/>
    <mergeCell ref="DCV10:DDA10"/>
    <mergeCell ref="DDK10:DDP10"/>
    <mergeCell ref="DDZ10:DEE10"/>
    <mergeCell ref="DEO10:DET10"/>
    <mergeCell ref="DFD10:DFI10"/>
    <mergeCell ref="CYU10:CYZ10"/>
    <mergeCell ref="CZJ10:CZO10"/>
    <mergeCell ref="CZY10:DAD10"/>
    <mergeCell ref="DAN10:DAS10"/>
    <mergeCell ref="DBC10:DBH10"/>
    <mergeCell ref="DBR10:DBW10"/>
    <mergeCell ref="CVI10:CVN10"/>
    <mergeCell ref="CVX10:CWC10"/>
    <mergeCell ref="CWM10:CWR10"/>
    <mergeCell ref="CXB10:CXG10"/>
    <mergeCell ref="CXQ10:CXV10"/>
    <mergeCell ref="CYF10:CYK10"/>
    <mergeCell ref="CRW10:CSB10"/>
    <mergeCell ref="CSL10:CSQ10"/>
    <mergeCell ref="CTA10:CTF10"/>
    <mergeCell ref="CTP10:CTU10"/>
    <mergeCell ref="CUE10:CUJ10"/>
    <mergeCell ref="CUT10:CUY10"/>
    <mergeCell ref="COK10:COP10"/>
    <mergeCell ref="COZ10:CPE10"/>
    <mergeCell ref="CPO10:CPT10"/>
    <mergeCell ref="CQD10:CQI10"/>
    <mergeCell ref="CQS10:CQX10"/>
    <mergeCell ref="CRH10:CRM10"/>
    <mergeCell ref="CKY10:CLD10"/>
    <mergeCell ref="CLN10:CLS10"/>
    <mergeCell ref="CMC10:CMH10"/>
    <mergeCell ref="CMR10:CMW10"/>
    <mergeCell ref="CNG10:CNL10"/>
    <mergeCell ref="CNV10:COA10"/>
    <mergeCell ref="CHM10:CHR10"/>
    <mergeCell ref="CIB10:CIG10"/>
    <mergeCell ref="CIQ10:CIV10"/>
    <mergeCell ref="CJF10:CJK10"/>
    <mergeCell ref="CJU10:CJZ10"/>
    <mergeCell ref="CKJ10:CKO10"/>
    <mergeCell ref="CEA10:CEF10"/>
    <mergeCell ref="CEP10:CEU10"/>
    <mergeCell ref="CFE10:CFJ10"/>
    <mergeCell ref="CFT10:CFY10"/>
    <mergeCell ref="CGI10:CGN10"/>
    <mergeCell ref="CGX10:CHC10"/>
    <mergeCell ref="CAO10:CAT10"/>
    <mergeCell ref="CBD10:CBI10"/>
    <mergeCell ref="CBS10:CBX10"/>
    <mergeCell ref="CCH10:CCM10"/>
    <mergeCell ref="CCW10:CDB10"/>
    <mergeCell ref="CDL10:CDQ10"/>
    <mergeCell ref="BXC10:BXH10"/>
    <mergeCell ref="BXR10:BXW10"/>
    <mergeCell ref="BYG10:BYL10"/>
    <mergeCell ref="BYV10:BZA10"/>
    <mergeCell ref="BZK10:BZP10"/>
    <mergeCell ref="BZZ10:CAE10"/>
    <mergeCell ref="BTQ10:BTV10"/>
    <mergeCell ref="BUF10:BUK10"/>
    <mergeCell ref="BUU10:BUZ10"/>
    <mergeCell ref="BVJ10:BVO10"/>
    <mergeCell ref="BVY10:BWD10"/>
    <mergeCell ref="BWN10:BWS10"/>
    <mergeCell ref="BQE10:BQJ10"/>
    <mergeCell ref="BQT10:BQY10"/>
    <mergeCell ref="BRI10:BRN10"/>
    <mergeCell ref="BRX10:BSC10"/>
    <mergeCell ref="BSM10:BSR10"/>
    <mergeCell ref="BTB10:BTG10"/>
    <mergeCell ref="BMS10:BMX10"/>
    <mergeCell ref="BNH10:BNM10"/>
    <mergeCell ref="BNW10:BOB10"/>
    <mergeCell ref="BOL10:BOQ10"/>
    <mergeCell ref="BPA10:BPF10"/>
    <mergeCell ref="BPP10:BPU10"/>
    <mergeCell ref="BJG10:BJL10"/>
    <mergeCell ref="BJV10:BKA10"/>
    <mergeCell ref="BKK10:BKP10"/>
    <mergeCell ref="BKZ10:BLE10"/>
    <mergeCell ref="BLO10:BLT10"/>
    <mergeCell ref="BMD10:BMI10"/>
    <mergeCell ref="BFU10:BFZ10"/>
    <mergeCell ref="BGJ10:BGO10"/>
    <mergeCell ref="BGY10:BHD10"/>
    <mergeCell ref="BHN10:BHS10"/>
    <mergeCell ref="BIC10:BIH10"/>
    <mergeCell ref="BIR10:BIW10"/>
    <mergeCell ref="BCI10:BCN10"/>
    <mergeCell ref="BCX10:BDC10"/>
    <mergeCell ref="BDM10:BDR10"/>
    <mergeCell ref="BEB10:BEG10"/>
    <mergeCell ref="BEQ10:BEV10"/>
    <mergeCell ref="BFF10:BFK10"/>
    <mergeCell ref="AYW10:AZB10"/>
    <mergeCell ref="AZL10:AZQ10"/>
    <mergeCell ref="BAA10:BAF10"/>
    <mergeCell ref="BAP10:BAU10"/>
    <mergeCell ref="BBE10:BBJ10"/>
    <mergeCell ref="BBT10:BBY10"/>
    <mergeCell ref="AVK10:AVP10"/>
    <mergeCell ref="AVZ10:AWE10"/>
    <mergeCell ref="AWO10:AWT10"/>
    <mergeCell ref="AXD10:AXI10"/>
    <mergeCell ref="AXS10:AXX10"/>
    <mergeCell ref="AYH10:AYM10"/>
    <mergeCell ref="ARY10:ASD10"/>
    <mergeCell ref="ASN10:ASS10"/>
    <mergeCell ref="ATC10:ATH10"/>
    <mergeCell ref="ATR10:ATW10"/>
    <mergeCell ref="AUG10:AUL10"/>
    <mergeCell ref="AUV10:AVA10"/>
    <mergeCell ref="AOM10:AOR10"/>
    <mergeCell ref="APB10:APG10"/>
    <mergeCell ref="APQ10:APV10"/>
    <mergeCell ref="AQF10:AQK10"/>
    <mergeCell ref="AQU10:AQZ10"/>
    <mergeCell ref="ARJ10:ARO10"/>
    <mergeCell ref="ALA10:ALF10"/>
    <mergeCell ref="ALP10:ALU10"/>
    <mergeCell ref="AME10:AMJ10"/>
    <mergeCell ref="AMT10:AMY10"/>
    <mergeCell ref="ANI10:ANN10"/>
    <mergeCell ref="ANX10:AOC10"/>
    <mergeCell ref="AHO10:AHT10"/>
    <mergeCell ref="AID10:AII10"/>
    <mergeCell ref="AIS10:AIX10"/>
    <mergeCell ref="AJH10:AJM10"/>
    <mergeCell ref="AJW10:AKB10"/>
    <mergeCell ref="AKL10:AKQ10"/>
    <mergeCell ref="AEC10:AEH10"/>
    <mergeCell ref="AER10:AEW10"/>
    <mergeCell ref="AFG10:AFL10"/>
    <mergeCell ref="AFV10:AGA10"/>
    <mergeCell ref="AGK10:AGP10"/>
    <mergeCell ref="AGZ10:AHE10"/>
    <mergeCell ref="AAQ10:AAV10"/>
    <mergeCell ref="ABF10:ABK10"/>
    <mergeCell ref="ABU10:ABZ10"/>
    <mergeCell ref="ACJ10:ACO10"/>
    <mergeCell ref="ACY10:ADD10"/>
    <mergeCell ref="ADN10:ADS10"/>
    <mergeCell ref="XE10:XJ10"/>
    <mergeCell ref="XT10:XY10"/>
    <mergeCell ref="YI10:YN10"/>
    <mergeCell ref="YX10:ZC10"/>
    <mergeCell ref="ZM10:ZR10"/>
    <mergeCell ref="AAB10:AAG10"/>
    <mergeCell ref="TS10:TX10"/>
    <mergeCell ref="UH10:UM10"/>
    <mergeCell ref="UW10:VB10"/>
    <mergeCell ref="VL10:VQ10"/>
    <mergeCell ref="WA10:WF10"/>
    <mergeCell ref="WP10:WU10"/>
    <mergeCell ref="QG10:QL10"/>
    <mergeCell ref="QV10:RA10"/>
    <mergeCell ref="RK10:RP10"/>
    <mergeCell ref="RZ10:SE10"/>
    <mergeCell ref="SO10:ST10"/>
    <mergeCell ref="TD10:TI10"/>
    <mergeCell ref="MU10:MZ10"/>
    <mergeCell ref="NJ10:NO10"/>
    <mergeCell ref="NY10:OD10"/>
    <mergeCell ref="ON10:OS10"/>
    <mergeCell ref="PC10:PH10"/>
    <mergeCell ref="PR10:PW10"/>
    <mergeCell ref="JI10:JN10"/>
    <mergeCell ref="JX10:KC10"/>
    <mergeCell ref="KM10:KR10"/>
    <mergeCell ref="LB10:LG10"/>
    <mergeCell ref="LQ10:LV10"/>
    <mergeCell ref="MF10:MK10"/>
    <mergeCell ref="FW10:GB10"/>
    <mergeCell ref="GL10:GQ10"/>
    <mergeCell ref="HA10:HF10"/>
    <mergeCell ref="HP10:HU10"/>
    <mergeCell ref="IE10:IJ10"/>
    <mergeCell ref="IT10:IY10"/>
    <mergeCell ref="CK10:CP10"/>
    <mergeCell ref="CZ10:DE10"/>
    <mergeCell ref="DO10:DT10"/>
    <mergeCell ref="ED10:EI10"/>
    <mergeCell ref="ES10:EX10"/>
    <mergeCell ref="FH10:FM10"/>
    <mergeCell ref="A9:D9"/>
    <mergeCell ref="A10:D10"/>
    <mergeCell ref="AC10:AH10"/>
    <mergeCell ref="AR10:AW10"/>
    <mergeCell ref="BG10:BL10"/>
    <mergeCell ref="BV10:CA10"/>
    <mergeCell ref="P6:Q6"/>
    <mergeCell ref="R6:S6"/>
    <mergeCell ref="T6:U6"/>
    <mergeCell ref="V6:W6"/>
    <mergeCell ref="X6:Y6"/>
    <mergeCell ref="A8:D8"/>
    <mergeCell ref="C1:D4"/>
    <mergeCell ref="E1:Y4"/>
    <mergeCell ref="A5:D7"/>
    <mergeCell ref="E5:E7"/>
    <mergeCell ref="F5:Y5"/>
    <mergeCell ref="F6:G6"/>
    <mergeCell ref="H6:I6"/>
    <mergeCell ref="J6:K6"/>
    <mergeCell ref="L6:M6"/>
    <mergeCell ref="N6:O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7" fitToHeight="0" orientation="landscape" r:id="rId1"/>
  <headerFooter>
    <oddHeader>&amp;R&amp;G</oddHeader>
    <oddFooter>&amp;R&amp;"-,Negrito"Página &amp;P de &amp;N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AA485-12A1-4372-84FD-0968BB12639F}">
  <sheetPr>
    <tabColor theme="5" tint="0.39997558519241921"/>
    <pageSetUpPr fitToPage="1"/>
  </sheetPr>
  <dimension ref="A1:K128"/>
  <sheetViews>
    <sheetView showGridLines="0" zoomScaleNormal="100" zoomScaleSheetLayoutView="100" workbookViewId="0">
      <selection activeCell="E4" sqref="E4"/>
    </sheetView>
  </sheetViews>
  <sheetFormatPr defaultColWidth="10.6640625" defaultRowHeight="15"/>
  <cols>
    <col min="1" max="1" width="17" style="103" customWidth="1"/>
    <col min="2" max="2" width="18.83203125" style="103" customWidth="1"/>
    <col min="3" max="3" width="13.5" style="103" customWidth="1"/>
    <col min="4" max="4" width="14.33203125" style="103" customWidth="1"/>
    <col min="5" max="5" width="13.5" style="103" customWidth="1"/>
    <col min="6" max="6" width="9.5" style="103" customWidth="1"/>
    <col min="7" max="10" width="10.33203125" style="103" customWidth="1"/>
    <col min="11" max="11" width="13.5" style="103" customWidth="1"/>
    <col min="12" max="16384" width="10.6640625" style="103"/>
  </cols>
  <sheetData>
    <row r="1" spans="1:11" ht="21.75" customHeight="1">
      <c r="A1" s="307" t="s">
        <v>10</v>
      </c>
      <c r="B1" s="309" t="s">
        <v>539</v>
      </c>
      <c r="C1" s="309" t="s">
        <v>540</v>
      </c>
      <c r="D1" s="309" t="s">
        <v>541</v>
      </c>
      <c r="E1" s="309" t="s">
        <v>542</v>
      </c>
      <c r="F1" s="309" t="s">
        <v>543</v>
      </c>
      <c r="G1" s="102" t="s">
        <v>544</v>
      </c>
      <c r="H1" s="102" t="s">
        <v>545</v>
      </c>
      <c r="I1" s="102" t="s">
        <v>546</v>
      </c>
      <c r="J1" s="102" t="s">
        <v>547</v>
      </c>
      <c r="K1" s="302" t="s">
        <v>548</v>
      </c>
    </row>
    <row r="2" spans="1:11" ht="21.75" customHeight="1">
      <c r="A2" s="308"/>
      <c r="B2" s="310"/>
      <c r="C2" s="310"/>
      <c r="D2" s="310"/>
      <c r="E2" s="310"/>
      <c r="F2" s="310"/>
      <c r="G2" s="304" t="s">
        <v>549</v>
      </c>
      <c r="H2" s="305"/>
      <c r="I2" s="305"/>
      <c r="J2" s="306"/>
      <c r="K2" s="303"/>
    </row>
    <row r="3" spans="1:11" ht="15" customHeight="1">
      <c r="A3" s="104"/>
      <c r="B3" s="105"/>
      <c r="C3" s="105"/>
      <c r="D3" s="105"/>
      <c r="E3" s="105"/>
      <c r="F3" s="105"/>
      <c r="G3" s="105"/>
      <c r="H3" s="105"/>
      <c r="I3" s="105"/>
      <c r="J3" s="105"/>
      <c r="K3" s="105"/>
    </row>
    <row r="4" spans="1:11" s="109" customFormat="1" ht="15" customHeight="1">
      <c r="A4" s="106" t="s">
        <v>10</v>
      </c>
      <c r="B4" s="107">
        <v>3.6700000000000003E-2</v>
      </c>
      <c r="C4" s="107">
        <v>7.2999999999999995E-2</v>
      </c>
      <c r="D4" s="107">
        <v>0.01</v>
      </c>
      <c r="E4" s="107">
        <v>1.1000000000000001E-3</v>
      </c>
      <c r="F4" s="107">
        <v>5.5999999999999999E-3</v>
      </c>
      <c r="G4" s="107">
        <v>2.5000000000000001E-2</v>
      </c>
      <c r="H4" s="107">
        <v>6.4999999999999997E-3</v>
      </c>
      <c r="I4" s="107">
        <v>0.03</v>
      </c>
      <c r="J4" s="107">
        <v>0</v>
      </c>
      <c r="K4" s="108">
        <f>TRUNC((1+B4+E4+F4)*(1+D4)*(1+C4)/(1-G4-H4-I4-J4)-1,4)</f>
        <v>0.20480000000000001</v>
      </c>
    </row>
    <row r="5" spans="1:11" ht="15" customHeight="1"/>
    <row r="6" spans="1:11" ht="15" customHeight="1"/>
    <row r="7" spans="1:11" ht="15" customHeight="1"/>
    <row r="8" spans="1:11" ht="15" customHeight="1"/>
    <row r="9" spans="1:11" ht="15" customHeight="1"/>
    <row r="10" spans="1:11" ht="15" customHeight="1"/>
    <row r="11" spans="1:11" ht="15" customHeight="1"/>
    <row r="12" spans="1:11" ht="15" customHeight="1"/>
    <row r="13" spans="1:11" ht="15" customHeight="1"/>
    <row r="14" spans="1:11" ht="15" customHeight="1"/>
    <row r="15" spans="1:11" ht="15" customHeight="1"/>
    <row r="16" spans="1:11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</sheetData>
  <mergeCells count="8">
    <mergeCell ref="K1:K2"/>
    <mergeCell ref="G2:J2"/>
    <mergeCell ref="A1:A2"/>
    <mergeCell ref="B1:B2"/>
    <mergeCell ref="C1:C2"/>
    <mergeCell ref="D1:D2"/>
    <mergeCell ref="E1:E2"/>
    <mergeCell ref="F1:F2"/>
  </mergeCells>
  <printOptions horizontalCentered="1"/>
  <pageMargins left="0.47244094488188981" right="0.31496062992125984" top="0.86614173228346458" bottom="0.59055118110236227" header="0.31496062992125984" footer="0.31496062992125984"/>
  <pageSetup paperSize="9" scale="75" fitToHeight="0" orientation="portrait" horizontalDpi="4294967293" verticalDpi="4294967293" r:id="rId1"/>
  <headerFooter scaleWithDoc="0">
    <oddHeader>&amp;C&amp;"-,Negrito"&amp;16COMPOSIÇÃO BDI&amp;R&amp;G</oddHeader>
    <oddFooter>&amp;R&amp;"-,Negrito"Página &amp;P de &amp;N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419C7-9691-4F0F-9335-15F12D86E357}">
  <sheetPr>
    <tabColor theme="5" tint="0.39997558519241921"/>
    <pageSetUpPr fitToPage="1"/>
  </sheetPr>
  <dimension ref="A1:B160"/>
  <sheetViews>
    <sheetView showGridLines="0" topLeftCell="A27" zoomScaleNormal="100" zoomScaleSheetLayoutView="100" workbookViewId="0">
      <selection activeCell="B36" sqref="B36"/>
    </sheetView>
  </sheetViews>
  <sheetFormatPr defaultColWidth="10.6640625" defaultRowHeight="15"/>
  <cols>
    <col min="1" max="1" width="64.83203125" style="103" bestFit="1" customWidth="1"/>
    <col min="2" max="2" width="18.83203125" style="103" customWidth="1"/>
    <col min="3" max="16384" width="10.6640625" style="103"/>
  </cols>
  <sheetData>
    <row r="1" spans="1:2" ht="21.75" customHeight="1">
      <c r="A1" s="307" t="s">
        <v>550</v>
      </c>
      <c r="B1" s="309" t="s">
        <v>551</v>
      </c>
    </row>
    <row r="2" spans="1:2" ht="21.75" customHeight="1">
      <c r="A2" s="308"/>
      <c r="B2" s="310"/>
    </row>
    <row r="3" spans="1:2" ht="15" customHeight="1">
      <c r="A3" s="104"/>
      <c r="B3" s="105"/>
    </row>
    <row r="4" spans="1:2" s="109" customFormat="1" ht="15" customHeight="1">
      <c r="A4" s="106" t="s">
        <v>552</v>
      </c>
      <c r="B4" s="108">
        <f>SUM(B5:B13)</f>
        <v>0.37800000000000011</v>
      </c>
    </row>
    <row r="5" spans="1:2" s="109" customFormat="1" ht="15" customHeight="1">
      <c r="A5" s="110" t="s">
        <v>553</v>
      </c>
      <c r="B5" s="107">
        <v>0.2</v>
      </c>
    </row>
    <row r="6" spans="1:2" s="109" customFormat="1" ht="15" customHeight="1">
      <c r="A6" s="110" t="s">
        <v>554</v>
      </c>
      <c r="B6" s="107">
        <v>0.08</v>
      </c>
    </row>
    <row r="7" spans="1:2" s="109" customFormat="1" ht="15" customHeight="1">
      <c r="A7" s="110" t="s">
        <v>555</v>
      </c>
      <c r="B7" s="107">
        <v>1.4999999999999999E-2</v>
      </c>
    </row>
    <row r="8" spans="1:2" s="109" customFormat="1" ht="15" customHeight="1">
      <c r="A8" s="110" t="s">
        <v>578</v>
      </c>
      <c r="B8" s="107">
        <v>0.01</v>
      </c>
    </row>
    <row r="9" spans="1:2" s="109" customFormat="1" ht="15" customHeight="1">
      <c r="A9" s="110" t="s">
        <v>556</v>
      </c>
      <c r="B9" s="107">
        <v>2E-3</v>
      </c>
    </row>
    <row r="10" spans="1:2" s="109" customFormat="1" ht="15" customHeight="1">
      <c r="A10" s="110" t="s">
        <v>557</v>
      </c>
      <c r="B10" s="107">
        <v>2.5000000000000001E-2</v>
      </c>
    </row>
    <row r="11" spans="1:2" s="109" customFormat="1" ht="15" customHeight="1">
      <c r="A11" s="110" t="s">
        <v>558</v>
      </c>
      <c r="B11" s="107">
        <v>0.03</v>
      </c>
    </row>
    <row r="12" spans="1:2" s="109" customFormat="1" ht="15" customHeight="1">
      <c r="A12" s="110" t="s">
        <v>559</v>
      </c>
      <c r="B12" s="107">
        <v>6.0000000000000001E-3</v>
      </c>
    </row>
    <row r="13" spans="1:2" s="109" customFormat="1" ht="15" customHeight="1">
      <c r="A13" s="110" t="s">
        <v>560</v>
      </c>
      <c r="B13" s="107">
        <v>0.01</v>
      </c>
    </row>
    <row r="14" spans="1:2" s="109" customFormat="1" ht="15" customHeight="1">
      <c r="A14" s="110"/>
      <c r="B14" s="107"/>
    </row>
    <row r="15" spans="1:2" s="109" customFormat="1" ht="15" customHeight="1">
      <c r="A15" s="106" t="s">
        <v>561</v>
      </c>
      <c r="B15" s="108">
        <f>SUM(B16:B23)+0.01/100</f>
        <v>0.45169999999999999</v>
      </c>
    </row>
    <row r="16" spans="1:2" s="109" customFormat="1" ht="15" customHeight="1">
      <c r="A16" s="110" t="s">
        <v>562</v>
      </c>
      <c r="B16" s="107">
        <v>0.17549999999999999</v>
      </c>
    </row>
    <row r="17" spans="1:2" s="109" customFormat="1" ht="15" customHeight="1">
      <c r="A17" s="110" t="s">
        <v>563</v>
      </c>
      <c r="B17" s="107">
        <v>4.0300000000000002E-2</v>
      </c>
    </row>
    <row r="18" spans="1:2" s="109" customFormat="1" ht="15" customHeight="1">
      <c r="A18" s="110" t="s">
        <v>564</v>
      </c>
      <c r="B18" s="107">
        <v>0.122</v>
      </c>
    </row>
    <row r="19" spans="1:2" s="109" customFormat="1" ht="15" customHeight="1">
      <c r="A19" s="110" t="s">
        <v>565</v>
      </c>
      <c r="B19" s="107">
        <v>9.2999999999999992E-3</v>
      </c>
    </row>
    <row r="20" spans="1:2" s="109" customFormat="1" ht="15" customHeight="1">
      <c r="A20" s="110" t="s">
        <v>566</v>
      </c>
      <c r="B20" s="107">
        <v>4.8999999999999998E-3</v>
      </c>
    </row>
    <row r="21" spans="1:2" s="109" customFormat="1" ht="15" customHeight="1">
      <c r="A21" s="110" t="s">
        <v>567</v>
      </c>
      <c r="B21" s="107">
        <v>9.1499999999999998E-2</v>
      </c>
    </row>
    <row r="22" spans="1:2" s="109" customFormat="1" ht="15" customHeight="1">
      <c r="A22" s="110" t="s">
        <v>568</v>
      </c>
      <c r="B22" s="107">
        <v>8.0000000000000004E-4</v>
      </c>
    </row>
    <row r="23" spans="1:2" s="109" customFormat="1" ht="15" customHeight="1">
      <c r="A23" s="110" t="s">
        <v>569</v>
      </c>
      <c r="B23" s="107">
        <v>7.3000000000000001E-3</v>
      </c>
    </row>
    <row r="24" spans="1:2" s="109" customFormat="1" ht="15" customHeight="1">
      <c r="A24" s="110"/>
      <c r="B24" s="107"/>
    </row>
    <row r="25" spans="1:2" s="109" customFormat="1" ht="15" customHeight="1">
      <c r="A25" s="106" t="s">
        <v>570</v>
      </c>
      <c r="B25" s="108">
        <f>SUM(B26:B30)+0.0001</f>
        <v>0.10930000000000001</v>
      </c>
    </row>
    <row r="26" spans="1:2" s="109" customFormat="1" ht="15" customHeight="1">
      <c r="A26" s="110" t="s">
        <v>571</v>
      </c>
      <c r="B26" s="107">
        <v>5.8999999999999997E-2</v>
      </c>
    </row>
    <row r="27" spans="1:2" s="109" customFormat="1" ht="15" customHeight="1">
      <c r="A27" s="110" t="s">
        <v>572</v>
      </c>
      <c r="B27" s="107">
        <v>1.6000000000000001E-3</v>
      </c>
    </row>
    <row r="28" spans="1:2" s="109" customFormat="1" ht="15" customHeight="1">
      <c r="A28" s="110" t="s">
        <v>799</v>
      </c>
      <c r="B28" s="107">
        <v>6.4999999999999997E-3</v>
      </c>
    </row>
    <row r="29" spans="1:2" s="109" customFormat="1" ht="15" customHeight="1">
      <c r="A29" s="110" t="s">
        <v>573</v>
      </c>
      <c r="B29" s="107">
        <v>3.5200000000000002E-2</v>
      </c>
    </row>
    <row r="30" spans="1:2" s="109" customFormat="1" ht="15" customHeight="1">
      <c r="A30" s="110" t="s">
        <v>574</v>
      </c>
      <c r="B30" s="107">
        <v>6.8999999999999999E-3</v>
      </c>
    </row>
    <row r="31" spans="1:2" s="109" customFormat="1" ht="15" customHeight="1">
      <c r="A31" s="110"/>
      <c r="B31" s="107"/>
    </row>
    <row r="32" spans="1:2" s="109" customFormat="1" ht="15" customHeight="1">
      <c r="A32" s="106" t="s">
        <v>575</v>
      </c>
      <c r="B32" s="108">
        <f>SUM(B33:B34)+0.0001</f>
        <v>0.17614260000000004</v>
      </c>
    </row>
    <row r="33" spans="1:2" s="109" customFormat="1" ht="15" customHeight="1">
      <c r="A33" s="110" t="s">
        <v>576</v>
      </c>
      <c r="B33" s="107">
        <f>B4*B15</f>
        <v>0.17074260000000005</v>
      </c>
    </row>
    <row r="34" spans="1:2" s="109" customFormat="1" ht="30">
      <c r="A34" s="384" t="s">
        <v>800</v>
      </c>
      <c r="B34" s="107">
        <v>5.3E-3</v>
      </c>
    </row>
    <row r="35" spans="1:2" s="109" customFormat="1" ht="15" customHeight="1">
      <c r="A35" s="110"/>
      <c r="B35" s="107"/>
    </row>
    <row r="36" spans="1:2" s="111" customFormat="1" ht="15" customHeight="1">
      <c r="A36" s="106" t="s">
        <v>577</v>
      </c>
      <c r="B36" s="108">
        <f>SUM(B32,B25,B15,B4)-0.0001</f>
        <v>1.1150426000000002</v>
      </c>
    </row>
    <row r="37" spans="1:2" ht="15" customHeight="1"/>
    <row r="38" spans="1:2" ht="15" customHeight="1"/>
    <row r="39" spans="1:2" ht="15" customHeight="1"/>
    <row r="40" spans="1:2" ht="15" customHeight="1"/>
    <row r="41" spans="1:2" ht="15" customHeight="1"/>
    <row r="42" spans="1:2" ht="15" customHeight="1"/>
    <row r="43" spans="1:2" ht="15" customHeight="1"/>
    <row r="44" spans="1:2" ht="15" customHeight="1"/>
    <row r="45" spans="1:2" ht="15" customHeight="1"/>
    <row r="46" spans="1:2" ht="15" customHeight="1"/>
    <row r="47" spans="1:2" ht="15" customHeight="1"/>
    <row r="48" spans="1:2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</sheetData>
  <mergeCells count="2">
    <mergeCell ref="A1:A2"/>
    <mergeCell ref="B1:B2"/>
  </mergeCells>
  <printOptions horizontalCentered="1"/>
  <pageMargins left="0.47244094488188981" right="0.31496062992125984" top="0.86614173228346458" bottom="0.59055118110236227" header="0.31496062992125984" footer="0.31496062992125984"/>
  <pageSetup paperSize="9" fitToHeight="0" orientation="portrait" horizontalDpi="4294967293" verticalDpi="4294967293" r:id="rId1"/>
  <headerFooter scaleWithDoc="0">
    <oddHeader>&amp;C&amp;"-,Negrito"&amp;16ENCARGOS SOCIAIS&amp;R&amp;G</oddHeader>
    <oddFooter>&amp;R&amp;"-,Negrito"Página &amp;P de &amp;N</oddFooter>
  </headerFooter>
  <ignoredErrors>
    <ignoredError sqref="B4 B24 B31 B33 B6:B14 B35" unlockedFormula="1"/>
  </ignoredError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F9ED0-FD10-4AEB-9C94-D35BF99F644A}">
  <sheetPr>
    <pageSetUpPr fitToPage="1"/>
  </sheetPr>
  <dimension ref="A1:G135"/>
  <sheetViews>
    <sheetView showGridLines="0" view="pageBreakPreview" zoomScaleNormal="100" zoomScaleSheetLayoutView="100" workbookViewId="0">
      <pane ySplit="3" topLeftCell="A4" activePane="bottomLeft" state="frozen"/>
      <selection pane="bottomLeft" activeCell="A9" sqref="A9"/>
    </sheetView>
  </sheetViews>
  <sheetFormatPr defaultRowHeight="12.75"/>
  <cols>
    <col min="1" max="1" width="12.5" style="7" customWidth="1"/>
    <col min="2" max="2" width="50.5" style="7" customWidth="1"/>
    <col min="3" max="3" width="9.33203125" style="10" customWidth="1"/>
    <col min="4" max="4" width="14.83203125" style="152" customWidth="1"/>
    <col min="5" max="5" width="14.6640625" style="152" customWidth="1"/>
    <col min="6" max="6" width="14.5" style="152" customWidth="1"/>
    <col min="7" max="16384" width="9.33203125" style="144"/>
  </cols>
  <sheetData>
    <row r="1" spans="1:6">
      <c r="A1" s="313" t="s">
        <v>11</v>
      </c>
      <c r="B1" s="317" t="s">
        <v>12</v>
      </c>
      <c r="C1" s="315" t="s">
        <v>13</v>
      </c>
      <c r="D1" s="311" t="s">
        <v>579</v>
      </c>
      <c r="E1" s="311" t="s">
        <v>424</v>
      </c>
      <c r="F1" s="311" t="s">
        <v>425</v>
      </c>
    </row>
    <row r="2" spans="1:6" s="10" customFormat="1">
      <c r="A2" s="314"/>
      <c r="B2" s="318"/>
      <c r="C2" s="316"/>
      <c r="D2" s="312"/>
      <c r="E2" s="312"/>
      <c r="F2" s="312"/>
    </row>
    <row r="3" spans="1:6">
      <c r="A3" s="145">
        <v>0</v>
      </c>
      <c r="B3" s="146">
        <v>0</v>
      </c>
      <c r="C3" s="147">
        <v>0</v>
      </c>
      <c r="D3" s="148">
        <v>0</v>
      </c>
      <c r="E3" s="148"/>
      <c r="F3" s="148"/>
    </row>
    <row r="4" spans="1:6" s="281" customFormat="1" ht="25.5">
      <c r="A4" s="277">
        <v>40001</v>
      </c>
      <c r="B4" s="278" t="s">
        <v>18</v>
      </c>
      <c r="C4" s="279" t="s">
        <v>19</v>
      </c>
      <c r="D4" s="280">
        <v>0.25</v>
      </c>
      <c r="E4" s="280">
        <f>VLOOKUP(A4,Composições!C:J,8,FALSE)</f>
        <v>0.27</v>
      </c>
      <c r="F4" s="280">
        <f>E4</f>
        <v>0.27</v>
      </c>
    </row>
    <row r="5" spans="1:6" ht="25.5">
      <c r="A5" s="277">
        <v>40015</v>
      </c>
      <c r="B5" s="278" t="s">
        <v>631</v>
      </c>
      <c r="C5" s="279" t="s">
        <v>21</v>
      </c>
      <c r="D5" s="280"/>
      <c r="E5" s="280">
        <f>VLOOKUP(A5,Composições!C:J,8,FALSE)</f>
        <v>8.120000000000001</v>
      </c>
      <c r="F5" s="280">
        <f>E5</f>
        <v>8.120000000000001</v>
      </c>
    </row>
    <row r="6" spans="1:6">
      <c r="A6" s="277">
        <v>40451</v>
      </c>
      <c r="B6" s="278" t="s">
        <v>55</v>
      </c>
      <c r="C6" s="279" t="s">
        <v>54</v>
      </c>
      <c r="D6" s="280"/>
      <c r="E6" s="280">
        <f>VLOOKUP(A6,Composições!C:J,8,FALSE)</f>
        <v>0.8</v>
      </c>
      <c r="F6" s="280">
        <f>E6</f>
        <v>0.8</v>
      </c>
    </row>
    <row r="7" spans="1:6" s="281" customFormat="1">
      <c r="A7" s="292">
        <v>42800</v>
      </c>
      <c r="B7" s="278" t="s">
        <v>734</v>
      </c>
      <c r="C7" s="279" t="s">
        <v>21</v>
      </c>
      <c r="D7" s="280"/>
      <c r="E7" s="280">
        <f>VLOOKUP(A7,Composições!C:J,8,FALSE)</f>
        <v>871.75</v>
      </c>
      <c r="F7" s="280">
        <f>E7</f>
        <v>871.75</v>
      </c>
    </row>
    <row r="8" spans="1:6" ht="25.5">
      <c r="A8" s="277">
        <v>45040</v>
      </c>
      <c r="B8" s="278" t="s">
        <v>364</v>
      </c>
      <c r="C8" s="279" t="s">
        <v>19</v>
      </c>
      <c r="D8" s="280">
        <v>110.97</v>
      </c>
      <c r="E8" s="280">
        <f>VLOOKUP(A8,Composições!C:J,8,FALSE)</f>
        <v>141.32</v>
      </c>
      <c r="F8" s="280">
        <f>E8</f>
        <v>141.32</v>
      </c>
    </row>
    <row r="9" spans="1:6" s="281" customFormat="1" ht="25.5">
      <c r="A9" s="277">
        <v>45045</v>
      </c>
      <c r="B9" s="278" t="s">
        <v>29</v>
      </c>
      <c r="C9" s="279" t="s">
        <v>30</v>
      </c>
      <c r="D9" s="280">
        <v>15.03</v>
      </c>
      <c r="E9" s="280">
        <f>VLOOKUP(A9,Composições!C:J,8,FALSE)</f>
        <v>16.850000000000001</v>
      </c>
      <c r="F9" s="280">
        <f>E9</f>
        <v>16.850000000000001</v>
      </c>
    </row>
    <row r="10" spans="1:6" ht="25.5">
      <c r="A10" s="277">
        <v>45115</v>
      </c>
      <c r="B10" s="278" t="s">
        <v>364</v>
      </c>
      <c r="C10" s="279" t="s">
        <v>19</v>
      </c>
      <c r="D10" s="280"/>
      <c r="E10" s="280">
        <f>VLOOKUP(A10,Composições!C:J,8,FALSE)</f>
        <v>141.32</v>
      </c>
      <c r="F10" s="280">
        <f>E10</f>
        <v>141.32</v>
      </c>
    </row>
    <row r="11" spans="1:6" s="281" customFormat="1">
      <c r="A11" s="277">
        <v>45135</v>
      </c>
      <c r="B11" s="278" t="s">
        <v>37</v>
      </c>
      <c r="C11" s="279" t="s">
        <v>21</v>
      </c>
      <c r="D11" s="280"/>
      <c r="E11" s="280">
        <f>VLOOKUP(A11,Composições!C:J,8,FALSE)</f>
        <v>96.399999999999991</v>
      </c>
      <c r="F11" s="280">
        <f>E11</f>
        <v>96.399999999999991</v>
      </c>
    </row>
    <row r="12" spans="1:6" ht="25.5">
      <c r="A12" s="277">
        <v>45150</v>
      </c>
      <c r="B12" s="278" t="s">
        <v>364</v>
      </c>
      <c r="C12" s="279" t="s">
        <v>19</v>
      </c>
      <c r="D12" s="280"/>
      <c r="E12" s="280">
        <f>VLOOKUP(A12,Composições!C:J,8,FALSE)</f>
        <v>141.32</v>
      </c>
      <c r="F12" s="280">
        <f>E12</f>
        <v>141.32</v>
      </c>
    </row>
    <row r="13" spans="1:6">
      <c r="A13" s="277">
        <v>45205</v>
      </c>
      <c r="B13" s="278" t="s">
        <v>56</v>
      </c>
      <c r="C13" s="279" t="s">
        <v>54</v>
      </c>
      <c r="D13" s="280"/>
      <c r="E13" s="280">
        <f>VLOOKUP(A13,Composições!C:J,8,FALSE)</f>
        <v>0.95000000000000007</v>
      </c>
      <c r="F13" s="280">
        <f>E13</f>
        <v>0.95000000000000007</v>
      </c>
    </row>
    <row r="14" spans="1:6">
      <c r="A14" s="291">
        <v>45230</v>
      </c>
      <c r="B14" s="278" t="s">
        <v>627</v>
      </c>
      <c r="C14" s="279" t="s">
        <v>25</v>
      </c>
      <c r="D14" s="280">
        <v>8.14</v>
      </c>
      <c r="E14" s="280">
        <f>VLOOKUP(A14,Composições!C:J,8,FALSE)</f>
        <v>8.61</v>
      </c>
      <c r="F14" s="280">
        <f>E14</f>
        <v>8.61</v>
      </c>
    </row>
    <row r="15" spans="1:6">
      <c r="A15" s="277">
        <v>45235</v>
      </c>
      <c r="B15" s="278" t="s">
        <v>581</v>
      </c>
      <c r="C15" s="279" t="s">
        <v>30</v>
      </c>
      <c r="D15" s="280"/>
      <c r="E15" s="280">
        <f>VLOOKUP(A15,Composições!C:J,8,FALSE)</f>
        <v>47.96</v>
      </c>
      <c r="F15" s="280">
        <f>E15</f>
        <v>47.96</v>
      </c>
    </row>
    <row r="16" spans="1:6">
      <c r="A16" s="277">
        <v>45245</v>
      </c>
      <c r="B16" s="278" t="s">
        <v>659</v>
      </c>
      <c r="C16" s="279" t="s">
        <v>19</v>
      </c>
      <c r="D16" s="280">
        <v>3.34</v>
      </c>
      <c r="E16" s="280">
        <f>VLOOKUP(A16,Composições!C:J,8,FALSE)</f>
        <v>3.5700000000000003</v>
      </c>
      <c r="F16" s="280">
        <f>E16</f>
        <v>3.5700000000000003</v>
      </c>
    </row>
    <row r="17" spans="1:6">
      <c r="A17" s="277">
        <v>45430</v>
      </c>
      <c r="B17" s="278" t="s">
        <v>653</v>
      </c>
      <c r="C17" s="279" t="s">
        <v>21</v>
      </c>
      <c r="D17" s="280"/>
      <c r="E17" s="280">
        <f>VLOOKUP(A17,Composições!C:J,8,FALSE)</f>
        <v>58.72</v>
      </c>
      <c r="F17" s="280">
        <f>E17</f>
        <v>58.72</v>
      </c>
    </row>
    <row r="18" spans="1:6" s="281" customFormat="1">
      <c r="A18" s="289">
        <v>47027</v>
      </c>
      <c r="B18" s="278" t="s">
        <v>690</v>
      </c>
      <c r="C18" s="279" t="s">
        <v>21</v>
      </c>
      <c r="D18" s="280"/>
      <c r="E18" s="280">
        <f>Composições!J127</f>
        <v>53.63</v>
      </c>
      <c r="F18" s="280">
        <f>E18</f>
        <v>53.63</v>
      </c>
    </row>
    <row r="19" spans="1:6" ht="25.5">
      <c r="A19" s="289" t="s">
        <v>761</v>
      </c>
      <c r="B19" s="278" t="s">
        <v>763</v>
      </c>
      <c r="C19" s="279" t="s">
        <v>22</v>
      </c>
      <c r="D19" s="280"/>
      <c r="E19" s="280">
        <f>Composições!J768</f>
        <v>1.53</v>
      </c>
      <c r="F19" s="280">
        <f>E19</f>
        <v>1.53</v>
      </c>
    </row>
    <row r="20" spans="1:6" ht="25.5">
      <c r="A20" s="289" t="s">
        <v>762</v>
      </c>
      <c r="B20" s="278" t="s">
        <v>772</v>
      </c>
      <c r="C20" s="279" t="s">
        <v>22</v>
      </c>
      <c r="D20" s="280"/>
      <c r="E20" s="280">
        <f>Composições!J832</f>
        <v>38.21</v>
      </c>
      <c r="F20" s="280">
        <f>E20</f>
        <v>38.21</v>
      </c>
    </row>
    <row r="21" spans="1:6" ht="25.5">
      <c r="A21" s="289" t="s">
        <v>715</v>
      </c>
      <c r="B21" s="278" t="s">
        <v>365</v>
      </c>
      <c r="C21" s="279" t="s">
        <v>22</v>
      </c>
      <c r="D21" s="280"/>
      <c r="E21" s="280">
        <f>VLOOKUP(A21,Composições!C:J,8,FALSE)</f>
        <v>245.14999999999998</v>
      </c>
      <c r="F21" s="280">
        <f>E21</f>
        <v>245.14999999999998</v>
      </c>
    </row>
    <row r="22" spans="1:6" ht="25.5">
      <c r="A22" s="289" t="s">
        <v>713</v>
      </c>
      <c r="B22" s="278" t="s">
        <v>366</v>
      </c>
      <c r="C22" s="279" t="s">
        <v>22</v>
      </c>
      <c r="D22" s="280"/>
      <c r="E22" s="280">
        <f>VLOOKUP(A22,Composições!C:J,8,FALSE)</f>
        <v>1413.64</v>
      </c>
      <c r="F22" s="280">
        <f>E22</f>
        <v>1413.64</v>
      </c>
    </row>
    <row r="23" spans="1:6" ht="25.5">
      <c r="A23" s="289" t="s">
        <v>717</v>
      </c>
      <c r="B23" s="278" t="s">
        <v>718</v>
      </c>
      <c r="C23" s="279" t="s">
        <v>21</v>
      </c>
      <c r="D23" s="280"/>
      <c r="E23" s="280">
        <f>VLOOKUP(A23,Composições!C:J,8,FALSE)</f>
        <v>541.83000000000004</v>
      </c>
      <c r="F23" s="280">
        <f>E23</f>
        <v>541.83000000000004</v>
      </c>
    </row>
    <row r="24" spans="1:6" ht="25.5">
      <c r="A24" s="289" t="s">
        <v>751</v>
      </c>
      <c r="B24" s="278" t="s">
        <v>753</v>
      </c>
      <c r="C24" s="279" t="s">
        <v>22</v>
      </c>
      <c r="D24" s="280"/>
      <c r="E24" s="280">
        <f>Composições!J704</f>
        <v>875.19999999999993</v>
      </c>
      <c r="F24" s="280">
        <f>E24</f>
        <v>875.19999999999993</v>
      </c>
    </row>
    <row r="25" spans="1:6" ht="38.25">
      <c r="A25" s="289" t="s">
        <v>719</v>
      </c>
      <c r="B25" s="278" t="s">
        <v>720</v>
      </c>
      <c r="C25" s="279" t="s">
        <v>22</v>
      </c>
      <c r="D25" s="280"/>
      <c r="E25" s="280">
        <f>VLOOKUP(A25,Composições!C:J,8,FALSE)</f>
        <v>1072.9100000000001</v>
      </c>
      <c r="F25" s="280">
        <f>E25</f>
        <v>1072.9100000000001</v>
      </c>
    </row>
    <row r="26" spans="1:6" ht="25.5">
      <c r="A26" s="289" t="s">
        <v>752</v>
      </c>
      <c r="B26" s="278" t="s">
        <v>776</v>
      </c>
      <c r="C26" s="279" t="s">
        <v>30</v>
      </c>
      <c r="D26" s="280"/>
      <c r="E26" s="280">
        <f>Composições!J896</f>
        <v>62.66</v>
      </c>
      <c r="F26" s="280">
        <f>E26</f>
        <v>62.66</v>
      </c>
    </row>
    <row r="27" spans="1:6">
      <c r="A27" s="277" t="s">
        <v>735</v>
      </c>
      <c r="B27" s="278" t="s">
        <v>58</v>
      </c>
      <c r="C27" s="279" t="s">
        <v>25</v>
      </c>
      <c r="D27" s="280"/>
      <c r="E27" s="280">
        <f>VLOOKUP(A27,Composições!C:J,8,FALSE)</f>
        <v>228260.27548800001</v>
      </c>
      <c r="F27" s="280">
        <f>E27</f>
        <v>228260.27548800001</v>
      </c>
    </row>
    <row r="28" spans="1:6">
      <c r="A28" s="291" t="s">
        <v>437</v>
      </c>
      <c r="B28" s="278" t="s">
        <v>446</v>
      </c>
      <c r="C28" s="279" t="s">
        <v>25</v>
      </c>
      <c r="D28" s="280"/>
      <c r="E28" s="280">
        <v>475</v>
      </c>
      <c r="F28" s="280">
        <f>E28</f>
        <v>475</v>
      </c>
    </row>
    <row r="29" spans="1:6">
      <c r="A29" s="291" t="s">
        <v>438</v>
      </c>
      <c r="B29" s="278" t="s">
        <v>447</v>
      </c>
      <c r="C29" s="279" t="s">
        <v>25</v>
      </c>
      <c r="D29" s="280"/>
      <c r="E29" s="280">
        <v>1625</v>
      </c>
      <c r="F29" s="280">
        <f>E29</f>
        <v>1625</v>
      </c>
    </row>
    <row r="30" spans="1:6">
      <c r="A30" s="291" t="s">
        <v>439</v>
      </c>
      <c r="B30" s="278" t="s">
        <v>448</v>
      </c>
      <c r="C30" s="279" t="s">
        <v>25</v>
      </c>
      <c r="D30" s="280"/>
      <c r="E30" s="280">
        <v>25</v>
      </c>
      <c r="F30" s="280">
        <f>E30</f>
        <v>25</v>
      </c>
    </row>
    <row r="31" spans="1:6" s="281" customFormat="1">
      <c r="A31" s="291" t="s">
        <v>440</v>
      </c>
      <c r="B31" s="278" t="s">
        <v>449</v>
      </c>
      <c r="C31" s="279" t="s">
        <v>25</v>
      </c>
      <c r="D31" s="280"/>
      <c r="E31" s="280">
        <v>254.59</v>
      </c>
      <c r="F31" s="280">
        <f>E31</f>
        <v>254.59</v>
      </c>
    </row>
    <row r="32" spans="1:6" s="281" customFormat="1">
      <c r="A32" s="291" t="s">
        <v>441</v>
      </c>
      <c r="B32" s="278" t="s">
        <v>450</v>
      </c>
      <c r="C32" s="279" t="s">
        <v>25</v>
      </c>
      <c r="D32" s="280"/>
      <c r="E32" s="280">
        <v>210.66</v>
      </c>
      <c r="F32" s="280">
        <f>E32</f>
        <v>210.66</v>
      </c>
    </row>
    <row r="33" spans="1:7" ht="25.5">
      <c r="A33" s="291" t="s">
        <v>503</v>
      </c>
      <c r="B33" s="278" t="s">
        <v>465</v>
      </c>
      <c r="C33" s="279" t="s">
        <v>466</v>
      </c>
      <c r="D33" s="280"/>
      <c r="E33" s="280">
        <v>0.23</v>
      </c>
      <c r="F33" s="280">
        <f>E33</f>
        <v>0.23</v>
      </c>
    </row>
    <row r="34" spans="1:7" ht="25.5">
      <c r="A34" s="291" t="s">
        <v>538</v>
      </c>
      <c r="B34" s="278" t="s">
        <v>467</v>
      </c>
      <c r="C34" s="279" t="s">
        <v>466</v>
      </c>
      <c r="D34" s="280"/>
      <c r="E34" s="280">
        <v>10.98</v>
      </c>
      <c r="F34" s="280">
        <f>E34</f>
        <v>10.98</v>
      </c>
      <c r="G34" s="184"/>
    </row>
    <row r="35" spans="1:7" ht="25.5">
      <c r="A35" s="291" t="s">
        <v>505</v>
      </c>
      <c r="B35" s="278" t="s">
        <v>468</v>
      </c>
      <c r="C35" s="279" t="s">
        <v>469</v>
      </c>
      <c r="D35" s="280"/>
      <c r="E35" s="280">
        <v>1.83</v>
      </c>
      <c r="F35" s="280">
        <f>E35</f>
        <v>1.83</v>
      </c>
    </row>
    <row r="36" spans="1:7">
      <c r="A36" s="291" t="s">
        <v>506</v>
      </c>
      <c r="B36" s="278" t="s">
        <v>470</v>
      </c>
      <c r="C36" s="279" t="s">
        <v>466</v>
      </c>
      <c r="D36" s="280"/>
      <c r="E36" s="280">
        <v>281.31</v>
      </c>
      <c r="F36" s="280">
        <f>E36</f>
        <v>281.31</v>
      </c>
    </row>
    <row r="37" spans="1:7" s="281" customFormat="1">
      <c r="A37" s="291" t="s">
        <v>507</v>
      </c>
      <c r="B37" s="278" t="s">
        <v>471</v>
      </c>
      <c r="C37" s="279" t="s">
        <v>466</v>
      </c>
      <c r="D37" s="280"/>
      <c r="E37" s="280">
        <v>281.31</v>
      </c>
      <c r="F37" s="280">
        <f>E37</f>
        <v>281.31</v>
      </c>
    </row>
    <row r="38" spans="1:7">
      <c r="A38" s="291" t="s">
        <v>508</v>
      </c>
      <c r="B38" s="278" t="s">
        <v>472</v>
      </c>
      <c r="C38" s="279" t="s">
        <v>466</v>
      </c>
      <c r="D38" s="280"/>
      <c r="E38" s="280">
        <v>281.31</v>
      </c>
      <c r="F38" s="280">
        <f>E38</f>
        <v>281.31</v>
      </c>
    </row>
    <row r="39" spans="1:7">
      <c r="A39" s="291" t="s">
        <v>509</v>
      </c>
      <c r="B39" s="278" t="s">
        <v>473</v>
      </c>
      <c r="C39" s="279" t="s">
        <v>432</v>
      </c>
      <c r="D39" s="280"/>
      <c r="E39" s="280">
        <v>5355.84</v>
      </c>
      <c r="F39" s="280">
        <f>E39</f>
        <v>5355.84</v>
      </c>
    </row>
    <row r="40" spans="1:7" s="281" customFormat="1" ht="25.5">
      <c r="A40" s="291" t="s">
        <v>510</v>
      </c>
      <c r="B40" s="278" t="s">
        <v>474</v>
      </c>
      <c r="C40" s="279" t="s">
        <v>432</v>
      </c>
      <c r="D40" s="280"/>
      <c r="E40" s="280">
        <v>6230.67</v>
      </c>
      <c r="F40" s="280">
        <f>E40</f>
        <v>6230.67</v>
      </c>
    </row>
    <row r="41" spans="1:7">
      <c r="A41" s="291" t="s">
        <v>511</v>
      </c>
      <c r="B41" s="278" t="s">
        <v>475</v>
      </c>
      <c r="C41" s="279" t="s">
        <v>432</v>
      </c>
      <c r="D41" s="280"/>
      <c r="E41" s="280">
        <v>597.46</v>
      </c>
      <c r="F41" s="280">
        <f>E41</f>
        <v>597.46</v>
      </c>
    </row>
    <row r="42" spans="1:7" s="281" customFormat="1">
      <c r="A42" s="291" t="s">
        <v>512</v>
      </c>
      <c r="B42" s="278" t="s">
        <v>783</v>
      </c>
      <c r="C42" s="279" t="s">
        <v>466</v>
      </c>
      <c r="D42" s="280"/>
      <c r="E42" s="280">
        <v>196.92</v>
      </c>
      <c r="F42" s="280">
        <f>E42</f>
        <v>196.92</v>
      </c>
    </row>
    <row r="43" spans="1:7">
      <c r="A43" s="291" t="s">
        <v>513</v>
      </c>
      <c r="B43" s="278" t="s">
        <v>476</v>
      </c>
      <c r="C43" s="279" t="s">
        <v>466</v>
      </c>
      <c r="D43" s="280"/>
      <c r="E43" s="280">
        <v>196.92</v>
      </c>
      <c r="F43" s="280">
        <f>E43</f>
        <v>196.92</v>
      </c>
    </row>
    <row r="44" spans="1:7">
      <c r="A44" s="291" t="s">
        <v>514</v>
      </c>
      <c r="B44" s="278" t="s">
        <v>477</v>
      </c>
      <c r="C44" s="279" t="s">
        <v>466</v>
      </c>
      <c r="D44" s="280"/>
      <c r="E44" s="280">
        <v>281.31</v>
      </c>
      <c r="F44" s="280">
        <f>E44</f>
        <v>281.31</v>
      </c>
    </row>
    <row r="45" spans="1:7">
      <c r="A45" s="291" t="s">
        <v>515</v>
      </c>
      <c r="B45" s="278" t="s">
        <v>478</v>
      </c>
      <c r="C45" s="279" t="s">
        <v>466</v>
      </c>
      <c r="D45" s="280"/>
      <c r="E45" s="280">
        <v>281.31</v>
      </c>
      <c r="F45" s="280">
        <f>E45</f>
        <v>281.31</v>
      </c>
    </row>
    <row r="46" spans="1:7">
      <c r="A46" s="291" t="s">
        <v>516</v>
      </c>
      <c r="B46" s="278" t="s">
        <v>479</v>
      </c>
      <c r="C46" s="279" t="s">
        <v>466</v>
      </c>
      <c r="D46" s="280"/>
      <c r="E46" s="280">
        <v>281.31</v>
      </c>
      <c r="F46" s="280">
        <f>E46</f>
        <v>281.31</v>
      </c>
    </row>
    <row r="47" spans="1:7" s="281" customFormat="1">
      <c r="A47" s="291" t="s">
        <v>517</v>
      </c>
      <c r="B47" s="278" t="s">
        <v>480</v>
      </c>
      <c r="C47" s="279" t="s">
        <v>466</v>
      </c>
      <c r="D47" s="280"/>
      <c r="E47" s="280">
        <v>281.31</v>
      </c>
      <c r="F47" s="280">
        <f>E47</f>
        <v>281.31</v>
      </c>
    </row>
    <row r="48" spans="1:7">
      <c r="A48" s="291" t="s">
        <v>518</v>
      </c>
      <c r="B48" s="278" t="s">
        <v>481</v>
      </c>
      <c r="C48" s="279" t="s">
        <v>432</v>
      </c>
      <c r="D48" s="280"/>
      <c r="E48" s="280">
        <v>1057.55</v>
      </c>
      <c r="F48" s="280">
        <f>E48</f>
        <v>1057.55</v>
      </c>
    </row>
    <row r="49" spans="1:6" s="281" customFormat="1">
      <c r="A49" s="291" t="s">
        <v>519</v>
      </c>
      <c r="B49" s="278" t="s">
        <v>482</v>
      </c>
      <c r="C49" s="279" t="s">
        <v>483</v>
      </c>
      <c r="D49" s="280"/>
      <c r="E49" s="280">
        <v>222.45</v>
      </c>
      <c r="F49" s="280">
        <f>E49</f>
        <v>222.45</v>
      </c>
    </row>
    <row r="50" spans="1:6" s="281" customFormat="1">
      <c r="A50" s="291" t="s">
        <v>520</v>
      </c>
      <c r="B50" s="278" t="s">
        <v>484</v>
      </c>
      <c r="C50" s="279" t="s">
        <v>22</v>
      </c>
      <c r="D50" s="280"/>
      <c r="E50" s="280">
        <v>16.07</v>
      </c>
      <c r="F50" s="280">
        <f>E50</f>
        <v>16.07</v>
      </c>
    </row>
    <row r="51" spans="1:6" s="281" customFormat="1">
      <c r="A51" s="291" t="s">
        <v>521</v>
      </c>
      <c r="B51" s="278" t="s">
        <v>485</v>
      </c>
      <c r="C51" s="279" t="s">
        <v>466</v>
      </c>
      <c r="D51" s="280"/>
      <c r="E51" s="280">
        <v>281.31</v>
      </c>
      <c r="F51" s="280">
        <f>E51</f>
        <v>281.31</v>
      </c>
    </row>
    <row r="52" spans="1:6" s="281" customFormat="1">
      <c r="A52" s="291" t="s">
        <v>522</v>
      </c>
      <c r="B52" s="278" t="s">
        <v>486</v>
      </c>
      <c r="C52" s="279" t="s">
        <v>466</v>
      </c>
      <c r="D52" s="280"/>
      <c r="E52" s="280">
        <v>398.22</v>
      </c>
      <c r="F52" s="280">
        <f>E52</f>
        <v>398.22</v>
      </c>
    </row>
    <row r="53" spans="1:6">
      <c r="A53" s="291" t="s">
        <v>523</v>
      </c>
      <c r="B53" s="278" t="s">
        <v>487</v>
      </c>
      <c r="C53" s="279" t="s">
        <v>25</v>
      </c>
      <c r="D53" s="280"/>
      <c r="E53" s="280">
        <v>8252.83</v>
      </c>
      <c r="F53" s="280">
        <f>E53</f>
        <v>8252.83</v>
      </c>
    </row>
    <row r="54" spans="1:6">
      <c r="A54" s="291" t="s">
        <v>524</v>
      </c>
      <c r="B54" s="278" t="s">
        <v>488</v>
      </c>
      <c r="C54" s="279" t="s">
        <v>25</v>
      </c>
      <c r="D54" s="280"/>
      <c r="E54" s="280">
        <v>3158.33</v>
      </c>
      <c r="F54" s="280">
        <f>E54</f>
        <v>3158.33</v>
      </c>
    </row>
    <row r="55" spans="1:6">
      <c r="A55" s="291" t="s">
        <v>525</v>
      </c>
      <c r="B55" s="278" t="s">
        <v>489</v>
      </c>
      <c r="C55" s="279" t="s">
        <v>25</v>
      </c>
      <c r="D55" s="280"/>
      <c r="E55" s="280">
        <v>5036.34</v>
      </c>
      <c r="F55" s="280">
        <f>E55</f>
        <v>5036.34</v>
      </c>
    </row>
    <row r="56" spans="1:6" s="281" customFormat="1">
      <c r="A56" s="291" t="s">
        <v>526</v>
      </c>
      <c r="B56" s="278" t="s">
        <v>490</v>
      </c>
      <c r="C56" s="279" t="s">
        <v>491</v>
      </c>
      <c r="D56" s="280"/>
      <c r="E56" s="280">
        <v>0.54</v>
      </c>
      <c r="F56" s="280">
        <f>E56</f>
        <v>0.54</v>
      </c>
    </row>
    <row r="57" spans="1:6">
      <c r="A57" s="291" t="s">
        <v>527</v>
      </c>
      <c r="B57" s="278" t="s">
        <v>492</v>
      </c>
      <c r="C57" s="279" t="s">
        <v>432</v>
      </c>
      <c r="D57" s="280"/>
      <c r="E57" s="280">
        <v>160</v>
      </c>
      <c r="F57" s="280">
        <f>E57</f>
        <v>160</v>
      </c>
    </row>
    <row r="58" spans="1:6" ht="25.5">
      <c r="A58" s="291" t="s">
        <v>528</v>
      </c>
      <c r="B58" s="278" t="s">
        <v>493</v>
      </c>
      <c r="C58" s="279" t="s">
        <v>432</v>
      </c>
      <c r="D58" s="280"/>
      <c r="E58" s="280">
        <v>50</v>
      </c>
      <c r="F58" s="280">
        <f>E58</f>
        <v>50</v>
      </c>
    </row>
    <row r="59" spans="1:6" ht="25.5">
      <c r="A59" s="291" t="s">
        <v>529</v>
      </c>
      <c r="B59" s="278" t="s">
        <v>494</v>
      </c>
      <c r="C59" s="279" t="s">
        <v>432</v>
      </c>
      <c r="D59" s="280"/>
      <c r="E59" s="280">
        <v>2375.92</v>
      </c>
      <c r="F59" s="280">
        <f>E59</f>
        <v>2375.92</v>
      </c>
    </row>
    <row r="60" spans="1:6">
      <c r="A60" s="291" t="s">
        <v>530</v>
      </c>
      <c r="B60" s="278" t="s">
        <v>495</v>
      </c>
      <c r="C60" s="279" t="s">
        <v>466</v>
      </c>
      <c r="D60" s="280"/>
      <c r="E60" s="280">
        <v>419.36</v>
      </c>
      <c r="F60" s="280">
        <f>E60</f>
        <v>419.36</v>
      </c>
    </row>
    <row r="61" spans="1:6">
      <c r="A61" s="291" t="s">
        <v>531</v>
      </c>
      <c r="B61" s="278" t="s">
        <v>496</v>
      </c>
      <c r="C61" s="279" t="s">
        <v>466</v>
      </c>
      <c r="D61" s="280"/>
      <c r="E61" s="280">
        <v>419.36</v>
      </c>
      <c r="F61" s="280">
        <f>E61</f>
        <v>419.36</v>
      </c>
    </row>
    <row r="62" spans="1:6">
      <c r="A62" s="291" t="s">
        <v>532</v>
      </c>
      <c r="B62" s="278" t="s">
        <v>497</v>
      </c>
      <c r="C62" s="279" t="s">
        <v>25</v>
      </c>
      <c r="D62" s="280"/>
      <c r="E62" s="280">
        <v>90.76</v>
      </c>
      <c r="F62" s="280">
        <f>E62</f>
        <v>90.76</v>
      </c>
    </row>
    <row r="63" spans="1:6">
      <c r="A63" s="291" t="s">
        <v>533</v>
      </c>
      <c r="B63" s="278" t="s">
        <v>498</v>
      </c>
      <c r="C63" s="279" t="s">
        <v>25</v>
      </c>
      <c r="D63" s="280"/>
      <c r="E63" s="280">
        <v>102.65</v>
      </c>
      <c r="F63" s="280">
        <f>E63</f>
        <v>102.65</v>
      </c>
    </row>
    <row r="64" spans="1:6">
      <c r="A64" s="291" t="s">
        <v>534</v>
      </c>
      <c r="B64" s="278" t="s">
        <v>499</v>
      </c>
      <c r="C64" s="279" t="s">
        <v>432</v>
      </c>
      <c r="D64" s="280"/>
      <c r="E64" s="280">
        <v>2375.92</v>
      </c>
      <c r="F64" s="280">
        <f>E64</f>
        <v>2375.92</v>
      </c>
    </row>
    <row r="65" spans="1:6" s="281" customFormat="1">
      <c r="A65" s="291" t="s">
        <v>535</v>
      </c>
      <c r="B65" s="278" t="s">
        <v>500</v>
      </c>
      <c r="C65" s="279" t="s">
        <v>25</v>
      </c>
      <c r="D65" s="280"/>
      <c r="E65" s="280">
        <v>5403.04</v>
      </c>
      <c r="F65" s="280">
        <f>E65</f>
        <v>5403.04</v>
      </c>
    </row>
    <row r="66" spans="1:6" s="281" customFormat="1">
      <c r="A66" s="291" t="s">
        <v>536</v>
      </c>
      <c r="B66" s="278" t="s">
        <v>501</v>
      </c>
      <c r="C66" s="279" t="s">
        <v>466</v>
      </c>
      <c r="D66" s="280"/>
      <c r="E66" s="280">
        <v>0.4</v>
      </c>
      <c r="F66" s="280">
        <f>E66</f>
        <v>0.4</v>
      </c>
    </row>
    <row r="67" spans="1:6" s="281" customFormat="1">
      <c r="A67" s="291" t="s">
        <v>537</v>
      </c>
      <c r="B67" s="278" t="s">
        <v>502</v>
      </c>
      <c r="C67" s="279" t="s">
        <v>25</v>
      </c>
      <c r="D67" s="280"/>
      <c r="E67" s="280">
        <v>4807.28</v>
      </c>
      <c r="F67" s="280">
        <f>E67</f>
        <v>4807.28</v>
      </c>
    </row>
    <row r="68" spans="1:6" ht="51">
      <c r="A68" s="185">
        <v>2</v>
      </c>
      <c r="B68" s="122" t="s">
        <v>665</v>
      </c>
      <c r="C68" s="123" t="s">
        <v>21</v>
      </c>
      <c r="D68" s="149"/>
      <c r="E68" s="149" t="e">
        <f>VLOOKUP(A68,Composições!C:J,8,FALSE)</f>
        <v>#N/A</v>
      </c>
      <c r="F68" s="149" t="e">
        <f>E68</f>
        <v>#N/A</v>
      </c>
    </row>
    <row r="69" spans="1:6" s="281" customFormat="1" ht="38.25">
      <c r="A69" s="185">
        <v>3</v>
      </c>
      <c r="B69" s="122" t="s">
        <v>695</v>
      </c>
      <c r="C69" s="123" t="s">
        <v>21</v>
      </c>
      <c r="D69" s="149"/>
      <c r="E69" s="149" t="e">
        <f>VLOOKUP(A69,Composições!C:J,8,FALSE)</f>
        <v>#N/A</v>
      </c>
      <c r="F69" s="149" t="e">
        <f>E69</f>
        <v>#N/A</v>
      </c>
    </row>
    <row r="70" spans="1:6" s="281" customFormat="1" ht="38.25">
      <c r="A70" s="185">
        <v>4</v>
      </c>
      <c r="B70" s="122" t="s">
        <v>668</v>
      </c>
      <c r="C70" s="123" t="s">
        <v>21</v>
      </c>
      <c r="D70" s="149"/>
      <c r="E70" s="149" t="e">
        <f>VLOOKUP(A70,Composições!C:J,8,FALSE)</f>
        <v>#N/A</v>
      </c>
      <c r="F70" s="149" t="e">
        <f>E70</f>
        <v>#N/A</v>
      </c>
    </row>
    <row r="71" spans="1:6" s="281" customFormat="1">
      <c r="A71" s="185">
        <v>1018</v>
      </c>
      <c r="B71" s="122" t="s">
        <v>691</v>
      </c>
      <c r="C71" s="123" t="s">
        <v>692</v>
      </c>
      <c r="D71" s="149"/>
      <c r="E71" s="149">
        <v>26.85</v>
      </c>
      <c r="F71" s="149">
        <f>E71</f>
        <v>26.85</v>
      </c>
    </row>
    <row r="72" spans="1:6" s="281" customFormat="1" ht="25.5">
      <c r="A72" s="150">
        <v>40010</v>
      </c>
      <c r="B72" s="122" t="s">
        <v>630</v>
      </c>
      <c r="C72" s="123" t="s">
        <v>21</v>
      </c>
      <c r="D72" s="149">
        <v>2.57</v>
      </c>
      <c r="E72" s="149" t="e">
        <f>VLOOKUP(A72,Composições!C:J,8,FALSE)</f>
        <v>#N/A</v>
      </c>
      <c r="F72" s="149" t="e">
        <f>E72</f>
        <v>#N/A</v>
      </c>
    </row>
    <row r="73" spans="1:6" s="281" customFormat="1" ht="25.5">
      <c r="A73" s="150">
        <v>40016</v>
      </c>
      <c r="B73" s="122" t="s">
        <v>632</v>
      </c>
      <c r="C73" s="123" t="s">
        <v>21</v>
      </c>
      <c r="D73" s="149">
        <v>8.1300000000000008</v>
      </c>
      <c r="E73" s="149" t="e">
        <f>VLOOKUP(A73,Composições!C:J,8,FALSE)</f>
        <v>#N/A</v>
      </c>
      <c r="F73" s="149" t="e">
        <f>E73</f>
        <v>#N/A</v>
      </c>
    </row>
    <row r="74" spans="1:6">
      <c r="A74" s="150">
        <v>40090</v>
      </c>
      <c r="B74" s="122" t="s">
        <v>629</v>
      </c>
      <c r="C74" s="123" t="s">
        <v>21</v>
      </c>
      <c r="D74" s="149">
        <v>1.94</v>
      </c>
      <c r="E74" s="149" t="e">
        <f>VLOOKUP(A74,Composições!C:J,8,FALSE)</f>
        <v>#N/A</v>
      </c>
      <c r="F74" s="149" t="e">
        <f>E74</f>
        <v>#N/A</v>
      </c>
    </row>
    <row r="75" spans="1:6">
      <c r="A75" s="124">
        <v>40100</v>
      </c>
      <c r="B75" s="122" t="s">
        <v>633</v>
      </c>
      <c r="C75" s="123" t="s">
        <v>21</v>
      </c>
      <c r="D75" s="149">
        <v>4.18</v>
      </c>
      <c r="E75" s="149" t="e">
        <f>VLOOKUP(A75,Composições!C:J,8,FALSE)</f>
        <v>#N/A</v>
      </c>
      <c r="F75" s="149" t="e">
        <f>E75</f>
        <v>#N/A</v>
      </c>
    </row>
    <row r="76" spans="1:6">
      <c r="A76" s="124">
        <v>40101</v>
      </c>
      <c r="B76" s="122" t="s">
        <v>634</v>
      </c>
      <c r="C76" s="123" t="s">
        <v>21</v>
      </c>
      <c r="D76" s="149">
        <v>5.0199999999999996</v>
      </c>
      <c r="E76" s="149" t="e">
        <f>VLOOKUP(A76,Composições!C:J,8,FALSE)</f>
        <v>#N/A</v>
      </c>
      <c r="F76" s="149" t="e">
        <f>E76</f>
        <v>#N/A</v>
      </c>
    </row>
    <row r="77" spans="1:6" ht="25.5">
      <c r="A77" s="185">
        <v>40140</v>
      </c>
      <c r="B77" s="122" t="s">
        <v>670</v>
      </c>
      <c r="C77" s="123" t="s">
        <v>19</v>
      </c>
      <c r="D77" s="149"/>
      <c r="E77" s="149" t="e">
        <f>VLOOKUP(A77,Composições!C:J,8,FALSE)</f>
        <v>#N/A</v>
      </c>
      <c r="F77" s="149" t="e">
        <f>E77</f>
        <v>#N/A</v>
      </c>
    </row>
    <row r="78" spans="1:6">
      <c r="A78" s="124">
        <v>40310</v>
      </c>
      <c r="B78" s="122" t="s">
        <v>628</v>
      </c>
      <c r="C78" s="123" t="s">
        <v>19</v>
      </c>
      <c r="D78" s="149">
        <v>2.25</v>
      </c>
      <c r="E78" s="149" t="e">
        <f>VLOOKUP(A78,Composições!C:J,8,FALSE)</f>
        <v>#N/A</v>
      </c>
      <c r="F78" s="149" t="e">
        <f>E78</f>
        <v>#N/A</v>
      </c>
    </row>
    <row r="79" spans="1:6">
      <c r="A79" s="185">
        <v>40455</v>
      </c>
      <c r="B79" s="122" t="s">
        <v>671</v>
      </c>
      <c r="C79" s="123" t="s">
        <v>698</v>
      </c>
      <c r="D79" s="149"/>
      <c r="E79" s="149" t="e">
        <f>VLOOKUP(A79,Composições!C:J,8,FALSE)</f>
        <v>#N/A</v>
      </c>
      <c r="F79" s="149" t="e">
        <f>E79</f>
        <v>#N/A</v>
      </c>
    </row>
    <row r="80" spans="1:6">
      <c r="A80" s="150">
        <v>40810</v>
      </c>
      <c r="B80" s="122" t="s">
        <v>637</v>
      </c>
      <c r="C80" s="123" t="s">
        <v>22</v>
      </c>
      <c r="D80" s="149">
        <v>455.27</v>
      </c>
      <c r="E80" s="149" t="e">
        <f>VLOOKUP(A80,Composições!C:J,8,FALSE)</f>
        <v>#N/A</v>
      </c>
      <c r="F80" s="149" t="e">
        <f>E80</f>
        <v>#N/A</v>
      </c>
    </row>
    <row r="81" spans="1:6">
      <c r="A81" s="150">
        <v>40895</v>
      </c>
      <c r="B81" s="122" t="s">
        <v>635</v>
      </c>
      <c r="C81" s="123" t="s">
        <v>19</v>
      </c>
      <c r="D81" s="149">
        <v>0.66</v>
      </c>
      <c r="E81" s="149" t="e">
        <f>VLOOKUP(A81,Composições!C:J,8,FALSE)</f>
        <v>#N/A</v>
      </c>
      <c r="F81" s="149" t="e">
        <f>E81</f>
        <v>#N/A</v>
      </c>
    </row>
    <row r="82" spans="1:6" s="281" customFormat="1">
      <c r="A82" s="150">
        <v>42290</v>
      </c>
      <c r="B82" s="122" t="s">
        <v>60</v>
      </c>
      <c r="C82" s="123" t="s">
        <v>25</v>
      </c>
      <c r="D82" s="149">
        <v>155314.63</v>
      </c>
      <c r="E82" s="149">
        <f>VLOOKUP(A82,Composições!C:J,8,FALSE)</f>
        <v>209374.63729999997</v>
      </c>
      <c r="F82" s="149">
        <f>E82</f>
        <v>209374.63729999997</v>
      </c>
    </row>
    <row r="83" spans="1:6" s="281" customFormat="1" ht="25.5">
      <c r="A83" s="150">
        <v>42301</v>
      </c>
      <c r="B83" s="122" t="s">
        <v>640</v>
      </c>
      <c r="C83" s="123" t="s">
        <v>25</v>
      </c>
      <c r="D83" s="149">
        <v>45903.199999999997</v>
      </c>
      <c r="E83" s="149">
        <f>VLOOKUP(A83,Composições!C:J,8,FALSE)</f>
        <v>34548.559999999998</v>
      </c>
      <c r="F83" s="149">
        <f>E83</f>
        <v>34548.559999999998</v>
      </c>
    </row>
    <row r="84" spans="1:6" s="281" customFormat="1">
      <c r="A84" s="150">
        <v>42825</v>
      </c>
      <c r="B84" s="122" t="s">
        <v>20</v>
      </c>
      <c r="C84" s="123" t="s">
        <v>21</v>
      </c>
      <c r="D84" s="149"/>
      <c r="E84" s="149">
        <v>621.78</v>
      </c>
      <c r="F84" s="149">
        <f>E84</f>
        <v>621.78</v>
      </c>
    </row>
    <row r="85" spans="1:6" s="281" customFormat="1">
      <c r="A85" s="150">
        <v>42856</v>
      </c>
      <c r="B85" s="122" t="s">
        <v>36</v>
      </c>
      <c r="C85" s="123" t="s">
        <v>21</v>
      </c>
      <c r="D85" s="149">
        <v>308.55</v>
      </c>
      <c r="E85" s="149" t="e">
        <f>VLOOKUP(A85,Composições!C:J,8,FALSE)</f>
        <v>#N/A</v>
      </c>
      <c r="F85" s="149" t="e">
        <f>E85</f>
        <v>#N/A</v>
      </c>
    </row>
    <row r="86" spans="1:6" s="281" customFormat="1">
      <c r="A86" s="151">
        <v>45005</v>
      </c>
      <c r="B86" s="122" t="s">
        <v>648</v>
      </c>
      <c r="C86" s="123" t="s">
        <v>21</v>
      </c>
      <c r="D86" s="149">
        <v>70.849999999999994</v>
      </c>
      <c r="E86" s="149" t="e">
        <f>VLOOKUP(A86,Composições!C:J,8,FALSE)</f>
        <v>#N/A</v>
      </c>
      <c r="F86" s="149" t="e">
        <f>E86</f>
        <v>#N/A</v>
      </c>
    </row>
    <row r="87" spans="1:6" s="281" customFormat="1">
      <c r="A87" s="151">
        <v>45015</v>
      </c>
      <c r="B87" s="122" t="s">
        <v>650</v>
      </c>
      <c r="C87" s="123" t="s">
        <v>21</v>
      </c>
      <c r="D87" s="149">
        <v>297.83000000000004</v>
      </c>
      <c r="E87" s="149" t="e">
        <f>VLOOKUP(A87,Composições!C:J,8,FALSE)</f>
        <v>#N/A</v>
      </c>
      <c r="F87" s="149" t="e">
        <f>E87</f>
        <v>#N/A</v>
      </c>
    </row>
    <row r="88" spans="1:6" s="281" customFormat="1">
      <c r="A88" s="150">
        <v>45020</v>
      </c>
      <c r="B88" s="122" t="s">
        <v>33</v>
      </c>
      <c r="C88" s="123" t="s">
        <v>21</v>
      </c>
      <c r="D88" s="149">
        <v>7.04</v>
      </c>
      <c r="E88" s="149" t="e">
        <f>VLOOKUP(A88,Composições!C:J,8,FALSE)</f>
        <v>#N/A</v>
      </c>
      <c r="F88" s="149" t="e">
        <f>E88</f>
        <v>#N/A</v>
      </c>
    </row>
    <row r="89" spans="1:6" s="281" customFormat="1" ht="25.5">
      <c r="A89" s="150">
        <v>45035</v>
      </c>
      <c r="B89" s="122" t="s">
        <v>28</v>
      </c>
      <c r="C89" s="123" t="s">
        <v>19</v>
      </c>
      <c r="D89" s="149">
        <v>90.8</v>
      </c>
      <c r="E89" s="149" t="e">
        <f>VLOOKUP(A89,Composições!C:J,8,FALSE)</f>
        <v>#N/A</v>
      </c>
      <c r="F89" s="149" t="e">
        <f>E89</f>
        <v>#N/A</v>
      </c>
    </row>
    <row r="90" spans="1:6" s="281" customFormat="1">
      <c r="A90" s="150">
        <v>45050</v>
      </c>
      <c r="B90" s="122" t="s">
        <v>580</v>
      </c>
      <c r="C90" s="123" t="s">
        <v>21</v>
      </c>
      <c r="D90" s="149">
        <v>602.15</v>
      </c>
      <c r="E90" s="149" t="e">
        <f>VLOOKUP(A90,Composições!C:J,8,FALSE)</f>
        <v>#N/A</v>
      </c>
      <c r="F90" s="149" t="e">
        <f>E90</f>
        <v>#N/A</v>
      </c>
    </row>
    <row r="91" spans="1:6" s="281" customFormat="1">
      <c r="A91" s="150">
        <v>45055</v>
      </c>
      <c r="B91" s="122" t="s">
        <v>34</v>
      </c>
      <c r="C91" s="123" t="s">
        <v>19</v>
      </c>
      <c r="D91" s="149">
        <v>486.34999999999997</v>
      </c>
      <c r="E91" s="149" t="e">
        <f>VLOOKUP(A91,Composições!C:J,8,FALSE)</f>
        <v>#N/A</v>
      </c>
      <c r="F91" s="149" t="e">
        <f>E91</f>
        <v>#N/A</v>
      </c>
    </row>
    <row r="92" spans="1:6" s="281" customFormat="1">
      <c r="A92" s="150">
        <v>45060</v>
      </c>
      <c r="B92" s="122" t="s">
        <v>35</v>
      </c>
      <c r="C92" s="123" t="s">
        <v>21</v>
      </c>
      <c r="D92" s="149">
        <v>70.849999999999994</v>
      </c>
      <c r="E92" s="149" t="e">
        <f>VLOOKUP(A92,Composições!C:J,8,FALSE)</f>
        <v>#N/A</v>
      </c>
      <c r="F92" s="149" t="e">
        <f>E92</f>
        <v>#N/A</v>
      </c>
    </row>
    <row r="93" spans="1:6" s="281" customFormat="1" ht="25.5">
      <c r="A93" s="150">
        <v>45110</v>
      </c>
      <c r="B93" s="122" t="s">
        <v>28</v>
      </c>
      <c r="C93" s="123" t="s">
        <v>19</v>
      </c>
      <c r="D93" s="149">
        <v>90.8</v>
      </c>
      <c r="E93" s="149" t="e">
        <f>VLOOKUP(A93,Composições!C:J,8,FALSE)</f>
        <v>#N/A</v>
      </c>
      <c r="F93" s="149" t="e">
        <f>E93</f>
        <v>#N/A</v>
      </c>
    </row>
    <row r="94" spans="1:6" s="281" customFormat="1" ht="25.5">
      <c r="A94" s="150">
        <v>45120</v>
      </c>
      <c r="B94" s="122" t="s">
        <v>41</v>
      </c>
      <c r="C94" s="123" t="s">
        <v>30</v>
      </c>
      <c r="D94" s="149">
        <v>15.03</v>
      </c>
      <c r="E94" s="149">
        <f>VLOOKUP(A94,Composições!C:J,8,FALSE)</f>
        <v>16.850000000000001</v>
      </c>
      <c r="F94" s="149">
        <f>E94</f>
        <v>16.850000000000001</v>
      </c>
    </row>
    <row r="95" spans="1:6" s="281" customFormat="1">
      <c r="A95" s="150">
        <v>45131</v>
      </c>
      <c r="B95" s="122" t="s">
        <v>583</v>
      </c>
      <c r="C95" s="123" t="s">
        <v>21</v>
      </c>
      <c r="D95" s="149">
        <v>646.64</v>
      </c>
      <c r="E95" s="149">
        <f>VLOOKUP(A95,Composições!C:J,8,FALSE)</f>
        <v>685.56999999999994</v>
      </c>
      <c r="F95" s="149">
        <f>E95</f>
        <v>685.56999999999994</v>
      </c>
    </row>
    <row r="96" spans="1:6" s="281" customFormat="1" ht="25.5">
      <c r="A96" s="150">
        <v>45145</v>
      </c>
      <c r="B96" s="122" t="s">
        <v>28</v>
      </c>
      <c r="C96" s="123" t="s">
        <v>19</v>
      </c>
      <c r="D96" s="149">
        <v>90.8</v>
      </c>
      <c r="E96" s="149" t="e">
        <f>VLOOKUP(A96,Composições!C:J,8,FALSE)</f>
        <v>#N/A</v>
      </c>
      <c r="F96" s="149" t="e">
        <f>E96</f>
        <v>#N/A</v>
      </c>
    </row>
    <row r="97" spans="1:6" s="281" customFormat="1" ht="25.5">
      <c r="A97" s="150">
        <v>45155</v>
      </c>
      <c r="B97" s="122" t="s">
        <v>46</v>
      </c>
      <c r="C97" s="123" t="s">
        <v>30</v>
      </c>
      <c r="D97" s="149">
        <v>15.03</v>
      </c>
      <c r="E97" s="149">
        <f>VLOOKUP(A97,Composições!C:J,8,FALSE)</f>
        <v>16.850000000000001</v>
      </c>
      <c r="F97" s="149">
        <f>E97</f>
        <v>16.850000000000001</v>
      </c>
    </row>
    <row r="98" spans="1:6" s="281" customFormat="1">
      <c r="A98" s="124">
        <v>45165</v>
      </c>
      <c r="B98" s="122" t="s">
        <v>400</v>
      </c>
      <c r="C98" s="123" t="s">
        <v>21</v>
      </c>
      <c r="D98" s="149"/>
      <c r="E98" s="149">
        <v>433.35</v>
      </c>
      <c r="F98" s="149">
        <f>E98</f>
        <v>433.35</v>
      </c>
    </row>
    <row r="99" spans="1:6" s="281" customFormat="1">
      <c r="A99" s="150">
        <v>45166</v>
      </c>
      <c r="B99" s="122" t="s">
        <v>583</v>
      </c>
      <c r="C99" s="123" t="s">
        <v>21</v>
      </c>
      <c r="D99" s="149">
        <v>646.64</v>
      </c>
      <c r="E99" s="149" t="e">
        <f>VLOOKUP(A99,Composições!C:J,8,FALSE)</f>
        <v>#N/A</v>
      </c>
      <c r="F99" s="149" t="e">
        <f>E99</f>
        <v>#N/A</v>
      </c>
    </row>
    <row r="100" spans="1:6" s="281" customFormat="1">
      <c r="A100" s="150">
        <v>45167</v>
      </c>
      <c r="B100" s="122" t="s">
        <v>47</v>
      </c>
      <c r="C100" s="123" t="s">
        <v>21</v>
      </c>
      <c r="D100" s="149"/>
      <c r="E100" s="149">
        <v>828.3900000000001</v>
      </c>
      <c r="F100" s="149">
        <f>E100</f>
        <v>828.3900000000001</v>
      </c>
    </row>
    <row r="101" spans="1:6" s="281" customFormat="1">
      <c r="A101" s="150">
        <v>45215</v>
      </c>
      <c r="B101" s="122" t="s">
        <v>52</v>
      </c>
      <c r="C101" s="123" t="s">
        <v>21</v>
      </c>
      <c r="D101" s="149"/>
      <c r="E101" s="149">
        <v>747.21</v>
      </c>
      <c r="F101" s="149">
        <f>E101</f>
        <v>747.21</v>
      </c>
    </row>
    <row r="102" spans="1:6" s="281" customFormat="1">
      <c r="A102" s="185">
        <v>45575</v>
      </c>
      <c r="B102" s="122" t="s">
        <v>669</v>
      </c>
      <c r="C102" s="123" t="s">
        <v>19</v>
      </c>
      <c r="D102" s="149"/>
      <c r="E102" s="149" t="e">
        <f>VLOOKUP(A102,Composições!C:J,8,FALSE)</f>
        <v>#N/A</v>
      </c>
      <c r="F102" s="149" t="e">
        <f>E102</f>
        <v>#N/A</v>
      </c>
    </row>
    <row r="103" spans="1:6" s="281" customFormat="1">
      <c r="A103" s="150">
        <v>45590</v>
      </c>
      <c r="B103" s="122" t="s">
        <v>651</v>
      </c>
      <c r="C103" s="123" t="s">
        <v>19</v>
      </c>
      <c r="D103" s="149">
        <v>80.84</v>
      </c>
      <c r="E103" s="149" t="e">
        <f>VLOOKUP(A103,Composições!C:J,8,FALSE)</f>
        <v>#N/A</v>
      </c>
      <c r="F103" s="149" t="e">
        <f>E103</f>
        <v>#N/A</v>
      </c>
    </row>
    <row r="104" spans="1:6" s="281" customFormat="1">
      <c r="A104" s="124">
        <v>47018</v>
      </c>
      <c r="B104" s="122" t="s">
        <v>413</v>
      </c>
      <c r="C104" s="123" t="s">
        <v>21</v>
      </c>
      <c r="D104" s="149"/>
      <c r="E104" s="149">
        <v>578.21</v>
      </c>
      <c r="F104" s="149">
        <f>E104</f>
        <v>578.21</v>
      </c>
    </row>
    <row r="105" spans="1:6" s="281" customFormat="1">
      <c r="A105" s="150">
        <v>47050</v>
      </c>
      <c r="B105" s="122" t="s">
        <v>53</v>
      </c>
      <c r="C105" s="123" t="s">
        <v>54</v>
      </c>
      <c r="D105" s="149">
        <v>1.58</v>
      </c>
      <c r="E105" s="149" t="e">
        <f>VLOOKUP(A105,Composições!C:J,8,FALSE)</f>
        <v>#N/A</v>
      </c>
      <c r="F105" s="149" t="e">
        <f>E105</f>
        <v>#N/A</v>
      </c>
    </row>
    <row r="106" spans="1:6" s="281" customFormat="1" ht="38.25">
      <c r="A106" s="185">
        <v>1109680</v>
      </c>
      <c r="B106" s="122" t="s">
        <v>423</v>
      </c>
      <c r="C106" s="123" t="s">
        <v>698</v>
      </c>
      <c r="D106" s="149"/>
      <c r="E106" s="149" t="e">
        <f>VLOOKUP(A106,Composições!C:J,8,FALSE)</f>
        <v>#N/A</v>
      </c>
      <c r="F106" s="149" t="e">
        <f>E106</f>
        <v>#N/A</v>
      </c>
    </row>
    <row r="107" spans="1:6" s="281" customFormat="1" ht="25.5">
      <c r="A107" s="124">
        <v>2003934</v>
      </c>
      <c r="B107" s="122" t="s">
        <v>660</v>
      </c>
      <c r="C107" s="123" t="s">
        <v>22</v>
      </c>
      <c r="D107" s="149">
        <v>13.37</v>
      </c>
      <c r="E107" s="149">
        <v>13.37</v>
      </c>
      <c r="F107" s="149">
        <f>E107</f>
        <v>13.37</v>
      </c>
    </row>
    <row r="108" spans="1:6" s="281" customFormat="1" ht="25.5">
      <c r="A108" s="151">
        <v>3808043</v>
      </c>
      <c r="B108" s="122" t="s">
        <v>656</v>
      </c>
      <c r="C108" s="123" t="s">
        <v>19</v>
      </c>
      <c r="D108" s="149">
        <v>2.92</v>
      </c>
      <c r="E108" s="149" t="e">
        <f>VLOOKUP(A108,Composições!C:J,8,FALSE)</f>
        <v>#N/A</v>
      </c>
      <c r="F108" s="149" t="e">
        <f>E108</f>
        <v>#N/A</v>
      </c>
    </row>
    <row r="109" spans="1:6" s="281" customFormat="1" ht="38.25">
      <c r="A109" s="124" t="s">
        <v>42</v>
      </c>
      <c r="B109" s="122" t="s">
        <v>43</v>
      </c>
      <c r="C109" s="123" t="s">
        <v>44</v>
      </c>
      <c r="D109" s="149"/>
      <c r="E109" s="149">
        <v>109.16999999999999</v>
      </c>
      <c r="F109" s="149">
        <f>E109</f>
        <v>109.16999999999999</v>
      </c>
    </row>
    <row r="110" spans="1:6" s="281" customFormat="1" ht="38.25">
      <c r="A110" s="124" t="s">
        <v>31</v>
      </c>
      <c r="B110" s="122" t="s">
        <v>32</v>
      </c>
      <c r="C110" s="123" t="s">
        <v>21</v>
      </c>
      <c r="D110" s="149"/>
      <c r="E110" s="149">
        <v>9.4</v>
      </c>
      <c r="F110" s="149">
        <f>E110</f>
        <v>9.4</v>
      </c>
    </row>
    <row r="111" spans="1:6" s="281" customFormat="1" ht="38.25">
      <c r="A111" s="124" t="s">
        <v>26</v>
      </c>
      <c r="B111" s="122" t="s">
        <v>27</v>
      </c>
      <c r="C111" s="123" t="s">
        <v>21</v>
      </c>
      <c r="D111" s="149"/>
      <c r="E111" s="149">
        <v>285.23</v>
      </c>
      <c r="F111" s="149">
        <f>E111</f>
        <v>285.23</v>
      </c>
    </row>
    <row r="112" spans="1:6" s="281" customFormat="1" ht="38.25">
      <c r="A112" s="124" t="s">
        <v>167</v>
      </c>
      <c r="B112" s="122" t="s">
        <v>423</v>
      </c>
      <c r="C112" s="123" t="s">
        <v>21</v>
      </c>
      <c r="D112" s="149"/>
      <c r="E112" s="149">
        <v>2336.8199999999997</v>
      </c>
      <c r="F112" s="149">
        <f>E112</f>
        <v>2336.8199999999997</v>
      </c>
    </row>
    <row r="113" spans="1:6" s="281" customFormat="1" ht="25.5">
      <c r="A113" s="124" t="s">
        <v>23</v>
      </c>
      <c r="B113" s="122" t="s">
        <v>24</v>
      </c>
      <c r="C113" s="123" t="s">
        <v>25</v>
      </c>
      <c r="D113" s="149"/>
      <c r="E113" s="149">
        <v>30.32</v>
      </c>
      <c r="F113" s="149">
        <f>E113</f>
        <v>30.32</v>
      </c>
    </row>
    <row r="114" spans="1:6" s="281" customFormat="1" ht="38.25">
      <c r="A114" s="150" t="s">
        <v>638</v>
      </c>
      <c r="B114" s="122" t="s">
        <v>639</v>
      </c>
      <c r="C114" s="123" t="s">
        <v>25</v>
      </c>
      <c r="D114" s="149">
        <v>508.35</v>
      </c>
      <c r="E114" s="149" t="e">
        <f>VLOOKUP(A114,Composições!C:J,8,FALSE)</f>
        <v>#N/A</v>
      </c>
      <c r="F114" s="149" t="e">
        <f>E114</f>
        <v>#N/A</v>
      </c>
    </row>
    <row r="115" spans="1:6" s="281" customFormat="1" ht="38.25">
      <c r="A115" s="124" t="s">
        <v>410</v>
      </c>
      <c r="B115" s="122" t="s">
        <v>411</v>
      </c>
      <c r="C115" s="123" t="s">
        <v>22</v>
      </c>
      <c r="D115" s="149"/>
      <c r="E115" s="149">
        <v>307.57</v>
      </c>
      <c r="F115" s="149">
        <f>E115</f>
        <v>307.57</v>
      </c>
    </row>
    <row r="116" spans="1:6" s="281" customFormat="1" ht="38.25">
      <c r="A116" s="124" t="s">
        <v>48</v>
      </c>
      <c r="B116" s="122" t="s">
        <v>49</v>
      </c>
      <c r="C116" s="123" t="s">
        <v>22</v>
      </c>
      <c r="D116" s="149"/>
      <c r="E116" s="149">
        <v>390.28</v>
      </c>
      <c r="F116" s="149">
        <f>E116</f>
        <v>390.28</v>
      </c>
    </row>
    <row r="117" spans="1:6" s="281" customFormat="1" ht="38.25">
      <c r="A117" s="151" t="s">
        <v>589</v>
      </c>
      <c r="B117" s="122" t="s">
        <v>590</v>
      </c>
      <c r="C117" s="123" t="s">
        <v>591</v>
      </c>
      <c r="D117" s="149">
        <v>15.68</v>
      </c>
      <c r="E117" s="149">
        <v>15.68</v>
      </c>
      <c r="F117" s="149">
        <f>E117</f>
        <v>15.68</v>
      </c>
    </row>
    <row r="118" spans="1:6" s="281" customFormat="1" ht="38.25">
      <c r="A118" s="124" t="s">
        <v>50</v>
      </c>
      <c r="B118" s="122" t="s">
        <v>51</v>
      </c>
      <c r="C118" s="123" t="s">
        <v>25</v>
      </c>
      <c r="D118" s="149"/>
      <c r="E118" s="149">
        <v>69.19</v>
      </c>
      <c r="F118" s="149">
        <f>E118</f>
        <v>69.19</v>
      </c>
    </row>
    <row r="119" spans="1:6" s="281" customFormat="1" ht="25.5">
      <c r="A119" s="151" t="s">
        <v>606</v>
      </c>
      <c r="B119" s="122" t="s">
        <v>621</v>
      </c>
      <c r="C119" s="123" t="s">
        <v>19</v>
      </c>
      <c r="D119" s="149">
        <v>11.44</v>
      </c>
      <c r="E119" s="149">
        <v>11.44</v>
      </c>
      <c r="F119" s="149">
        <f>E119</f>
        <v>11.44</v>
      </c>
    </row>
    <row r="120" spans="1:6" s="281" customFormat="1" ht="25.5">
      <c r="A120" s="151" t="s">
        <v>622</v>
      </c>
      <c r="B120" s="122" t="s">
        <v>625</v>
      </c>
      <c r="C120" s="123" t="s">
        <v>19</v>
      </c>
      <c r="D120" s="149">
        <v>340.55</v>
      </c>
      <c r="E120" s="149">
        <v>340.55</v>
      </c>
      <c r="F120" s="149">
        <f>E120</f>
        <v>340.55</v>
      </c>
    </row>
    <row r="121" spans="1:6" s="281" customFormat="1" ht="25.5">
      <c r="A121" s="151" t="s">
        <v>626</v>
      </c>
      <c r="B121" s="122" t="s">
        <v>636</v>
      </c>
      <c r="C121" s="123" t="s">
        <v>19</v>
      </c>
      <c r="D121" s="149">
        <v>471.72</v>
      </c>
      <c r="E121" s="149" t="e">
        <f>VLOOKUP(A121,Composições!C:J,8,FALSE)</f>
        <v>#N/A</v>
      </c>
      <c r="F121" s="149" t="e">
        <f>E121</f>
        <v>#N/A</v>
      </c>
    </row>
    <row r="122" spans="1:6" ht="25.5">
      <c r="A122" s="185" t="s">
        <v>662</v>
      </c>
      <c r="B122" s="122" t="s">
        <v>663</v>
      </c>
      <c r="C122" s="123" t="s">
        <v>21</v>
      </c>
      <c r="D122" s="149"/>
      <c r="E122" s="149" t="e">
        <f>VLOOKUP(A122,Composições!C:J,8,FALSE)</f>
        <v>#N/A</v>
      </c>
      <c r="F122" s="149" t="e">
        <f>E122</f>
        <v>#N/A</v>
      </c>
    </row>
    <row r="123" spans="1:6" ht="25.5">
      <c r="A123" s="185" t="s">
        <v>664</v>
      </c>
      <c r="B123" s="122" t="s">
        <v>694</v>
      </c>
      <c r="C123" s="123" t="s">
        <v>21</v>
      </c>
      <c r="D123" s="149"/>
      <c r="E123" s="149" t="e">
        <f>VLOOKUP(A123,Composições!C:J,8,FALSE)</f>
        <v>#N/A</v>
      </c>
      <c r="F123" s="149" t="e">
        <f>E123</f>
        <v>#N/A</v>
      </c>
    </row>
    <row r="124" spans="1:6" ht="38.25">
      <c r="A124" s="185" t="s">
        <v>666</v>
      </c>
      <c r="B124" s="122" t="s">
        <v>696</v>
      </c>
      <c r="C124" s="123" t="s">
        <v>21</v>
      </c>
      <c r="D124" s="149"/>
      <c r="E124" s="149" t="e">
        <f>VLOOKUP(A124,Composições!C:J,8,FALSE)</f>
        <v>#N/A</v>
      </c>
      <c r="F124" s="149" t="e">
        <f>E124</f>
        <v>#N/A</v>
      </c>
    </row>
    <row r="125" spans="1:6" ht="38.25">
      <c r="A125" s="185" t="s">
        <v>667</v>
      </c>
      <c r="B125" s="122" t="s">
        <v>697</v>
      </c>
      <c r="C125" s="123" t="s">
        <v>21</v>
      </c>
      <c r="D125" s="149"/>
      <c r="E125" s="149" t="e">
        <f>VLOOKUP(A125,Composições!C:J,8,FALSE)</f>
        <v>#N/A</v>
      </c>
      <c r="F125" s="149" t="e">
        <f>E125</f>
        <v>#N/A</v>
      </c>
    </row>
    <row r="126" spans="1:6">
      <c r="A126" s="151" t="s">
        <v>455</v>
      </c>
      <c r="B126" s="122" t="s">
        <v>186</v>
      </c>
      <c r="C126" s="123" t="s">
        <v>25</v>
      </c>
      <c r="D126" s="149"/>
      <c r="E126" s="149">
        <v>1974.15</v>
      </c>
      <c r="F126" s="149">
        <f>E126</f>
        <v>1974.15</v>
      </c>
    </row>
    <row r="127" spans="1:6">
      <c r="A127" s="151" t="s">
        <v>456</v>
      </c>
      <c r="B127" s="122" t="s">
        <v>196</v>
      </c>
      <c r="C127" s="123" t="s">
        <v>25</v>
      </c>
      <c r="D127" s="149"/>
      <c r="E127" s="149">
        <v>1950.34</v>
      </c>
      <c r="F127" s="149">
        <f>E127</f>
        <v>1950.34</v>
      </c>
    </row>
    <row r="128" spans="1:6" ht="25.5">
      <c r="A128" s="151" t="s">
        <v>457</v>
      </c>
      <c r="B128" s="122" t="s">
        <v>451</v>
      </c>
      <c r="C128" s="123" t="s">
        <v>25</v>
      </c>
      <c r="D128" s="149"/>
      <c r="E128" s="149">
        <v>1880.21</v>
      </c>
      <c r="F128" s="149">
        <f>E128</f>
        <v>1880.21</v>
      </c>
    </row>
    <row r="129" spans="1:6" ht="25.5">
      <c r="A129" s="151" t="s">
        <v>458</v>
      </c>
      <c r="B129" s="122" t="s">
        <v>452</v>
      </c>
      <c r="C129" s="123" t="s">
        <v>25</v>
      </c>
      <c r="D129" s="149"/>
      <c r="E129" s="149">
        <v>1900.51</v>
      </c>
      <c r="F129" s="149">
        <f>E129</f>
        <v>1900.51</v>
      </c>
    </row>
    <row r="130" spans="1:6" ht="25.5">
      <c r="A130" s="151" t="s">
        <v>459</v>
      </c>
      <c r="B130" s="122" t="s">
        <v>453</v>
      </c>
      <c r="C130" s="123" t="s">
        <v>25</v>
      </c>
      <c r="D130" s="149"/>
      <c r="E130" s="149">
        <v>1880.62</v>
      </c>
      <c r="F130" s="149">
        <f>E130</f>
        <v>1880.62</v>
      </c>
    </row>
    <row r="131" spans="1:6" ht="25.5">
      <c r="A131" s="151" t="s">
        <v>460</v>
      </c>
      <c r="B131" s="122" t="s">
        <v>454</v>
      </c>
      <c r="C131" s="123" t="s">
        <v>25</v>
      </c>
      <c r="D131" s="149"/>
      <c r="E131" s="149">
        <v>1960.41</v>
      </c>
      <c r="F131" s="149">
        <f>E131</f>
        <v>1960.41</v>
      </c>
    </row>
    <row r="132" spans="1:6">
      <c r="A132" s="151" t="s">
        <v>461</v>
      </c>
      <c r="B132" s="122" t="s">
        <v>146</v>
      </c>
      <c r="C132" s="123" t="s">
        <v>25</v>
      </c>
      <c r="D132" s="149"/>
      <c r="E132" s="149">
        <v>1274.43</v>
      </c>
      <c r="F132" s="149">
        <f>E132</f>
        <v>1274.43</v>
      </c>
    </row>
    <row r="133" spans="1:6">
      <c r="A133" s="151" t="s">
        <v>462</v>
      </c>
      <c r="B133" s="122" t="s">
        <v>143</v>
      </c>
      <c r="C133" s="123" t="s">
        <v>25</v>
      </c>
      <c r="D133" s="149"/>
      <c r="E133" s="149">
        <v>1118.22</v>
      </c>
      <c r="F133" s="149">
        <f>E133</f>
        <v>1118.22</v>
      </c>
    </row>
    <row r="134" spans="1:6">
      <c r="A134" s="151" t="s">
        <v>463</v>
      </c>
      <c r="B134" s="122" t="s">
        <v>120</v>
      </c>
      <c r="C134" s="123" t="s">
        <v>25</v>
      </c>
      <c r="D134" s="149"/>
      <c r="E134" s="149">
        <v>946.17</v>
      </c>
      <c r="F134" s="149">
        <f>E134</f>
        <v>946.17</v>
      </c>
    </row>
    <row r="135" spans="1:6">
      <c r="A135" s="151" t="s">
        <v>464</v>
      </c>
      <c r="B135" s="122" t="s">
        <v>173</v>
      </c>
      <c r="C135" s="123" t="s">
        <v>25</v>
      </c>
      <c r="D135" s="149"/>
      <c r="E135" s="149">
        <v>973.92</v>
      </c>
      <c r="F135" s="149">
        <f>E135</f>
        <v>973.92</v>
      </c>
    </row>
  </sheetData>
  <autoFilter ref="A3:F128" xr:uid="{CDEF9ED0-FD10-4AEB-9C94-D35BF99F644A}">
    <sortState xmlns:xlrd2="http://schemas.microsoft.com/office/spreadsheetml/2017/richdata2" ref="A4:F135">
      <sortCondition sortBy="fontColor" ref="A3:A128" dxfId="26"/>
    </sortState>
  </autoFilter>
  <mergeCells count="6">
    <mergeCell ref="F1:F2"/>
    <mergeCell ref="A1:A2"/>
    <mergeCell ref="D1:D2"/>
    <mergeCell ref="C1:C2"/>
    <mergeCell ref="B1:B2"/>
    <mergeCell ref="E1:E2"/>
  </mergeCells>
  <phoneticPr fontId="12" type="noConversion"/>
  <conditionalFormatting sqref="A1">
    <cfRule type="duplicateValues" dxfId="24" priority="78"/>
  </conditionalFormatting>
  <conditionalFormatting sqref="A3">
    <cfRule type="duplicateValues" dxfId="23" priority="77"/>
  </conditionalFormatting>
  <conditionalFormatting sqref="A40">
    <cfRule type="duplicateValues" dxfId="22" priority="10"/>
  </conditionalFormatting>
  <conditionalFormatting sqref="A50">
    <cfRule type="duplicateValues" dxfId="21" priority="5"/>
  </conditionalFormatting>
  <conditionalFormatting sqref="A66:A67 A77 A79">
    <cfRule type="duplicateValues" dxfId="20" priority="60"/>
  </conditionalFormatting>
  <conditionalFormatting sqref="A68">
    <cfRule type="duplicateValues" dxfId="19" priority="1"/>
  </conditionalFormatting>
  <conditionalFormatting sqref="A69:A76 A78">
    <cfRule type="duplicateValues" dxfId="18" priority="59"/>
  </conditionalFormatting>
  <conditionalFormatting sqref="A80:A81 A87 A90">
    <cfRule type="duplicateValues" dxfId="17" priority="48"/>
  </conditionalFormatting>
  <conditionalFormatting sqref="A88:A89 A91 A82:A86">
    <cfRule type="duplicateValues" dxfId="16" priority="47"/>
  </conditionalFormatting>
  <conditionalFormatting sqref="A92 A94 A96 A98 A100 A102 A104 A106 A108 A110 A112 A115 A117 A119 A121 A123 A125">
    <cfRule type="duplicateValues" dxfId="15" priority="42"/>
  </conditionalFormatting>
  <conditionalFormatting sqref="A93 A95 A97 A99 A101 A103 A105 A107 A109 A111 A113:A114 A116 A118 A120 A122 A124 A126">
    <cfRule type="duplicateValues" dxfId="14" priority="41"/>
  </conditionalFormatting>
  <conditionalFormatting sqref="A127:A129">
    <cfRule type="duplicateValues" dxfId="13" priority="8"/>
  </conditionalFormatting>
  <conditionalFormatting sqref="A130:A131">
    <cfRule type="duplicateValues" dxfId="12" priority="83"/>
  </conditionalFormatting>
  <conditionalFormatting sqref="A132">
    <cfRule type="duplicateValues" dxfId="11" priority="6"/>
  </conditionalFormatting>
  <conditionalFormatting sqref="A133">
    <cfRule type="duplicateValues" dxfId="10" priority="4"/>
  </conditionalFormatting>
  <conditionalFormatting sqref="A134">
    <cfRule type="duplicateValues" dxfId="9" priority="3"/>
  </conditionalFormatting>
  <conditionalFormatting sqref="A135 A4:A16">
    <cfRule type="duplicateValues" dxfId="8" priority="2"/>
  </conditionalFormatting>
  <conditionalFormatting sqref="A136:A1048576 A51:A65 A17:A39 A41:A49">
    <cfRule type="duplicateValues" dxfId="7" priority="80"/>
  </conditionalFormatting>
  <pageMargins left="0.47244094488188981" right="0.31496062992125984" top="0.86614173228346458" bottom="0.59055118110236227" header="0.31496062992125984" footer="0.31496062992125984"/>
  <pageSetup paperSize="9" scale="91" fitToHeight="0" orientation="portrait" r:id="rId1"/>
  <headerFooter scaleWithDoc="0">
    <oddHeader>&amp;C&amp;"-,Negrito"&amp;16PLANILHA DE SERVIÇOS&amp;R&amp;G</oddHeader>
    <oddFooter>&amp;R&amp;"-,Negrito"Página &amp;P de &amp;N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E7ADA-5516-4C79-8E13-B3318FCD5788}">
  <sheetPr>
    <tabColor rgb="FFFFC000"/>
    <outlinePr summaryBelow="0" summaryRight="0"/>
    <pageSetUpPr fitToPage="1"/>
  </sheetPr>
  <dimension ref="A1:P1870"/>
  <sheetViews>
    <sheetView showGridLines="0" showZeros="0" view="pageBreakPreview" zoomScale="80" zoomScaleNormal="80" zoomScaleSheetLayoutView="80" workbookViewId="0">
      <pane ySplit="1" topLeftCell="A2" activePane="bottomLeft" state="frozen"/>
      <selection pane="bottomLeft" activeCell="C1551" sqref="C1551"/>
    </sheetView>
  </sheetViews>
  <sheetFormatPr defaultRowHeight="12.75" outlineLevelRow="1"/>
  <cols>
    <col min="1" max="1" width="66.5" style="157" customWidth="1"/>
    <col min="2" max="2" width="16.33203125" style="157" customWidth="1"/>
    <col min="3" max="3" width="12.1640625" style="157" customWidth="1"/>
    <col min="4" max="4" width="16.1640625" style="157" customWidth="1"/>
    <col min="5" max="7" width="6.5" style="157" customWidth="1"/>
    <col min="8" max="8" width="7.1640625" style="157" customWidth="1"/>
    <col min="9" max="9" width="13.1640625" style="157" customWidth="1"/>
    <col min="10" max="10" width="18.33203125" style="157" customWidth="1"/>
    <col min="11" max="11" width="16.6640625" style="157" bestFit="1" customWidth="1"/>
    <col min="12" max="12" width="15.33203125" style="157" customWidth="1"/>
    <col min="13" max="13" width="19" style="157" bestFit="1" customWidth="1"/>
    <col min="14" max="14" width="19.1640625" style="157" bestFit="1" customWidth="1"/>
    <col min="15" max="16384" width="9.33203125" style="157"/>
  </cols>
  <sheetData>
    <row r="1" spans="1:16" ht="15">
      <c r="A1" s="26"/>
      <c r="B1" s="26"/>
      <c r="C1" s="27"/>
      <c r="D1" s="26"/>
      <c r="E1" s="26"/>
      <c r="F1" s="26"/>
      <c r="G1" s="26"/>
      <c r="H1" s="26"/>
      <c r="I1" s="26">
        <v>0</v>
      </c>
      <c r="J1" s="26">
        <v>0</v>
      </c>
      <c r="K1" s="155"/>
      <c r="L1" s="112" t="s">
        <v>367</v>
      </c>
      <c r="M1" s="156">
        <v>0.20480000000000001</v>
      </c>
      <c r="N1" s="155"/>
    </row>
    <row r="2" spans="1:16" customFormat="1"/>
    <row r="3" spans="1:16" s="266" customFormat="1" ht="18" customHeight="1">
      <c r="A3" s="260" t="s">
        <v>737</v>
      </c>
      <c r="B3" s="261"/>
      <c r="C3" s="262"/>
      <c r="D3" s="261"/>
      <c r="E3" s="261"/>
      <c r="F3" s="261"/>
      <c r="G3" s="261"/>
      <c r="H3" s="261"/>
      <c r="I3" s="263"/>
      <c r="J3" s="261"/>
      <c r="K3" s="264"/>
      <c r="L3" s="264"/>
      <c r="M3" s="265"/>
      <c r="N3" s="264"/>
      <c r="O3" s="264"/>
      <c r="P3" s="264"/>
    </row>
    <row r="4" spans="1:16" customFormat="1" ht="18" customHeight="1" outlineLevel="1">
      <c r="A4" s="28" t="s">
        <v>63</v>
      </c>
      <c r="B4" s="137" t="s">
        <v>64</v>
      </c>
      <c r="C4" s="29" t="s">
        <v>65</v>
      </c>
      <c r="D4" s="137" t="s">
        <v>66</v>
      </c>
      <c r="E4" s="321" t="s">
        <v>67</v>
      </c>
      <c r="F4" s="321"/>
      <c r="G4" s="321" t="s">
        <v>68</v>
      </c>
      <c r="H4" s="321"/>
      <c r="I4" s="136" t="s">
        <v>69</v>
      </c>
      <c r="J4" s="137" t="s">
        <v>70</v>
      </c>
      <c r="K4" s="30"/>
      <c r="L4" s="113"/>
      <c r="M4" s="114"/>
      <c r="N4" s="244"/>
      <c r="O4" s="244"/>
      <c r="P4" s="244"/>
    </row>
    <row r="5" spans="1:16" customFormat="1" ht="15" customHeight="1" outlineLevel="1">
      <c r="A5" s="245" t="str">
        <f>VLOOKUP(B5,Equipamentos!A:E,2,FALSE)</f>
        <v>TRATOR ESTEIRAS COM LAMINA - CAT D6 OU EQUIVALENTE</v>
      </c>
      <c r="B5" s="246">
        <v>30000</v>
      </c>
      <c r="C5" s="56">
        <v>1</v>
      </c>
      <c r="D5" s="57"/>
      <c r="E5" s="320">
        <f>VLOOKUP(B5,Equipamentos!A:E,4,FALSE)</f>
        <v>225.65</v>
      </c>
      <c r="F5" s="320"/>
      <c r="G5" s="320">
        <f>VLOOKUP(B5,Equipamentos!A:E,5,FALSE)</f>
        <v>71.760000000000005</v>
      </c>
      <c r="H5" s="320"/>
      <c r="I5" s="31">
        <v>1</v>
      </c>
      <c r="J5" s="59">
        <f>TRUNC(I5*((C5*E5)+(D5*G5)),2)</f>
        <v>225.65</v>
      </c>
      <c r="K5" s="33"/>
      <c r="L5" s="115"/>
      <c r="M5" s="116"/>
      <c r="N5" s="247"/>
      <c r="O5" s="247"/>
      <c r="P5" s="247"/>
    </row>
    <row r="6" spans="1:16" customFormat="1" ht="15" customHeight="1" outlineLevel="1">
      <c r="A6" s="245">
        <f>VLOOKUP(B6,Equipamentos!A:E,2,FALSE)</f>
        <v>0</v>
      </c>
      <c r="B6" s="246"/>
      <c r="C6" s="56"/>
      <c r="D6" s="57"/>
      <c r="E6" s="320">
        <f>VLOOKUP(B6,Equipamentos!A:E,4,FALSE)</f>
        <v>0</v>
      </c>
      <c r="F6" s="320"/>
      <c r="G6" s="320">
        <f>VLOOKUP(B6,Equipamentos!A:E,5,FALSE)</f>
        <v>0</v>
      </c>
      <c r="H6" s="320"/>
      <c r="I6" s="31"/>
      <c r="J6" s="59">
        <f t="shared" ref="J6:J14" si="0">TRUNC(I6*((C6*E6)+(D6*G6)),2)</f>
        <v>0</v>
      </c>
      <c r="K6" s="33"/>
      <c r="L6" s="115"/>
      <c r="M6" s="116"/>
      <c r="N6" s="247"/>
      <c r="O6" s="247"/>
      <c r="P6" s="247"/>
    </row>
    <row r="7" spans="1:16" customFormat="1" ht="15" customHeight="1" outlineLevel="1">
      <c r="A7" s="245">
        <f>VLOOKUP(B7,Equipamentos!A:E,2,FALSE)</f>
        <v>0</v>
      </c>
      <c r="B7" s="246"/>
      <c r="C7" s="56"/>
      <c r="D7" s="57"/>
      <c r="E7" s="320">
        <f>VLOOKUP(B7,Equipamentos!A:E,4,FALSE)</f>
        <v>0</v>
      </c>
      <c r="F7" s="320"/>
      <c r="G7" s="320">
        <f>VLOOKUP(B7,Equipamentos!A:E,5,FALSE)</f>
        <v>0</v>
      </c>
      <c r="H7" s="320"/>
      <c r="I7" s="31"/>
      <c r="J7" s="59">
        <f t="shared" si="0"/>
        <v>0</v>
      </c>
      <c r="K7" s="33"/>
      <c r="L7" s="115"/>
      <c r="M7" s="116"/>
      <c r="N7" s="247"/>
      <c r="O7" s="247"/>
      <c r="P7" s="247"/>
    </row>
    <row r="8" spans="1:16" customFormat="1" ht="15" customHeight="1" outlineLevel="1">
      <c r="A8" s="245">
        <f>VLOOKUP(B8,Equipamentos!A:E,2,FALSE)</f>
        <v>0</v>
      </c>
      <c r="B8" s="246"/>
      <c r="C8" s="56"/>
      <c r="D8" s="57"/>
      <c r="E8" s="320">
        <f>VLOOKUP(B8,Equipamentos!A:E,4,FALSE)</f>
        <v>0</v>
      </c>
      <c r="F8" s="320"/>
      <c r="G8" s="320">
        <f>VLOOKUP(B8,Equipamentos!A:E,5,FALSE)</f>
        <v>0</v>
      </c>
      <c r="H8" s="320"/>
      <c r="I8" s="31"/>
      <c r="J8" s="59">
        <f t="shared" si="0"/>
        <v>0</v>
      </c>
      <c r="K8" s="33"/>
      <c r="L8" s="115"/>
      <c r="M8" s="116"/>
      <c r="N8" s="247"/>
      <c r="O8" s="247"/>
      <c r="P8" s="247"/>
    </row>
    <row r="9" spans="1:16" customFormat="1" ht="15" customHeight="1" outlineLevel="1">
      <c r="A9" s="245">
        <f>VLOOKUP(B9,Equipamentos!A:E,2,FALSE)</f>
        <v>0</v>
      </c>
      <c r="B9" s="246"/>
      <c r="C9" s="56"/>
      <c r="D9" s="57"/>
      <c r="E9" s="320">
        <f>VLOOKUP(B9,Equipamentos!A:E,4,FALSE)</f>
        <v>0</v>
      </c>
      <c r="F9" s="320"/>
      <c r="G9" s="320">
        <f>VLOOKUP(B9,Equipamentos!A:E,5,FALSE)</f>
        <v>0</v>
      </c>
      <c r="H9" s="320"/>
      <c r="I9" s="31"/>
      <c r="J9" s="59">
        <f t="shared" si="0"/>
        <v>0</v>
      </c>
      <c r="K9" s="33"/>
      <c r="L9" s="115"/>
      <c r="M9" s="116"/>
      <c r="N9" s="247"/>
      <c r="O9" s="247"/>
      <c r="P9" s="247"/>
    </row>
    <row r="10" spans="1:16" customFormat="1" ht="15" customHeight="1" outlineLevel="1">
      <c r="A10" s="245">
        <f>VLOOKUP(B10,Equipamentos!A:E,2,FALSE)</f>
        <v>0</v>
      </c>
      <c r="B10" s="246"/>
      <c r="C10" s="56"/>
      <c r="D10" s="57"/>
      <c r="E10" s="320">
        <f>VLOOKUP(B10,Equipamentos!A:E,4,FALSE)</f>
        <v>0</v>
      </c>
      <c r="F10" s="320"/>
      <c r="G10" s="320">
        <f>VLOOKUP(B10,Equipamentos!A:E,5,FALSE)</f>
        <v>0</v>
      </c>
      <c r="H10" s="320"/>
      <c r="I10" s="31"/>
      <c r="J10" s="59">
        <f t="shared" si="0"/>
        <v>0</v>
      </c>
      <c r="K10" s="33"/>
      <c r="L10" s="115"/>
      <c r="M10" s="116"/>
      <c r="N10" s="247"/>
      <c r="O10" s="247"/>
      <c r="P10" s="247"/>
    </row>
    <row r="11" spans="1:16" customFormat="1" ht="15" customHeight="1" outlineLevel="1">
      <c r="A11" s="245">
        <f>VLOOKUP(B11,Equipamentos!A:E,2,FALSE)</f>
        <v>0</v>
      </c>
      <c r="B11" s="246"/>
      <c r="C11" s="56"/>
      <c r="D11" s="57"/>
      <c r="E11" s="320">
        <f>VLOOKUP(B11,Equipamentos!A:E,4,FALSE)</f>
        <v>0</v>
      </c>
      <c r="F11" s="320"/>
      <c r="G11" s="320">
        <f>VLOOKUP(B11,Equipamentos!A:E,5,FALSE)</f>
        <v>0</v>
      </c>
      <c r="H11" s="320"/>
      <c r="I11" s="31"/>
      <c r="J11" s="59">
        <f t="shared" si="0"/>
        <v>0</v>
      </c>
      <c r="K11" s="33"/>
      <c r="L11" s="115"/>
      <c r="M11" s="116"/>
      <c r="N11" s="247"/>
      <c r="O11" s="247"/>
      <c r="P11" s="247"/>
    </row>
    <row r="12" spans="1:16" customFormat="1" ht="15" customHeight="1" outlineLevel="1">
      <c r="A12" s="245">
        <f>VLOOKUP(B12,Equipamentos!A:E,2,FALSE)</f>
        <v>0</v>
      </c>
      <c r="B12" s="246"/>
      <c r="C12" s="56"/>
      <c r="D12" s="57"/>
      <c r="E12" s="320">
        <f>VLOOKUP(B12,Equipamentos!A:E,4,FALSE)</f>
        <v>0</v>
      </c>
      <c r="F12" s="320"/>
      <c r="G12" s="320">
        <f>VLOOKUP(B12,Equipamentos!A:E,5,FALSE)</f>
        <v>0</v>
      </c>
      <c r="H12" s="320"/>
      <c r="I12" s="31"/>
      <c r="J12" s="59">
        <f t="shared" si="0"/>
        <v>0</v>
      </c>
      <c r="K12" s="33"/>
      <c r="L12" s="115"/>
      <c r="M12" s="116"/>
      <c r="N12" s="247"/>
      <c r="O12" s="247"/>
      <c r="P12" s="247"/>
    </row>
    <row r="13" spans="1:16" customFormat="1" ht="15" customHeight="1" outlineLevel="1">
      <c r="A13" s="245">
        <f>VLOOKUP(B13,Equipamentos!A:E,2,FALSE)</f>
        <v>0</v>
      </c>
      <c r="B13" s="246"/>
      <c r="C13" s="56"/>
      <c r="D13" s="57"/>
      <c r="E13" s="320">
        <f>VLOOKUP(B13,Equipamentos!A:E,4,FALSE)</f>
        <v>0</v>
      </c>
      <c r="F13" s="320"/>
      <c r="G13" s="320">
        <f>VLOOKUP(B13,Equipamentos!A:E,5,FALSE)</f>
        <v>0</v>
      </c>
      <c r="H13" s="320"/>
      <c r="I13" s="31"/>
      <c r="J13" s="59">
        <f t="shared" si="0"/>
        <v>0</v>
      </c>
      <c r="K13" s="33"/>
      <c r="L13" s="115"/>
      <c r="M13" s="116"/>
      <c r="N13" s="247"/>
      <c r="O13" s="247"/>
      <c r="P13" s="247"/>
    </row>
    <row r="14" spans="1:16" customFormat="1" ht="15" customHeight="1" outlineLevel="1">
      <c r="A14" s="245">
        <f>VLOOKUP(B14,Equipamentos!A:E,2,FALSE)</f>
        <v>0</v>
      </c>
      <c r="B14" s="246"/>
      <c r="C14" s="56"/>
      <c r="D14" s="57"/>
      <c r="E14" s="320">
        <f>VLOOKUP(B14,Equipamentos!A:E,4,FALSE)</f>
        <v>0</v>
      </c>
      <c r="F14" s="320"/>
      <c r="G14" s="320">
        <f>VLOOKUP(B14,Equipamentos!A:E,5,FALSE)</f>
        <v>0</v>
      </c>
      <c r="H14" s="320"/>
      <c r="I14" s="31"/>
      <c r="J14" s="61">
        <f t="shared" si="0"/>
        <v>0</v>
      </c>
      <c r="K14" s="33"/>
      <c r="L14" s="115"/>
      <c r="M14" s="116"/>
      <c r="N14" s="247"/>
      <c r="O14" s="247"/>
      <c r="P14" s="247"/>
    </row>
    <row r="15" spans="1:16" customFormat="1" ht="18" customHeight="1" outlineLevel="1">
      <c r="A15" s="34"/>
      <c r="B15" s="34"/>
      <c r="C15" s="35"/>
      <c r="D15" s="34"/>
      <c r="E15" s="34"/>
      <c r="F15" s="34"/>
      <c r="G15" s="34"/>
      <c r="H15" s="34"/>
      <c r="I15" s="36" t="s">
        <v>71</v>
      </c>
      <c r="J15" s="62">
        <f>SUBTOTAL(9,J5:J14)</f>
        <v>225.65</v>
      </c>
      <c r="K15" s="33"/>
      <c r="L15" s="117"/>
      <c r="M15" s="46"/>
      <c r="N15" s="247"/>
      <c r="O15" s="247"/>
      <c r="P15" s="247"/>
    </row>
    <row r="16" spans="1:16" customFormat="1" ht="18" customHeight="1" outlineLevel="1">
      <c r="A16" s="28" t="s">
        <v>72</v>
      </c>
      <c r="B16" s="137" t="s">
        <v>64</v>
      </c>
      <c r="C16" s="29" t="s">
        <v>73</v>
      </c>
      <c r="D16" s="137" t="s">
        <v>74</v>
      </c>
      <c r="E16" s="321" t="s">
        <v>368</v>
      </c>
      <c r="F16" s="322"/>
      <c r="G16" s="248"/>
      <c r="H16" s="248"/>
      <c r="I16" s="136" t="s">
        <v>69</v>
      </c>
      <c r="J16" s="63" t="s">
        <v>70</v>
      </c>
      <c r="K16" s="30"/>
      <c r="L16" s="113"/>
      <c r="M16" s="114"/>
      <c r="N16" s="30"/>
      <c r="O16" s="30"/>
      <c r="P16" s="30"/>
    </row>
    <row r="17" spans="1:16" customFormat="1" ht="15" customHeight="1" outlineLevel="1">
      <c r="A17" s="245" t="str">
        <f>VLOOKUP(B17,'M.O.'!A:E,2,FALSE)</f>
        <v>ENCARREGADO DE SERVIÇO</v>
      </c>
      <c r="B17" s="246">
        <v>20002</v>
      </c>
      <c r="C17" s="58"/>
      <c r="D17" s="59">
        <f>VLOOKUP(B17,'M.O.'!A:E,5,FALSE)</f>
        <v>22.27</v>
      </c>
      <c r="E17" s="323">
        <v>111.5</v>
      </c>
      <c r="F17" s="323"/>
      <c r="G17" s="38"/>
      <c r="H17" s="38"/>
      <c r="I17" s="31">
        <v>0.4</v>
      </c>
      <c r="J17" s="59">
        <f t="shared" ref="J17:J26" si="1">TRUNC(I17*D17,2)</f>
        <v>8.9</v>
      </c>
      <c r="K17" s="33"/>
      <c r="L17" s="115"/>
      <c r="M17" s="116"/>
      <c r="N17" s="33"/>
      <c r="O17" s="33"/>
      <c r="P17" s="33"/>
    </row>
    <row r="18" spans="1:16" customFormat="1" ht="15" outlineLevel="1">
      <c r="A18" s="245" t="str">
        <f>VLOOKUP(B18,'M.O.'!A:E,2,FALSE)</f>
        <v>AJUDANTE</v>
      </c>
      <c r="B18" s="246">
        <v>20003</v>
      </c>
      <c r="C18" s="58"/>
      <c r="D18" s="59">
        <f>VLOOKUP(B18,'M.O.'!A:E,5,FALSE)</f>
        <v>14.1</v>
      </c>
      <c r="E18" s="323">
        <v>111.5</v>
      </c>
      <c r="F18" s="323"/>
      <c r="G18" s="38"/>
      <c r="H18" s="38"/>
      <c r="I18" s="31">
        <v>2</v>
      </c>
      <c r="J18" s="59">
        <f t="shared" si="1"/>
        <v>28.2</v>
      </c>
      <c r="K18" s="33"/>
      <c r="L18" s="115"/>
      <c r="M18" s="116"/>
      <c r="N18" s="33"/>
      <c r="O18" s="33"/>
      <c r="P18" s="33"/>
    </row>
    <row r="19" spans="1:16" customFormat="1" ht="15" outlineLevel="1">
      <c r="A19" s="245">
        <f>VLOOKUP(B19,'M.O.'!A:E,2,FALSE)</f>
        <v>0</v>
      </c>
      <c r="B19" s="246"/>
      <c r="C19" s="58"/>
      <c r="D19" s="59">
        <f>VLOOKUP(B19,'M.O.'!A:E,5,FALSE)</f>
        <v>0</v>
      </c>
      <c r="E19" s="323">
        <v>111.5</v>
      </c>
      <c r="F19" s="323"/>
      <c r="G19" s="38"/>
      <c r="H19" s="38"/>
      <c r="I19" s="31"/>
      <c r="J19" s="59">
        <f t="shared" si="1"/>
        <v>0</v>
      </c>
      <c r="K19" s="33"/>
      <c r="L19" s="115"/>
      <c r="M19" s="116"/>
      <c r="N19" s="33"/>
      <c r="O19" s="33"/>
      <c r="P19" s="33"/>
    </row>
    <row r="20" spans="1:16" customFormat="1" ht="15" outlineLevel="1">
      <c r="A20" s="245">
        <f>VLOOKUP(B20,'M.O.'!A:E,2,FALSE)</f>
        <v>0</v>
      </c>
      <c r="B20" s="246"/>
      <c r="C20" s="58"/>
      <c r="D20" s="59">
        <f>VLOOKUP(B20,'M.O.'!A:E,5,FALSE)</f>
        <v>0</v>
      </c>
      <c r="E20" s="323">
        <v>111.5</v>
      </c>
      <c r="F20" s="323"/>
      <c r="G20" s="38"/>
      <c r="H20" s="38"/>
      <c r="I20" s="31"/>
      <c r="J20" s="59">
        <f t="shared" si="1"/>
        <v>0</v>
      </c>
      <c r="K20" s="33"/>
      <c r="L20" s="115"/>
      <c r="M20" s="116"/>
      <c r="N20" s="33"/>
      <c r="O20" s="33"/>
      <c r="P20" s="33"/>
    </row>
    <row r="21" spans="1:16" customFormat="1" ht="15" outlineLevel="1">
      <c r="A21" s="245">
        <f>VLOOKUP(B21,'M.O.'!A:E,2,FALSE)</f>
        <v>0</v>
      </c>
      <c r="B21" s="246"/>
      <c r="C21" s="58"/>
      <c r="D21" s="59">
        <f>VLOOKUP(B21,'M.O.'!A:E,5,FALSE)</f>
        <v>0</v>
      </c>
      <c r="E21" s="323">
        <v>111.5</v>
      </c>
      <c r="F21" s="323"/>
      <c r="G21" s="38"/>
      <c r="H21" s="38"/>
      <c r="I21" s="31"/>
      <c r="J21" s="59">
        <f t="shared" si="1"/>
        <v>0</v>
      </c>
      <c r="K21" s="33"/>
      <c r="L21" s="115"/>
      <c r="M21" s="116"/>
      <c r="N21" s="33"/>
      <c r="O21" s="33"/>
      <c r="P21" s="33"/>
    </row>
    <row r="22" spans="1:16" customFormat="1" ht="15" outlineLevel="1">
      <c r="A22" s="245">
        <f>VLOOKUP(B22,'M.O.'!A:E,2,FALSE)</f>
        <v>0</v>
      </c>
      <c r="B22" s="246"/>
      <c r="C22" s="58"/>
      <c r="D22" s="59">
        <f>VLOOKUP(B22,'M.O.'!A:E,5,FALSE)</f>
        <v>0</v>
      </c>
      <c r="E22" s="323">
        <v>111.5</v>
      </c>
      <c r="F22" s="323"/>
      <c r="G22" s="38"/>
      <c r="H22" s="38"/>
      <c r="I22" s="31"/>
      <c r="J22" s="59">
        <f t="shared" si="1"/>
        <v>0</v>
      </c>
      <c r="K22" s="33"/>
      <c r="L22" s="115"/>
      <c r="M22" s="116"/>
      <c r="N22" s="33"/>
      <c r="O22" s="33"/>
      <c r="P22" s="33"/>
    </row>
    <row r="23" spans="1:16" customFormat="1" ht="15" outlineLevel="1">
      <c r="A23" s="245">
        <f>VLOOKUP(B23,'M.O.'!A:E,2,FALSE)</f>
        <v>0</v>
      </c>
      <c r="B23" s="246"/>
      <c r="C23" s="58"/>
      <c r="D23" s="59">
        <f>VLOOKUP(B23,'M.O.'!A:E,5,FALSE)</f>
        <v>0</v>
      </c>
      <c r="E23" s="323">
        <v>111.5</v>
      </c>
      <c r="F23" s="323"/>
      <c r="G23" s="38"/>
      <c r="H23" s="38"/>
      <c r="I23" s="31"/>
      <c r="J23" s="59">
        <f t="shared" si="1"/>
        <v>0</v>
      </c>
      <c r="K23" s="33"/>
      <c r="L23" s="115"/>
      <c r="M23" s="116"/>
      <c r="N23" s="33"/>
      <c r="O23" s="33"/>
      <c r="P23" s="33"/>
    </row>
    <row r="24" spans="1:16" customFormat="1" ht="15" outlineLevel="1">
      <c r="A24" s="245">
        <f>VLOOKUP(B24,'M.O.'!A:E,2,FALSE)</f>
        <v>0</v>
      </c>
      <c r="B24" s="246"/>
      <c r="C24" s="58"/>
      <c r="D24" s="59">
        <f>VLOOKUP(B24,'M.O.'!A:E,5,FALSE)</f>
        <v>0</v>
      </c>
      <c r="E24" s="323">
        <v>111.5</v>
      </c>
      <c r="F24" s="323"/>
      <c r="G24" s="38"/>
      <c r="H24" s="38"/>
      <c r="I24" s="31"/>
      <c r="J24" s="59">
        <f t="shared" si="1"/>
        <v>0</v>
      </c>
      <c r="K24" s="33"/>
      <c r="L24" s="115"/>
      <c r="M24" s="116"/>
      <c r="N24" s="33"/>
      <c r="O24" s="33"/>
      <c r="P24" s="33"/>
    </row>
    <row r="25" spans="1:16" customFormat="1" ht="15" outlineLevel="1">
      <c r="A25" s="245">
        <f>VLOOKUP(B25,'M.O.'!A:E,2,FALSE)</f>
        <v>0</v>
      </c>
      <c r="B25" s="246"/>
      <c r="C25" s="58"/>
      <c r="D25" s="59">
        <f>VLOOKUP(B25,'M.O.'!A:E,5,FALSE)</f>
        <v>0</v>
      </c>
      <c r="E25" s="323">
        <v>111.5</v>
      </c>
      <c r="F25" s="323"/>
      <c r="G25" s="38"/>
      <c r="H25" s="38"/>
      <c r="I25" s="31"/>
      <c r="J25" s="59">
        <f t="shared" si="1"/>
        <v>0</v>
      </c>
      <c r="K25" s="33"/>
      <c r="L25" s="115"/>
      <c r="M25" s="116"/>
      <c r="N25" s="33"/>
      <c r="O25" s="33"/>
      <c r="P25" s="33"/>
    </row>
    <row r="26" spans="1:16" customFormat="1" ht="15" outlineLevel="1">
      <c r="A26" s="245">
        <f>VLOOKUP(B26,'M.O.'!A:E,2,FALSE)</f>
        <v>0</v>
      </c>
      <c r="B26" s="246"/>
      <c r="C26" s="58"/>
      <c r="D26" s="59">
        <f>VLOOKUP(B26,'M.O.'!A:E,5,FALSE)</f>
        <v>0</v>
      </c>
      <c r="E26" s="323">
        <v>111.5</v>
      </c>
      <c r="F26" s="323"/>
      <c r="G26" s="38"/>
      <c r="H26" s="38"/>
      <c r="I26" s="31"/>
      <c r="J26" s="61">
        <f t="shared" si="1"/>
        <v>0</v>
      </c>
      <c r="K26" s="33"/>
      <c r="L26" s="115"/>
      <c r="M26" s="116"/>
      <c r="N26" s="33"/>
      <c r="O26" s="33"/>
      <c r="P26" s="33"/>
    </row>
    <row r="27" spans="1:16" customFormat="1" ht="18" customHeight="1" outlineLevel="1">
      <c r="A27" s="34"/>
      <c r="B27" s="34"/>
      <c r="C27" s="35"/>
      <c r="D27" s="34"/>
      <c r="E27" s="34"/>
      <c r="F27" s="34"/>
      <c r="G27" s="34"/>
      <c r="H27" s="34"/>
      <c r="I27" s="36" t="s">
        <v>75</v>
      </c>
      <c r="J27" s="62">
        <f>SUBTOTAL(9,J17:J26)</f>
        <v>37.1</v>
      </c>
      <c r="K27" s="33"/>
      <c r="L27" s="117"/>
      <c r="M27" s="46"/>
      <c r="N27" s="39"/>
      <c r="O27" s="39"/>
      <c r="P27" s="39"/>
    </row>
    <row r="28" spans="1:16" customFormat="1" ht="18" customHeight="1" outlineLevel="1">
      <c r="A28" s="28" t="s">
        <v>76</v>
      </c>
      <c r="B28" s="137" t="s">
        <v>64</v>
      </c>
      <c r="C28" s="29" t="s">
        <v>77</v>
      </c>
      <c r="D28" s="137" t="s">
        <v>78</v>
      </c>
      <c r="E28" s="321" t="s">
        <v>79</v>
      </c>
      <c r="F28" s="321"/>
      <c r="G28" s="324" t="s">
        <v>80</v>
      </c>
      <c r="H28" s="324"/>
      <c r="I28" s="136"/>
      <c r="J28" s="63" t="s">
        <v>81</v>
      </c>
      <c r="K28" s="30"/>
      <c r="L28" s="113"/>
      <c r="M28" s="114"/>
      <c r="N28" s="30"/>
      <c r="O28" s="30"/>
      <c r="P28" s="30"/>
    </row>
    <row r="29" spans="1:16" customFormat="1" ht="15" customHeight="1" outlineLevel="1">
      <c r="A29" s="40" t="s">
        <v>369</v>
      </c>
      <c r="B29" s="249">
        <v>14</v>
      </c>
      <c r="C29" s="41">
        <v>1.1200000000000001</v>
      </c>
      <c r="D29" s="42" t="s">
        <v>98</v>
      </c>
      <c r="E29" s="319"/>
      <c r="F29" s="319"/>
      <c r="G29" s="319"/>
      <c r="H29" s="319"/>
      <c r="I29" s="250"/>
      <c r="J29" s="59">
        <f>TRUNC((IF(D29&lt;&gt;0,J27,0)+IF(E29&lt;&gt;0,J15,0)+IF(G29&lt;&gt;0,J48,0))*(C29/100),2)</f>
        <v>0.41</v>
      </c>
      <c r="K29" s="33"/>
      <c r="L29" s="251"/>
      <c r="M29" s="252"/>
      <c r="N29" s="33"/>
      <c r="O29" s="33"/>
      <c r="P29" s="33"/>
    </row>
    <row r="30" spans="1:16" customFormat="1" ht="15" customHeight="1" outlineLevel="1">
      <c r="A30" s="40" t="s">
        <v>99</v>
      </c>
      <c r="B30" s="249">
        <v>11</v>
      </c>
      <c r="C30" s="41"/>
      <c r="D30" s="42" t="s">
        <v>98</v>
      </c>
      <c r="E30" s="319"/>
      <c r="F30" s="319"/>
      <c r="G30" s="319"/>
      <c r="H30" s="319"/>
      <c r="I30" s="250"/>
      <c r="J30" s="59">
        <f>TRUNC((IF(D30&lt;&gt;0,J27,0)+IF(E30&lt;&gt;0,J15,0)+IF(G30&lt;&gt;0,J48,0))*(C30/100),2)</f>
        <v>0</v>
      </c>
      <c r="K30" s="33"/>
      <c r="L30" s="251"/>
      <c r="M30" s="252"/>
      <c r="N30" s="33"/>
      <c r="O30" s="33"/>
      <c r="P30" s="33"/>
    </row>
    <row r="31" spans="1:16" customFormat="1" ht="15" customHeight="1" outlineLevel="1">
      <c r="A31" s="40" t="s">
        <v>100</v>
      </c>
      <c r="B31" s="249">
        <v>12</v>
      </c>
      <c r="C31" s="41">
        <v>9.6</v>
      </c>
      <c r="D31" s="42" t="s">
        <v>98</v>
      </c>
      <c r="E31" s="319"/>
      <c r="F31" s="319"/>
      <c r="G31" s="319"/>
      <c r="H31" s="319"/>
      <c r="I31" s="250"/>
      <c r="J31" s="59">
        <f>TRUNC((IF(D31&lt;&gt;0,J27,0)+IF(E31&lt;&gt;0,J15,0)+IF(G31&lt;&gt;0,J48,0))*(C31/100),2)</f>
        <v>3.56</v>
      </c>
      <c r="K31" s="33"/>
      <c r="L31" s="251"/>
      <c r="M31" s="252"/>
      <c r="N31" s="33"/>
      <c r="O31" s="33"/>
      <c r="P31" s="33"/>
    </row>
    <row r="32" spans="1:16" customFormat="1" ht="15" customHeight="1" outlineLevel="1">
      <c r="A32" s="40" t="s">
        <v>101</v>
      </c>
      <c r="B32" s="249">
        <v>13</v>
      </c>
      <c r="C32" s="41">
        <v>4.79</v>
      </c>
      <c r="D32" s="42" t="s">
        <v>98</v>
      </c>
      <c r="E32" s="319"/>
      <c r="F32" s="319"/>
      <c r="G32" s="319"/>
      <c r="H32" s="319"/>
      <c r="I32" s="250"/>
      <c r="J32" s="61">
        <f>TRUNC((IF(D32&lt;&gt;0,J27,0)+IF(E32&lt;&gt;0,J15,0)+IF(G32&lt;&gt;0,J48,0))*(C32/100),2)</f>
        <v>1.77</v>
      </c>
      <c r="K32" s="33"/>
      <c r="L32" s="251"/>
      <c r="M32" s="252"/>
      <c r="N32" s="33"/>
      <c r="O32" s="33"/>
      <c r="P32" s="33"/>
    </row>
    <row r="33" spans="1:16" customFormat="1" ht="18" customHeight="1" outlineLevel="1">
      <c r="A33" s="43"/>
      <c r="B33" s="43"/>
      <c r="C33" s="44"/>
      <c r="D33" s="43"/>
      <c r="E33" s="43"/>
      <c r="F33" s="43"/>
      <c r="G33" s="43"/>
      <c r="H33" s="43"/>
      <c r="I33" s="45" t="s">
        <v>82</v>
      </c>
      <c r="J33" s="62">
        <f>SUBTOTAL(9,J29:J32)</f>
        <v>5.74</v>
      </c>
      <c r="K33" s="33"/>
      <c r="L33" s="117"/>
      <c r="M33" s="46"/>
      <c r="N33" s="247"/>
      <c r="O33" s="247"/>
      <c r="P33" s="247"/>
    </row>
    <row r="34" spans="1:16" customFormat="1" ht="18" customHeight="1" outlineLevel="1">
      <c r="A34" s="43"/>
      <c r="B34" s="43"/>
      <c r="C34" s="44"/>
      <c r="D34" s="43"/>
      <c r="E34" s="43"/>
      <c r="F34" s="43"/>
      <c r="G34" s="43"/>
      <c r="H34" s="43"/>
      <c r="I34" s="45" t="s">
        <v>370</v>
      </c>
      <c r="J34" s="62">
        <f>SUBTOTAL(9,J5:J33)</f>
        <v>268.49</v>
      </c>
      <c r="K34" s="33"/>
      <c r="L34" s="117"/>
      <c r="M34" s="46"/>
      <c r="N34" s="33"/>
      <c r="O34" s="33"/>
      <c r="P34" s="33"/>
    </row>
    <row r="35" spans="1:16" customFormat="1" ht="18" customHeight="1" outlineLevel="1">
      <c r="A35" s="43"/>
      <c r="B35" s="43"/>
      <c r="C35" s="44"/>
      <c r="D35" s="43"/>
      <c r="E35" s="43"/>
      <c r="F35" s="43"/>
      <c r="G35" s="43"/>
      <c r="H35" s="43"/>
      <c r="I35" s="45" t="s">
        <v>83</v>
      </c>
      <c r="J35" s="64">
        <v>1144</v>
      </c>
      <c r="K35" s="33"/>
      <c r="L35" s="117"/>
      <c r="M35" s="46"/>
      <c r="N35" s="33"/>
      <c r="O35" s="33"/>
      <c r="P35" s="33"/>
    </row>
    <row r="36" spans="1:16" customFormat="1" ht="18" customHeight="1" outlineLevel="1">
      <c r="A36" s="43"/>
      <c r="B36" s="43"/>
      <c r="C36" s="44"/>
      <c r="D36" s="43"/>
      <c r="E36" s="43"/>
      <c r="F36" s="43"/>
      <c r="G36" s="43"/>
      <c r="H36" s="43"/>
      <c r="I36" s="45" t="s">
        <v>84</v>
      </c>
      <c r="J36" s="65">
        <f>TRUNC(J34/J35,2)</f>
        <v>0.23</v>
      </c>
      <c r="K36" s="33"/>
      <c r="L36" s="117"/>
      <c r="M36" s="46"/>
      <c r="N36" s="33"/>
      <c r="O36" s="33"/>
      <c r="P36" s="33"/>
    </row>
    <row r="37" spans="1:16" customFormat="1" ht="18" customHeight="1" outlineLevel="1">
      <c r="A37" s="47" t="s">
        <v>85</v>
      </c>
      <c r="B37" s="48" t="s">
        <v>64</v>
      </c>
      <c r="C37" s="49" t="s">
        <v>13</v>
      </c>
      <c r="D37" s="37" t="s">
        <v>94</v>
      </c>
      <c r="E37" s="37"/>
      <c r="F37" s="37"/>
      <c r="G37" s="50"/>
      <c r="H37" s="50"/>
      <c r="I37" s="50" t="s">
        <v>69</v>
      </c>
      <c r="J37" s="63" t="s">
        <v>94</v>
      </c>
      <c r="K37" s="30"/>
      <c r="L37" s="113"/>
      <c r="M37" s="114"/>
      <c r="N37" s="30"/>
      <c r="O37" s="30"/>
      <c r="P37" s="30"/>
    </row>
    <row r="38" spans="1:16" customFormat="1" ht="15" customHeight="1" outlineLevel="1">
      <c r="A38" s="245">
        <f>VLOOKUP(B38,Materiais!A:D,2,FALSE)</f>
        <v>0</v>
      </c>
      <c r="B38" s="245"/>
      <c r="C38" s="60">
        <f>VLOOKUP(B38,Materiais!A:D,3,FALSE)</f>
        <v>0</v>
      </c>
      <c r="D38" s="59">
        <f>VLOOKUP(B38,Materiais!A:D,4,FALSE)</f>
        <v>0</v>
      </c>
      <c r="E38" s="253"/>
      <c r="F38" s="253"/>
      <c r="G38" s="253"/>
      <c r="H38" s="253"/>
      <c r="I38" s="31"/>
      <c r="J38" s="59">
        <f t="shared" ref="J38:J47" si="2">TRUNC(I38*D38,2)</f>
        <v>0</v>
      </c>
      <c r="K38" s="33"/>
      <c r="L38" s="115"/>
      <c r="M38" s="116"/>
      <c r="N38" s="33"/>
      <c r="O38" s="33"/>
      <c r="P38" s="33"/>
    </row>
    <row r="39" spans="1:16" customFormat="1" ht="15" customHeight="1" outlineLevel="1">
      <c r="A39" s="245">
        <f>VLOOKUP(B39,Materiais!A:D,2,FALSE)</f>
        <v>0</v>
      </c>
      <c r="B39" s="245"/>
      <c r="C39" s="60">
        <f>VLOOKUP(B39,Materiais!A:D,3,FALSE)</f>
        <v>0</v>
      </c>
      <c r="D39" s="59">
        <f>VLOOKUP(B39,Materiais!A:D,4,FALSE)</f>
        <v>0</v>
      </c>
      <c r="E39" s="253"/>
      <c r="F39" s="253"/>
      <c r="G39" s="253"/>
      <c r="H39" s="253"/>
      <c r="I39" s="31"/>
      <c r="J39" s="59">
        <f t="shared" si="2"/>
        <v>0</v>
      </c>
      <c r="K39" s="33"/>
      <c r="L39" s="115"/>
      <c r="M39" s="116"/>
      <c r="N39" s="33"/>
      <c r="O39" s="33"/>
      <c r="P39" s="33"/>
    </row>
    <row r="40" spans="1:16" customFormat="1" ht="15" customHeight="1" outlineLevel="1">
      <c r="A40" s="245">
        <f>VLOOKUP(B40,Materiais!A:D,2,FALSE)</f>
        <v>0</v>
      </c>
      <c r="B40" s="245"/>
      <c r="C40" s="60">
        <f>VLOOKUP(B40,Materiais!A:D,3,FALSE)</f>
        <v>0</v>
      </c>
      <c r="D40" s="59">
        <f>VLOOKUP(B40,Materiais!A:D,4,FALSE)</f>
        <v>0</v>
      </c>
      <c r="E40" s="253"/>
      <c r="F40" s="253"/>
      <c r="G40" s="253"/>
      <c r="H40" s="253"/>
      <c r="I40" s="31"/>
      <c r="J40" s="59">
        <f t="shared" si="2"/>
        <v>0</v>
      </c>
      <c r="K40" s="33"/>
      <c r="L40" s="115"/>
      <c r="M40" s="116"/>
      <c r="N40" s="33"/>
      <c r="O40" s="33"/>
      <c r="P40" s="33"/>
    </row>
    <row r="41" spans="1:16" customFormat="1" ht="15" customHeight="1" outlineLevel="1">
      <c r="A41" s="245">
        <f>VLOOKUP(B41,Materiais!A:D,2,FALSE)</f>
        <v>0</v>
      </c>
      <c r="B41" s="245"/>
      <c r="C41" s="60">
        <f>VLOOKUP(B41,Materiais!A:D,3,FALSE)</f>
        <v>0</v>
      </c>
      <c r="D41" s="59">
        <f>VLOOKUP(B41,Materiais!A:D,4,FALSE)</f>
        <v>0</v>
      </c>
      <c r="E41" s="253"/>
      <c r="F41" s="253"/>
      <c r="G41" s="253"/>
      <c r="H41" s="253"/>
      <c r="I41" s="31"/>
      <c r="J41" s="59">
        <f t="shared" si="2"/>
        <v>0</v>
      </c>
      <c r="K41" s="33"/>
      <c r="L41" s="115"/>
      <c r="M41" s="116"/>
      <c r="N41" s="33"/>
      <c r="O41" s="33"/>
      <c r="P41" s="33"/>
    </row>
    <row r="42" spans="1:16" customFormat="1" ht="15" customHeight="1" outlineLevel="1">
      <c r="A42" s="245">
        <f>VLOOKUP(B42,Materiais!A:D,2,FALSE)</f>
        <v>0</v>
      </c>
      <c r="B42" s="245"/>
      <c r="C42" s="60">
        <f>VLOOKUP(B42,Materiais!A:D,3,FALSE)</f>
        <v>0</v>
      </c>
      <c r="D42" s="59">
        <f>VLOOKUP(B42,Materiais!A:D,4,FALSE)</f>
        <v>0</v>
      </c>
      <c r="E42" s="253"/>
      <c r="F42" s="253"/>
      <c r="G42" s="253"/>
      <c r="H42" s="253"/>
      <c r="I42" s="31"/>
      <c r="J42" s="59">
        <f t="shared" si="2"/>
        <v>0</v>
      </c>
      <c r="K42" s="33"/>
      <c r="L42" s="115"/>
      <c r="M42" s="116"/>
      <c r="N42" s="33"/>
      <c r="O42" s="33"/>
      <c r="P42" s="33"/>
    </row>
    <row r="43" spans="1:16" customFormat="1" ht="15" customHeight="1" outlineLevel="1">
      <c r="A43" s="245">
        <f>VLOOKUP(B43,Materiais!A:D,2,FALSE)</f>
        <v>0</v>
      </c>
      <c r="B43" s="245"/>
      <c r="C43" s="60">
        <f>VLOOKUP(B43,Materiais!A:D,3,FALSE)</f>
        <v>0</v>
      </c>
      <c r="D43" s="59">
        <f>VLOOKUP(B43,Materiais!A:D,4,FALSE)</f>
        <v>0</v>
      </c>
      <c r="E43" s="253"/>
      <c r="F43" s="253"/>
      <c r="G43" s="253"/>
      <c r="H43" s="253"/>
      <c r="I43" s="31"/>
      <c r="J43" s="59">
        <f t="shared" si="2"/>
        <v>0</v>
      </c>
      <c r="K43" s="33"/>
      <c r="L43" s="115"/>
      <c r="M43" s="116"/>
      <c r="N43" s="33"/>
      <c r="O43" s="33"/>
      <c r="P43" s="33"/>
    </row>
    <row r="44" spans="1:16" customFormat="1" ht="15" customHeight="1" outlineLevel="1">
      <c r="A44" s="245">
        <f>VLOOKUP(B44,Materiais!A:D,2,FALSE)</f>
        <v>0</v>
      </c>
      <c r="B44" s="245"/>
      <c r="C44" s="60">
        <f>VLOOKUP(B44,Materiais!A:D,3,FALSE)</f>
        <v>0</v>
      </c>
      <c r="D44" s="59">
        <f>VLOOKUP(B44,Materiais!A:D,4,FALSE)</f>
        <v>0</v>
      </c>
      <c r="E44" s="253"/>
      <c r="F44" s="253"/>
      <c r="G44" s="253"/>
      <c r="H44" s="253"/>
      <c r="I44" s="31"/>
      <c r="J44" s="59">
        <f t="shared" si="2"/>
        <v>0</v>
      </c>
      <c r="K44" s="33"/>
      <c r="L44" s="115"/>
      <c r="M44" s="116"/>
      <c r="N44" s="33"/>
      <c r="O44" s="33"/>
      <c r="P44" s="33"/>
    </row>
    <row r="45" spans="1:16" customFormat="1" ht="15" customHeight="1" outlineLevel="1">
      <c r="A45" s="245">
        <f>VLOOKUP(B45,Materiais!A:D,2,FALSE)</f>
        <v>0</v>
      </c>
      <c r="B45" s="245"/>
      <c r="C45" s="60">
        <f>VLOOKUP(B45,Materiais!A:D,3,FALSE)</f>
        <v>0</v>
      </c>
      <c r="D45" s="59">
        <f>VLOOKUP(B45,Materiais!A:D,4,FALSE)</f>
        <v>0</v>
      </c>
      <c r="E45" s="253"/>
      <c r="F45" s="253"/>
      <c r="G45" s="253"/>
      <c r="H45" s="253"/>
      <c r="I45" s="31"/>
      <c r="J45" s="59">
        <f t="shared" si="2"/>
        <v>0</v>
      </c>
      <c r="K45" s="33"/>
      <c r="L45" s="115"/>
      <c r="M45" s="116"/>
      <c r="N45" s="33"/>
      <c r="O45" s="33"/>
      <c r="P45" s="33"/>
    </row>
    <row r="46" spans="1:16" customFormat="1" ht="15" customHeight="1" outlineLevel="1">
      <c r="A46" s="245">
        <f>VLOOKUP(B46,Materiais!A:D,2,FALSE)</f>
        <v>0</v>
      </c>
      <c r="B46" s="245"/>
      <c r="C46" s="60">
        <f>VLOOKUP(B46,Materiais!A:D,3,FALSE)</f>
        <v>0</v>
      </c>
      <c r="D46" s="59">
        <f>VLOOKUP(B46,Materiais!A:D,4,FALSE)</f>
        <v>0</v>
      </c>
      <c r="E46" s="253"/>
      <c r="F46" s="253"/>
      <c r="G46" s="253"/>
      <c r="H46" s="253"/>
      <c r="I46" s="31"/>
      <c r="J46" s="59">
        <f t="shared" si="2"/>
        <v>0</v>
      </c>
      <c r="K46" s="33"/>
      <c r="L46" s="115"/>
      <c r="M46" s="116"/>
      <c r="N46" s="33"/>
      <c r="O46" s="33"/>
      <c r="P46" s="33"/>
    </row>
    <row r="47" spans="1:16" customFormat="1" ht="15" customHeight="1" outlineLevel="1">
      <c r="A47" s="245">
        <f>VLOOKUP(B47,Materiais!A:D,2,FALSE)</f>
        <v>0</v>
      </c>
      <c r="B47" s="245"/>
      <c r="C47" s="60">
        <f>VLOOKUP(B47,Materiais!A:D,3,FALSE)</f>
        <v>0</v>
      </c>
      <c r="D47" s="59">
        <f>VLOOKUP(B47,Materiais!A:D,4,FALSE)</f>
        <v>0</v>
      </c>
      <c r="E47" s="253"/>
      <c r="F47" s="253"/>
      <c r="G47" s="253"/>
      <c r="H47" s="253"/>
      <c r="I47" s="31"/>
      <c r="J47" s="59">
        <f t="shared" si="2"/>
        <v>0</v>
      </c>
      <c r="K47" s="33"/>
      <c r="L47" s="115"/>
      <c r="M47" s="116"/>
      <c r="N47" s="33"/>
      <c r="O47" s="33"/>
      <c r="P47" s="33"/>
    </row>
    <row r="48" spans="1:16" customFormat="1" ht="18" customHeight="1" outlineLevel="1">
      <c r="A48" s="66"/>
      <c r="B48" s="66"/>
      <c r="C48" s="67"/>
      <c r="D48" s="66"/>
      <c r="E48" s="66"/>
      <c r="F48" s="66"/>
      <c r="G48" s="66"/>
      <c r="H48" s="66"/>
      <c r="I48" s="68" t="s">
        <v>371</v>
      </c>
      <c r="J48" s="69">
        <f>SUBTOTAL(9,J38:J47)</f>
        <v>0</v>
      </c>
      <c r="K48" s="254"/>
      <c r="L48" s="117"/>
      <c r="M48" s="46"/>
      <c r="N48" s="39"/>
      <c r="O48" s="39"/>
      <c r="P48" s="39"/>
    </row>
    <row r="49" spans="1:16" customFormat="1" ht="18" customHeight="1" outlineLevel="1">
      <c r="A49" s="26" t="s">
        <v>87</v>
      </c>
      <c r="B49" s="70" t="s">
        <v>64</v>
      </c>
      <c r="C49" s="71" t="s">
        <v>13</v>
      </c>
      <c r="D49" s="72" t="s">
        <v>94</v>
      </c>
      <c r="E49" s="72"/>
      <c r="F49" s="72"/>
      <c r="G49" s="73"/>
      <c r="H49" s="73"/>
      <c r="I49" s="73" t="s">
        <v>69</v>
      </c>
      <c r="J49" s="72" t="s">
        <v>94</v>
      </c>
      <c r="K49" s="30"/>
      <c r="L49" s="113"/>
      <c r="M49" s="114"/>
      <c r="N49" s="30"/>
      <c r="O49" s="30"/>
      <c r="P49" s="30"/>
    </row>
    <row r="50" spans="1:16" customFormat="1" ht="15" customHeight="1" outlineLevel="1">
      <c r="A50" s="245">
        <f>VLOOKUP(B50,Serviços!A:D,2,FALSE)</f>
        <v>0</v>
      </c>
      <c r="B50" s="245"/>
      <c r="C50" s="60">
        <f>VLOOKUP(B50,Serviços!A:D,3,FALSE)</f>
        <v>0</v>
      </c>
      <c r="D50" s="74">
        <f>VLOOKUP(B50,Serviços!A:F,6,FALSE)</f>
        <v>0</v>
      </c>
      <c r="E50" s="255"/>
      <c r="F50" s="255"/>
      <c r="G50" s="255"/>
      <c r="H50" s="255"/>
      <c r="I50" s="57"/>
      <c r="J50" s="59">
        <f>TRUNC(I50*D50,2)</f>
        <v>0</v>
      </c>
      <c r="K50" s="33"/>
      <c r="L50" s="115"/>
      <c r="M50" s="116"/>
      <c r="N50" s="33"/>
      <c r="O50" s="33"/>
      <c r="P50" s="33"/>
    </row>
    <row r="51" spans="1:16" customFormat="1" ht="15" customHeight="1" outlineLevel="1">
      <c r="A51" s="245">
        <f>VLOOKUP(B51,Serviços!A:D,2,FALSE)</f>
        <v>0</v>
      </c>
      <c r="B51" s="245"/>
      <c r="C51" s="60">
        <f>VLOOKUP(B51,Serviços!A:D,3,FALSE)</f>
        <v>0</v>
      </c>
      <c r="D51" s="74">
        <f>VLOOKUP(B51,Serviços!A:F,6,FALSE)</f>
        <v>0</v>
      </c>
      <c r="E51" s="255"/>
      <c r="F51" s="255"/>
      <c r="G51" s="255"/>
      <c r="H51" s="255"/>
      <c r="I51" s="57"/>
      <c r="J51" s="59">
        <f t="shared" ref="J51:J54" si="3">TRUNC(I51*D51,2)</f>
        <v>0</v>
      </c>
      <c r="K51" s="33"/>
      <c r="L51" s="115"/>
      <c r="M51" s="116"/>
      <c r="N51" s="33"/>
      <c r="O51" s="33"/>
      <c r="P51" s="33"/>
    </row>
    <row r="52" spans="1:16" customFormat="1" ht="15" customHeight="1" outlineLevel="1">
      <c r="A52" s="245">
        <f>VLOOKUP(B52,Serviços!A:D,2,FALSE)</f>
        <v>0</v>
      </c>
      <c r="B52" s="245"/>
      <c r="C52" s="60">
        <f>VLOOKUP(B52,Serviços!A:D,3,FALSE)</f>
        <v>0</v>
      </c>
      <c r="D52" s="74">
        <f>VLOOKUP(B52,Serviços!A:F,6,FALSE)</f>
        <v>0</v>
      </c>
      <c r="E52" s="255"/>
      <c r="F52" s="255"/>
      <c r="G52" s="255"/>
      <c r="H52" s="255"/>
      <c r="I52" s="57"/>
      <c r="J52" s="59">
        <f t="shared" si="3"/>
        <v>0</v>
      </c>
      <c r="K52" s="33"/>
      <c r="L52" s="115"/>
      <c r="M52" s="116"/>
      <c r="N52" s="33"/>
      <c r="O52" s="33"/>
      <c r="P52" s="33"/>
    </row>
    <row r="53" spans="1:16" customFormat="1" ht="15" customHeight="1" outlineLevel="1">
      <c r="A53" s="245">
        <f>VLOOKUP(B53,Serviços!A:D,2,FALSE)</f>
        <v>0</v>
      </c>
      <c r="B53" s="245"/>
      <c r="C53" s="60">
        <f>VLOOKUP(B53,Serviços!A:D,3,FALSE)</f>
        <v>0</v>
      </c>
      <c r="D53" s="74">
        <f>VLOOKUP(B53,Serviços!A:F,6,FALSE)</f>
        <v>0</v>
      </c>
      <c r="E53" s="255"/>
      <c r="F53" s="255"/>
      <c r="G53" s="255"/>
      <c r="H53" s="255"/>
      <c r="I53" s="57"/>
      <c r="J53" s="59">
        <f t="shared" si="3"/>
        <v>0</v>
      </c>
      <c r="K53" s="33"/>
      <c r="L53" s="115"/>
      <c r="M53" s="116"/>
      <c r="N53" s="33"/>
      <c r="O53" s="33"/>
      <c r="P53" s="33"/>
    </row>
    <row r="54" spans="1:16" customFormat="1" ht="15" customHeight="1" outlineLevel="1">
      <c r="A54" s="245">
        <f>VLOOKUP(B54,Serviços!A:D,2,FALSE)</f>
        <v>0</v>
      </c>
      <c r="B54" s="245"/>
      <c r="C54" s="60">
        <f>VLOOKUP(B54,Serviços!A:D,3,FALSE)</f>
        <v>0</v>
      </c>
      <c r="D54" s="74">
        <f>VLOOKUP(B54,Serviços!A:F,6,FALSE)</f>
        <v>0</v>
      </c>
      <c r="E54" s="255"/>
      <c r="F54" s="255"/>
      <c r="G54" s="255"/>
      <c r="H54" s="255"/>
      <c r="I54" s="57"/>
      <c r="J54" s="59">
        <f t="shared" si="3"/>
        <v>0</v>
      </c>
      <c r="K54" s="33"/>
      <c r="L54" s="115"/>
      <c r="M54" s="116"/>
      <c r="N54" s="33"/>
      <c r="O54" s="33"/>
      <c r="P54" s="33"/>
    </row>
    <row r="55" spans="1:16" customFormat="1" ht="18" customHeight="1" outlineLevel="1">
      <c r="A55" s="34"/>
      <c r="B55" s="34"/>
      <c r="C55" s="35"/>
      <c r="D55" s="34"/>
      <c r="E55" s="34"/>
      <c r="F55" s="34"/>
      <c r="G55" s="34"/>
      <c r="H55" s="34"/>
      <c r="I55" s="51" t="s">
        <v>88</v>
      </c>
      <c r="J55" s="52">
        <f>SUBTOTAL(9,J50:J54)</f>
        <v>0</v>
      </c>
      <c r="K55" s="33"/>
      <c r="L55" s="117"/>
      <c r="M55" s="46"/>
      <c r="N55" s="39"/>
      <c r="O55" s="39"/>
      <c r="P55" s="39"/>
    </row>
    <row r="56" spans="1:16" customFormat="1" ht="18" customHeight="1" outlineLevel="1">
      <c r="A56" s="28" t="s">
        <v>89</v>
      </c>
      <c r="B56" s="53" t="s">
        <v>64</v>
      </c>
      <c r="C56" s="29" t="s">
        <v>13</v>
      </c>
      <c r="D56" s="137" t="s">
        <v>90</v>
      </c>
      <c r="E56" s="137" t="s">
        <v>91</v>
      </c>
      <c r="F56" s="137" t="s">
        <v>92</v>
      </c>
      <c r="G56" s="137" t="s">
        <v>93</v>
      </c>
      <c r="H56" s="137" t="s">
        <v>81</v>
      </c>
      <c r="I56" s="136" t="s">
        <v>69</v>
      </c>
      <c r="J56" s="137" t="s">
        <v>94</v>
      </c>
      <c r="K56" s="244"/>
      <c r="L56" s="113"/>
      <c r="M56" s="114"/>
      <c r="N56" s="244"/>
      <c r="O56" s="244"/>
      <c r="P56" s="244"/>
    </row>
    <row r="57" spans="1:16" customFormat="1" ht="15" customHeight="1" outlineLevel="1">
      <c r="A57" s="256"/>
      <c r="B57" s="256"/>
      <c r="C57" s="41"/>
      <c r="D57" s="32"/>
      <c r="E57" s="38"/>
      <c r="F57" s="38"/>
      <c r="G57" s="38"/>
      <c r="H57" s="253"/>
      <c r="I57" s="57"/>
      <c r="J57" s="59">
        <f t="shared" ref="J57:J61" si="4">TRUNC(I57*D57,2)</f>
        <v>0</v>
      </c>
      <c r="K57" s="33"/>
      <c r="L57" s="115"/>
      <c r="M57" s="116"/>
      <c r="N57" s="33"/>
      <c r="O57" s="33"/>
      <c r="P57" s="33"/>
    </row>
    <row r="58" spans="1:16" customFormat="1" ht="15" customHeight="1" outlineLevel="1">
      <c r="A58" s="256"/>
      <c r="B58" s="256"/>
      <c r="C58" s="41"/>
      <c r="D58" s="32"/>
      <c r="E58" s="38"/>
      <c r="F58" s="38"/>
      <c r="G58" s="38"/>
      <c r="H58" s="253"/>
      <c r="I58" s="57"/>
      <c r="J58" s="59">
        <f t="shared" si="4"/>
        <v>0</v>
      </c>
      <c r="K58" s="33"/>
      <c r="L58" s="115"/>
      <c r="M58" s="116"/>
      <c r="N58" s="33"/>
      <c r="O58" s="33"/>
      <c r="P58" s="33"/>
    </row>
    <row r="59" spans="1:16" customFormat="1" ht="15" customHeight="1" outlineLevel="1">
      <c r="A59" s="256"/>
      <c r="B59" s="256"/>
      <c r="C59" s="41"/>
      <c r="D59" s="32"/>
      <c r="E59" s="38"/>
      <c r="F59" s="38"/>
      <c r="G59" s="38"/>
      <c r="H59" s="253"/>
      <c r="I59" s="57"/>
      <c r="J59" s="59">
        <f t="shared" si="4"/>
        <v>0</v>
      </c>
      <c r="K59" s="33"/>
      <c r="L59" s="115"/>
      <c r="M59" s="116"/>
      <c r="N59" s="33"/>
      <c r="O59" s="33"/>
      <c r="P59" s="33"/>
    </row>
    <row r="60" spans="1:16" customFormat="1" ht="15" customHeight="1" outlineLevel="1">
      <c r="A60" s="256"/>
      <c r="B60" s="256"/>
      <c r="C60" s="41"/>
      <c r="D60" s="32"/>
      <c r="E60" s="38"/>
      <c r="F60" s="38"/>
      <c r="G60" s="38"/>
      <c r="H60" s="253"/>
      <c r="I60" s="57"/>
      <c r="J60" s="59">
        <f t="shared" si="4"/>
        <v>0</v>
      </c>
      <c r="K60" s="33"/>
      <c r="L60" s="115"/>
      <c r="M60" s="116"/>
      <c r="N60" s="33"/>
      <c r="O60" s="33"/>
      <c r="P60" s="33"/>
    </row>
    <row r="61" spans="1:16" customFormat="1" ht="15" customHeight="1" outlineLevel="1">
      <c r="A61" s="256"/>
      <c r="B61" s="256"/>
      <c r="C61" s="41"/>
      <c r="D61" s="32"/>
      <c r="E61" s="38"/>
      <c r="F61" s="38"/>
      <c r="G61" s="38"/>
      <c r="H61" s="253"/>
      <c r="I61" s="57"/>
      <c r="J61" s="61">
        <f t="shared" si="4"/>
        <v>0</v>
      </c>
      <c r="K61" s="33"/>
      <c r="L61" s="115"/>
      <c r="M61" s="116"/>
      <c r="N61" s="33"/>
      <c r="O61" s="33"/>
      <c r="P61" s="33"/>
    </row>
    <row r="62" spans="1:16" customFormat="1" ht="18" customHeight="1" outlineLevel="1">
      <c r="A62" s="43"/>
      <c r="B62" s="43"/>
      <c r="C62" s="44"/>
      <c r="D62" s="43"/>
      <c r="E62" s="43"/>
      <c r="F62" s="43"/>
      <c r="G62" s="43"/>
      <c r="H62" s="43"/>
      <c r="I62" s="75" t="s">
        <v>95</v>
      </c>
      <c r="J62" s="62">
        <f>SUBTOTAL(9,J57:J61)</f>
        <v>0</v>
      </c>
      <c r="K62" s="247"/>
      <c r="L62" s="247"/>
      <c r="M62" s="257"/>
      <c r="N62" s="247"/>
      <c r="O62" s="247"/>
      <c r="P62" s="247"/>
    </row>
    <row r="63" spans="1:16" customFormat="1" ht="18" customHeight="1" outlineLevel="1">
      <c r="A63" s="43"/>
      <c r="B63" s="43"/>
      <c r="C63" s="44"/>
      <c r="D63" s="43"/>
      <c r="E63" s="43"/>
      <c r="F63" s="43"/>
      <c r="G63" s="43"/>
      <c r="H63" s="43"/>
      <c r="I63" s="75" t="s">
        <v>106</v>
      </c>
      <c r="J63" s="76">
        <f>SUBTOTAL(9,J36:J62)</f>
        <v>0.23</v>
      </c>
      <c r="K63" s="247"/>
      <c r="L63" s="247"/>
      <c r="M63" s="257"/>
      <c r="N63" s="247"/>
      <c r="O63" s="247"/>
      <c r="P63" s="247"/>
    </row>
    <row r="64" spans="1:16" customFormat="1" ht="18" customHeight="1" outlineLevel="1">
      <c r="A64" s="43"/>
      <c r="B64" s="258" t="s">
        <v>10</v>
      </c>
      <c r="C64" s="44"/>
      <c r="D64" s="43"/>
      <c r="E64" s="43"/>
      <c r="F64" s="43"/>
      <c r="G64" s="43"/>
      <c r="H64" s="54" t="s">
        <v>367</v>
      </c>
      <c r="I64" s="259">
        <f>$M$1</f>
        <v>0.20480000000000001</v>
      </c>
      <c r="J64" s="76">
        <f>TRUNC(J63*I64,2)</f>
        <v>0.04</v>
      </c>
      <c r="K64" s="247"/>
      <c r="L64" s="115"/>
      <c r="M64" s="116"/>
      <c r="N64" s="247"/>
      <c r="O64" s="247"/>
      <c r="P64" s="247"/>
    </row>
    <row r="65" spans="1:16" customFormat="1" ht="18" customHeight="1" outlineLevel="1">
      <c r="A65" s="43"/>
      <c r="B65" s="53" t="s">
        <v>372</v>
      </c>
      <c r="C65" s="55">
        <v>40001</v>
      </c>
      <c r="D65" s="43"/>
      <c r="E65" s="43"/>
      <c r="F65" s="43"/>
      <c r="G65" s="43"/>
      <c r="H65" s="43"/>
      <c r="I65" s="75" t="s">
        <v>96</v>
      </c>
      <c r="J65" s="76">
        <f>SUM(J63:J64)</f>
        <v>0.27</v>
      </c>
      <c r="K65" s="247"/>
      <c r="L65" s="113"/>
      <c r="M65" s="114"/>
      <c r="N65" s="247"/>
      <c r="O65" s="247"/>
      <c r="P65" s="247"/>
    </row>
    <row r="66" spans="1:16" ht="12.95" customHeight="1">
      <c r="A66" s="155"/>
      <c r="B66" s="155"/>
      <c r="C66" s="158"/>
      <c r="D66" s="155"/>
      <c r="E66" s="155"/>
      <c r="F66" s="155"/>
      <c r="G66" s="155"/>
      <c r="H66" s="155"/>
      <c r="I66" s="159"/>
      <c r="J66" s="155"/>
      <c r="K66" s="155"/>
      <c r="L66" s="155"/>
      <c r="M66" s="160"/>
      <c r="N66" s="155"/>
      <c r="O66" s="155"/>
      <c r="P66" s="155"/>
    </row>
    <row r="67" spans="1:16" s="266" customFormat="1" ht="18" customHeight="1">
      <c r="A67" s="260" t="s">
        <v>780</v>
      </c>
      <c r="B67" s="261"/>
      <c r="C67" s="262"/>
      <c r="D67" s="261"/>
      <c r="E67" s="261"/>
      <c r="F67" s="261"/>
      <c r="G67" s="261"/>
      <c r="H67" s="261"/>
      <c r="I67" s="263"/>
      <c r="J67" s="261"/>
      <c r="K67" s="264"/>
      <c r="L67" s="264"/>
      <c r="M67" s="265"/>
      <c r="N67" s="264"/>
      <c r="O67" s="264"/>
      <c r="P67" s="264"/>
    </row>
    <row r="68" spans="1:16" ht="18" customHeight="1" outlineLevel="1">
      <c r="A68" s="28" t="s">
        <v>63</v>
      </c>
      <c r="B68" s="137" t="s">
        <v>64</v>
      </c>
      <c r="C68" s="29" t="s">
        <v>65</v>
      </c>
      <c r="D68" s="137" t="s">
        <v>66</v>
      </c>
      <c r="E68" s="321" t="s">
        <v>67</v>
      </c>
      <c r="F68" s="321"/>
      <c r="G68" s="321" t="s">
        <v>68</v>
      </c>
      <c r="H68" s="321"/>
      <c r="I68" s="136" t="s">
        <v>69</v>
      </c>
      <c r="J68" s="137" t="s">
        <v>70</v>
      </c>
      <c r="K68" s="30"/>
      <c r="L68" s="113"/>
      <c r="M68" s="114"/>
      <c r="N68" s="161"/>
      <c r="O68" s="161"/>
      <c r="P68" s="161"/>
    </row>
    <row r="69" spans="1:16" ht="15" customHeight="1" outlineLevel="1">
      <c r="A69" s="162">
        <f>VLOOKUP(B69,Equipamentos!A:E,2,FALSE)</f>
        <v>0</v>
      </c>
      <c r="B69" s="163"/>
      <c r="C69" s="56"/>
      <c r="D69" s="57"/>
      <c r="E69" s="320">
        <f>VLOOKUP(B69,Equipamentos!A:E,4,FALSE)</f>
        <v>0</v>
      </c>
      <c r="F69" s="320"/>
      <c r="G69" s="320">
        <f>VLOOKUP(B69,Equipamentos!A:E,5,FALSE)</f>
        <v>0</v>
      </c>
      <c r="H69" s="320"/>
      <c r="I69" s="31"/>
      <c r="J69" s="59">
        <f>TRUNC(I69*((C69*E69)+(D69*G69)),2)</f>
        <v>0</v>
      </c>
      <c r="K69" s="33"/>
      <c r="L69" s="115"/>
      <c r="M69" s="116"/>
      <c r="N69" s="164"/>
      <c r="O69" s="164"/>
      <c r="P69" s="164"/>
    </row>
    <row r="70" spans="1:16" ht="15" customHeight="1" outlineLevel="1">
      <c r="A70" s="162">
        <f>VLOOKUP(B70,Equipamentos!A:E,2,FALSE)</f>
        <v>0</v>
      </c>
      <c r="B70" s="163"/>
      <c r="C70" s="56"/>
      <c r="D70" s="57"/>
      <c r="E70" s="320">
        <f>VLOOKUP(B70,Equipamentos!A:E,4,FALSE)</f>
        <v>0</v>
      </c>
      <c r="F70" s="320"/>
      <c r="G70" s="320">
        <f>VLOOKUP(B70,Equipamentos!A:E,5,FALSE)</f>
        <v>0</v>
      </c>
      <c r="H70" s="320"/>
      <c r="I70" s="31"/>
      <c r="J70" s="59">
        <f t="shared" ref="J70:J78" si="5">TRUNC(I70*((C70*E70)+(D70*G70)),2)</f>
        <v>0</v>
      </c>
      <c r="K70" s="33"/>
      <c r="L70" s="115"/>
      <c r="M70" s="116"/>
      <c r="N70" s="164"/>
      <c r="O70" s="164"/>
      <c r="P70" s="164"/>
    </row>
    <row r="71" spans="1:16" ht="15" customHeight="1" outlineLevel="1">
      <c r="A71" s="162">
        <f>VLOOKUP(B71,Equipamentos!A:E,2,FALSE)</f>
        <v>0</v>
      </c>
      <c r="B71" s="163"/>
      <c r="C71" s="56"/>
      <c r="D71" s="57"/>
      <c r="E71" s="320">
        <f>VLOOKUP(B71,Equipamentos!A:E,4,FALSE)</f>
        <v>0</v>
      </c>
      <c r="F71" s="320"/>
      <c r="G71" s="320">
        <f>VLOOKUP(B71,Equipamentos!A:E,5,FALSE)</f>
        <v>0</v>
      </c>
      <c r="H71" s="320"/>
      <c r="I71" s="31"/>
      <c r="J71" s="59">
        <f t="shared" si="5"/>
        <v>0</v>
      </c>
      <c r="K71" s="33"/>
      <c r="L71" s="115"/>
      <c r="M71" s="116"/>
      <c r="N71" s="164"/>
      <c r="O71" s="164"/>
      <c r="P71" s="164"/>
    </row>
    <row r="72" spans="1:16" ht="15" customHeight="1" outlineLevel="1">
      <c r="A72" s="162">
        <f>VLOOKUP(B72,Equipamentos!A:E,2,FALSE)</f>
        <v>0</v>
      </c>
      <c r="B72" s="163"/>
      <c r="C72" s="56"/>
      <c r="D72" s="57"/>
      <c r="E72" s="320">
        <f>VLOOKUP(B72,Equipamentos!A:E,4,FALSE)</f>
        <v>0</v>
      </c>
      <c r="F72" s="320"/>
      <c r="G72" s="320">
        <f>VLOOKUP(B72,Equipamentos!A:E,5,FALSE)</f>
        <v>0</v>
      </c>
      <c r="H72" s="320"/>
      <c r="I72" s="31"/>
      <c r="J72" s="59">
        <f t="shared" si="5"/>
        <v>0</v>
      </c>
      <c r="K72" s="33"/>
      <c r="L72" s="115"/>
      <c r="M72" s="116"/>
      <c r="N72" s="164"/>
      <c r="O72" s="164"/>
      <c r="P72" s="164"/>
    </row>
    <row r="73" spans="1:16" ht="15" customHeight="1" outlineLevel="1">
      <c r="A73" s="162">
        <f>VLOOKUP(B73,Equipamentos!A:E,2,FALSE)</f>
        <v>0</v>
      </c>
      <c r="B73" s="163"/>
      <c r="C73" s="56"/>
      <c r="D73" s="57"/>
      <c r="E73" s="320">
        <f>VLOOKUP(B73,Equipamentos!A:E,4,FALSE)</f>
        <v>0</v>
      </c>
      <c r="F73" s="320"/>
      <c r="G73" s="320">
        <f>VLOOKUP(B73,Equipamentos!A:E,5,FALSE)</f>
        <v>0</v>
      </c>
      <c r="H73" s="320"/>
      <c r="I73" s="31"/>
      <c r="J73" s="59">
        <f t="shared" si="5"/>
        <v>0</v>
      </c>
      <c r="K73" s="33"/>
      <c r="L73" s="115"/>
      <c r="M73" s="116"/>
      <c r="N73" s="164"/>
      <c r="O73" s="164"/>
      <c r="P73" s="164"/>
    </row>
    <row r="74" spans="1:16" ht="15" customHeight="1" outlineLevel="1">
      <c r="A74" s="162">
        <f>VLOOKUP(B74,Equipamentos!A:E,2,FALSE)</f>
        <v>0</v>
      </c>
      <c r="B74" s="163"/>
      <c r="C74" s="56"/>
      <c r="D74" s="57"/>
      <c r="E74" s="320">
        <f>VLOOKUP(B74,Equipamentos!A:E,4,FALSE)</f>
        <v>0</v>
      </c>
      <c r="F74" s="320"/>
      <c r="G74" s="320">
        <f>VLOOKUP(B74,Equipamentos!A:E,5,FALSE)</f>
        <v>0</v>
      </c>
      <c r="H74" s="320"/>
      <c r="I74" s="31"/>
      <c r="J74" s="59">
        <f t="shared" si="5"/>
        <v>0</v>
      </c>
      <c r="K74" s="33"/>
      <c r="L74" s="115"/>
      <c r="M74" s="116"/>
      <c r="N74" s="164"/>
      <c r="O74" s="164"/>
      <c r="P74" s="164"/>
    </row>
    <row r="75" spans="1:16" ht="15" customHeight="1" outlineLevel="1">
      <c r="A75" s="162">
        <f>VLOOKUP(B75,Equipamentos!A:E,2,FALSE)</f>
        <v>0</v>
      </c>
      <c r="B75" s="163"/>
      <c r="C75" s="56"/>
      <c r="D75" s="57"/>
      <c r="E75" s="320">
        <f>VLOOKUP(B75,Equipamentos!A:E,4,FALSE)</f>
        <v>0</v>
      </c>
      <c r="F75" s="320"/>
      <c r="G75" s="320">
        <f>VLOOKUP(B75,Equipamentos!A:E,5,FALSE)</f>
        <v>0</v>
      </c>
      <c r="H75" s="320"/>
      <c r="I75" s="31"/>
      <c r="J75" s="59">
        <f t="shared" si="5"/>
        <v>0</v>
      </c>
      <c r="K75" s="33"/>
      <c r="L75" s="115"/>
      <c r="M75" s="116"/>
      <c r="N75" s="164"/>
      <c r="O75" s="164"/>
      <c r="P75" s="164"/>
    </row>
    <row r="76" spans="1:16" ht="15" customHeight="1" outlineLevel="1">
      <c r="A76" s="162">
        <f>VLOOKUP(B76,Equipamentos!A:E,2,FALSE)</f>
        <v>0</v>
      </c>
      <c r="B76" s="163"/>
      <c r="C76" s="56"/>
      <c r="D76" s="57"/>
      <c r="E76" s="320">
        <f>VLOOKUP(B76,Equipamentos!A:E,4,FALSE)</f>
        <v>0</v>
      </c>
      <c r="F76" s="320"/>
      <c r="G76" s="320">
        <f>VLOOKUP(B76,Equipamentos!A:E,5,FALSE)</f>
        <v>0</v>
      </c>
      <c r="H76" s="320"/>
      <c r="I76" s="31"/>
      <c r="J76" s="59">
        <f t="shared" si="5"/>
        <v>0</v>
      </c>
      <c r="K76" s="33"/>
      <c r="L76" s="115"/>
      <c r="M76" s="116"/>
      <c r="N76" s="164"/>
      <c r="O76" s="164"/>
      <c r="P76" s="164"/>
    </row>
    <row r="77" spans="1:16" ht="15" customHeight="1" outlineLevel="1">
      <c r="A77" s="162">
        <f>VLOOKUP(B77,Equipamentos!A:E,2,FALSE)</f>
        <v>0</v>
      </c>
      <c r="B77" s="163"/>
      <c r="C77" s="56"/>
      <c r="D77" s="57"/>
      <c r="E77" s="320">
        <f>VLOOKUP(B77,Equipamentos!A:E,4,FALSE)</f>
        <v>0</v>
      </c>
      <c r="F77" s="320"/>
      <c r="G77" s="320">
        <f>VLOOKUP(B77,Equipamentos!A:E,5,FALSE)</f>
        <v>0</v>
      </c>
      <c r="H77" s="320"/>
      <c r="I77" s="31"/>
      <c r="J77" s="59">
        <f t="shared" si="5"/>
        <v>0</v>
      </c>
      <c r="K77" s="33"/>
      <c r="L77" s="115"/>
      <c r="M77" s="116"/>
      <c r="N77" s="164"/>
      <c r="O77" s="164"/>
      <c r="P77" s="164"/>
    </row>
    <row r="78" spans="1:16" ht="15" customHeight="1" outlineLevel="1">
      <c r="A78" s="162">
        <f>VLOOKUP(B78,Equipamentos!A:E,2,FALSE)</f>
        <v>0</v>
      </c>
      <c r="B78" s="163"/>
      <c r="C78" s="56"/>
      <c r="D78" s="57"/>
      <c r="E78" s="320">
        <f>VLOOKUP(B78,Equipamentos!A:E,4,FALSE)</f>
        <v>0</v>
      </c>
      <c r="F78" s="320"/>
      <c r="G78" s="320">
        <f>VLOOKUP(B78,Equipamentos!A:E,5,FALSE)</f>
        <v>0</v>
      </c>
      <c r="H78" s="320"/>
      <c r="I78" s="31"/>
      <c r="J78" s="61">
        <f t="shared" si="5"/>
        <v>0</v>
      </c>
      <c r="K78" s="33"/>
      <c r="L78" s="115"/>
      <c r="M78" s="116"/>
      <c r="N78" s="164"/>
      <c r="O78" s="164"/>
      <c r="P78" s="164"/>
    </row>
    <row r="79" spans="1:16" ht="18" customHeight="1" outlineLevel="1">
      <c r="A79" s="34"/>
      <c r="B79" s="34"/>
      <c r="C79" s="35"/>
      <c r="D79" s="34"/>
      <c r="E79" s="34"/>
      <c r="F79" s="34"/>
      <c r="G79" s="34"/>
      <c r="H79" s="34"/>
      <c r="I79" s="36" t="s">
        <v>71</v>
      </c>
      <c r="J79" s="62">
        <f>SUBTOTAL(9,J69:J78)</f>
        <v>0</v>
      </c>
      <c r="K79" s="33"/>
      <c r="L79" s="117"/>
      <c r="M79" s="46"/>
      <c r="N79" s="164"/>
      <c r="O79" s="164"/>
      <c r="P79" s="164"/>
    </row>
    <row r="80" spans="1:16" ht="18" customHeight="1" outlineLevel="1">
      <c r="A80" s="28" t="s">
        <v>72</v>
      </c>
      <c r="B80" s="137" t="s">
        <v>64</v>
      </c>
      <c r="C80" s="29" t="s">
        <v>73</v>
      </c>
      <c r="D80" s="137" t="s">
        <v>74</v>
      </c>
      <c r="E80" s="321" t="s">
        <v>368</v>
      </c>
      <c r="F80" s="326"/>
      <c r="G80" s="165"/>
      <c r="H80" s="165"/>
      <c r="I80" s="136" t="s">
        <v>69</v>
      </c>
      <c r="J80" s="63" t="s">
        <v>70</v>
      </c>
      <c r="K80" s="30"/>
      <c r="L80" s="113"/>
      <c r="M80" s="114"/>
      <c r="N80" s="30"/>
      <c r="O80" s="30"/>
      <c r="P80" s="30"/>
    </row>
    <row r="81" spans="1:16" ht="15" customHeight="1" outlineLevel="1">
      <c r="A81" s="162" t="str">
        <f>VLOOKUP(B81,'M.O.'!A:E,2,FALSE)</f>
        <v>ENCARREGADO DE SERVIÇO</v>
      </c>
      <c r="B81" s="163">
        <v>20002</v>
      </c>
      <c r="C81" s="58">
        <f>VLOOKUP(B81,'M.O.'!A:E,4,FALSE)</f>
        <v>10.53</v>
      </c>
      <c r="D81" s="59">
        <f>VLOOKUP(B81,'M.O.'!A:E,5,FALSE)</f>
        <v>22.27</v>
      </c>
      <c r="E81" s="323">
        <v>111.5</v>
      </c>
      <c r="F81" s="323"/>
      <c r="G81" s="38"/>
      <c r="H81" s="38"/>
      <c r="I81" s="31">
        <v>0.1</v>
      </c>
      <c r="J81" s="59">
        <f t="shared" ref="J81:J90" si="6">TRUNC(I81*D81,2)</f>
        <v>2.2200000000000002</v>
      </c>
      <c r="K81" s="33"/>
      <c r="L81" s="115"/>
      <c r="M81" s="116"/>
      <c r="N81" s="33"/>
      <c r="O81" s="33"/>
      <c r="P81" s="33"/>
    </row>
    <row r="82" spans="1:16" ht="15" outlineLevel="1">
      <c r="A82" s="162" t="str">
        <f>VLOOKUP(B82,'M.O.'!A:E,2,FALSE)</f>
        <v>AJUDANTE</v>
      </c>
      <c r="B82" s="163">
        <v>20003</v>
      </c>
      <c r="C82" s="58">
        <f>VLOOKUP(B82,'M.O.'!A:E,4,FALSE)</f>
        <v>6.67</v>
      </c>
      <c r="D82" s="59">
        <f>VLOOKUP(B82,'M.O.'!A:E,5,FALSE)</f>
        <v>14.1</v>
      </c>
      <c r="E82" s="323">
        <v>111.5</v>
      </c>
      <c r="F82" s="323"/>
      <c r="G82" s="38"/>
      <c r="H82" s="38"/>
      <c r="I82" s="31">
        <v>3</v>
      </c>
      <c r="J82" s="59">
        <f t="shared" si="6"/>
        <v>42.3</v>
      </c>
      <c r="K82" s="33"/>
      <c r="L82" s="115"/>
      <c r="M82" s="116"/>
      <c r="N82" s="33"/>
      <c r="O82" s="33"/>
      <c r="P82" s="33"/>
    </row>
    <row r="83" spans="1:16" ht="15" outlineLevel="1">
      <c r="A83" s="162">
        <f>VLOOKUP(B83,'M.O.'!A:E,2,FALSE)</f>
        <v>0</v>
      </c>
      <c r="B83" s="163"/>
      <c r="C83" s="58">
        <f>VLOOKUP(B83,'M.O.'!A:E,4,FALSE)</f>
        <v>0</v>
      </c>
      <c r="D83" s="59">
        <f>VLOOKUP(B83,'M.O.'!A:E,5,FALSE)</f>
        <v>0</v>
      </c>
      <c r="E83" s="323">
        <v>111.5</v>
      </c>
      <c r="F83" s="323"/>
      <c r="G83" s="38"/>
      <c r="H83" s="38"/>
      <c r="I83" s="31"/>
      <c r="J83" s="59">
        <f t="shared" si="6"/>
        <v>0</v>
      </c>
      <c r="K83" s="33"/>
      <c r="L83" s="115"/>
      <c r="M83" s="116"/>
      <c r="N83" s="33"/>
      <c r="O83" s="33"/>
      <c r="P83" s="33"/>
    </row>
    <row r="84" spans="1:16" ht="15" outlineLevel="1">
      <c r="A84" s="162">
        <f>VLOOKUP(B84,'M.O.'!A:E,2,FALSE)</f>
        <v>0</v>
      </c>
      <c r="B84" s="163"/>
      <c r="C84" s="58">
        <f>VLOOKUP(B84,'M.O.'!A:E,4,FALSE)</f>
        <v>0</v>
      </c>
      <c r="D84" s="59">
        <f>VLOOKUP(B84,'M.O.'!A:E,5,FALSE)</f>
        <v>0</v>
      </c>
      <c r="E84" s="323">
        <v>111.5</v>
      </c>
      <c r="F84" s="323"/>
      <c r="G84" s="38"/>
      <c r="H84" s="38"/>
      <c r="I84" s="31"/>
      <c r="J84" s="59">
        <f t="shared" si="6"/>
        <v>0</v>
      </c>
      <c r="K84" s="33"/>
      <c r="L84" s="115"/>
      <c r="M84" s="116"/>
      <c r="N84" s="33"/>
      <c r="O84" s="33"/>
      <c r="P84" s="33"/>
    </row>
    <row r="85" spans="1:16" ht="15" outlineLevel="1">
      <c r="A85" s="162">
        <f>VLOOKUP(B85,'M.O.'!A:E,2,FALSE)</f>
        <v>0</v>
      </c>
      <c r="B85" s="163"/>
      <c r="C85" s="58">
        <f>VLOOKUP(B85,'M.O.'!A:E,4,FALSE)</f>
        <v>0</v>
      </c>
      <c r="D85" s="59">
        <f>VLOOKUP(B85,'M.O.'!A:E,5,FALSE)</f>
        <v>0</v>
      </c>
      <c r="E85" s="323">
        <v>111.5</v>
      </c>
      <c r="F85" s="323"/>
      <c r="G85" s="38"/>
      <c r="H85" s="38"/>
      <c r="I85" s="31"/>
      <c r="J85" s="59">
        <f t="shared" si="6"/>
        <v>0</v>
      </c>
      <c r="K85" s="33"/>
      <c r="L85" s="115"/>
      <c r="M85" s="116"/>
      <c r="N85" s="33"/>
      <c r="O85" s="33"/>
      <c r="P85" s="33"/>
    </row>
    <row r="86" spans="1:16" ht="15" outlineLevel="1">
      <c r="A86" s="162">
        <f>VLOOKUP(B86,'M.O.'!A:E,2,FALSE)</f>
        <v>0</v>
      </c>
      <c r="B86" s="163"/>
      <c r="C86" s="58">
        <f>VLOOKUP(B86,'M.O.'!A:E,4,FALSE)</f>
        <v>0</v>
      </c>
      <c r="D86" s="59">
        <f>VLOOKUP(B86,'M.O.'!A:E,5,FALSE)</f>
        <v>0</v>
      </c>
      <c r="E86" s="323">
        <v>111.5</v>
      </c>
      <c r="F86" s="323"/>
      <c r="G86" s="38"/>
      <c r="H86" s="38"/>
      <c r="I86" s="31"/>
      <c r="J86" s="59">
        <f t="shared" si="6"/>
        <v>0</v>
      </c>
      <c r="K86" s="33"/>
      <c r="L86" s="115"/>
      <c r="M86" s="116"/>
      <c r="N86" s="33"/>
      <c r="O86" s="33"/>
      <c r="P86" s="33"/>
    </row>
    <row r="87" spans="1:16" ht="15" outlineLevel="1">
      <c r="A87" s="162">
        <f>VLOOKUP(B87,'M.O.'!A:E,2,FALSE)</f>
        <v>0</v>
      </c>
      <c r="B87" s="163"/>
      <c r="C87" s="58">
        <f>VLOOKUP(B87,'M.O.'!A:E,4,FALSE)</f>
        <v>0</v>
      </c>
      <c r="D87" s="59">
        <f>VLOOKUP(B87,'M.O.'!A:E,5,FALSE)</f>
        <v>0</v>
      </c>
      <c r="E87" s="323">
        <v>111.5</v>
      </c>
      <c r="F87" s="323"/>
      <c r="G87" s="38"/>
      <c r="H87" s="38"/>
      <c r="I87" s="31"/>
      <c r="J87" s="59">
        <f t="shared" si="6"/>
        <v>0</v>
      </c>
      <c r="K87" s="33"/>
      <c r="L87" s="115"/>
      <c r="M87" s="116"/>
      <c r="N87" s="33"/>
      <c r="O87" s="33"/>
      <c r="P87" s="33"/>
    </row>
    <row r="88" spans="1:16" ht="15" outlineLevel="1">
      <c r="A88" s="162">
        <f>VLOOKUP(B88,'M.O.'!A:E,2,FALSE)</f>
        <v>0</v>
      </c>
      <c r="B88" s="163"/>
      <c r="C88" s="58">
        <f>VLOOKUP(B88,'M.O.'!A:E,4,FALSE)</f>
        <v>0</v>
      </c>
      <c r="D88" s="59">
        <f>VLOOKUP(B88,'M.O.'!A:E,5,FALSE)</f>
        <v>0</v>
      </c>
      <c r="E88" s="323">
        <v>111.5</v>
      </c>
      <c r="F88" s="323"/>
      <c r="G88" s="38"/>
      <c r="H88" s="38"/>
      <c r="I88" s="31"/>
      <c r="J88" s="59">
        <f t="shared" si="6"/>
        <v>0</v>
      </c>
      <c r="K88" s="33"/>
      <c r="L88" s="115"/>
      <c r="M88" s="116"/>
      <c r="N88" s="33"/>
      <c r="O88" s="33"/>
      <c r="P88" s="33"/>
    </row>
    <row r="89" spans="1:16" ht="15" outlineLevel="1">
      <c r="A89" s="162">
        <f>VLOOKUP(B89,'M.O.'!A:E,2,FALSE)</f>
        <v>0</v>
      </c>
      <c r="B89" s="163"/>
      <c r="C89" s="58">
        <f>VLOOKUP(B89,'M.O.'!A:E,4,FALSE)</f>
        <v>0</v>
      </c>
      <c r="D89" s="59">
        <f>VLOOKUP(B89,'M.O.'!A:E,5,FALSE)</f>
        <v>0</v>
      </c>
      <c r="E89" s="323">
        <v>111.5</v>
      </c>
      <c r="F89" s="323"/>
      <c r="G89" s="38"/>
      <c r="H89" s="38"/>
      <c r="I89" s="31"/>
      <c r="J89" s="59">
        <f t="shared" si="6"/>
        <v>0</v>
      </c>
      <c r="K89" s="33"/>
      <c r="L89" s="115"/>
      <c r="M89" s="116"/>
      <c r="N89" s="33"/>
      <c r="O89" s="33"/>
      <c r="P89" s="33"/>
    </row>
    <row r="90" spans="1:16" ht="15" outlineLevel="1">
      <c r="A90" s="162">
        <f>VLOOKUP(B90,'M.O.'!A:E,2,FALSE)</f>
        <v>0</v>
      </c>
      <c r="B90" s="163"/>
      <c r="C90" s="58">
        <f>VLOOKUP(B90,'M.O.'!A:E,4,FALSE)</f>
        <v>0</v>
      </c>
      <c r="D90" s="59">
        <f>VLOOKUP(B90,'M.O.'!A:E,5,FALSE)</f>
        <v>0</v>
      </c>
      <c r="E90" s="323">
        <v>111.5</v>
      </c>
      <c r="F90" s="323"/>
      <c r="G90" s="38"/>
      <c r="H90" s="38"/>
      <c r="I90" s="31"/>
      <c r="J90" s="61">
        <f t="shared" si="6"/>
        <v>0</v>
      </c>
      <c r="K90" s="33"/>
      <c r="L90" s="115"/>
      <c r="M90" s="116"/>
      <c r="N90" s="33"/>
      <c r="O90" s="33"/>
      <c r="P90" s="33"/>
    </row>
    <row r="91" spans="1:16" ht="18" customHeight="1" outlineLevel="1">
      <c r="A91" s="34"/>
      <c r="B91" s="34"/>
      <c r="C91" s="35"/>
      <c r="D91" s="34"/>
      <c r="E91" s="34"/>
      <c r="F91" s="34"/>
      <c r="G91" s="34"/>
      <c r="H91" s="34"/>
      <c r="I91" s="36" t="s">
        <v>75</v>
      </c>
      <c r="J91" s="62">
        <f>SUBTOTAL(9,J81:J90)</f>
        <v>44.519999999999996</v>
      </c>
      <c r="K91" s="33"/>
      <c r="L91" s="117"/>
      <c r="M91" s="46"/>
      <c r="N91" s="39"/>
      <c r="O91" s="39"/>
      <c r="P91" s="39"/>
    </row>
    <row r="92" spans="1:16" ht="18" customHeight="1" outlineLevel="1">
      <c r="A92" s="28" t="s">
        <v>76</v>
      </c>
      <c r="B92" s="137" t="s">
        <v>64</v>
      </c>
      <c r="C92" s="29" t="s">
        <v>77</v>
      </c>
      <c r="D92" s="137" t="s">
        <v>78</v>
      </c>
      <c r="E92" s="321" t="s">
        <v>79</v>
      </c>
      <c r="F92" s="321"/>
      <c r="G92" s="324" t="s">
        <v>80</v>
      </c>
      <c r="H92" s="324"/>
      <c r="I92" s="136"/>
      <c r="J92" s="63" t="s">
        <v>81</v>
      </c>
      <c r="K92" s="30"/>
      <c r="L92" s="113"/>
      <c r="M92" s="114"/>
      <c r="N92" s="30"/>
      <c r="O92" s="30"/>
      <c r="P92" s="30"/>
    </row>
    <row r="93" spans="1:16" ht="15" customHeight="1" outlineLevel="1">
      <c r="A93" s="40" t="s">
        <v>369</v>
      </c>
      <c r="B93" s="166">
        <v>14</v>
      </c>
      <c r="C93" s="41">
        <v>5</v>
      </c>
      <c r="D93" s="42" t="s">
        <v>98</v>
      </c>
      <c r="E93" s="325"/>
      <c r="F93" s="325"/>
      <c r="G93" s="325"/>
      <c r="H93" s="325"/>
      <c r="I93" s="167"/>
      <c r="J93" s="59">
        <f>TRUNC((IF(D93&lt;&gt;0,J91,0)+IF(E93&lt;&gt;0,J79,0)+IF(G93&lt;&gt;0,J112,0))*(C93/100),2)</f>
        <v>2.2200000000000002</v>
      </c>
      <c r="K93" s="33"/>
      <c r="L93" s="168"/>
      <c r="M93" s="169"/>
      <c r="N93" s="33"/>
      <c r="O93" s="33"/>
      <c r="P93" s="33"/>
    </row>
    <row r="94" spans="1:16" ht="15" customHeight="1" outlineLevel="1">
      <c r="A94" s="40" t="s">
        <v>99</v>
      </c>
      <c r="B94" s="166">
        <v>11</v>
      </c>
      <c r="C94" s="41">
        <v>1.1200000000000001</v>
      </c>
      <c r="D94" s="42" t="s">
        <v>98</v>
      </c>
      <c r="E94" s="325"/>
      <c r="F94" s="325"/>
      <c r="G94" s="325"/>
      <c r="H94" s="325"/>
      <c r="I94" s="167"/>
      <c r="J94" s="59">
        <f>TRUNC((IF(D94&lt;&gt;0,J91,0)+IF(E94&lt;&gt;0,J79,0)+IF(G94&lt;&gt;0,J112,0))*(C94/100),2)</f>
        <v>0.49</v>
      </c>
      <c r="K94" s="33"/>
      <c r="L94" s="168"/>
      <c r="M94" s="169"/>
      <c r="N94" s="33"/>
      <c r="O94" s="33"/>
      <c r="P94" s="33"/>
    </row>
    <row r="95" spans="1:16" ht="15" customHeight="1" outlineLevel="1">
      <c r="A95" s="40" t="s">
        <v>100</v>
      </c>
      <c r="B95" s="166">
        <v>12</v>
      </c>
      <c r="C95" s="41">
        <v>9.6</v>
      </c>
      <c r="D95" s="42" t="s">
        <v>98</v>
      </c>
      <c r="E95" s="325"/>
      <c r="F95" s="325"/>
      <c r="G95" s="325"/>
      <c r="H95" s="325"/>
      <c r="I95" s="167"/>
      <c r="J95" s="59">
        <f>TRUNC((IF(D95&lt;&gt;0,J91,0)+IF(E95&lt;&gt;0,J79,0)+IF(G95&lt;&gt;0,J112,0))*(C95/100),2)</f>
        <v>4.2699999999999996</v>
      </c>
      <c r="K95" s="33"/>
      <c r="L95" s="168"/>
      <c r="M95" s="169"/>
      <c r="N95" s="33"/>
      <c r="O95" s="33"/>
      <c r="P95" s="33"/>
    </row>
    <row r="96" spans="1:16" ht="15" customHeight="1" outlineLevel="1">
      <c r="A96" s="40" t="s">
        <v>101</v>
      </c>
      <c r="B96" s="166">
        <v>13</v>
      </c>
      <c r="C96" s="41">
        <v>4.79</v>
      </c>
      <c r="D96" s="42" t="s">
        <v>98</v>
      </c>
      <c r="E96" s="325"/>
      <c r="F96" s="325"/>
      <c r="G96" s="325"/>
      <c r="H96" s="325"/>
      <c r="I96" s="167"/>
      <c r="J96" s="61">
        <f>TRUNC((IF(D96&lt;&gt;0,J91,0)+IF(E96&lt;&gt;0,J79,0)+IF(G96&lt;&gt;0,J112,0))*(C96/100),2)</f>
        <v>2.13</v>
      </c>
      <c r="K96" s="33"/>
      <c r="L96" s="168"/>
      <c r="M96" s="169"/>
      <c r="N96" s="33"/>
      <c r="O96" s="33"/>
      <c r="P96" s="33"/>
    </row>
    <row r="97" spans="1:16" ht="18" customHeight="1" outlineLevel="1">
      <c r="A97" s="43"/>
      <c r="B97" s="43"/>
      <c r="C97" s="44"/>
      <c r="D97" s="43"/>
      <c r="E97" s="43"/>
      <c r="F97" s="43"/>
      <c r="G97" s="43"/>
      <c r="H97" s="43"/>
      <c r="I97" s="45" t="s">
        <v>82</v>
      </c>
      <c r="J97" s="62">
        <f>SUBTOTAL(9,J93:J96)</f>
        <v>9.11</v>
      </c>
      <c r="K97" s="33"/>
      <c r="L97" s="117"/>
      <c r="M97" s="46"/>
      <c r="N97" s="164"/>
      <c r="O97" s="164"/>
      <c r="P97" s="164"/>
    </row>
    <row r="98" spans="1:16" ht="18" customHeight="1" outlineLevel="1">
      <c r="A98" s="43"/>
      <c r="B98" s="43"/>
      <c r="C98" s="44"/>
      <c r="D98" s="43"/>
      <c r="E98" s="43"/>
      <c r="F98" s="43"/>
      <c r="G98" s="43"/>
      <c r="H98" s="43"/>
      <c r="I98" s="45" t="s">
        <v>370</v>
      </c>
      <c r="J98" s="62">
        <f>SUBTOTAL(9,J69:J97)</f>
        <v>53.63</v>
      </c>
      <c r="K98" s="33"/>
      <c r="L98" s="117"/>
      <c r="M98" s="46"/>
      <c r="N98" s="33"/>
      <c r="O98" s="33"/>
      <c r="P98" s="33"/>
    </row>
    <row r="99" spans="1:16" ht="18" customHeight="1" outlineLevel="1">
      <c r="A99" s="43"/>
      <c r="B99" s="43"/>
      <c r="C99" s="44"/>
      <c r="D99" s="43"/>
      <c r="E99" s="43"/>
      <c r="F99" s="43"/>
      <c r="G99" s="43"/>
      <c r="H99" s="43"/>
      <c r="I99" s="45" t="s">
        <v>83</v>
      </c>
      <c r="J99" s="64">
        <v>1</v>
      </c>
      <c r="K99" s="33"/>
      <c r="L99" s="117"/>
      <c r="M99" s="46"/>
      <c r="N99" s="33"/>
      <c r="O99" s="33"/>
      <c r="P99" s="33"/>
    </row>
    <row r="100" spans="1:16" ht="18" customHeight="1" outlineLevel="1">
      <c r="A100" s="43"/>
      <c r="B100" s="43"/>
      <c r="C100" s="44"/>
      <c r="D100" s="43"/>
      <c r="E100" s="43"/>
      <c r="F100" s="43"/>
      <c r="G100" s="43"/>
      <c r="H100" s="43"/>
      <c r="I100" s="45" t="s">
        <v>84</v>
      </c>
      <c r="J100" s="65">
        <f>TRUNC(J98/J99,2)</f>
        <v>53.63</v>
      </c>
      <c r="K100" s="33"/>
      <c r="L100" s="117"/>
      <c r="M100" s="46"/>
      <c r="N100" s="33"/>
      <c r="O100" s="33"/>
      <c r="P100" s="33"/>
    </row>
    <row r="101" spans="1:16" ht="18" customHeight="1" outlineLevel="1">
      <c r="A101" s="47" t="s">
        <v>85</v>
      </c>
      <c r="B101" s="48" t="s">
        <v>64</v>
      </c>
      <c r="C101" s="49" t="s">
        <v>13</v>
      </c>
      <c r="D101" s="37" t="s">
        <v>94</v>
      </c>
      <c r="E101" s="37"/>
      <c r="F101" s="37"/>
      <c r="G101" s="50"/>
      <c r="H101" s="50"/>
      <c r="I101" s="50" t="s">
        <v>69</v>
      </c>
      <c r="J101" s="63" t="s">
        <v>94</v>
      </c>
      <c r="K101" s="30"/>
      <c r="L101" s="113"/>
      <c r="M101" s="114"/>
      <c r="N101" s="30"/>
      <c r="O101" s="30"/>
      <c r="P101" s="30"/>
    </row>
    <row r="102" spans="1:16" ht="15" customHeight="1" outlineLevel="1">
      <c r="A102" s="162">
        <f>VLOOKUP(B102,Materiais!A:D,2,FALSE)</f>
        <v>0</v>
      </c>
      <c r="B102" s="162"/>
      <c r="C102" s="60">
        <f>VLOOKUP(B102,Materiais!A:D,3,FALSE)</f>
        <v>0</v>
      </c>
      <c r="D102" s="59">
        <f>VLOOKUP(B102,Materiais!A:D,4,FALSE)</f>
        <v>0</v>
      </c>
      <c r="E102" s="170"/>
      <c r="F102" s="170"/>
      <c r="G102" s="170"/>
      <c r="H102" s="170"/>
      <c r="I102" s="31"/>
      <c r="J102" s="59">
        <f t="shared" ref="J102:J111" si="7">TRUNC(I102*D102,2)</f>
        <v>0</v>
      </c>
      <c r="K102" s="33"/>
      <c r="L102" s="115"/>
      <c r="M102" s="116"/>
      <c r="N102" s="33"/>
      <c r="O102" s="33"/>
      <c r="P102" s="33"/>
    </row>
    <row r="103" spans="1:16" ht="15" customHeight="1" outlineLevel="1">
      <c r="A103" s="162">
        <f>VLOOKUP(B103,Materiais!A:D,2,FALSE)</f>
        <v>0</v>
      </c>
      <c r="B103" s="162"/>
      <c r="C103" s="60">
        <f>VLOOKUP(B103,Materiais!A:D,3,FALSE)</f>
        <v>0</v>
      </c>
      <c r="D103" s="59">
        <f>VLOOKUP(B103,Materiais!A:D,4,FALSE)</f>
        <v>0</v>
      </c>
      <c r="E103" s="170"/>
      <c r="F103" s="170"/>
      <c r="G103" s="170"/>
      <c r="H103" s="170"/>
      <c r="I103" s="31"/>
      <c r="J103" s="59">
        <f t="shared" si="7"/>
        <v>0</v>
      </c>
      <c r="K103" s="33"/>
      <c r="L103" s="115"/>
      <c r="M103" s="116"/>
      <c r="N103" s="33"/>
      <c r="O103" s="33"/>
      <c r="P103" s="33"/>
    </row>
    <row r="104" spans="1:16" ht="15" customHeight="1" outlineLevel="1">
      <c r="A104" s="162">
        <f>VLOOKUP(B104,Materiais!A:D,2,FALSE)</f>
        <v>0</v>
      </c>
      <c r="B104" s="162"/>
      <c r="C104" s="60">
        <f>VLOOKUP(B104,Materiais!A:D,3,FALSE)</f>
        <v>0</v>
      </c>
      <c r="D104" s="59">
        <f>VLOOKUP(B104,Materiais!A:D,4,FALSE)</f>
        <v>0</v>
      </c>
      <c r="E104" s="170"/>
      <c r="F104" s="170"/>
      <c r="G104" s="170"/>
      <c r="H104" s="170"/>
      <c r="I104" s="31"/>
      <c r="J104" s="59">
        <f t="shared" si="7"/>
        <v>0</v>
      </c>
      <c r="K104" s="33"/>
      <c r="L104" s="115"/>
      <c r="M104" s="116"/>
      <c r="N104" s="33"/>
      <c r="O104" s="33"/>
      <c r="P104" s="33"/>
    </row>
    <row r="105" spans="1:16" ht="15" customHeight="1" outlineLevel="1">
      <c r="A105" s="162">
        <f>VLOOKUP(B105,Materiais!A:D,2,FALSE)</f>
        <v>0</v>
      </c>
      <c r="B105" s="162"/>
      <c r="C105" s="60">
        <f>VLOOKUP(B105,Materiais!A:D,3,FALSE)</f>
        <v>0</v>
      </c>
      <c r="D105" s="59">
        <f>VLOOKUP(B105,Materiais!A:D,4,FALSE)</f>
        <v>0</v>
      </c>
      <c r="E105" s="170"/>
      <c r="F105" s="170"/>
      <c r="G105" s="170"/>
      <c r="H105" s="170"/>
      <c r="I105" s="31"/>
      <c r="J105" s="59">
        <f t="shared" si="7"/>
        <v>0</v>
      </c>
      <c r="K105" s="33"/>
      <c r="L105" s="115"/>
      <c r="M105" s="116"/>
      <c r="N105" s="33"/>
      <c r="O105" s="33"/>
      <c r="P105" s="33"/>
    </row>
    <row r="106" spans="1:16" ht="15" customHeight="1" outlineLevel="1">
      <c r="A106" s="162">
        <f>VLOOKUP(B106,Materiais!A:D,2,FALSE)</f>
        <v>0</v>
      </c>
      <c r="B106" s="162"/>
      <c r="C106" s="60">
        <f>VLOOKUP(B106,Materiais!A:D,3,FALSE)</f>
        <v>0</v>
      </c>
      <c r="D106" s="59">
        <f>VLOOKUP(B106,Materiais!A:D,4,FALSE)</f>
        <v>0</v>
      </c>
      <c r="E106" s="170"/>
      <c r="F106" s="170"/>
      <c r="G106" s="170"/>
      <c r="H106" s="170"/>
      <c r="I106" s="31"/>
      <c r="J106" s="59">
        <f t="shared" si="7"/>
        <v>0</v>
      </c>
      <c r="K106" s="33"/>
      <c r="L106" s="115"/>
      <c r="M106" s="116"/>
      <c r="N106" s="33"/>
      <c r="O106" s="33"/>
      <c r="P106" s="33"/>
    </row>
    <row r="107" spans="1:16" ht="15" customHeight="1" outlineLevel="1">
      <c r="A107" s="162">
        <f>VLOOKUP(B107,Materiais!A:D,2,FALSE)</f>
        <v>0</v>
      </c>
      <c r="B107" s="162"/>
      <c r="C107" s="60">
        <f>VLOOKUP(B107,Materiais!A:D,3,FALSE)</f>
        <v>0</v>
      </c>
      <c r="D107" s="59">
        <f>VLOOKUP(B107,Materiais!A:D,4,FALSE)</f>
        <v>0</v>
      </c>
      <c r="E107" s="170"/>
      <c r="F107" s="170"/>
      <c r="G107" s="170"/>
      <c r="H107" s="170"/>
      <c r="I107" s="31"/>
      <c r="J107" s="59">
        <f t="shared" si="7"/>
        <v>0</v>
      </c>
      <c r="K107" s="33"/>
      <c r="L107" s="115"/>
      <c r="M107" s="116"/>
      <c r="N107" s="33"/>
      <c r="O107" s="33"/>
      <c r="P107" s="33"/>
    </row>
    <row r="108" spans="1:16" ht="15" customHeight="1" outlineLevel="1">
      <c r="A108" s="162">
        <f>VLOOKUP(B108,Materiais!A:D,2,FALSE)</f>
        <v>0</v>
      </c>
      <c r="B108" s="162"/>
      <c r="C108" s="60">
        <f>VLOOKUP(B108,Materiais!A:D,3,FALSE)</f>
        <v>0</v>
      </c>
      <c r="D108" s="59">
        <f>VLOOKUP(B108,Materiais!A:D,4,FALSE)</f>
        <v>0</v>
      </c>
      <c r="E108" s="170"/>
      <c r="F108" s="170"/>
      <c r="G108" s="170"/>
      <c r="H108" s="170"/>
      <c r="I108" s="31"/>
      <c r="J108" s="59">
        <f t="shared" si="7"/>
        <v>0</v>
      </c>
      <c r="K108" s="33"/>
      <c r="L108" s="115"/>
      <c r="M108" s="116"/>
      <c r="N108" s="33"/>
      <c r="O108" s="33"/>
      <c r="P108" s="33"/>
    </row>
    <row r="109" spans="1:16" ht="15" customHeight="1" outlineLevel="1">
      <c r="A109" s="162">
        <f>VLOOKUP(B109,Materiais!A:D,2,FALSE)</f>
        <v>0</v>
      </c>
      <c r="B109" s="162"/>
      <c r="C109" s="60">
        <f>VLOOKUP(B109,Materiais!A:D,3,FALSE)</f>
        <v>0</v>
      </c>
      <c r="D109" s="59">
        <f>VLOOKUP(B109,Materiais!A:D,4,FALSE)</f>
        <v>0</v>
      </c>
      <c r="E109" s="170"/>
      <c r="F109" s="170"/>
      <c r="G109" s="170"/>
      <c r="H109" s="170"/>
      <c r="I109" s="31"/>
      <c r="J109" s="59">
        <f t="shared" si="7"/>
        <v>0</v>
      </c>
      <c r="K109" s="33"/>
      <c r="L109" s="115"/>
      <c r="M109" s="116"/>
      <c r="N109" s="33"/>
      <c r="O109" s="33"/>
      <c r="P109" s="33"/>
    </row>
    <row r="110" spans="1:16" ht="15" customHeight="1" outlineLevel="1">
      <c r="A110" s="162">
        <f>VLOOKUP(B110,Materiais!A:D,2,FALSE)</f>
        <v>0</v>
      </c>
      <c r="B110" s="162"/>
      <c r="C110" s="60">
        <f>VLOOKUP(B110,Materiais!A:D,3,FALSE)</f>
        <v>0</v>
      </c>
      <c r="D110" s="59">
        <f>VLOOKUP(B110,Materiais!A:D,4,FALSE)</f>
        <v>0</v>
      </c>
      <c r="E110" s="170"/>
      <c r="F110" s="170"/>
      <c r="G110" s="170"/>
      <c r="H110" s="170"/>
      <c r="I110" s="31"/>
      <c r="J110" s="59">
        <f t="shared" si="7"/>
        <v>0</v>
      </c>
      <c r="K110" s="33"/>
      <c r="L110" s="115"/>
      <c r="M110" s="116"/>
      <c r="N110" s="33"/>
      <c r="O110" s="33"/>
      <c r="P110" s="33"/>
    </row>
    <row r="111" spans="1:16" ht="15" customHeight="1" outlineLevel="1">
      <c r="A111" s="162">
        <f>VLOOKUP(B111,Materiais!A:D,2,FALSE)</f>
        <v>0</v>
      </c>
      <c r="B111" s="162"/>
      <c r="C111" s="60">
        <f>VLOOKUP(B111,Materiais!A:D,3,FALSE)</f>
        <v>0</v>
      </c>
      <c r="D111" s="59">
        <f>VLOOKUP(B111,Materiais!A:D,4,FALSE)</f>
        <v>0</v>
      </c>
      <c r="E111" s="170"/>
      <c r="F111" s="170"/>
      <c r="G111" s="170"/>
      <c r="H111" s="170"/>
      <c r="I111" s="31"/>
      <c r="J111" s="59">
        <f t="shared" si="7"/>
        <v>0</v>
      </c>
      <c r="K111" s="33"/>
      <c r="L111" s="115"/>
      <c r="M111" s="116"/>
      <c r="N111" s="33"/>
      <c r="O111" s="33"/>
      <c r="P111" s="33"/>
    </row>
    <row r="112" spans="1:16" ht="18" customHeight="1" outlineLevel="1">
      <c r="A112" s="66"/>
      <c r="B112" s="66"/>
      <c r="C112" s="67"/>
      <c r="D112" s="66"/>
      <c r="E112" s="66"/>
      <c r="F112" s="66"/>
      <c r="G112" s="66"/>
      <c r="H112" s="66"/>
      <c r="I112" s="68" t="s">
        <v>371</v>
      </c>
      <c r="J112" s="69">
        <f>SUBTOTAL(9,J102:J111)</f>
        <v>0</v>
      </c>
      <c r="K112" s="33"/>
      <c r="L112" s="117"/>
      <c r="M112" s="46"/>
      <c r="N112" s="39"/>
      <c r="O112" s="39"/>
      <c r="P112" s="39"/>
    </row>
    <row r="113" spans="1:16" ht="18" customHeight="1" outlineLevel="1">
      <c r="A113" s="26" t="s">
        <v>87</v>
      </c>
      <c r="B113" s="70" t="s">
        <v>64</v>
      </c>
      <c r="C113" s="71" t="s">
        <v>13</v>
      </c>
      <c r="D113" s="72" t="s">
        <v>94</v>
      </c>
      <c r="E113" s="72"/>
      <c r="F113" s="72"/>
      <c r="G113" s="73"/>
      <c r="H113" s="73"/>
      <c r="I113" s="73" t="s">
        <v>69</v>
      </c>
      <c r="J113" s="72" t="s">
        <v>94</v>
      </c>
      <c r="K113" s="30"/>
      <c r="L113" s="113"/>
      <c r="M113" s="114"/>
      <c r="N113" s="30"/>
      <c r="O113" s="30"/>
      <c r="P113" s="30"/>
    </row>
    <row r="114" spans="1:16" ht="15" customHeight="1" outlineLevel="1">
      <c r="A114" s="162">
        <f>VLOOKUP(B114,Serviços!A:D,2,FALSE)</f>
        <v>0</v>
      </c>
      <c r="B114" s="162"/>
      <c r="C114" s="60">
        <f>VLOOKUP(B114,Serviços!A:D,3,FALSE)</f>
        <v>0</v>
      </c>
      <c r="D114" s="74">
        <f>VLOOKUP(B114,Serviços!A:F,6,FALSE)</f>
        <v>0</v>
      </c>
      <c r="E114" s="171"/>
      <c r="F114" s="171"/>
      <c r="G114" s="171"/>
      <c r="H114" s="171"/>
      <c r="I114" s="57"/>
      <c r="J114" s="59">
        <f>TRUNC(I114*D114,2)</f>
        <v>0</v>
      </c>
      <c r="K114" s="33"/>
      <c r="L114" s="115"/>
      <c r="M114" s="116"/>
      <c r="N114" s="33"/>
      <c r="O114" s="33"/>
      <c r="P114" s="33"/>
    </row>
    <row r="115" spans="1:16" ht="15" customHeight="1" outlineLevel="1">
      <c r="A115" s="162">
        <f>VLOOKUP(B115,Serviços!A:D,2,FALSE)</f>
        <v>0</v>
      </c>
      <c r="B115" s="162"/>
      <c r="C115" s="60">
        <f>VLOOKUP(B115,Serviços!A:D,3,FALSE)</f>
        <v>0</v>
      </c>
      <c r="D115" s="74">
        <f>VLOOKUP(B115,Serviços!A:F,6,FALSE)</f>
        <v>0</v>
      </c>
      <c r="E115" s="171"/>
      <c r="F115" s="171"/>
      <c r="G115" s="171"/>
      <c r="H115" s="171"/>
      <c r="I115" s="57"/>
      <c r="J115" s="59">
        <f t="shared" ref="J115:J118" si="8">TRUNC(I115*D115,2)</f>
        <v>0</v>
      </c>
      <c r="K115" s="33"/>
      <c r="L115" s="115"/>
      <c r="M115" s="116"/>
      <c r="N115" s="33"/>
      <c r="O115" s="33"/>
      <c r="P115" s="33"/>
    </row>
    <row r="116" spans="1:16" ht="15" customHeight="1" outlineLevel="1">
      <c r="A116" s="162">
        <f>VLOOKUP(B116,Serviços!A:D,2,FALSE)</f>
        <v>0</v>
      </c>
      <c r="B116" s="162"/>
      <c r="C116" s="60">
        <f>VLOOKUP(B116,Serviços!A:D,3,FALSE)</f>
        <v>0</v>
      </c>
      <c r="D116" s="74">
        <f>VLOOKUP(B116,Serviços!A:F,6,FALSE)</f>
        <v>0</v>
      </c>
      <c r="E116" s="171"/>
      <c r="F116" s="171"/>
      <c r="G116" s="171"/>
      <c r="H116" s="171"/>
      <c r="I116" s="57"/>
      <c r="J116" s="59">
        <f t="shared" si="8"/>
        <v>0</v>
      </c>
      <c r="K116" s="33"/>
      <c r="L116" s="115"/>
      <c r="M116" s="116"/>
      <c r="N116" s="33"/>
      <c r="O116" s="33"/>
      <c r="P116" s="33"/>
    </row>
    <row r="117" spans="1:16" ht="15" customHeight="1" outlineLevel="1">
      <c r="A117" s="162">
        <f>VLOOKUP(B117,Serviços!A:D,2,FALSE)</f>
        <v>0</v>
      </c>
      <c r="B117" s="162"/>
      <c r="C117" s="60">
        <f>VLOOKUP(B117,Serviços!A:D,3,FALSE)</f>
        <v>0</v>
      </c>
      <c r="D117" s="74">
        <f>VLOOKUP(B117,Serviços!A:F,6,FALSE)</f>
        <v>0</v>
      </c>
      <c r="E117" s="171"/>
      <c r="F117" s="171"/>
      <c r="G117" s="171"/>
      <c r="H117" s="171"/>
      <c r="I117" s="57"/>
      <c r="J117" s="59">
        <f t="shared" si="8"/>
        <v>0</v>
      </c>
      <c r="K117" s="33"/>
      <c r="L117" s="115"/>
      <c r="M117" s="116"/>
      <c r="N117" s="33"/>
      <c r="O117" s="33"/>
      <c r="P117" s="33"/>
    </row>
    <row r="118" spans="1:16" ht="15" customHeight="1" outlineLevel="1">
      <c r="A118" s="162">
        <f>VLOOKUP(B118,Serviços!A:D,2,FALSE)</f>
        <v>0</v>
      </c>
      <c r="B118" s="162"/>
      <c r="C118" s="60">
        <f>VLOOKUP(B118,Serviços!A:D,3,FALSE)</f>
        <v>0</v>
      </c>
      <c r="D118" s="74">
        <f>VLOOKUP(B118,Serviços!A:F,6,FALSE)</f>
        <v>0</v>
      </c>
      <c r="E118" s="171"/>
      <c r="F118" s="171"/>
      <c r="G118" s="171"/>
      <c r="H118" s="171"/>
      <c r="I118" s="57"/>
      <c r="J118" s="59">
        <f t="shared" si="8"/>
        <v>0</v>
      </c>
      <c r="K118" s="33"/>
      <c r="L118" s="115"/>
      <c r="M118" s="116"/>
      <c r="N118" s="33"/>
      <c r="O118" s="33"/>
      <c r="P118" s="33"/>
    </row>
    <row r="119" spans="1:16" ht="18" customHeight="1" outlineLevel="1">
      <c r="A119" s="34"/>
      <c r="B119" s="34"/>
      <c r="C119" s="35"/>
      <c r="D119" s="34"/>
      <c r="E119" s="34"/>
      <c r="F119" s="34"/>
      <c r="G119" s="34"/>
      <c r="H119" s="34"/>
      <c r="I119" s="51" t="s">
        <v>88</v>
      </c>
      <c r="J119" s="52">
        <f>SUBTOTAL(9,J114:J118)</f>
        <v>0</v>
      </c>
      <c r="K119" s="33"/>
      <c r="L119" s="117"/>
      <c r="M119" s="46"/>
      <c r="N119" s="39"/>
      <c r="O119" s="39"/>
      <c r="P119" s="39"/>
    </row>
    <row r="120" spans="1:16" ht="18" customHeight="1" outlineLevel="1">
      <c r="A120" s="28" t="s">
        <v>89</v>
      </c>
      <c r="B120" s="53" t="s">
        <v>64</v>
      </c>
      <c r="C120" s="29" t="s">
        <v>13</v>
      </c>
      <c r="D120" s="137" t="s">
        <v>90</v>
      </c>
      <c r="E120" s="137" t="s">
        <v>91</v>
      </c>
      <c r="F120" s="137" t="s">
        <v>92</v>
      </c>
      <c r="G120" s="137" t="s">
        <v>93</v>
      </c>
      <c r="H120" s="137" t="s">
        <v>81</v>
      </c>
      <c r="I120" s="136" t="s">
        <v>69</v>
      </c>
      <c r="J120" s="137" t="s">
        <v>94</v>
      </c>
      <c r="K120" s="161"/>
      <c r="L120" s="113"/>
      <c r="M120" s="114"/>
      <c r="N120" s="161"/>
      <c r="O120" s="161"/>
      <c r="P120" s="161"/>
    </row>
    <row r="121" spans="1:16" ht="15" customHeight="1" outlineLevel="1">
      <c r="A121" s="40"/>
      <c r="B121" s="40"/>
      <c r="C121" s="41"/>
      <c r="D121" s="32"/>
      <c r="E121" s="38"/>
      <c r="F121" s="38"/>
      <c r="G121" s="38"/>
      <c r="H121" s="170"/>
      <c r="I121" s="57"/>
      <c r="J121" s="59">
        <f t="shared" ref="J121:J125" si="9">TRUNC(I121*D121,2)</f>
        <v>0</v>
      </c>
      <c r="K121" s="33"/>
      <c r="L121" s="115"/>
      <c r="M121" s="116"/>
      <c r="N121" s="33"/>
      <c r="O121" s="33"/>
      <c r="P121" s="33"/>
    </row>
    <row r="122" spans="1:16" ht="15" customHeight="1" outlineLevel="1">
      <c r="A122" s="40"/>
      <c r="B122" s="40"/>
      <c r="C122" s="41"/>
      <c r="D122" s="32"/>
      <c r="E122" s="38"/>
      <c r="F122" s="38"/>
      <c r="G122" s="38"/>
      <c r="H122" s="170"/>
      <c r="I122" s="57"/>
      <c r="J122" s="59">
        <f t="shared" si="9"/>
        <v>0</v>
      </c>
      <c r="K122" s="33"/>
      <c r="L122" s="115"/>
      <c r="M122" s="116"/>
      <c r="N122" s="33"/>
      <c r="O122" s="33"/>
      <c r="P122" s="33"/>
    </row>
    <row r="123" spans="1:16" ht="15" customHeight="1" outlineLevel="1">
      <c r="A123" s="40"/>
      <c r="B123" s="40"/>
      <c r="C123" s="41"/>
      <c r="D123" s="32"/>
      <c r="E123" s="38"/>
      <c r="F123" s="38"/>
      <c r="G123" s="38"/>
      <c r="H123" s="170"/>
      <c r="I123" s="57"/>
      <c r="J123" s="59">
        <f t="shared" si="9"/>
        <v>0</v>
      </c>
      <c r="K123" s="33"/>
      <c r="L123" s="115"/>
      <c r="M123" s="116"/>
      <c r="N123" s="33"/>
      <c r="O123" s="33"/>
      <c r="P123" s="33"/>
    </row>
    <row r="124" spans="1:16" ht="15" customHeight="1" outlineLevel="1">
      <c r="A124" s="40"/>
      <c r="B124" s="40"/>
      <c r="C124" s="41"/>
      <c r="D124" s="32"/>
      <c r="E124" s="38"/>
      <c r="F124" s="38"/>
      <c r="G124" s="38"/>
      <c r="H124" s="170"/>
      <c r="I124" s="57"/>
      <c r="J124" s="59">
        <f t="shared" si="9"/>
        <v>0</v>
      </c>
      <c r="K124" s="33"/>
      <c r="L124" s="115"/>
      <c r="M124" s="116"/>
      <c r="N124" s="33"/>
      <c r="O124" s="33"/>
      <c r="P124" s="33"/>
    </row>
    <row r="125" spans="1:16" ht="15" customHeight="1" outlineLevel="1">
      <c r="A125" s="40"/>
      <c r="B125" s="40"/>
      <c r="C125" s="41"/>
      <c r="D125" s="32"/>
      <c r="E125" s="38"/>
      <c r="F125" s="38"/>
      <c r="G125" s="38"/>
      <c r="H125" s="170"/>
      <c r="I125" s="57"/>
      <c r="J125" s="61">
        <f t="shared" si="9"/>
        <v>0</v>
      </c>
      <c r="K125" s="33"/>
      <c r="L125" s="115"/>
      <c r="M125" s="116"/>
      <c r="N125" s="33"/>
      <c r="O125" s="33"/>
      <c r="P125" s="33"/>
    </row>
    <row r="126" spans="1:16" ht="18" customHeight="1" outlineLevel="1">
      <c r="A126" s="43"/>
      <c r="B126" s="43"/>
      <c r="C126" s="44"/>
      <c r="D126" s="43"/>
      <c r="E126" s="43"/>
      <c r="F126" s="43"/>
      <c r="G126" s="43"/>
      <c r="H126" s="43"/>
      <c r="I126" s="75" t="s">
        <v>95</v>
      </c>
      <c r="J126" s="62">
        <f>SUBTOTAL(9,J121:J125)</f>
        <v>0</v>
      </c>
      <c r="K126" s="164"/>
      <c r="L126" s="164"/>
      <c r="M126" s="160"/>
      <c r="N126" s="164"/>
      <c r="O126" s="164"/>
      <c r="P126" s="164"/>
    </row>
    <row r="127" spans="1:16" ht="18" customHeight="1" outlineLevel="1">
      <c r="A127" s="43"/>
      <c r="B127" s="43"/>
      <c r="C127" s="44"/>
      <c r="D127" s="43"/>
      <c r="E127" s="43"/>
      <c r="F127" s="43"/>
      <c r="G127" s="43"/>
      <c r="H127" s="43"/>
      <c r="I127" s="75" t="s">
        <v>106</v>
      </c>
      <c r="J127" s="76">
        <f>SUBTOTAL(9,J100:J126)</f>
        <v>53.63</v>
      </c>
      <c r="K127" s="164"/>
      <c r="L127" s="164"/>
      <c r="M127" s="160"/>
      <c r="N127" s="164"/>
      <c r="O127" s="164"/>
      <c r="P127" s="164"/>
    </row>
    <row r="128" spans="1:16" ht="18" customHeight="1" outlineLevel="1">
      <c r="A128" s="43"/>
      <c r="B128" s="43" t="s">
        <v>10</v>
      </c>
      <c r="C128" s="44"/>
      <c r="D128" s="43"/>
      <c r="E128" s="43"/>
      <c r="F128" s="43"/>
      <c r="G128" s="43"/>
      <c r="H128" s="54" t="s">
        <v>367</v>
      </c>
      <c r="I128" s="172">
        <f>$M$1</f>
        <v>0.20480000000000001</v>
      </c>
      <c r="J128" s="76">
        <f>TRUNC(J127*I128,2)</f>
        <v>10.98</v>
      </c>
      <c r="K128" s="164"/>
      <c r="L128" s="115"/>
      <c r="M128" s="116"/>
      <c r="N128" s="164"/>
      <c r="O128" s="164"/>
      <c r="P128" s="164"/>
    </row>
    <row r="129" spans="1:16" ht="18" customHeight="1" outlineLevel="1">
      <c r="A129" s="43"/>
      <c r="B129" s="53" t="s">
        <v>372</v>
      </c>
      <c r="C129" s="55">
        <v>47027</v>
      </c>
      <c r="D129" s="43"/>
      <c r="E129" s="43"/>
      <c r="F129" s="43"/>
      <c r="G129" s="43"/>
      <c r="H129" s="43"/>
      <c r="I129" s="75" t="s">
        <v>96</v>
      </c>
      <c r="J129" s="76">
        <f>SUM(J127:J128)</f>
        <v>64.61</v>
      </c>
      <c r="K129" s="164"/>
      <c r="L129" s="113"/>
      <c r="M129" s="114"/>
      <c r="N129" s="164"/>
      <c r="O129" s="164"/>
      <c r="P129" s="164"/>
    </row>
    <row r="130" spans="1:16" ht="12.95" customHeight="1">
      <c r="A130" s="155"/>
      <c r="B130" s="155"/>
      <c r="C130" s="158"/>
      <c r="D130" s="155"/>
      <c r="E130" s="155"/>
      <c r="F130" s="155"/>
      <c r="G130" s="155"/>
      <c r="H130" s="155"/>
      <c r="I130" s="159"/>
      <c r="J130" s="155"/>
      <c r="K130" s="155"/>
      <c r="L130" s="155"/>
      <c r="M130" s="160"/>
      <c r="N130" s="155"/>
      <c r="O130" s="155"/>
      <c r="P130" s="155"/>
    </row>
    <row r="131" spans="1:16" s="266" customFormat="1" ht="18" customHeight="1">
      <c r="A131" s="260" t="s">
        <v>681</v>
      </c>
      <c r="B131" s="261"/>
      <c r="C131" s="262"/>
      <c r="D131" s="261"/>
      <c r="E131" s="261"/>
      <c r="F131" s="261"/>
      <c r="G131" s="261"/>
      <c r="H131" s="261"/>
      <c r="I131" s="263"/>
      <c r="J131" s="261"/>
      <c r="K131" s="264"/>
      <c r="L131" s="264"/>
      <c r="M131" s="265"/>
      <c r="N131" s="264"/>
      <c r="O131" s="264"/>
      <c r="P131" s="264"/>
    </row>
    <row r="132" spans="1:16" ht="18" customHeight="1" outlineLevel="1">
      <c r="A132" s="28" t="s">
        <v>63</v>
      </c>
      <c r="B132" s="137" t="s">
        <v>64</v>
      </c>
      <c r="C132" s="29" t="s">
        <v>65</v>
      </c>
      <c r="D132" s="137" t="s">
        <v>66</v>
      </c>
      <c r="E132" s="321" t="s">
        <v>67</v>
      </c>
      <c r="F132" s="321"/>
      <c r="G132" s="321" t="s">
        <v>68</v>
      </c>
      <c r="H132" s="321"/>
      <c r="I132" s="136" t="s">
        <v>69</v>
      </c>
      <c r="J132" s="137" t="s">
        <v>70</v>
      </c>
      <c r="K132" s="30"/>
      <c r="L132" s="113"/>
      <c r="M132" s="114"/>
      <c r="N132" s="161"/>
      <c r="O132" s="161"/>
      <c r="P132" s="161"/>
    </row>
    <row r="133" spans="1:16" ht="15" customHeight="1" outlineLevel="1">
      <c r="A133" s="162">
        <f>VLOOKUP(B133,Equipamentos!A:E,2,FALSE)</f>
        <v>0</v>
      </c>
      <c r="B133" s="163"/>
      <c r="C133" s="56"/>
      <c r="D133" s="57"/>
      <c r="E133" s="320">
        <f>VLOOKUP(B133,Equipamentos!A:E,4,FALSE)</f>
        <v>0</v>
      </c>
      <c r="F133" s="320"/>
      <c r="G133" s="320">
        <f>VLOOKUP(B133,Equipamentos!A:E,5,FALSE)</f>
        <v>0</v>
      </c>
      <c r="H133" s="320"/>
      <c r="I133" s="31"/>
      <c r="J133" s="59">
        <f t="shared" ref="J133:J138" si="10">TRUNC(I133*((C133*E133)+(D133*G133)),2)</f>
        <v>0</v>
      </c>
      <c r="K133" s="33"/>
      <c r="L133" s="115"/>
      <c r="M133" s="116"/>
      <c r="N133" s="164"/>
      <c r="O133" s="164"/>
      <c r="P133" s="164"/>
    </row>
    <row r="134" spans="1:16" ht="15" customHeight="1" outlineLevel="1">
      <c r="A134" s="162">
        <f>VLOOKUP(B134,Equipamentos!A:E,2,FALSE)</f>
        <v>0</v>
      </c>
      <c r="B134" s="163"/>
      <c r="C134" s="56"/>
      <c r="D134" s="57"/>
      <c r="E134" s="320">
        <f>VLOOKUP(B134,Equipamentos!A:E,4,FALSE)</f>
        <v>0</v>
      </c>
      <c r="F134" s="320"/>
      <c r="G134" s="320">
        <f>VLOOKUP(B134,Equipamentos!A:E,5,FALSE)</f>
        <v>0</v>
      </c>
      <c r="H134" s="320"/>
      <c r="I134" s="31"/>
      <c r="J134" s="59">
        <f t="shared" si="10"/>
        <v>0</v>
      </c>
      <c r="K134" s="33"/>
      <c r="L134" s="115"/>
      <c r="M134" s="116"/>
      <c r="N134" s="164"/>
      <c r="O134" s="164"/>
      <c r="P134" s="164"/>
    </row>
    <row r="135" spans="1:16" ht="15" customHeight="1" outlineLevel="1">
      <c r="A135" s="162">
        <f>VLOOKUP(B135,Equipamentos!A:E,2,FALSE)</f>
        <v>0</v>
      </c>
      <c r="B135" s="163"/>
      <c r="C135" s="56"/>
      <c r="D135" s="57"/>
      <c r="E135" s="320">
        <f>VLOOKUP(B135,Equipamentos!A:E,4,FALSE)</f>
        <v>0</v>
      </c>
      <c r="F135" s="320"/>
      <c r="G135" s="320">
        <f>VLOOKUP(B135,Equipamentos!A:E,5,FALSE)</f>
        <v>0</v>
      </c>
      <c r="H135" s="320"/>
      <c r="I135" s="31"/>
      <c r="J135" s="59">
        <f t="shared" si="10"/>
        <v>0</v>
      </c>
      <c r="K135" s="33"/>
      <c r="L135" s="115"/>
      <c r="M135" s="116"/>
      <c r="N135" s="164"/>
      <c r="O135" s="164"/>
      <c r="P135" s="164"/>
    </row>
    <row r="136" spans="1:16" ht="15" customHeight="1" outlineLevel="1">
      <c r="A136" s="162">
        <f>VLOOKUP(B136,Equipamentos!A:E,2,FALSE)</f>
        <v>0</v>
      </c>
      <c r="B136" s="163"/>
      <c r="C136" s="56"/>
      <c r="D136" s="57"/>
      <c r="E136" s="320">
        <f>VLOOKUP(B136,Equipamentos!A:E,4,FALSE)</f>
        <v>0</v>
      </c>
      <c r="F136" s="320"/>
      <c r="G136" s="320">
        <f>VLOOKUP(B136,Equipamentos!A:E,5,FALSE)</f>
        <v>0</v>
      </c>
      <c r="H136" s="320"/>
      <c r="I136" s="31"/>
      <c r="J136" s="59">
        <f t="shared" si="10"/>
        <v>0</v>
      </c>
      <c r="K136" s="33"/>
      <c r="L136" s="115"/>
      <c r="M136" s="116"/>
      <c r="N136" s="164"/>
      <c r="O136" s="164"/>
      <c r="P136" s="164"/>
    </row>
    <row r="137" spans="1:16" ht="15" customHeight="1" outlineLevel="1">
      <c r="A137" s="162">
        <f>VLOOKUP(B137,Equipamentos!A:E,2,FALSE)</f>
        <v>0</v>
      </c>
      <c r="B137" s="163"/>
      <c r="C137" s="56"/>
      <c r="D137" s="57"/>
      <c r="E137" s="320">
        <f>VLOOKUP(B137,Equipamentos!A:E,4,FALSE)</f>
        <v>0</v>
      </c>
      <c r="F137" s="320"/>
      <c r="G137" s="320">
        <f>VLOOKUP(B137,Equipamentos!A:E,5,FALSE)</f>
        <v>0</v>
      </c>
      <c r="H137" s="320"/>
      <c r="I137" s="31"/>
      <c r="J137" s="59">
        <f t="shared" si="10"/>
        <v>0</v>
      </c>
      <c r="K137" s="33"/>
      <c r="L137" s="115"/>
      <c r="M137" s="116"/>
      <c r="N137" s="164"/>
      <c r="O137" s="164"/>
      <c r="P137" s="164"/>
    </row>
    <row r="138" spans="1:16" ht="15" customHeight="1" outlineLevel="1">
      <c r="A138" s="162">
        <f>VLOOKUP(B138,Equipamentos!A:E,2,FALSE)</f>
        <v>0</v>
      </c>
      <c r="B138" s="163"/>
      <c r="C138" s="56"/>
      <c r="D138" s="57"/>
      <c r="E138" s="320">
        <f>VLOOKUP(B138,Equipamentos!A:E,4,FALSE)</f>
        <v>0</v>
      </c>
      <c r="F138" s="320"/>
      <c r="G138" s="320">
        <f>VLOOKUP(B138,Equipamentos!A:E,5,FALSE)</f>
        <v>0</v>
      </c>
      <c r="H138" s="320"/>
      <c r="I138" s="31"/>
      <c r="J138" s="59">
        <f t="shared" si="10"/>
        <v>0</v>
      </c>
      <c r="K138" s="33"/>
      <c r="L138" s="115"/>
      <c r="M138" s="116"/>
      <c r="N138" s="164"/>
      <c r="O138" s="164"/>
      <c r="P138" s="164"/>
    </row>
    <row r="139" spans="1:16" ht="15" customHeight="1" outlineLevel="1">
      <c r="A139" s="162">
        <f>VLOOKUP(B139,Equipamentos!A:E,2,FALSE)</f>
        <v>0</v>
      </c>
      <c r="B139" s="163"/>
      <c r="C139" s="56"/>
      <c r="D139" s="57"/>
      <c r="E139" s="320">
        <f>VLOOKUP(B139,Equipamentos!A:E,4,FALSE)</f>
        <v>0</v>
      </c>
      <c r="F139" s="320"/>
      <c r="G139" s="320">
        <f>VLOOKUP(B139,Equipamentos!A:E,5,FALSE)</f>
        <v>0</v>
      </c>
      <c r="H139" s="320"/>
      <c r="I139" s="31"/>
      <c r="J139" s="59">
        <f t="shared" ref="J139:J142" si="11">TRUNC(I139*((C139*E139)+(D139*G139)),2)</f>
        <v>0</v>
      </c>
      <c r="K139" s="33"/>
      <c r="L139" s="115"/>
      <c r="M139" s="116"/>
      <c r="N139" s="164"/>
      <c r="O139" s="164"/>
      <c r="P139" s="164"/>
    </row>
    <row r="140" spans="1:16" ht="15" customHeight="1" outlineLevel="1">
      <c r="A140" s="162">
        <f>VLOOKUP(B140,Equipamentos!A:E,2,FALSE)</f>
        <v>0</v>
      </c>
      <c r="B140" s="163"/>
      <c r="C140" s="56"/>
      <c r="D140" s="57"/>
      <c r="E140" s="320">
        <f>VLOOKUP(B140,Equipamentos!A:E,4,FALSE)</f>
        <v>0</v>
      </c>
      <c r="F140" s="320"/>
      <c r="G140" s="320">
        <f>VLOOKUP(B140,Equipamentos!A:E,5,FALSE)</f>
        <v>0</v>
      </c>
      <c r="H140" s="320"/>
      <c r="I140" s="31"/>
      <c r="J140" s="59">
        <f t="shared" si="11"/>
        <v>0</v>
      </c>
      <c r="K140" s="33"/>
      <c r="L140" s="115"/>
      <c r="M140" s="116"/>
      <c r="N140" s="164"/>
      <c r="O140" s="164"/>
      <c r="P140" s="164"/>
    </row>
    <row r="141" spans="1:16" ht="15" customHeight="1" outlineLevel="1">
      <c r="A141" s="162">
        <f>VLOOKUP(B141,Equipamentos!A:E,2,FALSE)</f>
        <v>0</v>
      </c>
      <c r="B141" s="163"/>
      <c r="C141" s="56"/>
      <c r="D141" s="57"/>
      <c r="E141" s="320">
        <f>VLOOKUP(B141,Equipamentos!A:E,4,FALSE)</f>
        <v>0</v>
      </c>
      <c r="F141" s="320"/>
      <c r="G141" s="320">
        <f>VLOOKUP(B141,Equipamentos!A:E,5,FALSE)</f>
        <v>0</v>
      </c>
      <c r="H141" s="320"/>
      <c r="I141" s="31"/>
      <c r="J141" s="59">
        <f t="shared" si="11"/>
        <v>0</v>
      </c>
      <c r="K141" s="33"/>
      <c r="L141" s="115"/>
      <c r="M141" s="116"/>
      <c r="N141" s="164"/>
      <c r="O141" s="164"/>
      <c r="P141" s="164"/>
    </row>
    <row r="142" spans="1:16" ht="15" customHeight="1" outlineLevel="1">
      <c r="A142" s="162">
        <f>VLOOKUP(B142,Equipamentos!A:E,2,FALSE)</f>
        <v>0</v>
      </c>
      <c r="B142" s="163"/>
      <c r="C142" s="56"/>
      <c r="D142" s="57"/>
      <c r="E142" s="320">
        <f>VLOOKUP(B142,Equipamentos!A:E,4,FALSE)</f>
        <v>0</v>
      </c>
      <c r="F142" s="320"/>
      <c r="G142" s="320">
        <f>VLOOKUP(B142,Equipamentos!A:E,5,FALSE)</f>
        <v>0</v>
      </c>
      <c r="H142" s="320"/>
      <c r="I142" s="31"/>
      <c r="J142" s="61">
        <f t="shared" si="11"/>
        <v>0</v>
      </c>
      <c r="K142" s="33"/>
      <c r="L142" s="115"/>
      <c r="M142" s="116"/>
      <c r="N142" s="164"/>
      <c r="O142" s="164"/>
      <c r="P142" s="164"/>
    </row>
    <row r="143" spans="1:16" ht="18" customHeight="1" outlineLevel="1">
      <c r="A143" s="34"/>
      <c r="B143" s="34"/>
      <c r="C143" s="35"/>
      <c r="D143" s="34"/>
      <c r="E143" s="34"/>
      <c r="F143" s="34"/>
      <c r="G143" s="34"/>
      <c r="H143" s="34"/>
      <c r="I143" s="36" t="s">
        <v>71</v>
      </c>
      <c r="J143" s="62">
        <f>SUBTOTAL(9,J133:J142)</f>
        <v>0</v>
      </c>
      <c r="K143" s="33"/>
      <c r="L143" s="117"/>
      <c r="M143" s="46"/>
      <c r="N143" s="164"/>
      <c r="O143" s="164"/>
      <c r="P143" s="164"/>
    </row>
    <row r="144" spans="1:16" ht="18" customHeight="1" outlineLevel="1">
      <c r="A144" s="28" t="s">
        <v>72</v>
      </c>
      <c r="B144" s="137" t="s">
        <v>64</v>
      </c>
      <c r="C144" s="29" t="s">
        <v>73</v>
      </c>
      <c r="D144" s="137" t="s">
        <v>74</v>
      </c>
      <c r="E144" s="321" t="s">
        <v>368</v>
      </c>
      <c r="F144" s="326"/>
      <c r="G144" s="165"/>
      <c r="H144" s="165"/>
      <c r="I144" s="136" t="s">
        <v>69</v>
      </c>
      <c r="J144" s="63" t="s">
        <v>70</v>
      </c>
      <c r="K144" s="30"/>
      <c r="L144" s="113"/>
      <c r="M144" s="114"/>
      <c r="N144" s="30"/>
      <c r="O144" s="30"/>
      <c r="P144" s="30"/>
    </row>
    <row r="145" spans="1:16" ht="15" customHeight="1" outlineLevel="1">
      <c r="A145" s="162" t="str">
        <f>VLOOKUP(B145,'M.O.'!A:E,2,FALSE)</f>
        <v>ENCARREGADO DE SERVIÇO</v>
      </c>
      <c r="B145" s="163">
        <v>20002</v>
      </c>
      <c r="C145" s="58"/>
      <c r="D145" s="59">
        <f>VLOOKUP(B145,'M.O.'!A:E,5,FALSE)</f>
        <v>22.27</v>
      </c>
      <c r="E145" s="323">
        <v>111.5</v>
      </c>
      <c r="F145" s="323"/>
      <c r="G145" s="38"/>
      <c r="H145" s="38"/>
      <c r="I145" s="31">
        <v>0.27</v>
      </c>
      <c r="J145" s="59">
        <f t="shared" ref="J145:J154" si="12">TRUNC(I145*D145,2)</f>
        <v>6.01</v>
      </c>
      <c r="K145" s="33"/>
      <c r="L145" s="115"/>
      <c r="M145" s="116"/>
      <c r="N145" s="33"/>
      <c r="O145" s="33"/>
      <c r="P145" s="33"/>
    </row>
    <row r="146" spans="1:16" ht="15" outlineLevel="1">
      <c r="A146" s="162" t="str">
        <f>VLOOKUP(B146,'M.O.'!A:E,2,FALSE)</f>
        <v>PEDREIRO</v>
      </c>
      <c r="B146" s="163">
        <v>20017</v>
      </c>
      <c r="C146" s="58"/>
      <c r="D146" s="59">
        <f>VLOOKUP(B146,'M.O.'!A:E,5,FALSE)</f>
        <v>18.71</v>
      </c>
      <c r="E146" s="323">
        <v>111.5</v>
      </c>
      <c r="F146" s="323"/>
      <c r="G146" s="38"/>
      <c r="H146" s="38"/>
      <c r="I146" s="31">
        <v>0.2</v>
      </c>
      <c r="J146" s="59">
        <f t="shared" si="12"/>
        <v>3.74</v>
      </c>
      <c r="K146" s="33"/>
      <c r="L146" s="115"/>
      <c r="M146" s="116"/>
      <c r="N146" s="33"/>
      <c r="O146" s="33"/>
      <c r="P146" s="33"/>
    </row>
    <row r="147" spans="1:16" ht="15" outlineLevel="1">
      <c r="A147" s="162" t="str">
        <f>VLOOKUP(B147,'M.O.'!A:E,2,FALSE)</f>
        <v>SERVENTE</v>
      </c>
      <c r="B147" s="163">
        <v>20031</v>
      </c>
      <c r="C147" s="58"/>
      <c r="D147" s="59">
        <f>VLOOKUP(B147,'M.O.'!A:E,5,FALSE)</f>
        <v>12.98</v>
      </c>
      <c r="E147" s="323">
        <v>111.5</v>
      </c>
      <c r="F147" s="323"/>
      <c r="G147" s="38"/>
      <c r="H147" s="38"/>
      <c r="I147" s="31">
        <v>2.5</v>
      </c>
      <c r="J147" s="59">
        <f t="shared" si="12"/>
        <v>32.450000000000003</v>
      </c>
      <c r="K147" s="33"/>
      <c r="L147" s="115"/>
      <c r="M147" s="116"/>
      <c r="N147" s="33"/>
      <c r="O147" s="33"/>
      <c r="P147" s="33"/>
    </row>
    <row r="148" spans="1:16" ht="15" outlineLevel="1">
      <c r="A148" s="162">
        <f>VLOOKUP(B148,'M.O.'!A:E,2,FALSE)</f>
        <v>0</v>
      </c>
      <c r="B148" s="163"/>
      <c r="C148" s="58"/>
      <c r="D148" s="59">
        <f>VLOOKUP(B148,'M.O.'!A:E,5,FALSE)</f>
        <v>0</v>
      </c>
      <c r="E148" s="323">
        <v>111.5</v>
      </c>
      <c r="F148" s="323"/>
      <c r="G148" s="38"/>
      <c r="H148" s="38"/>
      <c r="I148" s="31"/>
      <c r="J148" s="59">
        <f t="shared" si="12"/>
        <v>0</v>
      </c>
      <c r="K148" s="33"/>
      <c r="L148" s="115"/>
      <c r="M148" s="116"/>
      <c r="N148" s="33"/>
      <c r="O148" s="33"/>
      <c r="P148" s="33"/>
    </row>
    <row r="149" spans="1:16" ht="15" outlineLevel="1">
      <c r="A149" s="162">
        <f>VLOOKUP(B149,'M.O.'!A:E,2,FALSE)</f>
        <v>0</v>
      </c>
      <c r="B149" s="163"/>
      <c r="C149" s="58"/>
      <c r="D149" s="59">
        <f>VLOOKUP(B149,'M.O.'!A:E,5,FALSE)</f>
        <v>0</v>
      </c>
      <c r="E149" s="323">
        <v>111.5</v>
      </c>
      <c r="F149" s="323"/>
      <c r="G149" s="38"/>
      <c r="H149" s="38"/>
      <c r="I149" s="31"/>
      <c r="J149" s="59">
        <f t="shared" si="12"/>
        <v>0</v>
      </c>
      <c r="K149" s="33"/>
      <c r="L149" s="115"/>
      <c r="M149" s="116"/>
      <c r="N149" s="33"/>
      <c r="O149" s="33"/>
      <c r="P149" s="33"/>
    </row>
    <row r="150" spans="1:16" ht="15" outlineLevel="1">
      <c r="A150" s="162">
        <f>VLOOKUP(B150,'M.O.'!A:E,2,FALSE)</f>
        <v>0</v>
      </c>
      <c r="B150" s="163"/>
      <c r="C150" s="58"/>
      <c r="D150" s="59">
        <f>VLOOKUP(B150,'M.O.'!A:E,5,FALSE)</f>
        <v>0</v>
      </c>
      <c r="E150" s="323">
        <v>111.5</v>
      </c>
      <c r="F150" s="323"/>
      <c r="G150" s="38"/>
      <c r="H150" s="38"/>
      <c r="I150" s="31"/>
      <c r="J150" s="59">
        <f t="shared" si="12"/>
        <v>0</v>
      </c>
      <c r="K150" s="33"/>
      <c r="L150" s="115"/>
      <c r="M150" s="116"/>
      <c r="N150" s="33"/>
      <c r="O150" s="33"/>
      <c r="P150" s="33"/>
    </row>
    <row r="151" spans="1:16" ht="15" outlineLevel="1">
      <c r="A151" s="162">
        <f>VLOOKUP(B151,'M.O.'!A:E,2,FALSE)</f>
        <v>0</v>
      </c>
      <c r="B151" s="163"/>
      <c r="C151" s="58"/>
      <c r="D151" s="59">
        <f>VLOOKUP(B151,'M.O.'!A:E,5,FALSE)</f>
        <v>0</v>
      </c>
      <c r="E151" s="323">
        <v>111.5</v>
      </c>
      <c r="F151" s="323"/>
      <c r="G151" s="38"/>
      <c r="H151" s="38"/>
      <c r="I151" s="31"/>
      <c r="J151" s="59">
        <f t="shared" si="12"/>
        <v>0</v>
      </c>
      <c r="K151" s="33"/>
      <c r="L151" s="115"/>
      <c r="M151" s="116"/>
      <c r="N151" s="33"/>
      <c r="O151" s="33"/>
      <c r="P151" s="33"/>
    </row>
    <row r="152" spans="1:16" ht="15" outlineLevel="1">
      <c r="A152" s="162">
        <f>VLOOKUP(B152,'M.O.'!A:E,2,FALSE)</f>
        <v>0</v>
      </c>
      <c r="B152" s="163"/>
      <c r="C152" s="58"/>
      <c r="D152" s="59">
        <f>VLOOKUP(B152,'M.O.'!A:E,5,FALSE)</f>
        <v>0</v>
      </c>
      <c r="E152" s="323">
        <v>111.5</v>
      </c>
      <c r="F152" s="323"/>
      <c r="G152" s="38"/>
      <c r="H152" s="38"/>
      <c r="I152" s="31"/>
      <c r="J152" s="59">
        <f t="shared" si="12"/>
        <v>0</v>
      </c>
      <c r="K152" s="33"/>
      <c r="L152" s="115"/>
      <c r="M152" s="116"/>
      <c r="N152" s="33"/>
      <c r="O152" s="33"/>
      <c r="P152" s="33"/>
    </row>
    <row r="153" spans="1:16" ht="15" outlineLevel="1">
      <c r="A153" s="162">
        <f>VLOOKUP(B153,'M.O.'!A:E,2,FALSE)</f>
        <v>0</v>
      </c>
      <c r="B153" s="163"/>
      <c r="C153" s="58"/>
      <c r="D153" s="59">
        <f>VLOOKUP(B153,'M.O.'!A:E,5,FALSE)</f>
        <v>0</v>
      </c>
      <c r="E153" s="323">
        <v>111.5</v>
      </c>
      <c r="F153" s="323"/>
      <c r="G153" s="38"/>
      <c r="H153" s="38"/>
      <c r="I153" s="31"/>
      <c r="J153" s="59">
        <f t="shared" si="12"/>
        <v>0</v>
      </c>
      <c r="K153" s="33"/>
      <c r="L153" s="115"/>
      <c r="M153" s="116"/>
      <c r="N153" s="33"/>
      <c r="O153" s="33"/>
      <c r="P153" s="33"/>
    </row>
    <row r="154" spans="1:16" ht="15" outlineLevel="1">
      <c r="A154" s="162">
        <f>VLOOKUP(B154,'M.O.'!A:E,2,FALSE)</f>
        <v>0</v>
      </c>
      <c r="B154" s="163"/>
      <c r="C154" s="58"/>
      <c r="D154" s="59">
        <f>VLOOKUP(B154,'M.O.'!A:E,5,FALSE)</f>
        <v>0</v>
      </c>
      <c r="E154" s="323">
        <v>111.5</v>
      </c>
      <c r="F154" s="323"/>
      <c r="G154" s="38"/>
      <c r="H154" s="38"/>
      <c r="I154" s="31"/>
      <c r="J154" s="61">
        <f t="shared" si="12"/>
        <v>0</v>
      </c>
      <c r="K154" s="33"/>
      <c r="L154" s="115"/>
      <c r="M154" s="116"/>
      <c r="N154" s="33"/>
      <c r="O154" s="33"/>
      <c r="P154" s="33"/>
    </row>
    <row r="155" spans="1:16" ht="18" customHeight="1" outlineLevel="1">
      <c r="A155" s="34"/>
      <c r="B155" s="34"/>
      <c r="C155" s="35"/>
      <c r="D155" s="34"/>
      <c r="E155" s="34"/>
      <c r="F155" s="34"/>
      <c r="G155" s="34"/>
      <c r="H155" s="34"/>
      <c r="I155" s="36" t="s">
        <v>75</v>
      </c>
      <c r="J155" s="62">
        <f>SUBTOTAL(9,J145:J154)</f>
        <v>42.2</v>
      </c>
      <c r="K155" s="33"/>
      <c r="L155" s="117"/>
      <c r="M155" s="46"/>
      <c r="N155" s="39"/>
      <c r="O155" s="39"/>
      <c r="P155" s="39"/>
    </row>
    <row r="156" spans="1:16" ht="18" customHeight="1" outlineLevel="1">
      <c r="A156" s="28" t="s">
        <v>76</v>
      </c>
      <c r="B156" s="137" t="s">
        <v>64</v>
      </c>
      <c r="C156" s="29" t="s">
        <v>77</v>
      </c>
      <c r="D156" s="137" t="s">
        <v>78</v>
      </c>
      <c r="E156" s="321" t="s">
        <v>79</v>
      </c>
      <c r="F156" s="321"/>
      <c r="G156" s="324" t="s">
        <v>80</v>
      </c>
      <c r="H156" s="324"/>
      <c r="I156" s="136"/>
      <c r="J156" s="63" t="s">
        <v>81</v>
      </c>
      <c r="K156" s="30"/>
      <c r="L156" s="113"/>
      <c r="M156" s="114"/>
      <c r="N156" s="30"/>
      <c r="O156" s="30"/>
      <c r="P156" s="30"/>
    </row>
    <row r="157" spans="1:16" ht="15" customHeight="1" outlineLevel="1">
      <c r="A157" s="40" t="s">
        <v>369</v>
      </c>
      <c r="B157" s="166">
        <v>14</v>
      </c>
      <c r="C157" s="41"/>
      <c r="D157" s="42" t="s">
        <v>98</v>
      </c>
      <c r="E157" s="325"/>
      <c r="F157" s="325"/>
      <c r="G157" s="325"/>
      <c r="H157" s="325"/>
      <c r="I157" s="167"/>
      <c r="J157" s="59">
        <f>TRUNC((IF(D157&lt;&gt;0,J155,0)+IF(E157&lt;&gt;0,J143,0)+IF(G157&lt;&gt;0,J176,0))*(C157/100),2)</f>
        <v>0</v>
      </c>
      <c r="K157" s="33"/>
      <c r="L157" s="168"/>
      <c r="M157" s="169"/>
      <c r="N157" s="33"/>
      <c r="O157" s="33"/>
      <c r="P157" s="33"/>
    </row>
    <row r="158" spans="1:16" ht="15" customHeight="1" outlineLevel="1">
      <c r="A158" s="40" t="s">
        <v>99</v>
      </c>
      <c r="B158" s="166">
        <v>11</v>
      </c>
      <c r="C158" s="41">
        <v>1.1200000000000001</v>
      </c>
      <c r="D158" s="42" t="s">
        <v>98</v>
      </c>
      <c r="E158" s="325"/>
      <c r="F158" s="325"/>
      <c r="G158" s="325"/>
      <c r="H158" s="325"/>
      <c r="I158" s="167"/>
      <c r="J158" s="59">
        <f>TRUNC((IF(D158&lt;&gt;0,J155,0)+IF(E158&lt;&gt;0,J143,0)+IF(G158&lt;&gt;0,J176,0))*(C158/100),2)</f>
        <v>0.47</v>
      </c>
      <c r="K158" s="33"/>
      <c r="L158" s="168"/>
      <c r="M158" s="169"/>
      <c r="N158" s="33"/>
      <c r="O158" s="33"/>
      <c r="P158" s="33"/>
    </row>
    <row r="159" spans="1:16" ht="15" customHeight="1" outlineLevel="1">
      <c r="A159" s="40" t="s">
        <v>100</v>
      </c>
      <c r="B159" s="166">
        <v>12</v>
      </c>
      <c r="C159" s="41">
        <v>9.6</v>
      </c>
      <c r="D159" s="42" t="s">
        <v>98</v>
      </c>
      <c r="E159" s="325"/>
      <c r="F159" s="325"/>
      <c r="G159" s="325"/>
      <c r="H159" s="325"/>
      <c r="I159" s="167"/>
      <c r="J159" s="59">
        <f>TRUNC((IF(D159&lt;&gt;0,J155,0)+IF(E159&lt;&gt;0,J143,0)+IF(G159&lt;&gt;0,J176,0))*(C159/100),2)</f>
        <v>4.05</v>
      </c>
      <c r="K159" s="33"/>
      <c r="L159" s="168"/>
      <c r="M159" s="169"/>
      <c r="N159" s="33"/>
      <c r="O159" s="33"/>
      <c r="P159" s="33"/>
    </row>
    <row r="160" spans="1:16" ht="15" customHeight="1" outlineLevel="1">
      <c r="A160" s="40" t="s">
        <v>101</v>
      </c>
      <c r="B160" s="166">
        <v>13</v>
      </c>
      <c r="C160" s="41">
        <v>4.79</v>
      </c>
      <c r="D160" s="42" t="s">
        <v>98</v>
      </c>
      <c r="E160" s="325"/>
      <c r="F160" s="325"/>
      <c r="G160" s="325"/>
      <c r="H160" s="325"/>
      <c r="I160" s="167"/>
      <c r="J160" s="61">
        <f>TRUNC((IF(D160&lt;&gt;0,J155,0)+IF(E160&lt;&gt;0,J143,0)+IF(G160&lt;&gt;0,J176,0))*(C160/100),2)</f>
        <v>2.02</v>
      </c>
      <c r="K160" s="33"/>
      <c r="L160" s="168"/>
      <c r="M160" s="169"/>
      <c r="N160" s="33"/>
      <c r="O160" s="33"/>
      <c r="P160" s="33"/>
    </row>
    <row r="161" spans="1:16" ht="18" customHeight="1" outlineLevel="1">
      <c r="A161" s="43"/>
      <c r="B161" s="43"/>
      <c r="C161" s="44"/>
      <c r="D161" s="43"/>
      <c r="E161" s="43"/>
      <c r="F161" s="43"/>
      <c r="G161" s="43"/>
      <c r="H161" s="43"/>
      <c r="I161" s="45" t="s">
        <v>82</v>
      </c>
      <c r="J161" s="62">
        <f>SUBTOTAL(9,J157:J160)</f>
        <v>6.5399999999999991</v>
      </c>
      <c r="K161" s="33"/>
      <c r="L161" s="117"/>
      <c r="M161" s="46"/>
      <c r="N161" s="164"/>
      <c r="O161" s="164"/>
      <c r="P161" s="164"/>
    </row>
    <row r="162" spans="1:16" ht="18" customHeight="1" outlineLevel="1">
      <c r="A162" s="43"/>
      <c r="B162" s="43"/>
      <c r="C162" s="44"/>
      <c r="D162" s="43"/>
      <c r="E162" s="43"/>
      <c r="F162" s="43"/>
      <c r="G162" s="43"/>
      <c r="H162" s="43"/>
      <c r="I162" s="45" t="s">
        <v>370</v>
      </c>
      <c r="J162" s="62">
        <f>SUBTOTAL(9,J133:J161)</f>
        <v>48.74</v>
      </c>
      <c r="K162" s="33"/>
      <c r="L162" s="117"/>
      <c r="M162" s="46"/>
      <c r="N162" s="33"/>
      <c r="O162" s="33"/>
      <c r="P162" s="33"/>
    </row>
    <row r="163" spans="1:16" ht="18" customHeight="1" outlineLevel="1">
      <c r="A163" s="43"/>
      <c r="B163" s="43"/>
      <c r="C163" s="44"/>
      <c r="D163" s="43"/>
      <c r="E163" s="43"/>
      <c r="F163" s="43"/>
      <c r="G163" s="43"/>
      <c r="H163" s="43"/>
      <c r="I163" s="45" t="s">
        <v>83</v>
      </c>
      <c r="J163" s="64">
        <v>1</v>
      </c>
      <c r="K163" s="33"/>
      <c r="L163" s="117"/>
      <c r="M163" s="46"/>
      <c r="N163" s="33"/>
      <c r="O163" s="33"/>
      <c r="P163" s="33"/>
    </row>
    <row r="164" spans="1:16" ht="18" customHeight="1" outlineLevel="1">
      <c r="A164" s="43"/>
      <c r="B164" s="43"/>
      <c r="C164" s="44"/>
      <c r="D164" s="43"/>
      <c r="E164" s="43"/>
      <c r="F164" s="43"/>
      <c r="G164" s="43"/>
      <c r="H164" s="43"/>
      <c r="I164" s="45" t="s">
        <v>84</v>
      </c>
      <c r="J164" s="65">
        <f>TRUNC(J162/J163,2)</f>
        <v>48.74</v>
      </c>
      <c r="K164" s="33"/>
      <c r="L164" s="117"/>
      <c r="M164" s="46"/>
      <c r="N164" s="33"/>
      <c r="O164" s="33"/>
      <c r="P164" s="33"/>
    </row>
    <row r="165" spans="1:16" ht="18" customHeight="1" outlineLevel="1">
      <c r="A165" s="47" t="s">
        <v>85</v>
      </c>
      <c r="B165" s="48" t="s">
        <v>64</v>
      </c>
      <c r="C165" s="49" t="s">
        <v>13</v>
      </c>
      <c r="D165" s="37" t="s">
        <v>94</v>
      </c>
      <c r="E165" s="37"/>
      <c r="F165" s="37"/>
      <c r="G165" s="50"/>
      <c r="H165" s="50"/>
      <c r="I165" s="50" t="s">
        <v>69</v>
      </c>
      <c r="J165" s="63" t="s">
        <v>94</v>
      </c>
      <c r="K165" s="30"/>
      <c r="L165" s="113"/>
      <c r="M165" s="114"/>
      <c r="N165" s="30"/>
      <c r="O165" s="30"/>
      <c r="P165" s="30"/>
    </row>
    <row r="166" spans="1:16" ht="15" customHeight="1" outlineLevel="1">
      <c r="A166" s="162">
        <f>VLOOKUP(B166,Materiais!A:D,2,FALSE)</f>
        <v>0</v>
      </c>
      <c r="B166" s="162"/>
      <c r="C166" s="60">
        <f>VLOOKUP(B166,Materiais!A:D,3,FALSE)</f>
        <v>0</v>
      </c>
      <c r="D166" s="59">
        <f>VLOOKUP(B166,Materiais!A:D,4,FALSE)</f>
        <v>0</v>
      </c>
      <c r="E166" s="170"/>
      <c r="F166" s="170"/>
      <c r="G166" s="170"/>
      <c r="H166" s="170"/>
      <c r="I166" s="31"/>
      <c r="J166" s="59">
        <f t="shared" ref="J166:J175" si="13">TRUNC(I166*D166,2)</f>
        <v>0</v>
      </c>
      <c r="K166" s="33"/>
      <c r="L166" s="115"/>
      <c r="M166" s="116"/>
      <c r="N166" s="33"/>
      <c r="O166" s="33"/>
      <c r="P166" s="33"/>
    </row>
    <row r="167" spans="1:16" ht="15" customHeight="1" outlineLevel="1">
      <c r="A167" s="162">
        <f>VLOOKUP(B167,Materiais!A:D,2,FALSE)</f>
        <v>0</v>
      </c>
      <c r="B167" s="162"/>
      <c r="C167" s="60">
        <f>VLOOKUP(B167,Materiais!A:D,3,FALSE)</f>
        <v>0</v>
      </c>
      <c r="D167" s="59">
        <f>VLOOKUP(B167,Materiais!A:D,4,FALSE)</f>
        <v>0</v>
      </c>
      <c r="E167" s="170"/>
      <c r="F167" s="170"/>
      <c r="G167" s="170"/>
      <c r="H167" s="170"/>
      <c r="I167" s="31"/>
      <c r="J167" s="59">
        <f t="shared" si="13"/>
        <v>0</v>
      </c>
      <c r="K167" s="33"/>
      <c r="L167" s="115"/>
      <c r="M167" s="116"/>
      <c r="N167" s="33"/>
      <c r="O167" s="33"/>
      <c r="P167" s="33"/>
    </row>
    <row r="168" spans="1:16" ht="15" customHeight="1" outlineLevel="1">
      <c r="A168" s="162">
        <f>VLOOKUP(B168,Materiais!A:D,2,FALSE)</f>
        <v>0</v>
      </c>
      <c r="B168" s="162"/>
      <c r="C168" s="60">
        <f>VLOOKUP(B168,Materiais!A:D,3,FALSE)</f>
        <v>0</v>
      </c>
      <c r="D168" s="59">
        <f>VLOOKUP(B168,Materiais!A:D,4,FALSE)</f>
        <v>0</v>
      </c>
      <c r="E168" s="170"/>
      <c r="F168" s="170"/>
      <c r="G168" s="170"/>
      <c r="H168" s="170"/>
      <c r="I168" s="31"/>
      <c r="J168" s="59">
        <f t="shared" si="13"/>
        <v>0</v>
      </c>
      <c r="K168" s="33"/>
      <c r="L168" s="115"/>
      <c r="M168" s="116"/>
      <c r="N168" s="33"/>
      <c r="O168" s="33"/>
      <c r="P168" s="33"/>
    </row>
    <row r="169" spans="1:16" ht="15" customHeight="1" outlineLevel="1">
      <c r="A169" s="162">
        <f>VLOOKUP(B169,Materiais!A:D,2,FALSE)</f>
        <v>0</v>
      </c>
      <c r="B169" s="162"/>
      <c r="C169" s="60">
        <f>VLOOKUP(B169,Materiais!A:D,3,FALSE)</f>
        <v>0</v>
      </c>
      <c r="D169" s="59">
        <f>VLOOKUP(B169,Materiais!A:D,4,FALSE)</f>
        <v>0</v>
      </c>
      <c r="E169" s="170"/>
      <c r="F169" s="170"/>
      <c r="G169" s="170"/>
      <c r="H169" s="170"/>
      <c r="I169" s="31"/>
      <c r="J169" s="59">
        <f t="shared" si="13"/>
        <v>0</v>
      </c>
      <c r="K169" s="33"/>
      <c r="L169" s="115"/>
      <c r="M169" s="116"/>
      <c r="N169" s="33"/>
      <c r="O169" s="33"/>
      <c r="P169" s="33"/>
    </row>
    <row r="170" spans="1:16" ht="15" customHeight="1" outlineLevel="1">
      <c r="A170" s="162">
        <f>VLOOKUP(B170,Materiais!A:D,2,FALSE)</f>
        <v>0</v>
      </c>
      <c r="B170" s="162"/>
      <c r="C170" s="60">
        <f>VLOOKUP(B170,Materiais!A:D,3,FALSE)</f>
        <v>0</v>
      </c>
      <c r="D170" s="59">
        <f>VLOOKUP(B170,Materiais!A:D,4,FALSE)</f>
        <v>0</v>
      </c>
      <c r="E170" s="170"/>
      <c r="F170" s="170"/>
      <c r="G170" s="170"/>
      <c r="H170" s="170"/>
      <c r="I170" s="31"/>
      <c r="J170" s="59">
        <f t="shared" si="13"/>
        <v>0</v>
      </c>
      <c r="K170" s="33"/>
      <c r="L170" s="115"/>
      <c r="M170" s="116"/>
      <c r="N170" s="33"/>
      <c r="O170" s="33"/>
      <c r="P170" s="33"/>
    </row>
    <row r="171" spans="1:16" ht="15" customHeight="1" outlineLevel="1">
      <c r="A171" s="162">
        <f>VLOOKUP(B171,Materiais!A:D,2,FALSE)</f>
        <v>0</v>
      </c>
      <c r="B171" s="162"/>
      <c r="C171" s="60">
        <f>VLOOKUP(B171,Materiais!A:D,3,FALSE)</f>
        <v>0</v>
      </c>
      <c r="D171" s="59">
        <f>VLOOKUP(B171,Materiais!A:D,4,FALSE)</f>
        <v>0</v>
      </c>
      <c r="E171" s="170"/>
      <c r="F171" s="170"/>
      <c r="G171" s="170"/>
      <c r="H171" s="170"/>
      <c r="I171" s="31"/>
      <c r="J171" s="59">
        <f t="shared" si="13"/>
        <v>0</v>
      </c>
      <c r="K171" s="33"/>
      <c r="L171" s="115"/>
      <c r="M171" s="116"/>
      <c r="N171" s="33"/>
      <c r="O171" s="33"/>
      <c r="P171" s="33"/>
    </row>
    <row r="172" spans="1:16" ht="15" customHeight="1" outlineLevel="1">
      <c r="A172" s="162">
        <f>VLOOKUP(B172,Materiais!A:D,2,FALSE)</f>
        <v>0</v>
      </c>
      <c r="B172" s="162"/>
      <c r="C172" s="60">
        <f>VLOOKUP(B172,Materiais!A:D,3,FALSE)</f>
        <v>0</v>
      </c>
      <c r="D172" s="59">
        <f>VLOOKUP(B172,Materiais!A:D,4,FALSE)</f>
        <v>0</v>
      </c>
      <c r="E172" s="170"/>
      <c r="F172" s="170"/>
      <c r="G172" s="170"/>
      <c r="H172" s="170"/>
      <c r="I172" s="31"/>
      <c r="J172" s="59">
        <f t="shared" si="13"/>
        <v>0</v>
      </c>
      <c r="K172" s="33"/>
      <c r="L172" s="115"/>
      <c r="M172" s="116"/>
      <c r="N172" s="33"/>
      <c r="O172" s="33"/>
      <c r="P172" s="33"/>
    </row>
    <row r="173" spans="1:16" ht="15" customHeight="1" outlineLevel="1">
      <c r="A173" s="162">
        <f>VLOOKUP(B173,Materiais!A:D,2,FALSE)</f>
        <v>0</v>
      </c>
      <c r="B173" s="162"/>
      <c r="C173" s="60">
        <f>VLOOKUP(B173,Materiais!A:D,3,FALSE)</f>
        <v>0</v>
      </c>
      <c r="D173" s="59">
        <f>VLOOKUP(B173,Materiais!A:D,4,FALSE)</f>
        <v>0</v>
      </c>
      <c r="E173" s="170"/>
      <c r="F173" s="170"/>
      <c r="G173" s="170"/>
      <c r="H173" s="170"/>
      <c r="I173" s="31"/>
      <c r="J173" s="59">
        <f t="shared" si="13"/>
        <v>0</v>
      </c>
      <c r="K173" s="33"/>
      <c r="L173" s="115"/>
      <c r="M173" s="116"/>
      <c r="N173" s="33"/>
      <c r="O173" s="33"/>
      <c r="P173" s="33"/>
    </row>
    <row r="174" spans="1:16" ht="15" customHeight="1" outlineLevel="1">
      <c r="A174" s="162">
        <f>VLOOKUP(B174,Materiais!A:D,2,FALSE)</f>
        <v>0</v>
      </c>
      <c r="B174" s="162"/>
      <c r="C174" s="60">
        <f>VLOOKUP(B174,Materiais!A:D,3,FALSE)</f>
        <v>0</v>
      </c>
      <c r="D174" s="59">
        <f>VLOOKUP(B174,Materiais!A:D,4,FALSE)</f>
        <v>0</v>
      </c>
      <c r="E174" s="170"/>
      <c r="F174" s="170"/>
      <c r="G174" s="170"/>
      <c r="H174" s="170"/>
      <c r="I174" s="31"/>
      <c r="J174" s="59">
        <f t="shared" si="13"/>
        <v>0</v>
      </c>
      <c r="K174" s="33"/>
      <c r="L174" s="115"/>
      <c r="M174" s="116"/>
      <c r="N174" s="33"/>
      <c r="O174" s="33"/>
      <c r="P174" s="33"/>
    </row>
    <row r="175" spans="1:16" ht="15" customHeight="1" outlineLevel="1">
      <c r="A175" s="162">
        <f>VLOOKUP(B175,Materiais!A:D,2,FALSE)</f>
        <v>0</v>
      </c>
      <c r="B175" s="162"/>
      <c r="C175" s="60">
        <f>VLOOKUP(B175,Materiais!A:D,3,FALSE)</f>
        <v>0</v>
      </c>
      <c r="D175" s="59">
        <f>VLOOKUP(B175,Materiais!A:D,4,FALSE)</f>
        <v>0</v>
      </c>
      <c r="E175" s="170"/>
      <c r="F175" s="170"/>
      <c r="G175" s="170"/>
      <c r="H175" s="170"/>
      <c r="I175" s="31"/>
      <c r="J175" s="59">
        <f t="shared" si="13"/>
        <v>0</v>
      </c>
      <c r="K175" s="33"/>
      <c r="L175" s="115"/>
      <c r="M175" s="116"/>
      <c r="N175" s="33"/>
      <c r="O175" s="33"/>
      <c r="P175" s="33"/>
    </row>
    <row r="176" spans="1:16" ht="18" customHeight="1" outlineLevel="1">
      <c r="A176" s="66"/>
      <c r="B176" s="66"/>
      <c r="C176" s="67"/>
      <c r="D176" s="66"/>
      <c r="E176" s="66"/>
      <c r="F176" s="66"/>
      <c r="G176" s="66"/>
      <c r="H176" s="66"/>
      <c r="I176" s="68" t="s">
        <v>371</v>
      </c>
      <c r="J176" s="69">
        <f>SUBTOTAL(9,J166:J175)</f>
        <v>0</v>
      </c>
      <c r="K176" s="33"/>
      <c r="L176" s="117"/>
      <c r="M176" s="46"/>
      <c r="N176" s="39"/>
      <c r="O176" s="39"/>
      <c r="P176" s="39"/>
    </row>
    <row r="177" spans="1:16" ht="18" customHeight="1" outlineLevel="1">
      <c r="A177" s="26" t="s">
        <v>87</v>
      </c>
      <c r="B177" s="70" t="s">
        <v>64</v>
      </c>
      <c r="C177" s="71" t="s">
        <v>13</v>
      </c>
      <c r="D177" s="72" t="s">
        <v>94</v>
      </c>
      <c r="E177" s="72"/>
      <c r="F177" s="72"/>
      <c r="G177" s="73"/>
      <c r="H177" s="73"/>
      <c r="I177" s="73" t="s">
        <v>69</v>
      </c>
      <c r="J177" s="72" t="s">
        <v>94</v>
      </c>
      <c r="K177" s="30"/>
      <c r="L177" s="113"/>
      <c r="M177" s="114"/>
      <c r="N177" s="30"/>
      <c r="O177" s="30"/>
      <c r="P177" s="30"/>
    </row>
    <row r="178" spans="1:16" ht="15" customHeight="1" outlineLevel="1">
      <c r="A178" s="162">
        <f>VLOOKUP(B178,Serviços!A:D,2,FALSE)</f>
        <v>0</v>
      </c>
      <c r="B178" s="162"/>
      <c r="C178" s="60">
        <f>VLOOKUP(B178,Serviços!A:D,3,FALSE)</f>
        <v>0</v>
      </c>
      <c r="D178" s="74">
        <f>VLOOKUP(B178,Serviços!A:F,6,FALSE)</f>
        <v>0</v>
      </c>
      <c r="E178" s="171"/>
      <c r="F178" s="171"/>
      <c r="G178" s="171"/>
      <c r="H178" s="171"/>
      <c r="I178" s="57"/>
      <c r="J178" s="59">
        <f>TRUNC(I178*D178,2)</f>
        <v>0</v>
      </c>
      <c r="K178" s="33"/>
      <c r="L178" s="115"/>
      <c r="M178" s="116"/>
      <c r="N178" s="33"/>
      <c r="O178" s="33"/>
      <c r="P178" s="33"/>
    </row>
    <row r="179" spans="1:16" ht="15" customHeight="1" outlineLevel="1">
      <c r="A179" s="162">
        <f>VLOOKUP(B179,Serviços!A:D,2,FALSE)</f>
        <v>0</v>
      </c>
      <c r="B179" s="162"/>
      <c r="C179" s="60">
        <f>VLOOKUP(B179,Serviços!A:D,3,FALSE)</f>
        <v>0</v>
      </c>
      <c r="D179" s="74">
        <f>VLOOKUP(B179,Serviços!A:F,6,FALSE)</f>
        <v>0</v>
      </c>
      <c r="E179" s="171"/>
      <c r="F179" s="171"/>
      <c r="G179" s="171"/>
      <c r="H179" s="171"/>
      <c r="I179" s="57"/>
      <c r="J179" s="59">
        <f t="shared" ref="J179:J182" si="14">TRUNC(I179*D179,2)</f>
        <v>0</v>
      </c>
      <c r="K179" s="33"/>
      <c r="L179" s="115"/>
      <c r="M179" s="116"/>
      <c r="N179" s="33"/>
      <c r="O179" s="33"/>
      <c r="P179" s="33"/>
    </row>
    <row r="180" spans="1:16" ht="15" customHeight="1" outlineLevel="1">
      <c r="A180" s="162">
        <f>VLOOKUP(B180,Serviços!A:D,2,FALSE)</f>
        <v>0</v>
      </c>
      <c r="B180" s="162"/>
      <c r="C180" s="60">
        <f>VLOOKUP(B180,Serviços!A:D,3,FALSE)</f>
        <v>0</v>
      </c>
      <c r="D180" s="74">
        <f>VLOOKUP(B180,Serviços!A:F,6,FALSE)</f>
        <v>0</v>
      </c>
      <c r="E180" s="171"/>
      <c r="F180" s="171"/>
      <c r="G180" s="171"/>
      <c r="H180" s="171"/>
      <c r="I180" s="57"/>
      <c r="J180" s="59">
        <f t="shared" si="14"/>
        <v>0</v>
      </c>
      <c r="K180" s="33"/>
      <c r="L180" s="115"/>
      <c r="M180" s="116"/>
      <c r="N180" s="33"/>
      <c r="O180" s="33"/>
      <c r="P180" s="33"/>
    </row>
    <row r="181" spans="1:16" ht="15" customHeight="1" outlineLevel="1">
      <c r="A181" s="162">
        <f>VLOOKUP(B181,Serviços!A:D,2,FALSE)</f>
        <v>0</v>
      </c>
      <c r="B181" s="162"/>
      <c r="C181" s="60">
        <f>VLOOKUP(B181,Serviços!A:D,3,FALSE)</f>
        <v>0</v>
      </c>
      <c r="D181" s="74">
        <f>VLOOKUP(B181,Serviços!A:F,6,FALSE)</f>
        <v>0</v>
      </c>
      <c r="E181" s="171"/>
      <c r="F181" s="171"/>
      <c r="G181" s="171"/>
      <c r="H181" s="171"/>
      <c r="I181" s="57"/>
      <c r="J181" s="59">
        <f t="shared" si="14"/>
        <v>0</v>
      </c>
      <c r="K181" s="33"/>
      <c r="L181" s="115"/>
      <c r="M181" s="116"/>
      <c r="N181" s="33"/>
      <c r="O181" s="33"/>
      <c r="P181" s="33"/>
    </row>
    <row r="182" spans="1:16" ht="15" customHeight="1" outlineLevel="1">
      <c r="A182" s="162">
        <f>VLOOKUP(B182,Serviços!A:D,2,FALSE)</f>
        <v>0</v>
      </c>
      <c r="B182" s="162"/>
      <c r="C182" s="60">
        <f>VLOOKUP(B182,Serviços!A:D,3,FALSE)</f>
        <v>0</v>
      </c>
      <c r="D182" s="74">
        <f>VLOOKUP(B182,Serviços!A:F,6,FALSE)</f>
        <v>0</v>
      </c>
      <c r="E182" s="171"/>
      <c r="F182" s="171"/>
      <c r="G182" s="171"/>
      <c r="H182" s="171"/>
      <c r="I182" s="57"/>
      <c r="J182" s="59">
        <f t="shared" si="14"/>
        <v>0</v>
      </c>
      <c r="K182" s="33"/>
      <c r="L182" s="115"/>
      <c r="M182" s="116"/>
      <c r="N182" s="33"/>
      <c r="O182" s="33"/>
      <c r="P182" s="33"/>
    </row>
    <row r="183" spans="1:16" ht="18" customHeight="1" outlineLevel="1">
      <c r="A183" s="34"/>
      <c r="B183" s="34"/>
      <c r="C183" s="35"/>
      <c r="D183" s="34"/>
      <c r="E183" s="34"/>
      <c r="F183" s="34"/>
      <c r="G183" s="34"/>
      <c r="H183" s="34"/>
      <c r="I183" s="51" t="s">
        <v>88</v>
      </c>
      <c r="J183" s="52">
        <f>SUBTOTAL(9,J178:J182)</f>
        <v>0</v>
      </c>
      <c r="K183" s="33"/>
      <c r="L183" s="117"/>
      <c r="M183" s="46"/>
      <c r="N183" s="39"/>
      <c r="O183" s="39"/>
      <c r="P183" s="39"/>
    </row>
    <row r="184" spans="1:16" ht="18" customHeight="1" outlineLevel="1">
      <c r="A184" s="28" t="s">
        <v>89</v>
      </c>
      <c r="B184" s="53" t="s">
        <v>64</v>
      </c>
      <c r="C184" s="29" t="s">
        <v>13</v>
      </c>
      <c r="D184" s="137" t="s">
        <v>90</v>
      </c>
      <c r="E184" s="137" t="s">
        <v>91</v>
      </c>
      <c r="F184" s="137" t="s">
        <v>92</v>
      </c>
      <c r="G184" s="137" t="s">
        <v>93</v>
      </c>
      <c r="H184" s="137" t="s">
        <v>81</v>
      </c>
      <c r="I184" s="136" t="s">
        <v>69</v>
      </c>
      <c r="J184" s="137" t="s">
        <v>94</v>
      </c>
      <c r="K184" s="161"/>
      <c r="L184" s="113"/>
      <c r="M184" s="114"/>
      <c r="N184" s="161"/>
      <c r="O184" s="161"/>
      <c r="P184" s="161"/>
    </row>
    <row r="185" spans="1:16" ht="15" customHeight="1" outlineLevel="1">
      <c r="A185" s="40"/>
      <c r="B185" s="40"/>
      <c r="C185" s="41"/>
      <c r="D185" s="32"/>
      <c r="E185" s="38"/>
      <c r="F185" s="38"/>
      <c r="G185" s="38"/>
      <c r="H185" s="170"/>
      <c r="I185" s="57"/>
      <c r="J185" s="59">
        <f t="shared" ref="J185:J189" si="15">TRUNC(I185*D185,2)</f>
        <v>0</v>
      </c>
      <c r="K185" s="33"/>
      <c r="L185" s="115"/>
      <c r="M185" s="116"/>
      <c r="N185" s="33"/>
      <c r="O185" s="33"/>
      <c r="P185" s="33"/>
    </row>
    <row r="186" spans="1:16" ht="15" customHeight="1" outlineLevel="1">
      <c r="A186" s="40"/>
      <c r="B186" s="40"/>
      <c r="C186" s="41"/>
      <c r="D186" s="32"/>
      <c r="E186" s="38"/>
      <c r="F186" s="38"/>
      <c r="G186" s="38"/>
      <c r="H186" s="170"/>
      <c r="I186" s="57"/>
      <c r="J186" s="59">
        <f t="shared" si="15"/>
        <v>0</v>
      </c>
      <c r="K186" s="33"/>
      <c r="L186" s="115"/>
      <c r="M186" s="116"/>
      <c r="N186" s="33"/>
      <c r="O186" s="33"/>
      <c r="P186" s="33"/>
    </row>
    <row r="187" spans="1:16" ht="15" customHeight="1" outlineLevel="1">
      <c r="A187" s="40"/>
      <c r="B187" s="40"/>
      <c r="C187" s="41"/>
      <c r="D187" s="32"/>
      <c r="E187" s="38"/>
      <c r="F187" s="38"/>
      <c r="G187" s="38"/>
      <c r="H187" s="170"/>
      <c r="I187" s="57"/>
      <c r="J187" s="59">
        <f t="shared" si="15"/>
        <v>0</v>
      </c>
      <c r="K187" s="33"/>
      <c r="L187" s="115"/>
      <c r="M187" s="116"/>
      <c r="N187" s="33"/>
      <c r="O187" s="33"/>
      <c r="P187" s="33"/>
    </row>
    <row r="188" spans="1:16" ht="15" customHeight="1" outlineLevel="1">
      <c r="A188" s="40"/>
      <c r="B188" s="40"/>
      <c r="C188" s="41"/>
      <c r="D188" s="32"/>
      <c r="E188" s="38"/>
      <c r="F188" s="38"/>
      <c r="G188" s="38"/>
      <c r="H188" s="170"/>
      <c r="I188" s="57"/>
      <c r="J188" s="59">
        <f t="shared" si="15"/>
        <v>0</v>
      </c>
      <c r="K188" s="33"/>
      <c r="L188" s="115"/>
      <c r="M188" s="116"/>
      <c r="N188" s="33"/>
      <c r="O188" s="33"/>
      <c r="P188" s="33"/>
    </row>
    <row r="189" spans="1:16" ht="15" customHeight="1" outlineLevel="1">
      <c r="A189" s="40"/>
      <c r="B189" s="40"/>
      <c r="C189" s="41"/>
      <c r="D189" s="32"/>
      <c r="E189" s="38"/>
      <c r="F189" s="38"/>
      <c r="G189" s="38"/>
      <c r="H189" s="170"/>
      <c r="I189" s="57"/>
      <c r="J189" s="61">
        <f t="shared" si="15"/>
        <v>0</v>
      </c>
      <c r="K189" s="33"/>
      <c r="L189" s="115"/>
      <c r="M189" s="116"/>
      <c r="N189" s="33"/>
      <c r="O189" s="33"/>
      <c r="P189" s="33"/>
    </row>
    <row r="190" spans="1:16" ht="18" customHeight="1" outlineLevel="1">
      <c r="A190" s="43"/>
      <c r="B190" s="43"/>
      <c r="C190" s="44"/>
      <c r="D190" s="43"/>
      <c r="E190" s="43"/>
      <c r="F190" s="43"/>
      <c r="G190" s="43"/>
      <c r="H190" s="43"/>
      <c r="I190" s="75" t="s">
        <v>95</v>
      </c>
      <c r="J190" s="62">
        <f>SUBTOTAL(9,J185:J189)</f>
        <v>0</v>
      </c>
      <c r="K190" s="164"/>
      <c r="L190" s="164"/>
      <c r="M190" s="160"/>
      <c r="N190" s="164"/>
      <c r="O190" s="164"/>
      <c r="P190" s="164"/>
    </row>
    <row r="191" spans="1:16" ht="18" customHeight="1" outlineLevel="1">
      <c r="A191" s="43"/>
      <c r="B191" s="43"/>
      <c r="C191" s="44"/>
      <c r="D191" s="43"/>
      <c r="E191" s="43"/>
      <c r="F191" s="43"/>
      <c r="G191" s="43"/>
      <c r="H191" s="43"/>
      <c r="I191" s="75" t="s">
        <v>106</v>
      </c>
      <c r="J191" s="76">
        <f>SUBTOTAL(9,J164:J190)</f>
        <v>48.74</v>
      </c>
      <c r="K191" s="164"/>
      <c r="L191" s="164"/>
      <c r="M191" s="160"/>
      <c r="N191" s="164"/>
      <c r="O191" s="164"/>
      <c r="P191" s="164"/>
    </row>
    <row r="192" spans="1:16" ht="18" customHeight="1" outlineLevel="1">
      <c r="A192" s="43"/>
      <c r="B192" s="43" t="s">
        <v>10</v>
      </c>
      <c r="C192" s="44"/>
      <c r="D192" s="43"/>
      <c r="E192" s="43"/>
      <c r="F192" s="43"/>
      <c r="G192" s="43"/>
      <c r="H192" s="54" t="s">
        <v>367</v>
      </c>
      <c r="I192" s="172">
        <f>$M$1</f>
        <v>0.20480000000000001</v>
      </c>
      <c r="J192" s="76">
        <f>TRUNC(J191*I192,2)</f>
        <v>9.98</v>
      </c>
      <c r="K192" s="164"/>
      <c r="L192" s="115"/>
      <c r="M192" s="116"/>
      <c r="N192" s="164"/>
      <c r="O192" s="164"/>
      <c r="P192" s="164"/>
    </row>
    <row r="193" spans="1:16" ht="18" customHeight="1" outlineLevel="1">
      <c r="A193" s="43"/>
      <c r="B193" s="53" t="s">
        <v>372</v>
      </c>
      <c r="C193" s="55">
        <v>45430</v>
      </c>
      <c r="D193" s="43"/>
      <c r="E193" s="43"/>
      <c r="F193" s="43"/>
      <c r="G193" s="43"/>
      <c r="H193" s="43"/>
      <c r="I193" s="75" t="s">
        <v>96</v>
      </c>
      <c r="J193" s="76">
        <f>SUM(J191:J192)</f>
        <v>58.72</v>
      </c>
      <c r="K193" s="164"/>
      <c r="L193" s="113"/>
      <c r="M193" s="114"/>
      <c r="N193" s="164"/>
      <c r="O193" s="164"/>
      <c r="P193" s="164"/>
    </row>
    <row r="194" spans="1:16" ht="12.95" customHeight="1">
      <c r="A194" s="155"/>
      <c r="B194" s="155"/>
      <c r="C194" s="158"/>
      <c r="D194" s="155"/>
      <c r="E194" s="155"/>
      <c r="F194" s="155"/>
      <c r="G194" s="155"/>
      <c r="H194" s="155"/>
      <c r="I194" s="159"/>
      <c r="J194" s="155"/>
      <c r="K194" s="155"/>
      <c r="L194" s="155"/>
      <c r="M194" s="160"/>
      <c r="N194" s="155"/>
      <c r="O194" s="155"/>
      <c r="P194" s="155"/>
    </row>
    <row r="195" spans="1:16" s="266" customFormat="1" ht="18" customHeight="1">
      <c r="A195" s="260" t="s">
        <v>685</v>
      </c>
      <c r="B195" s="261"/>
      <c r="C195" s="262"/>
      <c r="D195" s="261"/>
      <c r="E195" s="261"/>
      <c r="F195" s="261"/>
      <c r="G195" s="261"/>
      <c r="H195" s="261"/>
      <c r="I195" s="263"/>
      <c r="J195" s="261"/>
      <c r="K195" s="264"/>
      <c r="L195" s="264"/>
      <c r="M195" s="265"/>
      <c r="N195" s="264"/>
      <c r="O195" s="264"/>
      <c r="P195" s="264"/>
    </row>
    <row r="196" spans="1:16" ht="18" customHeight="1" outlineLevel="1">
      <c r="A196" s="28" t="s">
        <v>63</v>
      </c>
      <c r="B196" s="137" t="s">
        <v>64</v>
      </c>
      <c r="C196" s="29" t="s">
        <v>65</v>
      </c>
      <c r="D196" s="137" t="s">
        <v>66</v>
      </c>
      <c r="E196" s="321" t="s">
        <v>67</v>
      </c>
      <c r="F196" s="321"/>
      <c r="G196" s="321" t="s">
        <v>68</v>
      </c>
      <c r="H196" s="321"/>
      <c r="I196" s="136" t="s">
        <v>69</v>
      </c>
      <c r="J196" s="137" t="s">
        <v>70</v>
      </c>
      <c r="K196" s="30"/>
      <c r="L196" s="113"/>
      <c r="M196" s="114"/>
      <c r="N196" s="161"/>
      <c r="O196" s="161"/>
      <c r="P196" s="161"/>
    </row>
    <row r="197" spans="1:16" ht="15" customHeight="1" outlineLevel="1">
      <c r="A197" s="162">
        <f>VLOOKUP(B197,Equipamentos!A:E,2,FALSE)</f>
        <v>0</v>
      </c>
      <c r="B197" s="163"/>
      <c r="C197" s="56"/>
      <c r="D197" s="57"/>
      <c r="E197" s="320">
        <f>VLOOKUP(B197,Equipamentos!A:E,4,FALSE)</f>
        <v>0</v>
      </c>
      <c r="F197" s="320"/>
      <c r="G197" s="320">
        <f>VLOOKUP(B197,Equipamentos!A:E,5,FALSE)</f>
        <v>0</v>
      </c>
      <c r="H197" s="320"/>
      <c r="I197" s="31"/>
      <c r="J197" s="59">
        <f t="shared" ref="J197:J198" si="16">TRUNC(I197*((C197*E197)+(D197*G197)),2)</f>
        <v>0</v>
      </c>
      <c r="K197" s="33"/>
      <c r="L197" s="115"/>
      <c r="M197" s="116"/>
      <c r="N197" s="164"/>
      <c r="O197" s="164"/>
      <c r="P197" s="164"/>
    </row>
    <row r="198" spans="1:16" ht="15" customHeight="1" outlineLevel="1">
      <c r="A198" s="162">
        <f>VLOOKUP(B198,Equipamentos!A:E,2,FALSE)</f>
        <v>0</v>
      </c>
      <c r="B198" s="163"/>
      <c r="C198" s="56"/>
      <c r="D198" s="57"/>
      <c r="E198" s="320">
        <f>VLOOKUP(B198,Equipamentos!A:E,4,FALSE)</f>
        <v>0</v>
      </c>
      <c r="F198" s="320"/>
      <c r="G198" s="320">
        <f>VLOOKUP(B198,Equipamentos!A:E,5,FALSE)</f>
        <v>0</v>
      </c>
      <c r="H198" s="320"/>
      <c r="I198" s="31"/>
      <c r="J198" s="59">
        <f t="shared" si="16"/>
        <v>0</v>
      </c>
      <c r="K198" s="33"/>
      <c r="L198" s="115"/>
      <c r="M198" s="116"/>
      <c r="N198" s="164"/>
      <c r="O198" s="164"/>
      <c r="P198" s="164"/>
    </row>
    <row r="199" spans="1:16" ht="15" customHeight="1" outlineLevel="1">
      <c r="A199" s="162">
        <f>VLOOKUP(B199,Equipamentos!A:E,2,FALSE)</f>
        <v>0</v>
      </c>
      <c r="B199" s="163"/>
      <c r="C199" s="56"/>
      <c r="D199" s="57"/>
      <c r="E199" s="320">
        <f>VLOOKUP(B199,Equipamentos!A:E,4,FALSE)</f>
        <v>0</v>
      </c>
      <c r="F199" s="320"/>
      <c r="G199" s="320">
        <f>VLOOKUP(B199,Equipamentos!A:E,5,FALSE)</f>
        <v>0</v>
      </c>
      <c r="H199" s="320"/>
      <c r="I199" s="31"/>
      <c r="J199" s="59">
        <f>TRUNC(I199*((C199*E199)+(D199*G199)),2)</f>
        <v>0</v>
      </c>
      <c r="K199" s="33"/>
      <c r="L199" s="115"/>
      <c r="M199" s="116"/>
      <c r="N199" s="164"/>
      <c r="O199" s="164"/>
      <c r="P199" s="164"/>
    </row>
    <row r="200" spans="1:16" ht="15" customHeight="1" outlineLevel="1">
      <c r="A200" s="162">
        <f>VLOOKUP(B200,Equipamentos!A:E,2,FALSE)</f>
        <v>0</v>
      </c>
      <c r="B200" s="163"/>
      <c r="C200" s="56"/>
      <c r="D200" s="57"/>
      <c r="E200" s="320">
        <f>VLOOKUP(B200,Equipamentos!A:E,4,FALSE)</f>
        <v>0</v>
      </c>
      <c r="F200" s="320"/>
      <c r="G200" s="320">
        <f>VLOOKUP(B200,Equipamentos!A:E,5,FALSE)</f>
        <v>0</v>
      </c>
      <c r="H200" s="320"/>
      <c r="I200" s="31"/>
      <c r="J200" s="59">
        <f>TRUNC(I200*((C200*E200)+(D200*G200)),2)</f>
        <v>0</v>
      </c>
      <c r="K200" s="33"/>
      <c r="L200" s="115"/>
      <c r="M200" s="116"/>
      <c r="N200" s="164"/>
      <c r="O200" s="164"/>
      <c r="P200" s="164"/>
    </row>
    <row r="201" spans="1:16" ht="15" customHeight="1" outlineLevel="1">
      <c r="A201" s="162">
        <f>VLOOKUP(B201,Equipamentos!A:E,2,FALSE)</f>
        <v>0</v>
      </c>
      <c r="B201" s="163"/>
      <c r="C201" s="57"/>
      <c r="D201" s="57"/>
      <c r="E201" s="320">
        <f>VLOOKUP(B201,Equipamentos!A:E,4,FALSE)</f>
        <v>0</v>
      </c>
      <c r="F201" s="320"/>
      <c r="G201" s="320">
        <f>VLOOKUP(B201,Equipamentos!A:E,5,FALSE)</f>
        <v>0</v>
      </c>
      <c r="H201" s="320"/>
      <c r="I201" s="31"/>
      <c r="J201" s="59">
        <f>TRUNC(I201*((C201*E201)+(D201*G201)),2)</f>
        <v>0</v>
      </c>
      <c r="K201" s="33"/>
      <c r="L201" s="115"/>
      <c r="M201" s="116"/>
      <c r="N201" s="164"/>
      <c r="O201" s="164"/>
      <c r="P201" s="164"/>
    </row>
    <row r="202" spans="1:16" ht="15" customHeight="1" outlineLevel="1">
      <c r="A202" s="162">
        <f>VLOOKUP(B202,Equipamentos!A:E,2,FALSE)</f>
        <v>0</v>
      </c>
      <c r="B202" s="163"/>
      <c r="C202" s="56"/>
      <c r="D202" s="57"/>
      <c r="E202" s="320">
        <f>VLOOKUP(B202,Equipamentos!A:E,4,FALSE)</f>
        <v>0</v>
      </c>
      <c r="F202" s="320"/>
      <c r="G202" s="320">
        <f>VLOOKUP(B202,Equipamentos!A:E,5,FALSE)</f>
        <v>0</v>
      </c>
      <c r="H202" s="320"/>
      <c r="I202" s="31"/>
      <c r="J202" s="59">
        <f t="shared" ref="J202:J206" si="17">TRUNC(I202*((C202*E202)+(D202*G202)),2)</f>
        <v>0</v>
      </c>
      <c r="K202" s="33"/>
      <c r="L202" s="115"/>
      <c r="M202" s="116"/>
      <c r="N202" s="164"/>
      <c r="O202" s="164"/>
      <c r="P202" s="164"/>
    </row>
    <row r="203" spans="1:16" ht="15" customHeight="1" outlineLevel="1">
      <c r="A203" s="162">
        <f>VLOOKUP(B203,Equipamentos!A:E,2,FALSE)</f>
        <v>0</v>
      </c>
      <c r="B203" s="163"/>
      <c r="C203" s="56"/>
      <c r="D203" s="57"/>
      <c r="E203" s="320">
        <f>VLOOKUP(B203,Equipamentos!A:E,4,FALSE)</f>
        <v>0</v>
      </c>
      <c r="F203" s="320"/>
      <c r="G203" s="320">
        <f>VLOOKUP(B203,Equipamentos!A:E,5,FALSE)</f>
        <v>0</v>
      </c>
      <c r="H203" s="320"/>
      <c r="I203" s="31"/>
      <c r="J203" s="59">
        <f t="shared" si="17"/>
        <v>0</v>
      </c>
      <c r="K203" s="33"/>
      <c r="L203" s="115"/>
      <c r="M203" s="116"/>
      <c r="N203" s="164"/>
      <c r="O203" s="164"/>
      <c r="P203" s="164"/>
    </row>
    <row r="204" spans="1:16" ht="15" customHeight="1" outlineLevel="1">
      <c r="A204" s="162">
        <f>VLOOKUP(B204,Equipamentos!A:E,2,FALSE)</f>
        <v>0</v>
      </c>
      <c r="B204" s="163"/>
      <c r="C204" s="56"/>
      <c r="D204" s="57"/>
      <c r="E204" s="320">
        <f>VLOOKUP(B204,Equipamentos!A:E,4,FALSE)</f>
        <v>0</v>
      </c>
      <c r="F204" s="320"/>
      <c r="G204" s="320">
        <f>VLOOKUP(B204,Equipamentos!A:E,5,FALSE)</f>
        <v>0</v>
      </c>
      <c r="H204" s="320"/>
      <c r="I204" s="31"/>
      <c r="J204" s="59">
        <f t="shared" si="17"/>
        <v>0</v>
      </c>
      <c r="K204" s="33"/>
      <c r="L204" s="115"/>
      <c r="M204" s="116"/>
      <c r="N204" s="164"/>
      <c r="O204" s="164"/>
      <c r="P204" s="164"/>
    </row>
    <row r="205" spans="1:16" ht="15" customHeight="1" outlineLevel="1">
      <c r="A205" s="162">
        <f>VLOOKUP(B205,Equipamentos!A:E,2,FALSE)</f>
        <v>0</v>
      </c>
      <c r="B205" s="163"/>
      <c r="C205" s="56"/>
      <c r="D205" s="57"/>
      <c r="E205" s="320">
        <f>VLOOKUP(B205,Equipamentos!A:E,4,FALSE)</f>
        <v>0</v>
      </c>
      <c r="F205" s="320"/>
      <c r="G205" s="320">
        <f>VLOOKUP(B205,Equipamentos!A:E,5,FALSE)</f>
        <v>0</v>
      </c>
      <c r="H205" s="320"/>
      <c r="I205" s="31"/>
      <c r="J205" s="59">
        <f t="shared" si="17"/>
        <v>0</v>
      </c>
      <c r="K205" s="33"/>
      <c r="L205" s="115"/>
      <c r="M205" s="116"/>
      <c r="N205" s="164"/>
      <c r="O205" s="164"/>
      <c r="P205" s="164"/>
    </row>
    <row r="206" spans="1:16" ht="15" customHeight="1" outlineLevel="1">
      <c r="A206" s="162">
        <f>VLOOKUP(B206,Equipamentos!A:E,2,FALSE)</f>
        <v>0</v>
      </c>
      <c r="B206" s="163"/>
      <c r="C206" s="56"/>
      <c r="D206" s="57"/>
      <c r="E206" s="320">
        <f>VLOOKUP(B206,Equipamentos!A:E,4,FALSE)</f>
        <v>0</v>
      </c>
      <c r="F206" s="320"/>
      <c r="G206" s="320">
        <f>VLOOKUP(B206,Equipamentos!A:E,5,FALSE)</f>
        <v>0</v>
      </c>
      <c r="H206" s="320"/>
      <c r="I206" s="31"/>
      <c r="J206" s="61">
        <f t="shared" si="17"/>
        <v>0</v>
      </c>
      <c r="K206" s="33"/>
      <c r="L206" s="115"/>
      <c r="M206" s="116"/>
      <c r="N206" s="164"/>
      <c r="O206" s="164"/>
      <c r="P206" s="164"/>
    </row>
    <row r="207" spans="1:16" ht="18" customHeight="1" outlineLevel="1">
      <c r="A207" s="34"/>
      <c r="B207" s="34"/>
      <c r="C207" s="35"/>
      <c r="D207" s="34"/>
      <c r="E207" s="34"/>
      <c r="F207" s="34"/>
      <c r="G207" s="34"/>
      <c r="H207" s="34"/>
      <c r="I207" s="36" t="s">
        <v>71</v>
      </c>
      <c r="J207" s="62">
        <f>SUBTOTAL(9,J197:J206)</f>
        <v>0</v>
      </c>
      <c r="K207" s="33"/>
      <c r="L207" s="117"/>
      <c r="M207" s="46"/>
      <c r="N207" s="164"/>
      <c r="O207" s="164"/>
      <c r="P207" s="164"/>
    </row>
    <row r="208" spans="1:16" ht="18" customHeight="1" outlineLevel="1">
      <c r="A208" s="28" t="s">
        <v>72</v>
      </c>
      <c r="B208" s="137" t="s">
        <v>64</v>
      </c>
      <c r="C208" s="29" t="s">
        <v>73</v>
      </c>
      <c r="D208" s="137" t="s">
        <v>74</v>
      </c>
      <c r="E208" s="321" t="s">
        <v>368</v>
      </c>
      <c r="F208" s="326"/>
      <c r="G208" s="165"/>
      <c r="H208" s="165"/>
      <c r="I208" s="136" t="s">
        <v>69</v>
      </c>
      <c r="J208" s="63" t="s">
        <v>70</v>
      </c>
      <c r="K208" s="30"/>
      <c r="L208" s="113"/>
      <c r="M208" s="114"/>
      <c r="N208" s="30"/>
      <c r="O208" s="30"/>
      <c r="P208" s="30"/>
    </row>
    <row r="209" spans="1:16" ht="15" customHeight="1" outlineLevel="1">
      <c r="A209" s="162" t="str">
        <f>VLOOKUP(B209,'M.O.'!A:E,2,FALSE)</f>
        <v>SERVENTE</v>
      </c>
      <c r="B209" s="163">
        <v>20031</v>
      </c>
      <c r="C209" s="58"/>
      <c r="D209" s="59">
        <f>VLOOKUP(B209,'M.O.'!A:E,5,FALSE)</f>
        <v>12.98</v>
      </c>
      <c r="E209" s="323">
        <v>111.5</v>
      </c>
      <c r="F209" s="323"/>
      <c r="G209" s="38"/>
      <c r="H209" s="38"/>
      <c r="I209" s="31">
        <v>0.2</v>
      </c>
      <c r="J209" s="59">
        <f t="shared" ref="J209:J218" si="18">TRUNC(I209*D209,2)</f>
        <v>2.59</v>
      </c>
      <c r="K209" s="33"/>
      <c r="L209" s="115"/>
      <c r="M209" s="116"/>
      <c r="N209" s="33"/>
      <c r="O209" s="33"/>
      <c r="P209" s="33"/>
    </row>
    <row r="210" spans="1:16" ht="15" outlineLevel="1">
      <c r="A210" s="162">
        <f>VLOOKUP(B210,'M.O.'!A:E,2,FALSE)</f>
        <v>0</v>
      </c>
      <c r="B210" s="163"/>
      <c r="C210" s="58"/>
      <c r="D210" s="59">
        <f>VLOOKUP(B210,'M.O.'!A:E,5,FALSE)</f>
        <v>0</v>
      </c>
      <c r="E210" s="323">
        <v>111.5</v>
      </c>
      <c r="F210" s="323"/>
      <c r="G210" s="38"/>
      <c r="H210" s="38"/>
      <c r="I210" s="31"/>
      <c r="J210" s="59">
        <f t="shared" si="18"/>
        <v>0</v>
      </c>
      <c r="K210" s="33"/>
      <c r="L210" s="115"/>
      <c r="M210" s="116"/>
      <c r="N210" s="33"/>
      <c r="O210" s="33"/>
      <c r="P210" s="33"/>
    </row>
    <row r="211" spans="1:16" ht="15" outlineLevel="1">
      <c r="A211" s="162">
        <f>VLOOKUP(B211,'M.O.'!A:E,2,FALSE)</f>
        <v>0</v>
      </c>
      <c r="B211" s="163"/>
      <c r="C211" s="58"/>
      <c r="D211" s="59">
        <f>VLOOKUP(B211,'M.O.'!A:E,5,FALSE)</f>
        <v>0</v>
      </c>
      <c r="E211" s="323">
        <v>111.5</v>
      </c>
      <c r="F211" s="323"/>
      <c r="G211" s="38"/>
      <c r="H211" s="38"/>
      <c r="I211" s="31"/>
      <c r="J211" s="59">
        <f t="shared" si="18"/>
        <v>0</v>
      </c>
      <c r="K211" s="33"/>
      <c r="L211" s="115"/>
      <c r="M211" s="116"/>
      <c r="N211" s="33"/>
      <c r="O211" s="33"/>
      <c r="P211" s="33"/>
    </row>
    <row r="212" spans="1:16" ht="15" outlineLevel="1">
      <c r="A212" s="162">
        <f>VLOOKUP(B212,'M.O.'!A:E,2,FALSE)</f>
        <v>0</v>
      </c>
      <c r="B212" s="163"/>
      <c r="C212" s="58"/>
      <c r="D212" s="59">
        <f>VLOOKUP(B212,'M.O.'!A:E,5,FALSE)</f>
        <v>0</v>
      </c>
      <c r="E212" s="323">
        <v>111.5</v>
      </c>
      <c r="F212" s="323"/>
      <c r="G212" s="38"/>
      <c r="H212" s="38"/>
      <c r="I212" s="31"/>
      <c r="J212" s="59">
        <f t="shared" si="18"/>
        <v>0</v>
      </c>
      <c r="K212" s="33"/>
      <c r="L212" s="115"/>
      <c r="M212" s="116"/>
      <c r="N212" s="33"/>
      <c r="O212" s="33"/>
      <c r="P212" s="33"/>
    </row>
    <row r="213" spans="1:16" ht="15" outlineLevel="1">
      <c r="A213" s="162">
        <f>VLOOKUP(B213,'M.O.'!A:E,2,FALSE)</f>
        <v>0</v>
      </c>
      <c r="B213" s="163"/>
      <c r="C213" s="58"/>
      <c r="D213" s="59">
        <f>VLOOKUP(B213,'M.O.'!A:E,5,FALSE)</f>
        <v>0</v>
      </c>
      <c r="E213" s="323">
        <v>111.5</v>
      </c>
      <c r="F213" s="323"/>
      <c r="G213" s="38"/>
      <c r="H213" s="38"/>
      <c r="I213" s="31"/>
      <c r="J213" s="59">
        <f t="shared" si="18"/>
        <v>0</v>
      </c>
      <c r="K213" s="33"/>
      <c r="L213" s="115"/>
      <c r="M213" s="116"/>
      <c r="N213" s="33"/>
      <c r="O213" s="33"/>
      <c r="P213" s="33"/>
    </row>
    <row r="214" spans="1:16" ht="15" outlineLevel="1">
      <c r="A214" s="162">
        <f>VLOOKUP(B214,'M.O.'!A:E,2,FALSE)</f>
        <v>0</v>
      </c>
      <c r="B214" s="163"/>
      <c r="C214" s="58"/>
      <c r="D214" s="59">
        <f>VLOOKUP(B214,'M.O.'!A:E,5,FALSE)</f>
        <v>0</v>
      </c>
      <c r="E214" s="323">
        <v>111.5</v>
      </c>
      <c r="F214" s="323"/>
      <c r="G214" s="38"/>
      <c r="H214" s="38"/>
      <c r="I214" s="31"/>
      <c r="J214" s="59">
        <f t="shared" si="18"/>
        <v>0</v>
      </c>
      <c r="K214" s="33"/>
      <c r="L214" s="115"/>
      <c r="M214" s="116"/>
      <c r="N214" s="33"/>
      <c r="O214" s="33"/>
      <c r="P214" s="33"/>
    </row>
    <row r="215" spans="1:16" ht="15" outlineLevel="1">
      <c r="A215" s="162">
        <f>VLOOKUP(B215,'M.O.'!A:E,2,FALSE)</f>
        <v>0</v>
      </c>
      <c r="B215" s="163"/>
      <c r="C215" s="58"/>
      <c r="D215" s="59">
        <f>VLOOKUP(B215,'M.O.'!A:E,5,FALSE)</f>
        <v>0</v>
      </c>
      <c r="E215" s="323">
        <v>111.5</v>
      </c>
      <c r="F215" s="323"/>
      <c r="G215" s="38"/>
      <c r="H215" s="38"/>
      <c r="I215" s="31"/>
      <c r="J215" s="59">
        <f t="shared" si="18"/>
        <v>0</v>
      </c>
      <c r="K215" s="33"/>
      <c r="L215" s="115"/>
      <c r="M215" s="116"/>
      <c r="N215" s="33"/>
      <c r="O215" s="33"/>
      <c r="P215" s="33"/>
    </row>
    <row r="216" spans="1:16" ht="15" outlineLevel="1">
      <c r="A216" s="162">
        <f>VLOOKUP(B216,'M.O.'!A:E,2,FALSE)</f>
        <v>0</v>
      </c>
      <c r="B216" s="163"/>
      <c r="C216" s="58"/>
      <c r="D216" s="59">
        <f>VLOOKUP(B216,'M.O.'!A:E,5,FALSE)</f>
        <v>0</v>
      </c>
      <c r="E216" s="323">
        <v>111.5</v>
      </c>
      <c r="F216" s="323"/>
      <c r="G216" s="38"/>
      <c r="H216" s="38"/>
      <c r="I216" s="31"/>
      <c r="J216" s="59">
        <f t="shared" si="18"/>
        <v>0</v>
      </c>
      <c r="K216" s="33"/>
      <c r="L216" s="115"/>
      <c r="M216" s="116"/>
      <c r="N216" s="33"/>
      <c r="O216" s="33"/>
      <c r="P216" s="33"/>
    </row>
    <row r="217" spans="1:16" ht="15" outlineLevel="1">
      <c r="A217" s="162">
        <f>VLOOKUP(B217,'M.O.'!A:E,2,FALSE)</f>
        <v>0</v>
      </c>
      <c r="B217" s="163"/>
      <c r="C217" s="58"/>
      <c r="D217" s="59">
        <f>VLOOKUP(B217,'M.O.'!A:E,5,FALSE)</f>
        <v>0</v>
      </c>
      <c r="E217" s="323">
        <v>111.5</v>
      </c>
      <c r="F217" s="323"/>
      <c r="G217" s="38"/>
      <c r="H217" s="38"/>
      <c r="I217" s="31"/>
      <c r="J217" s="59">
        <f t="shared" si="18"/>
        <v>0</v>
      </c>
      <c r="K217" s="33"/>
      <c r="L217" s="115"/>
      <c r="M217" s="116"/>
      <c r="N217" s="33"/>
      <c r="O217" s="33"/>
      <c r="P217" s="33"/>
    </row>
    <row r="218" spans="1:16" ht="15" outlineLevel="1">
      <c r="A218" s="162">
        <f>VLOOKUP(B218,'M.O.'!A:E,2,FALSE)</f>
        <v>0</v>
      </c>
      <c r="B218" s="163"/>
      <c r="C218" s="58"/>
      <c r="D218" s="59">
        <f>VLOOKUP(B218,'M.O.'!A:E,5,FALSE)</f>
        <v>0</v>
      </c>
      <c r="E218" s="323">
        <v>111.5</v>
      </c>
      <c r="F218" s="323"/>
      <c r="G218" s="38"/>
      <c r="H218" s="38"/>
      <c r="I218" s="31"/>
      <c r="J218" s="61">
        <f t="shared" si="18"/>
        <v>0</v>
      </c>
      <c r="K218" s="33"/>
      <c r="L218" s="115"/>
      <c r="M218" s="116"/>
      <c r="N218" s="33"/>
      <c r="O218" s="33"/>
      <c r="P218" s="33"/>
    </row>
    <row r="219" spans="1:16" ht="18" customHeight="1" outlineLevel="1">
      <c r="A219" s="34"/>
      <c r="B219" s="34"/>
      <c r="C219" s="35"/>
      <c r="D219" s="34"/>
      <c r="E219" s="34"/>
      <c r="F219" s="34"/>
      <c r="G219" s="34"/>
      <c r="H219" s="34"/>
      <c r="I219" s="36" t="s">
        <v>75</v>
      </c>
      <c r="J219" s="62">
        <f>SUBTOTAL(9,J209:J218)</f>
        <v>2.59</v>
      </c>
      <c r="K219" s="33"/>
      <c r="L219" s="117"/>
      <c r="M219" s="46"/>
      <c r="N219" s="39"/>
      <c r="O219" s="39"/>
      <c r="P219" s="39"/>
    </row>
    <row r="220" spans="1:16" ht="18" customHeight="1" outlineLevel="1">
      <c r="A220" s="28" t="s">
        <v>76</v>
      </c>
      <c r="B220" s="137" t="s">
        <v>64</v>
      </c>
      <c r="C220" s="29" t="s">
        <v>77</v>
      </c>
      <c r="D220" s="137" t="s">
        <v>78</v>
      </c>
      <c r="E220" s="321" t="s">
        <v>79</v>
      </c>
      <c r="F220" s="321"/>
      <c r="G220" s="324" t="s">
        <v>80</v>
      </c>
      <c r="H220" s="324"/>
      <c r="I220" s="136"/>
      <c r="J220" s="63" t="s">
        <v>81</v>
      </c>
      <c r="K220" s="30"/>
      <c r="L220" s="113"/>
      <c r="M220" s="114"/>
      <c r="N220" s="30"/>
      <c r="O220" s="30"/>
      <c r="P220" s="30"/>
    </row>
    <row r="221" spans="1:16" ht="15" customHeight="1" outlineLevel="1">
      <c r="A221" s="40" t="s">
        <v>369</v>
      </c>
      <c r="B221" s="166">
        <v>14</v>
      </c>
      <c r="C221" s="41">
        <v>1.1200000000000001</v>
      </c>
      <c r="D221" s="42" t="s">
        <v>98</v>
      </c>
      <c r="E221" s="325"/>
      <c r="F221" s="325"/>
      <c r="G221" s="325"/>
      <c r="H221" s="325"/>
      <c r="I221" s="167"/>
      <c r="J221" s="59">
        <f>TRUNC((IF(D221&lt;&gt;0,J219,0)+IF(E221&lt;&gt;0,J207,0)+IF(G221&lt;&gt;0,J240,0))*(C221/100),2)</f>
        <v>0.02</v>
      </c>
      <c r="K221" s="33"/>
      <c r="L221" s="168"/>
      <c r="M221" s="169"/>
      <c r="N221" s="33"/>
      <c r="O221" s="33"/>
      <c r="P221" s="33"/>
    </row>
    <row r="222" spans="1:16" ht="15" customHeight="1" outlineLevel="1">
      <c r="A222" s="40" t="s">
        <v>99</v>
      </c>
      <c r="B222" s="166">
        <v>11</v>
      </c>
      <c r="C222" s="41"/>
      <c r="D222" s="42" t="s">
        <v>98</v>
      </c>
      <c r="E222" s="325"/>
      <c r="F222" s="325"/>
      <c r="G222" s="325"/>
      <c r="H222" s="325"/>
      <c r="I222" s="167"/>
      <c r="J222" s="59">
        <f>TRUNC((IF(D222&lt;&gt;0,J219,0)+IF(E222&lt;&gt;0,J207,0)+IF(G222&lt;&gt;0,J240,0))*(C222/100),2)</f>
        <v>0</v>
      </c>
      <c r="K222" s="33"/>
      <c r="L222" s="168"/>
      <c r="M222" s="169"/>
      <c r="N222" s="33"/>
      <c r="O222" s="33"/>
      <c r="P222" s="33"/>
    </row>
    <row r="223" spans="1:16" ht="15" customHeight="1" outlineLevel="1">
      <c r="A223" s="40" t="s">
        <v>100</v>
      </c>
      <c r="B223" s="166">
        <v>12</v>
      </c>
      <c r="C223" s="41">
        <v>9.6</v>
      </c>
      <c r="D223" s="42" t="s">
        <v>98</v>
      </c>
      <c r="E223" s="325"/>
      <c r="F223" s="325"/>
      <c r="G223" s="325"/>
      <c r="H223" s="325"/>
      <c r="I223" s="167"/>
      <c r="J223" s="59">
        <f>TRUNC((IF(D223&lt;&gt;0,J219,0)+IF(E223&lt;&gt;0,J207,0)+IF(G223&lt;&gt;0,J240,0))*(C223/100),2)</f>
        <v>0.24</v>
      </c>
      <c r="K223" s="33"/>
      <c r="L223" s="168"/>
      <c r="M223" s="169"/>
      <c r="N223" s="33"/>
      <c r="O223" s="33"/>
      <c r="P223" s="33"/>
    </row>
    <row r="224" spans="1:16" ht="15" customHeight="1" outlineLevel="1">
      <c r="A224" s="40" t="s">
        <v>101</v>
      </c>
      <c r="B224" s="166">
        <v>13</v>
      </c>
      <c r="C224" s="41">
        <v>4.79</v>
      </c>
      <c r="D224" s="42" t="s">
        <v>98</v>
      </c>
      <c r="E224" s="325"/>
      <c r="F224" s="325"/>
      <c r="G224" s="325"/>
      <c r="H224" s="325"/>
      <c r="I224" s="167"/>
      <c r="J224" s="61">
        <f>TRUNC((IF(D224&lt;&gt;0,J219,0)+IF(E224&lt;&gt;0,J207,0)+IF(G224&lt;&gt;0,J240,0))*(C224/100),2)</f>
        <v>0.12</v>
      </c>
      <c r="K224" s="33"/>
      <c r="L224" s="168"/>
      <c r="M224" s="169"/>
      <c r="N224" s="33"/>
      <c r="O224" s="33"/>
      <c r="P224" s="33"/>
    </row>
    <row r="225" spans="1:16" ht="18" customHeight="1" outlineLevel="1">
      <c r="A225" s="43"/>
      <c r="B225" s="43"/>
      <c r="C225" s="44"/>
      <c r="D225" s="43"/>
      <c r="E225" s="43"/>
      <c r="F225" s="43"/>
      <c r="G225" s="43"/>
      <c r="H225" s="43"/>
      <c r="I225" s="45" t="s">
        <v>82</v>
      </c>
      <c r="J225" s="62">
        <f>SUBTOTAL(9,J221:J224)</f>
        <v>0.38</v>
      </c>
      <c r="K225" s="33"/>
      <c r="L225" s="117"/>
      <c r="M225" s="46"/>
      <c r="N225" s="164"/>
      <c r="O225" s="164"/>
      <c r="P225" s="164"/>
    </row>
    <row r="226" spans="1:16" ht="18" customHeight="1" outlineLevel="1">
      <c r="A226" s="43"/>
      <c r="B226" s="43"/>
      <c r="C226" s="44"/>
      <c r="D226" s="43"/>
      <c r="E226" s="43"/>
      <c r="F226" s="43"/>
      <c r="G226" s="43"/>
      <c r="H226" s="43"/>
      <c r="I226" s="45" t="s">
        <v>370</v>
      </c>
      <c r="J226" s="62">
        <f>SUBTOTAL(9,J197:J225)</f>
        <v>2.9699999999999998</v>
      </c>
      <c r="K226" s="33"/>
      <c r="L226" s="117"/>
      <c r="M226" s="46"/>
      <c r="N226" s="33"/>
      <c r="O226" s="33"/>
      <c r="P226" s="33"/>
    </row>
    <row r="227" spans="1:16" ht="18" customHeight="1" outlineLevel="1">
      <c r="A227" s="43"/>
      <c r="B227" s="43"/>
      <c r="C227" s="44"/>
      <c r="D227" s="43"/>
      <c r="E227" s="43"/>
      <c r="F227" s="43"/>
      <c r="G227" s="43"/>
      <c r="H227" s="43"/>
      <c r="I227" s="45" t="s">
        <v>83</v>
      </c>
      <c r="J227" s="64">
        <v>1</v>
      </c>
      <c r="K227" s="33"/>
      <c r="L227" s="117"/>
      <c r="M227" s="46"/>
      <c r="N227" s="33"/>
      <c r="O227" s="33"/>
      <c r="P227" s="33"/>
    </row>
    <row r="228" spans="1:16" ht="18" customHeight="1" outlineLevel="1">
      <c r="A228" s="43"/>
      <c r="B228" s="43"/>
      <c r="C228" s="44"/>
      <c r="D228" s="43"/>
      <c r="E228" s="43"/>
      <c r="F228" s="43"/>
      <c r="G228" s="43"/>
      <c r="H228" s="43"/>
      <c r="I228" s="45" t="s">
        <v>84</v>
      </c>
      <c r="J228" s="65">
        <f>TRUNC(J226/J227,2)</f>
        <v>2.97</v>
      </c>
      <c r="K228" s="33"/>
      <c r="L228" s="117"/>
      <c r="M228" s="46"/>
      <c r="N228" s="33"/>
      <c r="O228" s="33"/>
      <c r="P228" s="33"/>
    </row>
    <row r="229" spans="1:16" ht="18" customHeight="1" outlineLevel="1">
      <c r="A229" s="47" t="s">
        <v>85</v>
      </c>
      <c r="B229" s="48" t="s">
        <v>64</v>
      </c>
      <c r="C229" s="49" t="s">
        <v>13</v>
      </c>
      <c r="D229" s="37" t="s">
        <v>94</v>
      </c>
      <c r="E229" s="37"/>
      <c r="F229" s="37"/>
      <c r="G229" s="50"/>
      <c r="H229" s="50"/>
      <c r="I229" s="50" t="s">
        <v>69</v>
      </c>
      <c r="J229" s="63" t="s">
        <v>94</v>
      </c>
      <c r="K229" s="30"/>
      <c r="L229" s="113"/>
      <c r="M229" s="114"/>
      <c r="N229" s="30"/>
      <c r="O229" s="30"/>
      <c r="P229" s="30"/>
    </row>
    <row r="230" spans="1:16" ht="15" customHeight="1" outlineLevel="1">
      <c r="A230" s="162">
        <f>VLOOKUP(B230,Materiais!A:D,2,FALSE)</f>
        <v>0</v>
      </c>
      <c r="B230" s="162"/>
      <c r="C230" s="60">
        <f>VLOOKUP(B230,Materiais!A:D,3,FALSE)</f>
        <v>0</v>
      </c>
      <c r="D230" s="59">
        <f>VLOOKUP(B230,Materiais!A:D,4,FALSE)</f>
        <v>0</v>
      </c>
      <c r="E230" s="170"/>
      <c r="F230" s="170"/>
      <c r="G230" s="170"/>
      <c r="H230" s="170"/>
      <c r="I230" s="31"/>
      <c r="J230" s="59">
        <f t="shared" ref="J230:J239" si="19">TRUNC(I230*D230,2)</f>
        <v>0</v>
      </c>
      <c r="K230" s="33"/>
      <c r="L230" s="115"/>
      <c r="M230" s="116"/>
      <c r="N230" s="33"/>
      <c r="O230" s="33"/>
      <c r="P230" s="33"/>
    </row>
    <row r="231" spans="1:16" ht="15" customHeight="1" outlineLevel="1">
      <c r="A231" s="162">
        <f>VLOOKUP(B231,Materiais!A:D,2,FALSE)</f>
        <v>0</v>
      </c>
      <c r="B231" s="162"/>
      <c r="C231" s="60">
        <f>VLOOKUP(B231,Materiais!A:D,3,FALSE)</f>
        <v>0</v>
      </c>
      <c r="D231" s="59">
        <f>VLOOKUP(B231,Materiais!A:D,4,FALSE)</f>
        <v>0</v>
      </c>
      <c r="E231" s="170"/>
      <c r="F231" s="170"/>
      <c r="G231" s="170"/>
      <c r="H231" s="170"/>
      <c r="I231" s="31"/>
      <c r="J231" s="59">
        <f t="shared" si="19"/>
        <v>0</v>
      </c>
      <c r="K231" s="33"/>
      <c r="L231" s="115"/>
      <c r="M231" s="116"/>
      <c r="N231" s="33"/>
      <c r="O231" s="33"/>
      <c r="P231" s="33"/>
    </row>
    <row r="232" spans="1:16" ht="15" customHeight="1" outlineLevel="1">
      <c r="A232" s="162">
        <f>VLOOKUP(B232,Materiais!A:D,2,FALSE)</f>
        <v>0</v>
      </c>
      <c r="B232" s="162"/>
      <c r="C232" s="60">
        <f>VLOOKUP(B232,Materiais!A:D,3,FALSE)</f>
        <v>0</v>
      </c>
      <c r="D232" s="59">
        <f>VLOOKUP(B232,Materiais!A:D,4,FALSE)</f>
        <v>0</v>
      </c>
      <c r="E232" s="170"/>
      <c r="F232" s="170"/>
      <c r="G232" s="170"/>
      <c r="H232" s="170"/>
      <c r="I232" s="31"/>
      <c r="J232" s="59">
        <f t="shared" si="19"/>
        <v>0</v>
      </c>
      <c r="K232" s="33"/>
      <c r="L232" s="115"/>
      <c r="M232" s="116"/>
      <c r="N232" s="33"/>
      <c r="O232" s="33"/>
      <c r="P232" s="33"/>
    </row>
    <row r="233" spans="1:16" ht="15" customHeight="1" outlineLevel="1">
      <c r="A233" s="162">
        <f>VLOOKUP(B233,Materiais!A:D,2,FALSE)</f>
        <v>0</v>
      </c>
      <c r="B233" s="162"/>
      <c r="C233" s="60">
        <f>VLOOKUP(B233,Materiais!A:D,3,FALSE)</f>
        <v>0</v>
      </c>
      <c r="D233" s="59">
        <f>VLOOKUP(B233,Materiais!A:D,4,FALSE)</f>
        <v>0</v>
      </c>
      <c r="E233" s="170"/>
      <c r="F233" s="170"/>
      <c r="G233" s="170"/>
      <c r="H233" s="170"/>
      <c r="I233" s="31"/>
      <c r="J233" s="59">
        <f t="shared" si="19"/>
        <v>0</v>
      </c>
      <c r="K233" s="33"/>
      <c r="L233" s="115"/>
      <c r="M233" s="116"/>
      <c r="N233" s="33"/>
      <c r="O233" s="33"/>
      <c r="P233" s="33"/>
    </row>
    <row r="234" spans="1:16" ht="15" customHeight="1" outlineLevel="1">
      <c r="A234" s="162">
        <f>VLOOKUP(B234,Materiais!A:D,2,FALSE)</f>
        <v>0</v>
      </c>
      <c r="B234" s="162"/>
      <c r="C234" s="60">
        <f>VLOOKUP(B234,Materiais!A:D,3,FALSE)</f>
        <v>0</v>
      </c>
      <c r="D234" s="59">
        <f>VLOOKUP(B234,Materiais!A:D,4,FALSE)</f>
        <v>0</v>
      </c>
      <c r="E234" s="170"/>
      <c r="F234" s="170"/>
      <c r="G234" s="170"/>
      <c r="H234" s="170"/>
      <c r="I234" s="31"/>
      <c r="J234" s="59">
        <f t="shared" si="19"/>
        <v>0</v>
      </c>
      <c r="K234" s="33"/>
      <c r="L234" s="115"/>
      <c r="M234" s="116"/>
      <c r="N234" s="33"/>
      <c r="O234" s="33"/>
      <c r="P234" s="33"/>
    </row>
    <row r="235" spans="1:16" ht="15" customHeight="1" outlineLevel="1">
      <c r="A235" s="162">
        <f>VLOOKUP(B235,Materiais!A:D,2,FALSE)</f>
        <v>0</v>
      </c>
      <c r="B235" s="162"/>
      <c r="C235" s="60">
        <f>VLOOKUP(B235,Materiais!A:D,3,FALSE)</f>
        <v>0</v>
      </c>
      <c r="D235" s="59">
        <f>VLOOKUP(B235,Materiais!A:D,4,FALSE)</f>
        <v>0</v>
      </c>
      <c r="E235" s="170"/>
      <c r="F235" s="170"/>
      <c r="G235" s="170"/>
      <c r="H235" s="170"/>
      <c r="I235" s="31"/>
      <c r="J235" s="59">
        <f t="shared" si="19"/>
        <v>0</v>
      </c>
      <c r="K235" s="33"/>
      <c r="L235" s="115"/>
      <c r="M235" s="116"/>
      <c r="N235" s="33"/>
      <c r="O235" s="33"/>
      <c r="P235" s="33"/>
    </row>
    <row r="236" spans="1:16" ht="15" customHeight="1" outlineLevel="1">
      <c r="A236" s="162">
        <f>VLOOKUP(B236,Materiais!A:D,2,FALSE)</f>
        <v>0</v>
      </c>
      <c r="B236" s="162"/>
      <c r="C236" s="60">
        <f>VLOOKUP(B236,Materiais!A:D,3,FALSE)</f>
        <v>0</v>
      </c>
      <c r="D236" s="59">
        <f>VLOOKUP(B236,Materiais!A:D,4,FALSE)</f>
        <v>0</v>
      </c>
      <c r="E236" s="170"/>
      <c r="F236" s="170"/>
      <c r="G236" s="170"/>
      <c r="H236" s="170"/>
      <c r="I236" s="31"/>
      <c r="J236" s="59">
        <f t="shared" si="19"/>
        <v>0</v>
      </c>
      <c r="K236" s="33"/>
      <c r="L236" s="115"/>
      <c r="M236" s="116"/>
      <c r="N236" s="33"/>
      <c r="O236" s="33"/>
      <c r="P236" s="33"/>
    </row>
    <row r="237" spans="1:16" ht="15" customHeight="1" outlineLevel="1">
      <c r="A237" s="162">
        <f>VLOOKUP(B237,Materiais!A:D,2,FALSE)</f>
        <v>0</v>
      </c>
      <c r="B237" s="162"/>
      <c r="C237" s="60">
        <f>VLOOKUP(B237,Materiais!A:D,3,FALSE)</f>
        <v>0</v>
      </c>
      <c r="D237" s="59">
        <f>VLOOKUP(B237,Materiais!A:D,4,FALSE)</f>
        <v>0</v>
      </c>
      <c r="E237" s="170"/>
      <c r="F237" s="170"/>
      <c r="G237" s="170"/>
      <c r="H237" s="170"/>
      <c r="I237" s="31"/>
      <c r="J237" s="59">
        <f t="shared" si="19"/>
        <v>0</v>
      </c>
      <c r="K237" s="33"/>
      <c r="L237" s="115"/>
      <c r="M237" s="116"/>
      <c r="N237" s="33"/>
      <c r="O237" s="33"/>
      <c r="P237" s="33"/>
    </row>
    <row r="238" spans="1:16" ht="15" customHeight="1" outlineLevel="1">
      <c r="A238" s="162">
        <f>VLOOKUP(B238,Materiais!A:D,2,FALSE)</f>
        <v>0</v>
      </c>
      <c r="B238" s="162"/>
      <c r="C238" s="60">
        <f>VLOOKUP(B238,Materiais!A:D,3,FALSE)</f>
        <v>0</v>
      </c>
      <c r="D238" s="59">
        <f>VLOOKUP(B238,Materiais!A:D,4,FALSE)</f>
        <v>0</v>
      </c>
      <c r="E238" s="170"/>
      <c r="F238" s="170"/>
      <c r="G238" s="170"/>
      <c r="H238" s="170"/>
      <c r="I238" s="31"/>
      <c r="J238" s="59">
        <f t="shared" si="19"/>
        <v>0</v>
      </c>
      <c r="K238" s="33"/>
      <c r="L238" s="115"/>
      <c r="M238" s="116"/>
      <c r="N238" s="33"/>
      <c r="O238" s="33"/>
      <c r="P238" s="33"/>
    </row>
    <row r="239" spans="1:16" ht="15" customHeight="1" outlineLevel="1">
      <c r="A239" s="162">
        <f>VLOOKUP(B239,Materiais!A:D,2,FALSE)</f>
        <v>0</v>
      </c>
      <c r="B239" s="162"/>
      <c r="C239" s="60">
        <f>VLOOKUP(B239,Materiais!A:D,3,FALSE)</f>
        <v>0</v>
      </c>
      <c r="D239" s="59">
        <f>VLOOKUP(B239,Materiais!A:D,4,FALSE)</f>
        <v>0</v>
      </c>
      <c r="E239" s="170"/>
      <c r="F239" s="170"/>
      <c r="G239" s="170"/>
      <c r="H239" s="170"/>
      <c r="I239" s="31"/>
      <c r="J239" s="59">
        <f t="shared" si="19"/>
        <v>0</v>
      </c>
      <c r="K239" s="33"/>
      <c r="L239" s="115"/>
      <c r="M239" s="116"/>
      <c r="N239" s="33"/>
      <c r="O239" s="33"/>
      <c r="P239" s="33"/>
    </row>
    <row r="240" spans="1:16" ht="18" customHeight="1" outlineLevel="1">
      <c r="A240" s="66"/>
      <c r="B240" s="66"/>
      <c r="C240" s="67"/>
      <c r="D240" s="66"/>
      <c r="E240" s="66"/>
      <c r="F240" s="66"/>
      <c r="G240" s="66"/>
      <c r="H240" s="66"/>
      <c r="I240" s="68" t="s">
        <v>371</v>
      </c>
      <c r="J240" s="69">
        <f>SUBTOTAL(9,J230:J239)</f>
        <v>0</v>
      </c>
      <c r="K240" s="33"/>
      <c r="L240" s="117"/>
      <c r="M240" s="46"/>
      <c r="N240" s="39"/>
      <c r="O240" s="39"/>
      <c r="P240" s="39"/>
    </row>
    <row r="241" spans="1:16" ht="18" customHeight="1" outlineLevel="1">
      <c r="A241" s="26" t="s">
        <v>87</v>
      </c>
      <c r="B241" s="70" t="s">
        <v>64</v>
      </c>
      <c r="C241" s="71" t="s">
        <v>13</v>
      </c>
      <c r="D241" s="72" t="s">
        <v>94</v>
      </c>
      <c r="E241" s="72"/>
      <c r="F241" s="72"/>
      <c r="G241" s="73"/>
      <c r="H241" s="73"/>
      <c r="I241" s="73" t="s">
        <v>69</v>
      </c>
      <c r="J241" s="72" t="s">
        <v>94</v>
      </c>
      <c r="K241" s="30"/>
      <c r="L241" s="113"/>
      <c r="M241" s="114"/>
      <c r="N241" s="30"/>
      <c r="O241" s="30"/>
      <c r="P241" s="30"/>
    </row>
    <row r="242" spans="1:16" ht="15" customHeight="1" outlineLevel="1">
      <c r="A242" s="162">
        <f>VLOOKUP(B242,Serviços!A:D,2,FALSE)</f>
        <v>0</v>
      </c>
      <c r="B242" s="162"/>
      <c r="C242" s="60">
        <f>VLOOKUP(B242,Serviços!A:D,3,FALSE)</f>
        <v>0</v>
      </c>
      <c r="D242" s="74">
        <f>VLOOKUP(B242,Serviços!A:F,6,FALSE)</f>
        <v>0</v>
      </c>
      <c r="E242" s="171"/>
      <c r="F242" s="171"/>
      <c r="G242" s="171"/>
      <c r="H242" s="171"/>
      <c r="I242" s="57"/>
      <c r="J242" s="59">
        <f>TRUNC(I242*D242,2)</f>
        <v>0</v>
      </c>
      <c r="K242" s="33"/>
      <c r="L242" s="115"/>
      <c r="M242" s="116"/>
      <c r="N242" s="33"/>
      <c r="O242" s="33"/>
      <c r="P242" s="33"/>
    </row>
    <row r="243" spans="1:16" ht="15" customHeight="1" outlineLevel="1">
      <c r="A243" s="162">
        <f>VLOOKUP(B243,Serviços!A:D,2,FALSE)</f>
        <v>0</v>
      </c>
      <c r="B243" s="162"/>
      <c r="C243" s="60">
        <f>VLOOKUP(B243,Serviços!A:D,3,FALSE)</f>
        <v>0</v>
      </c>
      <c r="D243" s="74">
        <f>VLOOKUP(B243,Serviços!A:F,6,FALSE)</f>
        <v>0</v>
      </c>
      <c r="E243" s="171"/>
      <c r="F243" s="171"/>
      <c r="G243" s="171"/>
      <c r="H243" s="171"/>
      <c r="I243" s="57"/>
      <c r="J243" s="59">
        <f t="shared" ref="J243:J246" si="20">TRUNC(I243*D243,2)</f>
        <v>0</v>
      </c>
      <c r="K243" s="33"/>
      <c r="L243" s="115"/>
      <c r="M243" s="116"/>
      <c r="N243" s="33"/>
      <c r="O243" s="33"/>
      <c r="P243" s="33"/>
    </row>
    <row r="244" spans="1:16" ht="15" customHeight="1" outlineLevel="1">
      <c r="A244" s="162">
        <f>VLOOKUP(B244,Serviços!A:D,2,FALSE)</f>
        <v>0</v>
      </c>
      <c r="B244" s="162"/>
      <c r="C244" s="60">
        <f>VLOOKUP(B244,Serviços!A:D,3,FALSE)</f>
        <v>0</v>
      </c>
      <c r="D244" s="74">
        <f>VLOOKUP(B244,Serviços!A:F,6,FALSE)</f>
        <v>0</v>
      </c>
      <c r="E244" s="171"/>
      <c r="F244" s="171"/>
      <c r="G244" s="171"/>
      <c r="H244" s="171"/>
      <c r="I244" s="57"/>
      <c r="J244" s="59">
        <f t="shared" si="20"/>
        <v>0</v>
      </c>
      <c r="K244" s="33"/>
      <c r="L244" s="115"/>
      <c r="M244" s="116"/>
      <c r="N244" s="33"/>
      <c r="O244" s="33"/>
      <c r="P244" s="33"/>
    </row>
    <row r="245" spans="1:16" ht="15" customHeight="1" outlineLevel="1">
      <c r="A245" s="162">
        <f>VLOOKUP(B245,Serviços!A:D,2,FALSE)</f>
        <v>0</v>
      </c>
      <c r="B245" s="162"/>
      <c r="C245" s="60">
        <f>VLOOKUP(B245,Serviços!A:D,3,FALSE)</f>
        <v>0</v>
      </c>
      <c r="D245" s="74">
        <f>VLOOKUP(B245,Serviços!A:F,6,FALSE)</f>
        <v>0</v>
      </c>
      <c r="E245" s="171"/>
      <c r="F245" s="171"/>
      <c r="G245" s="171"/>
      <c r="H245" s="171"/>
      <c r="I245" s="57"/>
      <c r="J245" s="59">
        <f t="shared" si="20"/>
        <v>0</v>
      </c>
      <c r="K245" s="33"/>
      <c r="L245" s="115"/>
      <c r="M245" s="116"/>
      <c r="N245" s="33"/>
      <c r="O245" s="33"/>
      <c r="P245" s="33"/>
    </row>
    <row r="246" spans="1:16" ht="15" customHeight="1" outlineLevel="1">
      <c r="A246" s="162">
        <f>VLOOKUP(B246,Serviços!A:D,2,FALSE)</f>
        <v>0</v>
      </c>
      <c r="B246" s="162"/>
      <c r="C246" s="60">
        <f>VLOOKUP(B246,Serviços!A:D,3,FALSE)</f>
        <v>0</v>
      </c>
      <c r="D246" s="74">
        <f>VLOOKUP(B246,Serviços!A:F,6,FALSE)</f>
        <v>0</v>
      </c>
      <c r="E246" s="171"/>
      <c r="F246" s="171"/>
      <c r="G246" s="171"/>
      <c r="H246" s="171"/>
      <c r="I246" s="57"/>
      <c r="J246" s="59">
        <f t="shared" si="20"/>
        <v>0</v>
      </c>
      <c r="K246" s="33"/>
      <c r="L246" s="115"/>
      <c r="M246" s="116"/>
      <c r="N246" s="33"/>
      <c r="O246" s="33"/>
      <c r="P246" s="33"/>
    </row>
    <row r="247" spans="1:16" ht="18" customHeight="1" outlineLevel="1">
      <c r="A247" s="34"/>
      <c r="B247" s="34"/>
      <c r="C247" s="35"/>
      <c r="D247" s="34"/>
      <c r="E247" s="34"/>
      <c r="F247" s="34"/>
      <c r="G247" s="34"/>
      <c r="H247" s="34"/>
      <c r="I247" s="51" t="s">
        <v>88</v>
      </c>
      <c r="J247" s="52">
        <f>SUBTOTAL(9,J242:J246)</f>
        <v>0</v>
      </c>
      <c r="K247" s="33"/>
      <c r="L247" s="117"/>
      <c r="M247" s="46"/>
      <c r="N247" s="39"/>
      <c r="O247" s="39"/>
      <c r="P247" s="39"/>
    </row>
    <row r="248" spans="1:16" ht="18" customHeight="1" outlineLevel="1">
      <c r="A248" s="28" t="s">
        <v>89</v>
      </c>
      <c r="B248" s="53" t="s">
        <v>64</v>
      </c>
      <c r="C248" s="29" t="s">
        <v>13</v>
      </c>
      <c r="D248" s="137" t="s">
        <v>90</v>
      </c>
      <c r="E248" s="137" t="s">
        <v>91</v>
      </c>
      <c r="F248" s="137" t="s">
        <v>92</v>
      </c>
      <c r="G248" s="137" t="s">
        <v>93</v>
      </c>
      <c r="H248" s="137" t="s">
        <v>81</v>
      </c>
      <c r="I248" s="136" t="s">
        <v>69</v>
      </c>
      <c r="J248" s="137" t="s">
        <v>94</v>
      </c>
      <c r="K248" s="161"/>
      <c r="L248" s="113"/>
      <c r="M248" s="114"/>
      <c r="N248" s="161"/>
      <c r="O248" s="161"/>
      <c r="P248" s="161"/>
    </row>
    <row r="249" spans="1:16" ht="15" customHeight="1" outlineLevel="1">
      <c r="A249" s="40"/>
      <c r="B249" s="40"/>
      <c r="C249" s="41"/>
      <c r="D249" s="32"/>
      <c r="E249" s="38"/>
      <c r="F249" s="38"/>
      <c r="G249" s="38"/>
      <c r="H249" s="170"/>
      <c r="I249" s="57"/>
      <c r="J249" s="59">
        <f t="shared" ref="J249:J253" si="21">TRUNC(I249*D249,2)</f>
        <v>0</v>
      </c>
      <c r="K249" s="33"/>
      <c r="L249" s="115"/>
      <c r="M249" s="116"/>
      <c r="N249" s="33"/>
      <c r="O249" s="33"/>
      <c r="P249" s="33"/>
    </row>
    <row r="250" spans="1:16" ht="15" customHeight="1" outlineLevel="1">
      <c r="A250" s="40"/>
      <c r="B250" s="40"/>
      <c r="C250" s="41"/>
      <c r="D250" s="32"/>
      <c r="E250" s="38"/>
      <c r="F250" s="38"/>
      <c r="G250" s="38"/>
      <c r="H250" s="170"/>
      <c r="I250" s="57"/>
      <c r="J250" s="59">
        <f t="shared" si="21"/>
        <v>0</v>
      </c>
      <c r="K250" s="33"/>
      <c r="L250" s="115"/>
      <c r="M250" s="116"/>
      <c r="N250" s="33"/>
      <c r="O250" s="33"/>
      <c r="P250" s="33"/>
    </row>
    <row r="251" spans="1:16" ht="15" customHeight="1" outlineLevel="1">
      <c r="A251" s="40"/>
      <c r="B251" s="40"/>
      <c r="C251" s="41"/>
      <c r="D251" s="32"/>
      <c r="E251" s="38"/>
      <c r="F251" s="38"/>
      <c r="G251" s="38"/>
      <c r="H251" s="170"/>
      <c r="I251" s="57"/>
      <c r="J251" s="59">
        <f t="shared" si="21"/>
        <v>0</v>
      </c>
      <c r="K251" s="33"/>
      <c r="L251" s="115"/>
      <c r="M251" s="116"/>
      <c r="N251" s="33"/>
      <c r="O251" s="33"/>
      <c r="P251" s="33"/>
    </row>
    <row r="252" spans="1:16" ht="15" customHeight="1" outlineLevel="1">
      <c r="A252" s="40"/>
      <c r="B252" s="40"/>
      <c r="C252" s="41"/>
      <c r="D252" s="32"/>
      <c r="E252" s="38"/>
      <c r="F252" s="38"/>
      <c r="G252" s="38"/>
      <c r="H252" s="170"/>
      <c r="I252" s="57"/>
      <c r="J252" s="59">
        <f t="shared" si="21"/>
        <v>0</v>
      </c>
      <c r="K252" s="33"/>
      <c r="L252" s="115"/>
      <c r="M252" s="116"/>
      <c r="N252" s="33"/>
      <c r="O252" s="33"/>
      <c r="P252" s="33"/>
    </row>
    <row r="253" spans="1:16" ht="15" customHeight="1" outlineLevel="1">
      <c r="A253" s="40"/>
      <c r="B253" s="40"/>
      <c r="C253" s="41"/>
      <c r="D253" s="32"/>
      <c r="E253" s="38"/>
      <c r="F253" s="38"/>
      <c r="G253" s="38"/>
      <c r="H253" s="170"/>
      <c r="I253" s="57"/>
      <c r="J253" s="61">
        <f t="shared" si="21"/>
        <v>0</v>
      </c>
      <c r="K253" s="33"/>
      <c r="L253" s="115"/>
      <c r="M253" s="116"/>
      <c r="N253" s="33"/>
      <c r="O253" s="33"/>
      <c r="P253" s="33"/>
    </row>
    <row r="254" spans="1:16" ht="18" customHeight="1" outlineLevel="1">
      <c r="A254" s="43"/>
      <c r="B254" s="43"/>
      <c r="C254" s="44"/>
      <c r="D254" s="43"/>
      <c r="E254" s="43"/>
      <c r="F254" s="43"/>
      <c r="G254" s="43"/>
      <c r="H254" s="43"/>
      <c r="I254" s="75" t="s">
        <v>95</v>
      </c>
      <c r="J254" s="62">
        <f>SUBTOTAL(9,J249:J253)</f>
        <v>0</v>
      </c>
      <c r="K254" s="164"/>
      <c r="L254" s="164"/>
      <c r="M254" s="160"/>
      <c r="N254" s="164"/>
      <c r="O254" s="164"/>
      <c r="P254" s="164"/>
    </row>
    <row r="255" spans="1:16" ht="18" customHeight="1" outlineLevel="1">
      <c r="A255" s="43"/>
      <c r="B255" s="43"/>
      <c r="C255" s="44"/>
      <c r="D255" s="43"/>
      <c r="E255" s="43"/>
      <c r="F255" s="43"/>
      <c r="G255" s="43"/>
      <c r="H255" s="43"/>
      <c r="I255" s="75" t="s">
        <v>106</v>
      </c>
      <c r="J255" s="76">
        <f>SUBTOTAL(9,J228:J254)</f>
        <v>2.97</v>
      </c>
      <c r="K255" s="164"/>
      <c r="L255" s="164"/>
      <c r="M255" s="160"/>
      <c r="N255" s="164"/>
      <c r="O255" s="164"/>
      <c r="P255" s="164"/>
    </row>
    <row r="256" spans="1:16" ht="18" customHeight="1" outlineLevel="1">
      <c r="A256" s="43"/>
      <c r="B256" s="43" t="s">
        <v>10</v>
      </c>
      <c r="C256" s="44"/>
      <c r="D256" s="43"/>
      <c r="E256" s="43"/>
      <c r="F256" s="43"/>
      <c r="G256" s="43"/>
      <c r="H256" s="54" t="s">
        <v>367</v>
      </c>
      <c r="I256" s="172">
        <f>$M$1</f>
        <v>0.20480000000000001</v>
      </c>
      <c r="J256" s="76">
        <f>TRUNC(J255*I256,2)</f>
        <v>0.6</v>
      </c>
      <c r="K256" s="164"/>
      <c r="L256" s="115"/>
      <c r="M256" s="116"/>
      <c r="N256" s="164"/>
      <c r="O256" s="164"/>
      <c r="P256" s="164"/>
    </row>
    <row r="257" spans="1:16" ht="18" customHeight="1" outlineLevel="1">
      <c r="A257" s="43"/>
      <c r="B257" s="53" t="s">
        <v>372</v>
      </c>
      <c r="C257" s="55">
        <v>45245</v>
      </c>
      <c r="D257" s="43"/>
      <c r="E257" s="43"/>
      <c r="F257" s="43"/>
      <c r="G257" s="43"/>
      <c r="H257" s="43"/>
      <c r="I257" s="75" t="s">
        <v>96</v>
      </c>
      <c r="J257" s="76">
        <f>SUM(J255:J256)</f>
        <v>3.5700000000000003</v>
      </c>
      <c r="K257" s="164"/>
      <c r="L257" s="113"/>
      <c r="M257" s="114"/>
      <c r="N257" s="164"/>
      <c r="O257" s="164"/>
      <c r="P257" s="164"/>
    </row>
    <row r="259" spans="1:16" s="266" customFormat="1" ht="18" customHeight="1">
      <c r="A259" s="290" t="s">
        <v>601</v>
      </c>
      <c r="B259" s="261"/>
      <c r="C259" s="262"/>
      <c r="D259" s="261"/>
      <c r="E259" s="261"/>
      <c r="F259" s="261"/>
      <c r="G259" s="261"/>
      <c r="H259" s="261"/>
      <c r="I259" s="263"/>
      <c r="J259" s="261"/>
      <c r="K259" s="264"/>
      <c r="L259" s="264"/>
      <c r="M259" s="265"/>
      <c r="N259" s="264"/>
      <c r="O259" s="264"/>
      <c r="P259" s="264"/>
    </row>
    <row r="260" spans="1:16" ht="18" customHeight="1" outlineLevel="1">
      <c r="A260" s="28" t="s">
        <v>63</v>
      </c>
      <c r="B260" s="137" t="s">
        <v>64</v>
      </c>
      <c r="C260" s="29" t="s">
        <v>65</v>
      </c>
      <c r="D260" s="137" t="s">
        <v>66</v>
      </c>
      <c r="E260" s="321" t="s">
        <v>67</v>
      </c>
      <c r="F260" s="321"/>
      <c r="G260" s="321" t="s">
        <v>68</v>
      </c>
      <c r="H260" s="321"/>
      <c r="I260" s="136" t="s">
        <v>69</v>
      </c>
      <c r="J260" s="137" t="s">
        <v>70</v>
      </c>
      <c r="K260" s="30"/>
      <c r="L260" s="113"/>
      <c r="M260" s="114"/>
      <c r="N260" s="161"/>
      <c r="O260" s="161"/>
      <c r="P260" s="161"/>
    </row>
    <row r="261" spans="1:16" ht="15" customHeight="1" outlineLevel="1">
      <c r="A261" s="162">
        <f>VLOOKUP(B261,Equipamentos!A:E,2,FALSE)</f>
        <v>0</v>
      </c>
      <c r="B261" s="163"/>
      <c r="C261" s="56"/>
      <c r="D261" s="57"/>
      <c r="E261" s="320">
        <f>VLOOKUP(B261,Equipamentos!A:E,4,FALSE)</f>
        <v>0</v>
      </c>
      <c r="F261" s="320"/>
      <c r="G261" s="320">
        <f>VLOOKUP(B261,Equipamentos!A:E,5,FALSE)</f>
        <v>0</v>
      </c>
      <c r="H261" s="320"/>
      <c r="I261" s="31"/>
      <c r="J261" s="59">
        <f>TRUNC(I261*((C261*E261)+(D261*G261)),2)</f>
        <v>0</v>
      </c>
      <c r="K261" s="33"/>
      <c r="L261" s="115"/>
      <c r="M261" s="116"/>
      <c r="N261" s="164"/>
      <c r="O261" s="164"/>
      <c r="P261" s="164"/>
    </row>
    <row r="262" spans="1:16" ht="15" customHeight="1" outlineLevel="1">
      <c r="A262" s="162">
        <f>VLOOKUP(B262,Equipamentos!A:E,2,FALSE)</f>
        <v>0</v>
      </c>
      <c r="B262" s="163"/>
      <c r="C262" s="56"/>
      <c r="D262" s="57"/>
      <c r="E262" s="320">
        <f>VLOOKUP(B262,Equipamentos!A:E,4,FALSE)</f>
        <v>0</v>
      </c>
      <c r="F262" s="320"/>
      <c r="G262" s="320">
        <f>VLOOKUP(B262,Equipamentos!A:E,5,FALSE)</f>
        <v>0</v>
      </c>
      <c r="H262" s="320"/>
      <c r="I262" s="31"/>
      <c r="J262" s="59">
        <f t="shared" ref="J262:J270" si="22">TRUNC(I262*((C262*E262)+(D262*G262)),2)</f>
        <v>0</v>
      </c>
      <c r="K262" s="33"/>
      <c r="L262" s="115"/>
      <c r="M262" s="116"/>
      <c r="N262" s="164"/>
      <c r="O262" s="164"/>
      <c r="P262" s="164"/>
    </row>
    <row r="263" spans="1:16" ht="15" customHeight="1" outlineLevel="1">
      <c r="A263" s="162">
        <f>VLOOKUP(B263,Equipamentos!A:E,2,FALSE)</f>
        <v>0</v>
      </c>
      <c r="B263" s="163"/>
      <c r="C263" s="56"/>
      <c r="D263" s="57"/>
      <c r="E263" s="320">
        <f>VLOOKUP(B263,Equipamentos!A:E,4,FALSE)</f>
        <v>0</v>
      </c>
      <c r="F263" s="320"/>
      <c r="G263" s="320">
        <f>VLOOKUP(B263,Equipamentos!A:E,5,FALSE)</f>
        <v>0</v>
      </c>
      <c r="H263" s="320"/>
      <c r="I263" s="31"/>
      <c r="J263" s="59">
        <f t="shared" si="22"/>
        <v>0</v>
      </c>
      <c r="K263" s="33"/>
      <c r="L263" s="115"/>
      <c r="M263" s="116"/>
      <c r="N263" s="164"/>
      <c r="O263" s="164"/>
      <c r="P263" s="164"/>
    </row>
    <row r="264" spans="1:16" ht="15" customHeight="1" outlineLevel="1">
      <c r="A264" s="162">
        <f>VLOOKUP(B264,Equipamentos!A:E,2,FALSE)</f>
        <v>0</v>
      </c>
      <c r="B264" s="163"/>
      <c r="C264" s="56"/>
      <c r="D264" s="57"/>
      <c r="E264" s="320">
        <f>VLOOKUP(B264,Equipamentos!A:E,4,FALSE)</f>
        <v>0</v>
      </c>
      <c r="F264" s="320"/>
      <c r="G264" s="320">
        <f>VLOOKUP(B264,Equipamentos!A:E,5,FALSE)</f>
        <v>0</v>
      </c>
      <c r="H264" s="320"/>
      <c r="I264" s="31"/>
      <c r="J264" s="59">
        <f t="shared" si="22"/>
        <v>0</v>
      </c>
      <c r="K264" s="33"/>
      <c r="L264" s="115"/>
      <c r="M264" s="116"/>
      <c r="N264" s="164"/>
      <c r="O264" s="164"/>
      <c r="P264" s="164"/>
    </row>
    <row r="265" spans="1:16" ht="15" customHeight="1" outlineLevel="1">
      <c r="A265" s="162">
        <f>VLOOKUP(B265,Equipamentos!A:E,2,FALSE)</f>
        <v>0</v>
      </c>
      <c r="B265" s="163"/>
      <c r="C265" s="56"/>
      <c r="D265" s="57"/>
      <c r="E265" s="320">
        <f>VLOOKUP(B265,Equipamentos!A:E,4,FALSE)</f>
        <v>0</v>
      </c>
      <c r="F265" s="320"/>
      <c r="G265" s="320">
        <f>VLOOKUP(B265,Equipamentos!A:E,5,FALSE)</f>
        <v>0</v>
      </c>
      <c r="H265" s="320"/>
      <c r="I265" s="31"/>
      <c r="J265" s="59">
        <f t="shared" si="22"/>
        <v>0</v>
      </c>
      <c r="K265" s="33"/>
      <c r="L265" s="115"/>
      <c r="M265" s="116"/>
      <c r="N265" s="164"/>
      <c r="O265" s="164"/>
      <c r="P265" s="164"/>
    </row>
    <row r="266" spans="1:16" ht="15" customHeight="1" outlineLevel="1">
      <c r="A266" s="162">
        <f>VLOOKUP(B266,Equipamentos!A:E,2,FALSE)</f>
        <v>0</v>
      </c>
      <c r="B266" s="163"/>
      <c r="C266" s="56"/>
      <c r="D266" s="57"/>
      <c r="E266" s="320">
        <f>VLOOKUP(B266,Equipamentos!A:E,4,FALSE)</f>
        <v>0</v>
      </c>
      <c r="F266" s="320"/>
      <c r="G266" s="320">
        <f>VLOOKUP(B266,Equipamentos!A:E,5,FALSE)</f>
        <v>0</v>
      </c>
      <c r="H266" s="320"/>
      <c r="I266" s="31"/>
      <c r="J266" s="59">
        <f t="shared" si="22"/>
        <v>0</v>
      </c>
      <c r="K266" s="33"/>
      <c r="L266" s="115"/>
      <c r="M266" s="116"/>
      <c r="N266" s="164"/>
      <c r="O266" s="164"/>
      <c r="P266" s="164"/>
    </row>
    <row r="267" spans="1:16" ht="15" customHeight="1" outlineLevel="1">
      <c r="A267" s="162">
        <f>VLOOKUP(B267,Equipamentos!A:E,2,FALSE)</f>
        <v>0</v>
      </c>
      <c r="B267" s="163"/>
      <c r="C267" s="56"/>
      <c r="D267" s="57"/>
      <c r="E267" s="320">
        <f>VLOOKUP(B267,Equipamentos!A:E,4,FALSE)</f>
        <v>0</v>
      </c>
      <c r="F267" s="320"/>
      <c r="G267" s="320">
        <f>VLOOKUP(B267,Equipamentos!A:E,5,FALSE)</f>
        <v>0</v>
      </c>
      <c r="H267" s="320"/>
      <c r="I267" s="31"/>
      <c r="J267" s="59">
        <f t="shared" si="22"/>
        <v>0</v>
      </c>
      <c r="K267" s="33"/>
      <c r="L267" s="115"/>
      <c r="M267" s="116"/>
      <c r="N267" s="164"/>
      <c r="O267" s="164"/>
      <c r="P267" s="164"/>
    </row>
    <row r="268" spans="1:16" ht="15" customHeight="1" outlineLevel="1">
      <c r="A268" s="162">
        <f>VLOOKUP(B268,Equipamentos!A:E,2,FALSE)</f>
        <v>0</v>
      </c>
      <c r="B268" s="163"/>
      <c r="C268" s="56"/>
      <c r="D268" s="57"/>
      <c r="E268" s="320">
        <f>VLOOKUP(B268,Equipamentos!A:E,4,FALSE)</f>
        <v>0</v>
      </c>
      <c r="F268" s="320"/>
      <c r="G268" s="320">
        <f>VLOOKUP(B268,Equipamentos!A:E,5,FALSE)</f>
        <v>0</v>
      </c>
      <c r="H268" s="320"/>
      <c r="I268" s="31"/>
      <c r="J268" s="59">
        <f t="shared" si="22"/>
        <v>0</v>
      </c>
      <c r="K268" s="33"/>
      <c r="L268" s="115"/>
      <c r="M268" s="116"/>
      <c r="N268" s="164"/>
      <c r="O268" s="164"/>
      <c r="P268" s="164"/>
    </row>
    <row r="269" spans="1:16" ht="15" customHeight="1" outlineLevel="1">
      <c r="A269" s="162">
        <f>VLOOKUP(B269,Equipamentos!A:E,2,FALSE)</f>
        <v>0</v>
      </c>
      <c r="B269" s="163"/>
      <c r="C269" s="56"/>
      <c r="D269" s="57"/>
      <c r="E269" s="320">
        <f>VLOOKUP(B269,Equipamentos!A:E,4,FALSE)</f>
        <v>0</v>
      </c>
      <c r="F269" s="320"/>
      <c r="G269" s="320">
        <f>VLOOKUP(B269,Equipamentos!A:E,5,FALSE)</f>
        <v>0</v>
      </c>
      <c r="H269" s="320"/>
      <c r="I269" s="31"/>
      <c r="J269" s="59">
        <f t="shared" si="22"/>
        <v>0</v>
      </c>
      <c r="K269" s="33"/>
      <c r="L269" s="115"/>
      <c r="M269" s="116"/>
      <c r="N269" s="164"/>
      <c r="O269" s="164"/>
      <c r="P269" s="164"/>
    </row>
    <row r="270" spans="1:16" ht="15" customHeight="1" outlineLevel="1">
      <c r="A270" s="162">
        <f>VLOOKUP(B270,Equipamentos!A:E,2,FALSE)</f>
        <v>0</v>
      </c>
      <c r="B270" s="163"/>
      <c r="C270" s="56"/>
      <c r="D270" s="57"/>
      <c r="E270" s="320">
        <f>VLOOKUP(B270,Equipamentos!A:E,4,FALSE)</f>
        <v>0</v>
      </c>
      <c r="F270" s="320"/>
      <c r="G270" s="320">
        <f>VLOOKUP(B270,Equipamentos!A:E,5,FALSE)</f>
        <v>0</v>
      </c>
      <c r="H270" s="320"/>
      <c r="I270" s="31"/>
      <c r="J270" s="61">
        <f t="shared" si="22"/>
        <v>0</v>
      </c>
      <c r="K270" s="33"/>
      <c r="L270" s="115"/>
      <c r="M270" s="116"/>
      <c r="N270" s="164"/>
      <c r="O270" s="164"/>
      <c r="P270" s="164"/>
    </row>
    <row r="271" spans="1:16" ht="18" customHeight="1" outlineLevel="1">
      <c r="A271" s="34"/>
      <c r="B271" s="34"/>
      <c r="C271" s="35"/>
      <c r="D271" s="34"/>
      <c r="E271" s="34"/>
      <c r="F271" s="34"/>
      <c r="G271" s="34"/>
      <c r="H271" s="34"/>
      <c r="I271" s="36" t="s">
        <v>71</v>
      </c>
      <c r="J271" s="62">
        <f>SUBTOTAL(9,J261:J270)</f>
        <v>0</v>
      </c>
      <c r="K271" s="33"/>
      <c r="L271" s="117"/>
      <c r="M271" s="46"/>
      <c r="N271" s="164"/>
      <c r="O271" s="164"/>
      <c r="P271" s="164"/>
    </row>
    <row r="272" spans="1:16" ht="18" customHeight="1" outlineLevel="1">
      <c r="A272" s="28" t="s">
        <v>72</v>
      </c>
      <c r="B272" s="137" t="s">
        <v>64</v>
      </c>
      <c r="C272" s="29" t="s">
        <v>73</v>
      </c>
      <c r="D272" s="137" t="s">
        <v>74</v>
      </c>
      <c r="E272" s="321" t="s">
        <v>368</v>
      </c>
      <c r="F272" s="326"/>
      <c r="G272" s="165"/>
      <c r="H272" s="165"/>
      <c r="I272" s="136" t="s">
        <v>69</v>
      </c>
      <c r="J272" s="63" t="s">
        <v>70</v>
      </c>
      <c r="K272" s="30"/>
      <c r="L272" s="113"/>
      <c r="M272" s="114"/>
      <c r="N272" s="30"/>
      <c r="O272" s="30"/>
      <c r="P272" s="30"/>
    </row>
    <row r="273" spans="1:16" ht="15" customHeight="1" outlineLevel="1">
      <c r="A273" s="162" t="str">
        <f>VLOOKUP(B273,'M.O.'!A:E,2,FALSE)</f>
        <v>PEDREIRO</v>
      </c>
      <c r="B273" s="163">
        <v>20017</v>
      </c>
      <c r="C273" s="58"/>
      <c r="D273" s="59">
        <f>VLOOKUP(B273,'M.O.'!A:E,5,FALSE)</f>
        <v>18.71</v>
      </c>
      <c r="E273" s="323">
        <v>111.5</v>
      </c>
      <c r="F273" s="323"/>
      <c r="G273" s="38"/>
      <c r="H273" s="38"/>
      <c r="I273" s="31">
        <v>0.21</v>
      </c>
      <c r="J273" s="59">
        <f t="shared" ref="J273:J282" si="23">TRUNC(I273*D273,2)</f>
        <v>3.92</v>
      </c>
      <c r="K273" s="33"/>
      <c r="L273" s="115"/>
      <c r="M273" s="116"/>
      <c r="N273" s="33"/>
      <c r="O273" s="33"/>
      <c r="P273" s="33"/>
    </row>
    <row r="274" spans="1:16" ht="15" outlineLevel="1">
      <c r="A274" s="162">
        <f>VLOOKUP(B274,'M.O.'!A:E,2,FALSE)</f>
        <v>0</v>
      </c>
      <c r="B274" s="163"/>
      <c r="C274" s="58"/>
      <c r="D274" s="59">
        <f>VLOOKUP(B274,'M.O.'!A:E,5,FALSE)</f>
        <v>0</v>
      </c>
      <c r="E274" s="323">
        <v>111.5</v>
      </c>
      <c r="F274" s="323"/>
      <c r="G274" s="38"/>
      <c r="H274" s="38"/>
      <c r="I274" s="31"/>
      <c r="J274" s="59">
        <f t="shared" si="23"/>
        <v>0</v>
      </c>
      <c r="K274" s="33"/>
      <c r="L274" s="115"/>
      <c r="M274" s="116"/>
      <c r="N274" s="33"/>
      <c r="O274" s="33"/>
      <c r="P274" s="33"/>
    </row>
    <row r="275" spans="1:16" ht="15" outlineLevel="1">
      <c r="A275" s="162">
        <f>VLOOKUP(B275,'M.O.'!A:E,2,FALSE)</f>
        <v>0</v>
      </c>
      <c r="B275" s="163"/>
      <c r="C275" s="58"/>
      <c r="D275" s="59">
        <f>VLOOKUP(B275,'M.O.'!A:E,5,FALSE)</f>
        <v>0</v>
      </c>
      <c r="E275" s="323">
        <v>111.5</v>
      </c>
      <c r="F275" s="323"/>
      <c r="G275" s="38"/>
      <c r="H275" s="38"/>
      <c r="I275" s="31"/>
      <c r="J275" s="59">
        <f t="shared" si="23"/>
        <v>0</v>
      </c>
      <c r="K275" s="33"/>
      <c r="L275" s="115"/>
      <c r="M275" s="116"/>
      <c r="N275" s="33"/>
      <c r="O275" s="33"/>
      <c r="P275" s="33"/>
    </row>
    <row r="276" spans="1:16" ht="15" outlineLevel="1">
      <c r="A276" s="162">
        <f>VLOOKUP(B276,'M.O.'!A:E,2,FALSE)</f>
        <v>0</v>
      </c>
      <c r="B276" s="163"/>
      <c r="C276" s="58"/>
      <c r="D276" s="59">
        <f>VLOOKUP(B276,'M.O.'!A:E,5,FALSE)</f>
        <v>0</v>
      </c>
      <c r="E276" s="323">
        <v>111.5</v>
      </c>
      <c r="F276" s="323"/>
      <c r="G276" s="38"/>
      <c r="H276" s="38"/>
      <c r="I276" s="31"/>
      <c r="J276" s="59">
        <f t="shared" si="23"/>
        <v>0</v>
      </c>
      <c r="K276" s="33"/>
      <c r="L276" s="115"/>
      <c r="M276" s="116"/>
      <c r="N276" s="33"/>
      <c r="O276" s="33"/>
      <c r="P276" s="33"/>
    </row>
    <row r="277" spans="1:16" ht="15" outlineLevel="1">
      <c r="A277" s="162">
        <f>VLOOKUP(B277,'M.O.'!A:E,2,FALSE)</f>
        <v>0</v>
      </c>
      <c r="B277" s="163"/>
      <c r="C277" s="58"/>
      <c r="D277" s="59">
        <f>VLOOKUP(B277,'M.O.'!A:E,5,FALSE)</f>
        <v>0</v>
      </c>
      <c r="E277" s="323">
        <v>111.5</v>
      </c>
      <c r="F277" s="323"/>
      <c r="G277" s="38"/>
      <c r="H277" s="38"/>
      <c r="I277" s="31"/>
      <c r="J277" s="59">
        <f t="shared" si="23"/>
        <v>0</v>
      </c>
      <c r="K277" s="33"/>
      <c r="L277" s="115"/>
      <c r="M277" s="116"/>
      <c r="N277" s="33"/>
      <c r="O277" s="33"/>
      <c r="P277" s="33"/>
    </row>
    <row r="278" spans="1:16" ht="15" outlineLevel="1">
      <c r="A278" s="162">
        <f>VLOOKUP(B278,'M.O.'!A:E,2,FALSE)</f>
        <v>0</v>
      </c>
      <c r="B278" s="163"/>
      <c r="C278" s="58"/>
      <c r="D278" s="59">
        <f>VLOOKUP(B278,'M.O.'!A:E,5,FALSE)</f>
        <v>0</v>
      </c>
      <c r="E278" s="323">
        <v>111.5</v>
      </c>
      <c r="F278" s="323"/>
      <c r="G278" s="38"/>
      <c r="H278" s="38"/>
      <c r="I278" s="31"/>
      <c r="J278" s="59">
        <f t="shared" si="23"/>
        <v>0</v>
      </c>
      <c r="K278" s="33"/>
      <c r="L278" s="115"/>
      <c r="M278" s="116"/>
      <c r="N278" s="33"/>
      <c r="O278" s="33"/>
      <c r="P278" s="33"/>
    </row>
    <row r="279" spans="1:16" ht="15" outlineLevel="1">
      <c r="A279" s="162">
        <f>VLOOKUP(B279,'M.O.'!A:E,2,FALSE)</f>
        <v>0</v>
      </c>
      <c r="B279" s="163"/>
      <c r="C279" s="58"/>
      <c r="D279" s="59">
        <f>VLOOKUP(B279,'M.O.'!A:E,5,FALSE)</f>
        <v>0</v>
      </c>
      <c r="E279" s="323">
        <v>111.5</v>
      </c>
      <c r="F279" s="323"/>
      <c r="G279" s="38"/>
      <c r="H279" s="38"/>
      <c r="I279" s="31"/>
      <c r="J279" s="59">
        <f t="shared" si="23"/>
        <v>0</v>
      </c>
      <c r="K279" s="33"/>
      <c r="L279" s="115"/>
      <c r="M279" s="116"/>
      <c r="N279" s="33"/>
      <c r="O279" s="33"/>
      <c r="P279" s="33"/>
    </row>
    <row r="280" spans="1:16" ht="15" outlineLevel="1">
      <c r="A280" s="162">
        <f>VLOOKUP(B280,'M.O.'!A:E,2,FALSE)</f>
        <v>0</v>
      </c>
      <c r="B280" s="163"/>
      <c r="C280" s="58"/>
      <c r="D280" s="59">
        <f>VLOOKUP(B280,'M.O.'!A:E,5,FALSE)</f>
        <v>0</v>
      </c>
      <c r="E280" s="323">
        <v>111.5</v>
      </c>
      <c r="F280" s="323"/>
      <c r="G280" s="38"/>
      <c r="H280" s="38"/>
      <c r="I280" s="31"/>
      <c r="J280" s="59">
        <f t="shared" si="23"/>
        <v>0</v>
      </c>
      <c r="K280" s="33"/>
      <c r="L280" s="115"/>
      <c r="M280" s="116"/>
      <c r="N280" s="33"/>
      <c r="O280" s="33"/>
      <c r="P280" s="33"/>
    </row>
    <row r="281" spans="1:16" ht="15" outlineLevel="1">
      <c r="A281" s="162">
        <f>VLOOKUP(B281,'M.O.'!A:E,2,FALSE)</f>
        <v>0</v>
      </c>
      <c r="B281" s="163"/>
      <c r="C281" s="58"/>
      <c r="D281" s="59">
        <f>VLOOKUP(B281,'M.O.'!A:E,5,FALSE)</f>
        <v>0</v>
      </c>
      <c r="E281" s="323">
        <v>111.5</v>
      </c>
      <c r="F281" s="323"/>
      <c r="G281" s="38"/>
      <c r="H281" s="38"/>
      <c r="I281" s="31"/>
      <c r="J281" s="59">
        <f t="shared" si="23"/>
        <v>0</v>
      </c>
      <c r="K281" s="33"/>
      <c r="L281" s="115"/>
      <c r="M281" s="116"/>
      <c r="N281" s="33"/>
      <c r="O281" s="33"/>
      <c r="P281" s="33"/>
    </row>
    <row r="282" spans="1:16" ht="15" outlineLevel="1">
      <c r="A282" s="162">
        <f>VLOOKUP(B282,'M.O.'!A:E,2,FALSE)</f>
        <v>0</v>
      </c>
      <c r="B282" s="163"/>
      <c r="C282" s="58"/>
      <c r="D282" s="59">
        <f>VLOOKUP(B282,'M.O.'!A:E,5,FALSE)</f>
        <v>0</v>
      </c>
      <c r="E282" s="323">
        <v>111.5</v>
      </c>
      <c r="F282" s="323"/>
      <c r="G282" s="38"/>
      <c r="H282" s="38"/>
      <c r="I282" s="31"/>
      <c r="J282" s="61">
        <f t="shared" si="23"/>
        <v>0</v>
      </c>
      <c r="K282" s="33"/>
      <c r="L282" s="115"/>
      <c r="M282" s="116"/>
      <c r="N282" s="33"/>
      <c r="O282" s="33"/>
      <c r="P282" s="33"/>
    </row>
    <row r="283" spans="1:16" ht="18" customHeight="1" outlineLevel="1">
      <c r="A283" s="34"/>
      <c r="B283" s="34"/>
      <c r="C283" s="35"/>
      <c r="D283" s="34"/>
      <c r="E283" s="34"/>
      <c r="F283" s="34"/>
      <c r="G283" s="34"/>
      <c r="H283" s="34"/>
      <c r="I283" s="36" t="s">
        <v>75</v>
      </c>
      <c r="J283" s="62">
        <f>SUBTOTAL(9,J273:J282)</f>
        <v>3.92</v>
      </c>
      <c r="K283" s="33"/>
      <c r="L283" s="117"/>
      <c r="M283" s="46"/>
      <c r="N283" s="39"/>
      <c r="O283" s="39"/>
      <c r="P283" s="39"/>
    </row>
    <row r="284" spans="1:16" ht="18" customHeight="1" outlineLevel="1">
      <c r="A284" s="28" t="s">
        <v>76</v>
      </c>
      <c r="B284" s="137" t="s">
        <v>64</v>
      </c>
      <c r="C284" s="29" t="s">
        <v>77</v>
      </c>
      <c r="D284" s="137" t="s">
        <v>78</v>
      </c>
      <c r="E284" s="321" t="s">
        <v>79</v>
      </c>
      <c r="F284" s="321"/>
      <c r="G284" s="324" t="s">
        <v>80</v>
      </c>
      <c r="H284" s="324"/>
      <c r="I284" s="136"/>
      <c r="J284" s="63" t="s">
        <v>81</v>
      </c>
      <c r="K284" s="30"/>
      <c r="L284" s="113"/>
      <c r="M284" s="114"/>
      <c r="N284" s="30"/>
      <c r="O284" s="30"/>
      <c r="P284" s="30"/>
    </row>
    <row r="285" spans="1:16" ht="15" customHeight="1" outlineLevel="1">
      <c r="A285" s="40" t="s">
        <v>369</v>
      </c>
      <c r="B285" s="166">
        <v>14</v>
      </c>
      <c r="C285" s="41">
        <v>5</v>
      </c>
      <c r="D285" s="42" t="s">
        <v>98</v>
      </c>
      <c r="E285" s="325"/>
      <c r="F285" s="325"/>
      <c r="G285" s="325"/>
      <c r="H285" s="325"/>
      <c r="I285" s="167"/>
      <c r="J285" s="59">
        <f>TRUNC((IF(D285&lt;&gt;0,J283,0)+IF(E285&lt;&gt;0,J271,0)+IF(G285&lt;&gt;0,J304,0))*(C285/100),2)</f>
        <v>0.19</v>
      </c>
      <c r="K285" s="33"/>
      <c r="L285" s="168"/>
      <c r="M285" s="169"/>
      <c r="N285" s="33"/>
      <c r="O285" s="33"/>
      <c r="P285" s="33"/>
    </row>
    <row r="286" spans="1:16" ht="15" customHeight="1" outlineLevel="1">
      <c r="A286" s="40" t="s">
        <v>99</v>
      </c>
      <c r="B286" s="166">
        <v>11</v>
      </c>
      <c r="C286" s="41">
        <v>1.1200000000000001</v>
      </c>
      <c r="D286" s="42" t="s">
        <v>98</v>
      </c>
      <c r="E286" s="325"/>
      <c r="F286" s="325"/>
      <c r="G286" s="325"/>
      <c r="H286" s="325"/>
      <c r="I286" s="167"/>
      <c r="J286" s="59">
        <f>TRUNC((IF(D286&lt;&gt;0,J283,0)+IF(E286&lt;&gt;0,J271,0)+IF(G286&lt;&gt;0,J304,0))*(C286/100),2)</f>
        <v>0.04</v>
      </c>
      <c r="K286" s="33"/>
      <c r="L286" s="168"/>
      <c r="M286" s="169"/>
      <c r="N286" s="33"/>
      <c r="O286" s="33"/>
      <c r="P286" s="33"/>
    </row>
    <row r="287" spans="1:16" ht="15" customHeight="1" outlineLevel="1">
      <c r="A287" s="40" t="s">
        <v>100</v>
      </c>
      <c r="B287" s="166">
        <v>12</v>
      </c>
      <c r="C287" s="41">
        <v>9.6</v>
      </c>
      <c r="D287" s="42" t="s">
        <v>98</v>
      </c>
      <c r="E287" s="325"/>
      <c r="F287" s="325"/>
      <c r="G287" s="325"/>
      <c r="H287" s="325"/>
      <c r="I287" s="167"/>
      <c r="J287" s="59">
        <f>TRUNC((IF(D287&lt;&gt;0,J283,0)+IF(E287&lt;&gt;0,J271,0)+IF(G287&lt;&gt;0,J304,0))*(C287/100),2)</f>
        <v>0.37</v>
      </c>
      <c r="K287" s="33"/>
      <c r="L287" s="168"/>
      <c r="M287" s="169"/>
      <c r="N287" s="33"/>
      <c r="O287" s="33"/>
      <c r="P287" s="33"/>
    </row>
    <row r="288" spans="1:16" ht="15" customHeight="1" outlineLevel="1">
      <c r="A288" s="40" t="s">
        <v>101</v>
      </c>
      <c r="B288" s="166">
        <v>13</v>
      </c>
      <c r="C288" s="41">
        <v>4.79</v>
      </c>
      <c r="D288" s="42" t="s">
        <v>98</v>
      </c>
      <c r="E288" s="325"/>
      <c r="F288" s="325"/>
      <c r="G288" s="325"/>
      <c r="H288" s="325"/>
      <c r="I288" s="167"/>
      <c r="J288" s="61">
        <f>TRUNC((IF(D288&lt;&gt;0,J283,0)+IF(E288&lt;&gt;0,J271,0)+IF(G288&lt;&gt;0,J304,0))*(C288/100),2)</f>
        <v>0.18</v>
      </c>
      <c r="K288" s="33"/>
      <c r="L288" s="168"/>
      <c r="M288" s="169"/>
      <c r="N288" s="33"/>
      <c r="O288" s="33"/>
      <c r="P288" s="33"/>
    </row>
    <row r="289" spans="1:16" ht="18" customHeight="1" outlineLevel="1">
      <c r="A289" s="43"/>
      <c r="B289" s="43"/>
      <c r="C289" s="44"/>
      <c r="D289" s="43"/>
      <c r="E289" s="43"/>
      <c r="F289" s="43"/>
      <c r="G289" s="43"/>
      <c r="H289" s="43"/>
      <c r="I289" s="45" t="s">
        <v>82</v>
      </c>
      <c r="J289" s="62">
        <f>SUBTOTAL(9,J285:J288)</f>
        <v>0.78</v>
      </c>
      <c r="K289" s="33"/>
      <c r="L289" s="117"/>
      <c r="M289" s="46"/>
      <c r="N289" s="164"/>
      <c r="O289" s="164"/>
      <c r="P289" s="164"/>
    </row>
    <row r="290" spans="1:16" ht="18" customHeight="1" outlineLevel="1">
      <c r="A290" s="43"/>
      <c r="B290" s="43"/>
      <c r="C290" s="44"/>
      <c r="D290" s="43"/>
      <c r="E290" s="43"/>
      <c r="F290" s="43"/>
      <c r="G290" s="43"/>
      <c r="H290" s="43"/>
      <c r="I290" s="45" t="s">
        <v>370</v>
      </c>
      <c r="J290" s="62">
        <f>SUBTOTAL(9,J261:J289)</f>
        <v>4.7</v>
      </c>
      <c r="K290" s="33"/>
      <c r="L290" s="117"/>
      <c r="M290" s="46"/>
      <c r="N290" s="33"/>
      <c r="O290" s="33"/>
      <c r="P290" s="33"/>
    </row>
    <row r="291" spans="1:16" ht="18" customHeight="1" outlineLevel="1">
      <c r="A291" s="43"/>
      <c r="B291" s="43"/>
      <c r="C291" s="44"/>
      <c r="D291" s="43"/>
      <c r="E291" s="43"/>
      <c r="F291" s="43"/>
      <c r="G291" s="43"/>
      <c r="H291" s="43"/>
      <c r="I291" s="45" t="s">
        <v>83</v>
      </c>
      <c r="J291" s="64">
        <v>1</v>
      </c>
      <c r="K291" s="33"/>
      <c r="L291" s="117"/>
      <c r="M291" s="46"/>
      <c r="N291" s="33"/>
      <c r="O291" s="33"/>
      <c r="P291" s="33"/>
    </row>
    <row r="292" spans="1:16" ht="18" customHeight="1" outlineLevel="1">
      <c r="A292" s="43"/>
      <c r="B292" s="43"/>
      <c r="C292" s="44"/>
      <c r="D292" s="43"/>
      <c r="E292" s="43"/>
      <c r="F292" s="43"/>
      <c r="G292" s="43"/>
      <c r="H292" s="43"/>
      <c r="I292" s="45" t="s">
        <v>84</v>
      </c>
      <c r="J292" s="65">
        <f>TRUNC(J290/J291,2)</f>
        <v>4.7</v>
      </c>
      <c r="K292" s="33"/>
      <c r="L292" s="117"/>
      <c r="M292" s="46"/>
      <c r="N292" s="33"/>
      <c r="O292" s="33"/>
      <c r="P292" s="33"/>
    </row>
    <row r="293" spans="1:16" ht="18" customHeight="1" outlineLevel="1">
      <c r="A293" s="47" t="s">
        <v>85</v>
      </c>
      <c r="B293" s="48" t="s">
        <v>64</v>
      </c>
      <c r="C293" s="49" t="s">
        <v>13</v>
      </c>
      <c r="D293" s="37" t="s">
        <v>94</v>
      </c>
      <c r="E293" s="37"/>
      <c r="F293" s="37"/>
      <c r="G293" s="50"/>
      <c r="H293" s="50"/>
      <c r="I293" s="50" t="s">
        <v>69</v>
      </c>
      <c r="J293" s="63" t="s">
        <v>94</v>
      </c>
      <c r="K293" s="30"/>
      <c r="L293" s="113"/>
      <c r="M293" s="114"/>
      <c r="N293" s="30"/>
      <c r="O293" s="30"/>
      <c r="P293" s="30"/>
    </row>
    <row r="294" spans="1:16" ht="15" customHeight="1" outlineLevel="1">
      <c r="A294" s="162" t="str">
        <f>VLOOKUP(B294,Materiais!A:D,2,FALSE)</f>
        <v>APARELHO DE NEOPRENE FRETADO</v>
      </c>
      <c r="B294" s="162">
        <v>11001</v>
      </c>
      <c r="C294" s="60" t="str">
        <f>VLOOKUP(B294,Materiais!A:D,3,FALSE)</f>
        <v>dm3</v>
      </c>
      <c r="D294" s="59">
        <f>VLOOKUP(B294,Materiais!A:D,4,FALSE)</f>
        <v>82.81</v>
      </c>
      <c r="E294" s="170"/>
      <c r="F294" s="170"/>
      <c r="G294" s="170"/>
      <c r="H294" s="170"/>
      <c r="I294" s="31">
        <v>0.39</v>
      </c>
      <c r="J294" s="59">
        <f t="shared" ref="J294:J303" si="24">TRUNC(I294*D294,2)</f>
        <v>32.29</v>
      </c>
      <c r="K294" s="33"/>
      <c r="L294" s="115"/>
      <c r="M294" s="116"/>
      <c r="N294" s="33"/>
      <c r="O294" s="33"/>
      <c r="P294" s="33"/>
    </row>
    <row r="295" spans="1:16" ht="15" customHeight="1" outlineLevel="1">
      <c r="A295" s="162" t="str">
        <f>VLOOKUP(B295,Materiais!A:D,2,FALSE)</f>
        <v>ISOPOR 5CM DE ESPESSURA</v>
      </c>
      <c r="B295" s="162">
        <v>10098</v>
      </c>
      <c r="C295" s="60" t="str">
        <f>VLOOKUP(B295,Materiais!A:D,3,FALSE)</f>
        <v>m2</v>
      </c>
      <c r="D295" s="59">
        <f>VLOOKUP(B295,Materiais!A:D,4,FALSE)</f>
        <v>18.8</v>
      </c>
      <c r="E295" s="170"/>
      <c r="F295" s="170"/>
      <c r="G295" s="170"/>
      <c r="H295" s="170"/>
      <c r="I295" s="31">
        <v>0.15</v>
      </c>
      <c r="J295" s="59">
        <f t="shared" si="24"/>
        <v>2.82</v>
      </c>
      <c r="K295" s="33"/>
      <c r="L295" s="115"/>
      <c r="M295" s="116"/>
      <c r="N295" s="33"/>
      <c r="O295" s="33"/>
      <c r="P295" s="33"/>
    </row>
    <row r="296" spans="1:16" ht="15" customHeight="1" outlineLevel="1">
      <c r="A296" s="162">
        <f>VLOOKUP(B296,Materiais!A:D,2,FALSE)</f>
        <v>0</v>
      </c>
      <c r="B296" s="162"/>
      <c r="C296" s="60">
        <f>VLOOKUP(B296,Materiais!A:D,3,FALSE)</f>
        <v>0</v>
      </c>
      <c r="D296" s="59">
        <f>VLOOKUP(B296,Materiais!A:D,4,FALSE)</f>
        <v>0</v>
      </c>
      <c r="E296" s="170"/>
      <c r="F296" s="170"/>
      <c r="G296" s="170"/>
      <c r="H296" s="170"/>
      <c r="I296" s="31"/>
      <c r="J296" s="59">
        <f t="shared" si="24"/>
        <v>0</v>
      </c>
      <c r="K296" s="33"/>
      <c r="L296" s="115"/>
      <c r="M296" s="116"/>
      <c r="N296" s="33"/>
      <c r="O296" s="33"/>
      <c r="P296" s="33"/>
    </row>
    <row r="297" spans="1:16" ht="15" customHeight="1" outlineLevel="1">
      <c r="A297" s="162">
        <f>VLOOKUP(B297,Materiais!A:D,2,FALSE)</f>
        <v>0</v>
      </c>
      <c r="B297" s="162"/>
      <c r="C297" s="60">
        <f>VLOOKUP(B297,Materiais!A:D,3,FALSE)</f>
        <v>0</v>
      </c>
      <c r="D297" s="59">
        <f>VLOOKUP(B297,Materiais!A:D,4,FALSE)</f>
        <v>0</v>
      </c>
      <c r="E297" s="170"/>
      <c r="F297" s="170"/>
      <c r="G297" s="170"/>
      <c r="H297" s="170"/>
      <c r="I297" s="31"/>
      <c r="J297" s="59">
        <f t="shared" si="24"/>
        <v>0</v>
      </c>
      <c r="K297" s="33"/>
      <c r="L297" s="115"/>
      <c r="M297" s="116"/>
      <c r="N297" s="33"/>
      <c r="O297" s="33"/>
      <c r="P297" s="33"/>
    </row>
    <row r="298" spans="1:16" ht="15" customHeight="1" outlineLevel="1">
      <c r="A298" s="162">
        <f>VLOOKUP(B298,Materiais!A:D,2,FALSE)</f>
        <v>0</v>
      </c>
      <c r="B298" s="162"/>
      <c r="C298" s="60">
        <f>VLOOKUP(B298,Materiais!A:D,3,FALSE)</f>
        <v>0</v>
      </c>
      <c r="D298" s="59">
        <f>VLOOKUP(B298,Materiais!A:D,4,FALSE)</f>
        <v>0</v>
      </c>
      <c r="E298" s="170"/>
      <c r="F298" s="170"/>
      <c r="G298" s="170"/>
      <c r="H298" s="170"/>
      <c r="I298" s="31"/>
      <c r="J298" s="59">
        <f t="shared" si="24"/>
        <v>0</v>
      </c>
      <c r="K298" s="33"/>
      <c r="L298" s="115"/>
      <c r="M298" s="116"/>
      <c r="N298" s="33"/>
      <c r="O298" s="33"/>
      <c r="P298" s="33"/>
    </row>
    <row r="299" spans="1:16" ht="15" customHeight="1" outlineLevel="1">
      <c r="A299" s="162">
        <f>VLOOKUP(B299,Materiais!A:D,2,FALSE)</f>
        <v>0</v>
      </c>
      <c r="B299" s="162"/>
      <c r="C299" s="60">
        <f>VLOOKUP(B299,Materiais!A:D,3,FALSE)</f>
        <v>0</v>
      </c>
      <c r="D299" s="59">
        <f>VLOOKUP(B299,Materiais!A:D,4,FALSE)</f>
        <v>0</v>
      </c>
      <c r="E299" s="170"/>
      <c r="F299" s="170"/>
      <c r="G299" s="170"/>
      <c r="H299" s="170"/>
      <c r="I299" s="31"/>
      <c r="J299" s="59">
        <f t="shared" si="24"/>
        <v>0</v>
      </c>
      <c r="K299" s="33"/>
      <c r="L299" s="115"/>
      <c r="M299" s="116"/>
      <c r="N299" s="33"/>
      <c r="O299" s="33"/>
      <c r="P299" s="33"/>
    </row>
    <row r="300" spans="1:16" ht="15" customHeight="1" outlineLevel="1">
      <c r="A300" s="162">
        <f>VLOOKUP(B300,Materiais!A:D,2,FALSE)</f>
        <v>0</v>
      </c>
      <c r="B300" s="162"/>
      <c r="C300" s="60">
        <f>VLOOKUP(B300,Materiais!A:D,3,FALSE)</f>
        <v>0</v>
      </c>
      <c r="D300" s="59">
        <f>VLOOKUP(B300,Materiais!A:D,4,FALSE)</f>
        <v>0</v>
      </c>
      <c r="E300" s="170"/>
      <c r="F300" s="170"/>
      <c r="G300" s="170"/>
      <c r="H300" s="170"/>
      <c r="I300" s="31"/>
      <c r="J300" s="59">
        <f t="shared" si="24"/>
        <v>0</v>
      </c>
      <c r="K300" s="33"/>
      <c r="L300" s="115"/>
      <c r="M300" s="116"/>
      <c r="N300" s="33"/>
      <c r="O300" s="33"/>
      <c r="P300" s="33"/>
    </row>
    <row r="301" spans="1:16" ht="15" customHeight="1" outlineLevel="1">
      <c r="A301" s="162">
        <f>VLOOKUP(B301,Materiais!A:D,2,FALSE)</f>
        <v>0</v>
      </c>
      <c r="B301" s="162"/>
      <c r="C301" s="60">
        <f>VLOOKUP(B301,Materiais!A:D,3,FALSE)</f>
        <v>0</v>
      </c>
      <c r="D301" s="59">
        <f>VLOOKUP(B301,Materiais!A:D,4,FALSE)</f>
        <v>0</v>
      </c>
      <c r="E301" s="170"/>
      <c r="F301" s="170"/>
      <c r="G301" s="170"/>
      <c r="H301" s="170"/>
      <c r="I301" s="31"/>
      <c r="J301" s="59">
        <f t="shared" si="24"/>
        <v>0</v>
      </c>
      <c r="K301" s="33"/>
      <c r="L301" s="115"/>
      <c r="M301" s="116"/>
      <c r="N301" s="33"/>
      <c r="O301" s="33"/>
      <c r="P301" s="33"/>
    </row>
    <row r="302" spans="1:16" ht="15" customHeight="1" outlineLevel="1">
      <c r="A302" s="162">
        <f>VLOOKUP(B302,Materiais!A:D,2,FALSE)</f>
        <v>0</v>
      </c>
      <c r="B302" s="162"/>
      <c r="C302" s="60">
        <f>VLOOKUP(B302,Materiais!A:D,3,FALSE)</f>
        <v>0</v>
      </c>
      <c r="D302" s="59">
        <f>VLOOKUP(B302,Materiais!A:D,4,FALSE)</f>
        <v>0</v>
      </c>
      <c r="E302" s="170"/>
      <c r="F302" s="170"/>
      <c r="G302" s="170"/>
      <c r="H302" s="170"/>
      <c r="I302" s="31"/>
      <c r="J302" s="59">
        <f t="shared" si="24"/>
        <v>0</v>
      </c>
      <c r="K302" s="33"/>
      <c r="L302" s="115"/>
      <c r="M302" s="116"/>
      <c r="N302" s="33"/>
      <c r="O302" s="33"/>
      <c r="P302" s="33"/>
    </row>
    <row r="303" spans="1:16" ht="15" customHeight="1" outlineLevel="1">
      <c r="A303" s="162">
        <f>VLOOKUP(B303,Materiais!A:D,2,FALSE)</f>
        <v>0</v>
      </c>
      <c r="B303" s="162"/>
      <c r="C303" s="60">
        <f>VLOOKUP(B303,Materiais!A:D,3,FALSE)</f>
        <v>0</v>
      </c>
      <c r="D303" s="59">
        <f>VLOOKUP(B303,Materiais!A:D,4,FALSE)</f>
        <v>0</v>
      </c>
      <c r="E303" s="170"/>
      <c r="F303" s="170"/>
      <c r="G303" s="170"/>
      <c r="H303" s="170"/>
      <c r="I303" s="31"/>
      <c r="J303" s="59">
        <f t="shared" si="24"/>
        <v>0</v>
      </c>
      <c r="K303" s="33"/>
      <c r="L303" s="115"/>
      <c r="M303" s="116"/>
      <c r="N303" s="33"/>
      <c r="O303" s="33"/>
      <c r="P303" s="33"/>
    </row>
    <row r="304" spans="1:16" ht="18" customHeight="1" outlineLevel="1">
      <c r="A304" s="66"/>
      <c r="B304" s="66"/>
      <c r="C304" s="67"/>
      <c r="D304" s="66"/>
      <c r="E304" s="66"/>
      <c r="F304" s="66"/>
      <c r="G304" s="66"/>
      <c r="H304" s="66"/>
      <c r="I304" s="68" t="s">
        <v>371</v>
      </c>
      <c r="J304" s="69">
        <f>SUBTOTAL(9,J294:J303)</f>
        <v>35.11</v>
      </c>
      <c r="K304" s="33"/>
      <c r="L304" s="117"/>
      <c r="M304" s="46"/>
      <c r="N304" s="39"/>
      <c r="O304" s="39"/>
      <c r="P304" s="39"/>
    </row>
    <row r="305" spans="1:16" ht="18" customHeight="1" outlineLevel="1">
      <c r="A305" s="26" t="s">
        <v>87</v>
      </c>
      <c r="B305" s="70" t="s">
        <v>64</v>
      </c>
      <c r="C305" s="71" t="s">
        <v>13</v>
      </c>
      <c r="D305" s="72" t="s">
        <v>94</v>
      </c>
      <c r="E305" s="72"/>
      <c r="F305" s="72"/>
      <c r="G305" s="73"/>
      <c r="H305" s="73"/>
      <c r="I305" s="73" t="s">
        <v>69</v>
      </c>
      <c r="J305" s="72" t="s">
        <v>94</v>
      </c>
      <c r="K305" s="30"/>
      <c r="L305" s="113"/>
      <c r="M305" s="114"/>
      <c r="N305" s="30"/>
      <c r="O305" s="30"/>
      <c r="P305" s="30"/>
    </row>
    <row r="306" spans="1:16" ht="15" customHeight="1" outlineLevel="1">
      <c r="A306" s="162">
        <f>VLOOKUP(B306,Serviços!A:D,2,FALSE)</f>
        <v>0</v>
      </c>
      <c r="B306" s="162"/>
      <c r="C306" s="60">
        <f>VLOOKUP(B306,Serviços!A:D,3,FALSE)</f>
        <v>0</v>
      </c>
      <c r="D306" s="74">
        <f>VLOOKUP(B306,Serviços!A:F,6,FALSE)</f>
        <v>0</v>
      </c>
      <c r="E306" s="171"/>
      <c r="F306" s="171"/>
      <c r="G306" s="171"/>
      <c r="H306" s="171"/>
      <c r="I306" s="57"/>
      <c r="J306" s="59">
        <f>TRUNC(I306*D306,2)</f>
        <v>0</v>
      </c>
      <c r="K306" s="33"/>
      <c r="L306" s="115"/>
      <c r="M306" s="116"/>
      <c r="N306" s="33"/>
      <c r="O306" s="33"/>
      <c r="P306" s="33"/>
    </row>
    <row r="307" spans="1:16" ht="15" customHeight="1" outlineLevel="1">
      <c r="A307" s="162">
        <f>VLOOKUP(B307,Serviços!A:D,2,FALSE)</f>
        <v>0</v>
      </c>
      <c r="B307" s="162"/>
      <c r="C307" s="60">
        <f>VLOOKUP(B307,Serviços!A:D,3,FALSE)</f>
        <v>0</v>
      </c>
      <c r="D307" s="74">
        <f>VLOOKUP(B307,Serviços!A:F,6,FALSE)</f>
        <v>0</v>
      </c>
      <c r="E307" s="171"/>
      <c r="F307" s="171"/>
      <c r="G307" s="171"/>
      <c r="H307" s="171"/>
      <c r="I307" s="57"/>
      <c r="J307" s="59">
        <f t="shared" ref="J307:J310" si="25">TRUNC(I307*D307,2)</f>
        <v>0</v>
      </c>
      <c r="K307" s="33"/>
      <c r="L307" s="115"/>
      <c r="M307" s="116"/>
      <c r="N307" s="33"/>
      <c r="O307" s="33"/>
      <c r="P307" s="33"/>
    </row>
    <row r="308" spans="1:16" ht="15" customHeight="1" outlineLevel="1">
      <c r="A308" s="162">
        <f>VLOOKUP(B308,Serviços!A:D,2,FALSE)</f>
        <v>0</v>
      </c>
      <c r="B308" s="162"/>
      <c r="C308" s="60">
        <f>VLOOKUP(B308,Serviços!A:D,3,FALSE)</f>
        <v>0</v>
      </c>
      <c r="D308" s="74">
        <f>VLOOKUP(B308,Serviços!A:F,6,FALSE)</f>
        <v>0</v>
      </c>
      <c r="E308" s="171"/>
      <c r="F308" s="171"/>
      <c r="G308" s="171"/>
      <c r="H308" s="171"/>
      <c r="I308" s="57"/>
      <c r="J308" s="59">
        <f t="shared" si="25"/>
        <v>0</v>
      </c>
      <c r="K308" s="33"/>
      <c r="L308" s="115"/>
      <c r="M308" s="116"/>
      <c r="N308" s="33"/>
      <c r="O308" s="33"/>
      <c r="P308" s="33"/>
    </row>
    <row r="309" spans="1:16" ht="15" customHeight="1" outlineLevel="1">
      <c r="A309" s="162">
        <f>VLOOKUP(B309,Serviços!A:D,2,FALSE)</f>
        <v>0</v>
      </c>
      <c r="B309" s="162"/>
      <c r="C309" s="60">
        <f>VLOOKUP(B309,Serviços!A:D,3,FALSE)</f>
        <v>0</v>
      </c>
      <c r="D309" s="74">
        <f>VLOOKUP(B309,Serviços!A:F,6,FALSE)</f>
        <v>0</v>
      </c>
      <c r="E309" s="171"/>
      <c r="F309" s="171"/>
      <c r="G309" s="171"/>
      <c r="H309" s="171"/>
      <c r="I309" s="57"/>
      <c r="J309" s="59">
        <f t="shared" si="25"/>
        <v>0</v>
      </c>
      <c r="K309" s="33"/>
      <c r="L309" s="115"/>
      <c r="M309" s="116"/>
      <c r="N309" s="33"/>
      <c r="O309" s="33"/>
      <c r="P309" s="33"/>
    </row>
    <row r="310" spans="1:16" ht="15" customHeight="1" outlineLevel="1">
      <c r="A310" s="162">
        <f>VLOOKUP(B310,Serviços!A:D,2,FALSE)</f>
        <v>0</v>
      </c>
      <c r="B310" s="162"/>
      <c r="C310" s="60">
        <f>VLOOKUP(B310,Serviços!A:D,3,FALSE)</f>
        <v>0</v>
      </c>
      <c r="D310" s="74">
        <f>VLOOKUP(B310,Serviços!A:F,6,FALSE)</f>
        <v>0</v>
      </c>
      <c r="E310" s="171"/>
      <c r="F310" s="171"/>
      <c r="G310" s="171"/>
      <c r="H310" s="171"/>
      <c r="I310" s="57"/>
      <c r="J310" s="59">
        <f t="shared" si="25"/>
        <v>0</v>
      </c>
      <c r="K310" s="33"/>
      <c r="L310" s="115"/>
      <c r="M310" s="116"/>
      <c r="N310" s="33"/>
      <c r="O310" s="33"/>
      <c r="P310" s="33"/>
    </row>
    <row r="311" spans="1:16" ht="18" customHeight="1" outlineLevel="1">
      <c r="A311" s="34"/>
      <c r="B311" s="34"/>
      <c r="C311" s="35"/>
      <c r="D311" s="34"/>
      <c r="E311" s="34"/>
      <c r="F311" s="34"/>
      <c r="G311" s="34"/>
      <c r="H311" s="34"/>
      <c r="I311" s="51" t="s">
        <v>88</v>
      </c>
      <c r="J311" s="52">
        <f>SUBTOTAL(9,J306:J310)</f>
        <v>0</v>
      </c>
      <c r="K311" s="33"/>
      <c r="L311" s="117"/>
      <c r="M311" s="46"/>
      <c r="N311" s="39"/>
      <c r="O311" s="39"/>
      <c r="P311" s="39"/>
    </row>
    <row r="312" spans="1:16" ht="18" customHeight="1" outlineLevel="1">
      <c r="A312" s="28" t="s">
        <v>89</v>
      </c>
      <c r="B312" s="53" t="s">
        <v>64</v>
      </c>
      <c r="C312" s="29" t="s">
        <v>13</v>
      </c>
      <c r="D312" s="137" t="s">
        <v>90</v>
      </c>
      <c r="E312" s="137" t="s">
        <v>91</v>
      </c>
      <c r="F312" s="137" t="s">
        <v>92</v>
      </c>
      <c r="G312" s="137" t="s">
        <v>93</v>
      </c>
      <c r="H312" s="137" t="s">
        <v>81</v>
      </c>
      <c r="I312" s="136" t="s">
        <v>69</v>
      </c>
      <c r="J312" s="137" t="s">
        <v>94</v>
      </c>
      <c r="K312" s="161"/>
      <c r="L312" s="113"/>
      <c r="M312" s="114"/>
      <c r="N312" s="161"/>
      <c r="O312" s="161"/>
      <c r="P312" s="161"/>
    </row>
    <row r="313" spans="1:16" ht="15" customHeight="1" outlineLevel="1">
      <c r="A313" s="40"/>
      <c r="B313" s="40"/>
      <c r="C313" s="41"/>
      <c r="D313" s="32"/>
      <c r="E313" s="38"/>
      <c r="F313" s="38"/>
      <c r="G313" s="38"/>
      <c r="H313" s="170"/>
      <c r="I313" s="57"/>
      <c r="J313" s="59">
        <f t="shared" ref="J313:J317" si="26">TRUNC(I313*D313,2)</f>
        <v>0</v>
      </c>
      <c r="K313" s="33"/>
      <c r="L313" s="115"/>
      <c r="M313" s="116"/>
      <c r="N313" s="33"/>
      <c r="O313" s="33"/>
      <c r="P313" s="33"/>
    </row>
    <row r="314" spans="1:16" ht="15" customHeight="1" outlineLevel="1">
      <c r="A314" s="40"/>
      <c r="B314" s="40"/>
      <c r="C314" s="41"/>
      <c r="D314" s="32"/>
      <c r="E314" s="38"/>
      <c r="F314" s="38"/>
      <c r="G314" s="38"/>
      <c r="H314" s="170"/>
      <c r="I314" s="57"/>
      <c r="J314" s="59">
        <f t="shared" si="26"/>
        <v>0</v>
      </c>
      <c r="K314" s="33"/>
      <c r="L314" s="115"/>
      <c r="M314" s="116"/>
      <c r="N314" s="33"/>
      <c r="O314" s="33"/>
      <c r="P314" s="33"/>
    </row>
    <row r="315" spans="1:16" ht="15" customHeight="1" outlineLevel="1">
      <c r="A315" s="40"/>
      <c r="B315" s="40"/>
      <c r="C315" s="41"/>
      <c r="D315" s="32"/>
      <c r="E315" s="38"/>
      <c r="F315" s="38"/>
      <c r="G315" s="38"/>
      <c r="H315" s="170"/>
      <c r="I315" s="57"/>
      <c r="J315" s="59">
        <f t="shared" si="26"/>
        <v>0</v>
      </c>
      <c r="K315" s="33"/>
      <c r="L315" s="115"/>
      <c r="M315" s="116"/>
      <c r="N315" s="33"/>
      <c r="O315" s="33"/>
      <c r="P315" s="33"/>
    </row>
    <row r="316" spans="1:16" ht="15" customHeight="1" outlineLevel="1">
      <c r="A316" s="40"/>
      <c r="B316" s="40"/>
      <c r="C316" s="41"/>
      <c r="D316" s="32"/>
      <c r="E316" s="38"/>
      <c r="F316" s="38"/>
      <c r="G316" s="38"/>
      <c r="H316" s="170"/>
      <c r="I316" s="57"/>
      <c r="J316" s="59">
        <f t="shared" si="26"/>
        <v>0</v>
      </c>
      <c r="K316" s="33"/>
      <c r="L316" s="115"/>
      <c r="M316" s="116"/>
      <c r="N316" s="33"/>
      <c r="O316" s="33"/>
      <c r="P316" s="33"/>
    </row>
    <row r="317" spans="1:16" ht="15" customHeight="1" outlineLevel="1">
      <c r="A317" s="40"/>
      <c r="B317" s="40"/>
      <c r="C317" s="41"/>
      <c r="D317" s="32"/>
      <c r="E317" s="38"/>
      <c r="F317" s="38"/>
      <c r="G317" s="38"/>
      <c r="H317" s="170"/>
      <c r="I317" s="57"/>
      <c r="J317" s="61">
        <f t="shared" si="26"/>
        <v>0</v>
      </c>
      <c r="K317" s="33"/>
      <c r="L317" s="115"/>
      <c r="M317" s="116"/>
      <c r="N317" s="33"/>
      <c r="O317" s="33"/>
      <c r="P317" s="33"/>
    </row>
    <row r="318" spans="1:16" ht="18" customHeight="1" outlineLevel="1">
      <c r="A318" s="43"/>
      <c r="B318" s="43"/>
      <c r="C318" s="44"/>
      <c r="D318" s="43"/>
      <c r="E318" s="43"/>
      <c r="F318" s="43"/>
      <c r="G318" s="43"/>
      <c r="H318" s="43"/>
      <c r="I318" s="75" t="s">
        <v>95</v>
      </c>
      <c r="J318" s="62">
        <f>SUBTOTAL(9,J313:J317)</f>
        <v>0</v>
      </c>
      <c r="K318" s="164"/>
      <c r="L318" s="164"/>
      <c r="M318" s="160"/>
      <c r="N318" s="164"/>
      <c r="O318" s="164"/>
      <c r="P318" s="164"/>
    </row>
    <row r="319" spans="1:16" ht="18" customHeight="1" outlineLevel="1">
      <c r="A319" s="43"/>
      <c r="B319" s="43"/>
      <c r="C319" s="44"/>
      <c r="D319" s="43"/>
      <c r="E319" s="43"/>
      <c r="F319" s="43"/>
      <c r="G319" s="43"/>
      <c r="H319" s="43"/>
      <c r="I319" s="75" t="s">
        <v>106</v>
      </c>
      <c r="J319" s="76">
        <f>SUBTOTAL(9,J292:J318)</f>
        <v>39.81</v>
      </c>
      <c r="K319" s="164"/>
      <c r="L319" s="164"/>
      <c r="M319" s="160"/>
      <c r="N319" s="164"/>
      <c r="O319" s="164"/>
      <c r="P319" s="164"/>
    </row>
    <row r="320" spans="1:16" ht="18" customHeight="1" outlineLevel="1">
      <c r="A320" s="43"/>
      <c r="B320" s="43" t="s">
        <v>10</v>
      </c>
      <c r="C320" s="44"/>
      <c r="D320" s="43"/>
      <c r="E320" s="43"/>
      <c r="F320" s="43"/>
      <c r="G320" s="43"/>
      <c r="H320" s="54" t="s">
        <v>367</v>
      </c>
      <c r="I320" s="172">
        <f>$M$1</f>
        <v>0.20480000000000001</v>
      </c>
      <c r="J320" s="76">
        <f>TRUNC(J319*I320,2)</f>
        <v>8.15</v>
      </c>
      <c r="K320" s="164"/>
      <c r="L320" s="115"/>
      <c r="M320" s="116"/>
      <c r="N320" s="164"/>
      <c r="O320" s="164"/>
      <c r="P320" s="164"/>
    </row>
    <row r="321" spans="1:16" ht="18" customHeight="1" outlineLevel="1">
      <c r="A321" s="43"/>
      <c r="B321" s="53" t="s">
        <v>372</v>
      </c>
      <c r="C321" s="55">
        <v>45235</v>
      </c>
      <c r="D321" s="43"/>
      <c r="E321" s="43"/>
      <c r="F321" s="43"/>
      <c r="G321" s="43"/>
      <c r="H321" s="43"/>
      <c r="I321" s="75" t="s">
        <v>96</v>
      </c>
      <c r="J321" s="76">
        <f>SUM(J319:J320)</f>
        <v>47.96</v>
      </c>
      <c r="K321" s="164"/>
      <c r="L321" s="113"/>
      <c r="M321" s="114"/>
      <c r="N321" s="164"/>
      <c r="O321" s="164"/>
      <c r="P321" s="164"/>
    </row>
    <row r="322" spans="1:16" ht="12.95" customHeight="1">
      <c r="A322" s="155"/>
      <c r="B322" s="155"/>
      <c r="C322" s="158"/>
      <c r="D322" s="155"/>
      <c r="E322" s="155"/>
      <c r="F322" s="155"/>
      <c r="G322" s="155"/>
      <c r="H322" s="155"/>
      <c r="I322" s="159"/>
      <c r="J322" s="155"/>
      <c r="K322" s="155"/>
      <c r="L322" s="155"/>
      <c r="M322" s="160"/>
      <c r="N322" s="155"/>
      <c r="O322" s="155"/>
      <c r="P322" s="155"/>
    </row>
    <row r="323" spans="1:16" s="266" customFormat="1" ht="18" customHeight="1">
      <c r="A323" s="260" t="s">
        <v>738</v>
      </c>
      <c r="B323" s="261"/>
      <c r="C323" s="262"/>
      <c r="D323" s="261"/>
      <c r="E323" s="261"/>
      <c r="F323" s="261"/>
      <c r="G323" s="261"/>
      <c r="H323" s="261"/>
      <c r="I323" s="263"/>
      <c r="J323" s="261"/>
      <c r="K323" s="264"/>
      <c r="L323" s="264"/>
      <c r="M323" s="265"/>
      <c r="N323" s="264"/>
      <c r="O323" s="264"/>
      <c r="P323" s="264"/>
    </row>
    <row r="324" spans="1:16" ht="18" customHeight="1" outlineLevel="1">
      <c r="A324" s="28" t="s">
        <v>63</v>
      </c>
      <c r="B324" s="137" t="s">
        <v>64</v>
      </c>
      <c r="C324" s="29" t="s">
        <v>65</v>
      </c>
      <c r="D324" s="137" t="s">
        <v>66</v>
      </c>
      <c r="E324" s="321" t="s">
        <v>67</v>
      </c>
      <c r="F324" s="321"/>
      <c r="G324" s="321" t="s">
        <v>68</v>
      </c>
      <c r="H324" s="321"/>
      <c r="I324" s="136" t="s">
        <v>69</v>
      </c>
      <c r="J324" s="137" t="s">
        <v>70</v>
      </c>
      <c r="K324" s="30"/>
      <c r="L324" s="113"/>
      <c r="M324" s="114"/>
      <c r="N324" s="161"/>
      <c r="O324" s="161"/>
      <c r="P324" s="161"/>
    </row>
    <row r="325" spans="1:16" ht="15" customHeight="1" outlineLevel="1">
      <c r="A325" s="162" t="str">
        <f>VLOOKUP(B325,Equipamentos!A:E,2,FALSE)</f>
        <v>CAMINHÃO BASCULANTE 10 M3 - 15 T</v>
      </c>
      <c r="B325" s="163">
        <v>30037</v>
      </c>
      <c r="C325" s="56">
        <v>0.9</v>
      </c>
      <c r="D325" s="57">
        <v>0.1</v>
      </c>
      <c r="E325" s="320">
        <f>VLOOKUP(B325,Equipamentos!A:E,4,FALSE)</f>
        <v>296.79000000000002</v>
      </c>
      <c r="F325" s="320"/>
      <c r="G325" s="320">
        <f>VLOOKUP(B325,Equipamentos!A:E,5,FALSE)</f>
        <v>57.98</v>
      </c>
      <c r="H325" s="320"/>
      <c r="I325" s="31">
        <v>3</v>
      </c>
      <c r="J325" s="59">
        <f>TRUNC(I325*((C325*E325)+(D325*G325)),2)-0.02</f>
        <v>818.7</v>
      </c>
      <c r="K325" s="33"/>
      <c r="L325" s="115"/>
      <c r="M325" s="116"/>
      <c r="N325" s="164"/>
      <c r="O325" s="164"/>
      <c r="P325" s="164"/>
    </row>
    <row r="326" spans="1:16" ht="15" customHeight="1" outlineLevel="1">
      <c r="A326" s="162" t="str">
        <f>VLOOKUP(B326,Equipamentos!A:E,2,FALSE)</f>
        <v>MOTONIVELADORA - CAT 120K OU EQUIVALENTE</v>
      </c>
      <c r="B326" s="163">
        <v>30046</v>
      </c>
      <c r="C326" s="56">
        <v>0.05</v>
      </c>
      <c r="D326" s="57">
        <v>0.95</v>
      </c>
      <c r="E326" s="320">
        <f>VLOOKUP(B326,Equipamentos!A:E,4,FALSE)</f>
        <v>239.37</v>
      </c>
      <c r="F326" s="320"/>
      <c r="G326" s="320">
        <f>VLOOKUP(B326,Equipamentos!A:E,5,FALSE)</f>
        <v>84.93</v>
      </c>
      <c r="H326" s="320"/>
      <c r="I326" s="31">
        <v>1</v>
      </c>
      <c r="J326" s="59">
        <f>TRUNC(I326*((C326*E326)+(D326*G326)),2)-0.01</f>
        <v>92.64</v>
      </c>
      <c r="K326" s="33"/>
      <c r="L326" s="115"/>
      <c r="M326" s="116"/>
      <c r="N326" s="164"/>
      <c r="O326" s="164"/>
      <c r="P326" s="164"/>
    </row>
    <row r="327" spans="1:16" ht="15" customHeight="1" outlineLevel="1">
      <c r="A327" s="162" t="str">
        <f>VLOOKUP(B327,Equipamentos!A:E,2,FALSE)</f>
        <v>ESCAVADEIRA HIDRÁULICA - CAT 323DL OU EQUIVALENTE</v>
      </c>
      <c r="B327" s="163">
        <v>30057</v>
      </c>
      <c r="C327" s="56">
        <v>1</v>
      </c>
      <c r="D327" s="57">
        <v>0</v>
      </c>
      <c r="E327" s="320">
        <f>VLOOKUP(B327,Equipamentos!A:E,4,FALSE)</f>
        <v>307.67</v>
      </c>
      <c r="F327" s="320"/>
      <c r="G327" s="320">
        <f>VLOOKUP(B327,Equipamentos!A:E,5,FALSE)</f>
        <v>125.69</v>
      </c>
      <c r="H327" s="320"/>
      <c r="I327" s="31">
        <v>1</v>
      </c>
      <c r="J327" s="59">
        <f t="shared" ref="J327:J334" si="27">TRUNC(I327*((C327*E327)+(D327*G327)),2)</f>
        <v>307.67</v>
      </c>
      <c r="K327" s="33"/>
      <c r="L327" s="115"/>
      <c r="M327" s="116"/>
      <c r="N327" s="164"/>
      <c r="O327" s="164"/>
      <c r="P327" s="164"/>
    </row>
    <row r="328" spans="1:16" ht="15" customHeight="1" outlineLevel="1">
      <c r="A328" s="162">
        <f>VLOOKUP(B328,Equipamentos!A:E,2,FALSE)</f>
        <v>0</v>
      </c>
      <c r="B328" s="163"/>
      <c r="C328" s="56"/>
      <c r="D328" s="57"/>
      <c r="E328" s="320">
        <f>VLOOKUP(B328,Equipamentos!A:E,4,FALSE)</f>
        <v>0</v>
      </c>
      <c r="F328" s="320"/>
      <c r="G328" s="320">
        <f>VLOOKUP(B328,Equipamentos!A:E,5,FALSE)</f>
        <v>0</v>
      </c>
      <c r="H328" s="320"/>
      <c r="I328" s="31"/>
      <c r="J328" s="59">
        <f t="shared" si="27"/>
        <v>0</v>
      </c>
      <c r="K328" s="33"/>
      <c r="L328" s="115"/>
      <c r="M328" s="116"/>
      <c r="N328" s="164"/>
      <c r="O328" s="164"/>
      <c r="P328" s="164"/>
    </row>
    <row r="329" spans="1:16" ht="15" customHeight="1" outlineLevel="1">
      <c r="A329" s="162">
        <f>VLOOKUP(B329,Equipamentos!A:E,2,FALSE)</f>
        <v>0</v>
      </c>
      <c r="B329" s="163"/>
      <c r="C329" s="56"/>
      <c r="D329" s="57"/>
      <c r="E329" s="320">
        <f>VLOOKUP(B329,Equipamentos!A:E,4,FALSE)</f>
        <v>0</v>
      </c>
      <c r="F329" s="320"/>
      <c r="G329" s="320">
        <f>VLOOKUP(B329,Equipamentos!A:E,5,FALSE)</f>
        <v>0</v>
      </c>
      <c r="H329" s="320"/>
      <c r="I329" s="31"/>
      <c r="J329" s="59">
        <f t="shared" si="27"/>
        <v>0</v>
      </c>
      <c r="K329" s="33"/>
      <c r="L329" s="115"/>
      <c r="M329" s="116"/>
      <c r="N329" s="164"/>
      <c r="O329" s="164"/>
      <c r="P329" s="164"/>
    </row>
    <row r="330" spans="1:16" ht="15" customHeight="1" outlineLevel="1">
      <c r="A330" s="162">
        <f>VLOOKUP(B330,Equipamentos!A:E,2,FALSE)</f>
        <v>0</v>
      </c>
      <c r="B330" s="163"/>
      <c r="C330" s="56"/>
      <c r="D330" s="57"/>
      <c r="E330" s="320">
        <f>VLOOKUP(B330,Equipamentos!A:E,4,FALSE)</f>
        <v>0</v>
      </c>
      <c r="F330" s="320"/>
      <c r="G330" s="320">
        <f>VLOOKUP(B330,Equipamentos!A:E,5,FALSE)</f>
        <v>0</v>
      </c>
      <c r="H330" s="320"/>
      <c r="I330" s="31"/>
      <c r="J330" s="59">
        <f t="shared" si="27"/>
        <v>0</v>
      </c>
      <c r="K330" s="33"/>
      <c r="L330" s="115"/>
      <c r="M330" s="116"/>
      <c r="N330" s="164"/>
      <c r="O330" s="164"/>
      <c r="P330" s="164"/>
    </row>
    <row r="331" spans="1:16" ht="15" customHeight="1" outlineLevel="1">
      <c r="A331" s="162">
        <f>VLOOKUP(B331,Equipamentos!A:E,2,FALSE)</f>
        <v>0</v>
      </c>
      <c r="B331" s="163"/>
      <c r="C331" s="56"/>
      <c r="D331" s="57"/>
      <c r="E331" s="320">
        <f>VLOOKUP(B331,Equipamentos!A:E,4,FALSE)</f>
        <v>0</v>
      </c>
      <c r="F331" s="320"/>
      <c r="G331" s="320">
        <f>VLOOKUP(B331,Equipamentos!A:E,5,FALSE)</f>
        <v>0</v>
      </c>
      <c r="H331" s="320"/>
      <c r="I331" s="31"/>
      <c r="J331" s="59">
        <f t="shared" si="27"/>
        <v>0</v>
      </c>
      <c r="K331" s="33"/>
      <c r="L331" s="115"/>
      <c r="M331" s="116"/>
      <c r="N331" s="164"/>
      <c r="O331" s="164"/>
      <c r="P331" s="164"/>
    </row>
    <row r="332" spans="1:16" ht="15" customHeight="1" outlineLevel="1">
      <c r="A332" s="162">
        <f>VLOOKUP(B332,Equipamentos!A:E,2,FALSE)</f>
        <v>0</v>
      </c>
      <c r="B332" s="163"/>
      <c r="C332" s="56"/>
      <c r="D332" s="57"/>
      <c r="E332" s="320">
        <f>VLOOKUP(B332,Equipamentos!A:E,4,FALSE)</f>
        <v>0</v>
      </c>
      <c r="F332" s="320"/>
      <c r="G332" s="320">
        <f>VLOOKUP(B332,Equipamentos!A:E,5,FALSE)</f>
        <v>0</v>
      </c>
      <c r="H332" s="320"/>
      <c r="I332" s="31"/>
      <c r="J332" s="59">
        <f t="shared" si="27"/>
        <v>0</v>
      </c>
      <c r="K332" s="33"/>
      <c r="L332" s="115"/>
      <c r="M332" s="116"/>
      <c r="N332" s="164"/>
      <c r="O332" s="164"/>
      <c r="P332" s="164"/>
    </row>
    <row r="333" spans="1:16" ht="15" customHeight="1" outlineLevel="1">
      <c r="A333" s="162">
        <f>VLOOKUP(B333,Equipamentos!A:E,2,FALSE)</f>
        <v>0</v>
      </c>
      <c r="B333" s="163"/>
      <c r="C333" s="56"/>
      <c r="D333" s="57"/>
      <c r="E333" s="320">
        <f>VLOOKUP(B333,Equipamentos!A:E,4,FALSE)</f>
        <v>0</v>
      </c>
      <c r="F333" s="320"/>
      <c r="G333" s="320">
        <f>VLOOKUP(B333,Equipamentos!A:E,5,FALSE)</f>
        <v>0</v>
      </c>
      <c r="H333" s="320"/>
      <c r="I333" s="31"/>
      <c r="J333" s="59">
        <f t="shared" si="27"/>
        <v>0</v>
      </c>
      <c r="K333" s="33"/>
      <c r="L333" s="115"/>
      <c r="M333" s="116"/>
      <c r="N333" s="164"/>
      <c r="O333" s="164"/>
      <c r="P333" s="164"/>
    </row>
    <row r="334" spans="1:16" ht="15" customHeight="1" outlineLevel="1">
      <c r="A334" s="162">
        <f>VLOOKUP(B334,Equipamentos!A:E,2,FALSE)</f>
        <v>0</v>
      </c>
      <c r="B334" s="163"/>
      <c r="C334" s="56"/>
      <c r="D334" s="57"/>
      <c r="E334" s="320">
        <f>VLOOKUP(B334,Equipamentos!A:E,4,FALSE)</f>
        <v>0</v>
      </c>
      <c r="F334" s="320"/>
      <c r="G334" s="320">
        <f>VLOOKUP(B334,Equipamentos!A:E,5,FALSE)</f>
        <v>0</v>
      </c>
      <c r="H334" s="320"/>
      <c r="I334" s="31"/>
      <c r="J334" s="61">
        <f t="shared" si="27"/>
        <v>0</v>
      </c>
      <c r="K334" s="33"/>
      <c r="L334" s="115"/>
      <c r="M334" s="116"/>
      <c r="N334" s="164"/>
      <c r="O334" s="164"/>
      <c r="P334" s="164"/>
    </row>
    <row r="335" spans="1:16" ht="18" customHeight="1" outlineLevel="1">
      <c r="A335" s="34"/>
      <c r="B335" s="34"/>
      <c r="C335" s="35"/>
      <c r="D335" s="34"/>
      <c r="E335" s="34"/>
      <c r="F335" s="34"/>
      <c r="G335" s="34"/>
      <c r="H335" s="34"/>
      <c r="I335" s="36" t="s">
        <v>71</v>
      </c>
      <c r="J335" s="62">
        <f>SUBTOTAL(9,J325:J334)</f>
        <v>1219.01</v>
      </c>
      <c r="K335" s="33"/>
      <c r="L335" s="117"/>
      <c r="M335" s="46"/>
      <c r="N335" s="164"/>
      <c r="O335" s="164"/>
      <c r="P335" s="164"/>
    </row>
    <row r="336" spans="1:16" ht="18" customHeight="1" outlineLevel="1">
      <c r="A336" s="28" t="s">
        <v>72</v>
      </c>
      <c r="B336" s="137" t="s">
        <v>64</v>
      </c>
      <c r="C336" s="29" t="s">
        <v>73</v>
      </c>
      <c r="D336" s="137" t="s">
        <v>74</v>
      </c>
      <c r="E336" s="321" t="s">
        <v>368</v>
      </c>
      <c r="F336" s="326"/>
      <c r="G336" s="165"/>
      <c r="H336" s="165"/>
      <c r="I336" s="136" t="s">
        <v>69</v>
      </c>
      <c r="J336" s="63" t="s">
        <v>70</v>
      </c>
      <c r="K336" s="30"/>
      <c r="L336" s="113"/>
      <c r="M336" s="114"/>
      <c r="N336" s="30"/>
      <c r="O336" s="30"/>
      <c r="P336" s="30"/>
    </row>
    <row r="337" spans="1:16" ht="15" customHeight="1" outlineLevel="1">
      <c r="A337" s="162" t="str">
        <f>VLOOKUP(B337,'M.O.'!A:E,2,FALSE)</f>
        <v>ENCARREGADO DE SERVIÇO</v>
      </c>
      <c r="B337" s="163">
        <v>20002</v>
      </c>
      <c r="C337" s="58"/>
      <c r="D337" s="59">
        <f>VLOOKUP(B337,'M.O.'!A:E,5,FALSE)</f>
        <v>22.27</v>
      </c>
      <c r="E337" s="323">
        <v>111.5</v>
      </c>
      <c r="F337" s="323"/>
      <c r="G337" s="38"/>
      <c r="H337" s="38"/>
      <c r="I337" s="31">
        <v>1</v>
      </c>
      <c r="J337" s="59">
        <f t="shared" ref="J337:J346" si="28">TRUNC(I337*D337,2)</f>
        <v>22.27</v>
      </c>
      <c r="K337" s="33"/>
      <c r="L337" s="115"/>
      <c r="M337" s="116"/>
      <c r="N337" s="33"/>
      <c r="O337" s="33"/>
      <c r="P337" s="33"/>
    </row>
    <row r="338" spans="1:16" ht="15" outlineLevel="1">
      <c r="A338" s="162" t="str">
        <f>VLOOKUP(B338,'M.O.'!A:E,2,FALSE)</f>
        <v>AJUDANTE</v>
      </c>
      <c r="B338" s="163">
        <v>20003</v>
      </c>
      <c r="C338" s="58"/>
      <c r="D338" s="59">
        <f>VLOOKUP(B338,'M.O.'!A:E,5,FALSE)</f>
        <v>14.1</v>
      </c>
      <c r="E338" s="323">
        <v>111.5</v>
      </c>
      <c r="F338" s="323"/>
      <c r="G338" s="38"/>
      <c r="H338" s="38"/>
      <c r="I338" s="31">
        <v>3</v>
      </c>
      <c r="J338" s="59">
        <f t="shared" si="28"/>
        <v>42.3</v>
      </c>
      <c r="K338" s="33"/>
      <c r="L338" s="115"/>
      <c r="M338" s="116"/>
      <c r="N338" s="33"/>
      <c r="O338" s="33"/>
      <c r="P338" s="33"/>
    </row>
    <row r="339" spans="1:16" ht="15" outlineLevel="1">
      <c r="A339" s="162">
        <f>VLOOKUP(B339,'M.O.'!A:E,2,FALSE)</f>
        <v>0</v>
      </c>
      <c r="B339" s="163"/>
      <c r="C339" s="58"/>
      <c r="D339" s="59">
        <f>VLOOKUP(B339,'M.O.'!A:E,5,FALSE)</f>
        <v>0</v>
      </c>
      <c r="E339" s="323">
        <v>111.5</v>
      </c>
      <c r="F339" s="323"/>
      <c r="G339" s="38"/>
      <c r="H339" s="38"/>
      <c r="I339" s="31"/>
      <c r="J339" s="59">
        <f t="shared" si="28"/>
        <v>0</v>
      </c>
      <c r="K339" s="33"/>
      <c r="L339" s="115"/>
      <c r="M339" s="116"/>
      <c r="N339" s="33"/>
      <c r="O339" s="33"/>
      <c r="P339" s="33"/>
    </row>
    <row r="340" spans="1:16" ht="15" outlineLevel="1">
      <c r="A340" s="162">
        <f>VLOOKUP(B340,'M.O.'!A:E,2,FALSE)</f>
        <v>0</v>
      </c>
      <c r="B340" s="163"/>
      <c r="C340" s="58"/>
      <c r="D340" s="59">
        <f>VLOOKUP(B340,'M.O.'!A:E,5,FALSE)</f>
        <v>0</v>
      </c>
      <c r="E340" s="323">
        <v>111.5</v>
      </c>
      <c r="F340" s="323"/>
      <c r="G340" s="38"/>
      <c r="H340" s="38"/>
      <c r="I340" s="31"/>
      <c r="J340" s="59">
        <f t="shared" si="28"/>
        <v>0</v>
      </c>
      <c r="K340" s="33"/>
      <c r="L340" s="115"/>
      <c r="M340" s="116"/>
      <c r="N340" s="33"/>
      <c r="O340" s="33"/>
      <c r="P340" s="33"/>
    </row>
    <row r="341" spans="1:16" ht="15" outlineLevel="1">
      <c r="A341" s="162">
        <f>VLOOKUP(B341,'M.O.'!A:E,2,FALSE)</f>
        <v>0</v>
      </c>
      <c r="B341" s="163"/>
      <c r="C341" s="58"/>
      <c r="D341" s="59">
        <f>VLOOKUP(B341,'M.O.'!A:E,5,FALSE)</f>
        <v>0</v>
      </c>
      <c r="E341" s="323">
        <v>111.5</v>
      </c>
      <c r="F341" s="323"/>
      <c r="G341" s="38"/>
      <c r="H341" s="38"/>
      <c r="I341" s="31"/>
      <c r="J341" s="59">
        <f t="shared" si="28"/>
        <v>0</v>
      </c>
      <c r="K341" s="33"/>
      <c r="L341" s="115"/>
      <c r="M341" s="116"/>
      <c r="N341" s="33"/>
      <c r="O341" s="33"/>
      <c r="P341" s="33"/>
    </row>
    <row r="342" spans="1:16" ht="15" outlineLevel="1">
      <c r="A342" s="162">
        <f>VLOOKUP(B342,'M.O.'!A:E,2,FALSE)</f>
        <v>0</v>
      </c>
      <c r="B342" s="163"/>
      <c r="C342" s="58"/>
      <c r="D342" s="59">
        <f>VLOOKUP(B342,'M.O.'!A:E,5,FALSE)</f>
        <v>0</v>
      </c>
      <c r="E342" s="323">
        <v>111.5</v>
      </c>
      <c r="F342" s="323"/>
      <c r="G342" s="38"/>
      <c r="H342" s="38"/>
      <c r="I342" s="31"/>
      <c r="J342" s="59">
        <f t="shared" si="28"/>
        <v>0</v>
      </c>
      <c r="K342" s="33"/>
      <c r="L342" s="115"/>
      <c r="M342" s="116"/>
      <c r="N342" s="33"/>
      <c r="O342" s="33"/>
      <c r="P342" s="33"/>
    </row>
    <row r="343" spans="1:16" ht="15" outlineLevel="1">
      <c r="A343" s="162">
        <f>VLOOKUP(B343,'M.O.'!A:E,2,FALSE)</f>
        <v>0</v>
      </c>
      <c r="B343" s="163"/>
      <c r="C343" s="58"/>
      <c r="D343" s="59">
        <f>VLOOKUP(B343,'M.O.'!A:E,5,FALSE)</f>
        <v>0</v>
      </c>
      <c r="E343" s="323">
        <v>111.5</v>
      </c>
      <c r="F343" s="323"/>
      <c r="G343" s="38"/>
      <c r="H343" s="38"/>
      <c r="I343" s="31"/>
      <c r="J343" s="59">
        <f t="shared" si="28"/>
        <v>0</v>
      </c>
      <c r="K343" s="33"/>
      <c r="L343" s="115"/>
      <c r="M343" s="116"/>
      <c r="N343" s="33"/>
      <c r="O343" s="33"/>
      <c r="P343" s="33"/>
    </row>
    <row r="344" spans="1:16" ht="15" outlineLevel="1">
      <c r="A344" s="162">
        <f>VLOOKUP(B344,'M.O.'!A:E,2,FALSE)</f>
        <v>0</v>
      </c>
      <c r="B344" s="163"/>
      <c r="C344" s="58"/>
      <c r="D344" s="59">
        <f>VLOOKUP(B344,'M.O.'!A:E,5,FALSE)</f>
        <v>0</v>
      </c>
      <c r="E344" s="323">
        <v>111.5</v>
      </c>
      <c r="F344" s="323"/>
      <c r="G344" s="38"/>
      <c r="H344" s="38"/>
      <c r="I344" s="31"/>
      <c r="J344" s="59">
        <f t="shared" si="28"/>
        <v>0</v>
      </c>
      <c r="K344" s="33"/>
      <c r="L344" s="115"/>
      <c r="M344" s="116"/>
      <c r="N344" s="33"/>
      <c r="O344" s="33"/>
      <c r="P344" s="33"/>
    </row>
    <row r="345" spans="1:16" ht="15" outlineLevel="1">
      <c r="A345" s="162">
        <f>VLOOKUP(B345,'M.O.'!A:E,2,FALSE)</f>
        <v>0</v>
      </c>
      <c r="B345" s="163"/>
      <c r="C345" s="58"/>
      <c r="D345" s="59">
        <f>VLOOKUP(B345,'M.O.'!A:E,5,FALSE)</f>
        <v>0</v>
      </c>
      <c r="E345" s="323">
        <v>111.5</v>
      </c>
      <c r="F345" s="323"/>
      <c r="G345" s="38"/>
      <c r="H345" s="38"/>
      <c r="I345" s="31"/>
      <c r="J345" s="59">
        <f t="shared" si="28"/>
        <v>0</v>
      </c>
      <c r="K345" s="33"/>
      <c r="L345" s="115"/>
      <c r="M345" s="116"/>
      <c r="N345" s="33"/>
      <c r="O345" s="33"/>
      <c r="P345" s="33"/>
    </row>
    <row r="346" spans="1:16" ht="15" outlineLevel="1">
      <c r="A346" s="162">
        <f>VLOOKUP(B346,'M.O.'!A:E,2,FALSE)</f>
        <v>0</v>
      </c>
      <c r="B346" s="163"/>
      <c r="C346" s="58"/>
      <c r="D346" s="59">
        <f>VLOOKUP(B346,'M.O.'!A:E,5,FALSE)</f>
        <v>0</v>
      </c>
      <c r="E346" s="323">
        <v>111.5</v>
      </c>
      <c r="F346" s="323"/>
      <c r="G346" s="38"/>
      <c r="H346" s="38"/>
      <c r="I346" s="31"/>
      <c r="J346" s="61">
        <f t="shared" si="28"/>
        <v>0</v>
      </c>
      <c r="K346" s="33"/>
      <c r="L346" s="115"/>
      <c r="M346" s="116"/>
      <c r="N346" s="33"/>
      <c r="O346" s="33"/>
      <c r="P346" s="33"/>
    </row>
    <row r="347" spans="1:16" ht="18" customHeight="1" outlineLevel="1">
      <c r="A347" s="34"/>
      <c r="B347" s="34"/>
      <c r="C347" s="35"/>
      <c r="D347" s="34"/>
      <c r="E347" s="34"/>
      <c r="F347" s="34"/>
      <c r="G347" s="34"/>
      <c r="H347" s="34"/>
      <c r="I347" s="36" t="s">
        <v>75</v>
      </c>
      <c r="J347" s="62">
        <f>SUBTOTAL(9,J337:J346)</f>
        <v>64.569999999999993</v>
      </c>
      <c r="K347" s="33"/>
      <c r="L347" s="117"/>
      <c r="M347" s="46"/>
      <c r="N347" s="39"/>
      <c r="O347" s="39"/>
      <c r="P347" s="39"/>
    </row>
    <row r="348" spans="1:16" ht="18" customHeight="1" outlineLevel="1">
      <c r="A348" s="28" t="s">
        <v>76</v>
      </c>
      <c r="B348" s="137" t="s">
        <v>64</v>
      </c>
      <c r="C348" s="29" t="s">
        <v>77</v>
      </c>
      <c r="D348" s="137" t="s">
        <v>78</v>
      </c>
      <c r="E348" s="321" t="s">
        <v>79</v>
      </c>
      <c r="F348" s="321"/>
      <c r="G348" s="324" t="s">
        <v>80</v>
      </c>
      <c r="H348" s="324"/>
      <c r="I348" s="136"/>
      <c r="J348" s="63" t="s">
        <v>81</v>
      </c>
      <c r="K348" s="30"/>
      <c r="L348" s="113"/>
      <c r="M348" s="114"/>
      <c r="N348" s="30"/>
      <c r="O348" s="30"/>
      <c r="P348" s="30"/>
    </row>
    <row r="349" spans="1:16" ht="15" customHeight="1" outlineLevel="1">
      <c r="A349" s="40" t="s">
        <v>369</v>
      </c>
      <c r="B349" s="166">
        <v>14</v>
      </c>
      <c r="C349" s="41"/>
      <c r="D349" s="42" t="s">
        <v>98</v>
      </c>
      <c r="E349" s="325"/>
      <c r="F349" s="325"/>
      <c r="G349" s="325"/>
      <c r="H349" s="325"/>
      <c r="I349" s="167"/>
      <c r="J349" s="59">
        <f>TRUNC((IF(D349&lt;&gt;0,J347,0)+IF(E349&lt;&gt;0,J335,0)+IF(G349&lt;&gt;0,J368,0))*(C349/100),2)</f>
        <v>0</v>
      </c>
      <c r="K349" s="33"/>
      <c r="L349" s="168"/>
      <c r="M349" s="169"/>
      <c r="N349" s="33"/>
      <c r="O349" s="33"/>
      <c r="P349" s="33"/>
    </row>
    <row r="350" spans="1:16" ht="15" customHeight="1" outlineLevel="1">
      <c r="A350" s="40" t="s">
        <v>99</v>
      </c>
      <c r="B350" s="166">
        <v>11</v>
      </c>
      <c r="C350" s="41">
        <v>1.1200000000000001</v>
      </c>
      <c r="D350" s="42" t="s">
        <v>98</v>
      </c>
      <c r="E350" s="325"/>
      <c r="F350" s="325"/>
      <c r="G350" s="325"/>
      <c r="H350" s="325"/>
      <c r="I350" s="167"/>
      <c r="J350" s="59">
        <f>TRUNC((IF(D350&lt;&gt;0,J347,0)+IF(E350&lt;&gt;0,J335,0)+IF(G350&lt;&gt;0,J368,0))*(C350/100),2)</f>
        <v>0.72</v>
      </c>
      <c r="K350" s="33"/>
      <c r="L350" s="168"/>
      <c r="M350" s="169"/>
      <c r="N350" s="33"/>
      <c r="O350" s="33"/>
      <c r="P350" s="33"/>
    </row>
    <row r="351" spans="1:16" ht="15" customHeight="1" outlineLevel="1">
      <c r="A351" s="40" t="s">
        <v>100</v>
      </c>
      <c r="B351" s="166">
        <v>12</v>
      </c>
      <c r="C351" s="41">
        <v>9.6</v>
      </c>
      <c r="D351" s="42" t="s">
        <v>98</v>
      </c>
      <c r="E351" s="325"/>
      <c r="F351" s="325"/>
      <c r="G351" s="325"/>
      <c r="H351" s="325"/>
      <c r="I351" s="167"/>
      <c r="J351" s="59">
        <f>TRUNC((IF(D351&lt;&gt;0,J347,0)+IF(E351&lt;&gt;0,J335,0)+IF(G351&lt;&gt;0,J368,0))*(C351/100),2)</f>
        <v>6.19</v>
      </c>
      <c r="K351" s="33"/>
      <c r="L351" s="168"/>
      <c r="M351" s="169"/>
      <c r="N351" s="33"/>
      <c r="O351" s="33"/>
      <c r="P351" s="33"/>
    </row>
    <row r="352" spans="1:16" ht="15" customHeight="1" outlineLevel="1">
      <c r="A352" s="40" t="s">
        <v>101</v>
      </c>
      <c r="B352" s="166">
        <v>13</v>
      </c>
      <c r="C352" s="41">
        <v>4.79</v>
      </c>
      <c r="D352" s="42" t="s">
        <v>98</v>
      </c>
      <c r="E352" s="325"/>
      <c r="F352" s="325"/>
      <c r="G352" s="325"/>
      <c r="H352" s="325"/>
      <c r="I352" s="167"/>
      <c r="J352" s="61">
        <f>TRUNC((IF(D352&lt;&gt;0,J347,0)+IF(E352&lt;&gt;0,J335,0)+IF(G352&lt;&gt;0,J368,0))*(C352/100),2)</f>
        <v>3.09</v>
      </c>
      <c r="K352" s="33"/>
      <c r="L352" s="168"/>
      <c r="M352" s="169"/>
      <c r="N352" s="33"/>
      <c r="O352" s="33"/>
      <c r="P352" s="33"/>
    </row>
    <row r="353" spans="1:16" ht="18" customHeight="1" outlineLevel="1">
      <c r="A353" s="43"/>
      <c r="B353" s="43"/>
      <c r="C353" s="44"/>
      <c r="D353" s="43"/>
      <c r="E353" s="43"/>
      <c r="F353" s="43"/>
      <c r="G353" s="43"/>
      <c r="H353" s="43"/>
      <c r="I353" s="45" t="s">
        <v>82</v>
      </c>
      <c r="J353" s="62">
        <f>SUBTOTAL(9,J349:J352)</f>
        <v>10</v>
      </c>
      <c r="K353" s="33"/>
      <c r="L353" s="117"/>
      <c r="M353" s="46"/>
      <c r="N353" s="164"/>
      <c r="O353" s="164"/>
      <c r="P353" s="164"/>
    </row>
    <row r="354" spans="1:16" ht="18" customHeight="1" outlineLevel="1">
      <c r="A354" s="43"/>
      <c r="B354" s="43"/>
      <c r="C354" s="44"/>
      <c r="D354" s="43"/>
      <c r="E354" s="43"/>
      <c r="F354" s="43"/>
      <c r="G354" s="43"/>
      <c r="H354" s="43"/>
      <c r="I354" s="45" t="s">
        <v>370</v>
      </c>
      <c r="J354" s="62">
        <f>SUBTOTAL(9,J325:J353)</f>
        <v>1293.58</v>
      </c>
      <c r="K354" s="33"/>
      <c r="L354" s="117"/>
      <c r="M354" s="46"/>
      <c r="N354" s="33"/>
      <c r="O354" s="33"/>
      <c r="P354" s="33"/>
    </row>
    <row r="355" spans="1:16" ht="18" customHeight="1" outlineLevel="1">
      <c r="A355" s="43"/>
      <c r="B355" s="43"/>
      <c r="C355" s="44"/>
      <c r="D355" s="43"/>
      <c r="E355" s="43"/>
      <c r="F355" s="43"/>
      <c r="G355" s="43"/>
      <c r="H355" s="43"/>
      <c r="I355" s="45" t="s">
        <v>83</v>
      </c>
      <c r="J355" s="64">
        <v>191.73</v>
      </c>
      <c r="K355" s="33"/>
      <c r="L355" s="117"/>
      <c r="M355" s="46"/>
      <c r="N355" s="33"/>
      <c r="O355" s="33"/>
      <c r="P355" s="33"/>
    </row>
    <row r="356" spans="1:16" ht="18" customHeight="1" outlineLevel="1">
      <c r="A356" s="43"/>
      <c r="B356" s="43"/>
      <c r="C356" s="44"/>
      <c r="D356" s="43"/>
      <c r="E356" s="43"/>
      <c r="F356" s="43"/>
      <c r="G356" s="43"/>
      <c r="H356" s="43"/>
      <c r="I356" s="45" t="s">
        <v>84</v>
      </c>
      <c r="J356" s="65">
        <f>TRUNC(J354/J355,2)</f>
        <v>6.74</v>
      </c>
      <c r="K356" s="33"/>
      <c r="L356" s="117"/>
      <c r="M356" s="46"/>
      <c r="N356" s="33"/>
      <c r="O356" s="33"/>
      <c r="P356" s="33"/>
    </row>
    <row r="357" spans="1:16" ht="18" customHeight="1" outlineLevel="1">
      <c r="A357" s="47" t="s">
        <v>85</v>
      </c>
      <c r="B357" s="48" t="s">
        <v>64</v>
      </c>
      <c r="C357" s="49" t="s">
        <v>13</v>
      </c>
      <c r="D357" s="37" t="s">
        <v>94</v>
      </c>
      <c r="E357" s="37"/>
      <c r="F357" s="37"/>
      <c r="G357" s="50"/>
      <c r="H357" s="50"/>
      <c r="I357" s="50" t="s">
        <v>69</v>
      </c>
      <c r="J357" s="63" t="s">
        <v>94</v>
      </c>
      <c r="K357" s="30"/>
      <c r="L357" s="113"/>
      <c r="M357" s="114"/>
      <c r="N357" s="30"/>
      <c r="O357" s="30"/>
      <c r="P357" s="30"/>
    </row>
    <row r="358" spans="1:16" ht="15" customHeight="1" outlineLevel="1">
      <c r="A358" s="162">
        <f>VLOOKUP(B358,Materiais!A:D,2,FALSE)</f>
        <v>0</v>
      </c>
      <c r="B358" s="162"/>
      <c r="C358" s="60">
        <f>VLOOKUP(B358,Materiais!A:D,3,FALSE)</f>
        <v>0</v>
      </c>
      <c r="D358" s="59">
        <f>VLOOKUP(B358,Materiais!A:D,4,FALSE)</f>
        <v>0</v>
      </c>
      <c r="E358" s="170"/>
      <c r="F358" s="170"/>
      <c r="G358" s="170"/>
      <c r="H358" s="170"/>
      <c r="I358" s="31">
        <v>1.1000000000000001</v>
      </c>
      <c r="J358" s="59">
        <f t="shared" ref="J358:J367" si="29">TRUNC(I358*D358,2)</f>
        <v>0</v>
      </c>
      <c r="K358" s="33"/>
      <c r="L358" s="115"/>
      <c r="M358" s="116"/>
      <c r="N358" s="33"/>
      <c r="O358" s="33"/>
      <c r="P358" s="33"/>
    </row>
    <row r="359" spans="1:16" ht="15" customHeight="1" outlineLevel="1">
      <c r="A359" s="162">
        <f>VLOOKUP(B359,Materiais!A:D,2,FALSE)</f>
        <v>0</v>
      </c>
      <c r="B359" s="162"/>
      <c r="C359" s="60">
        <f>VLOOKUP(B359,Materiais!A:D,3,FALSE)</f>
        <v>0</v>
      </c>
      <c r="D359" s="59">
        <f>VLOOKUP(B359,Materiais!A:D,4,FALSE)</f>
        <v>0</v>
      </c>
      <c r="E359" s="170"/>
      <c r="F359" s="170"/>
      <c r="G359" s="170"/>
      <c r="H359" s="170"/>
      <c r="I359" s="31">
        <v>1.2</v>
      </c>
      <c r="J359" s="59">
        <f t="shared" si="29"/>
        <v>0</v>
      </c>
      <c r="K359" s="33"/>
      <c r="L359" s="115"/>
      <c r="M359" s="116"/>
      <c r="N359" s="33"/>
      <c r="O359" s="33"/>
      <c r="P359" s="33"/>
    </row>
    <row r="360" spans="1:16" ht="15" customHeight="1" outlineLevel="1">
      <c r="A360" s="162">
        <f>VLOOKUP(B360,Materiais!A:D,2,FALSE)</f>
        <v>0</v>
      </c>
      <c r="B360" s="162"/>
      <c r="C360" s="60">
        <f>VLOOKUP(B360,Materiais!A:D,3,FALSE)</f>
        <v>0</v>
      </c>
      <c r="D360" s="59">
        <f>VLOOKUP(B360,Materiais!A:D,4,FALSE)</f>
        <v>0</v>
      </c>
      <c r="E360" s="170"/>
      <c r="F360" s="170"/>
      <c r="G360" s="170"/>
      <c r="H360" s="170"/>
      <c r="I360" s="31"/>
      <c r="J360" s="59">
        <f t="shared" si="29"/>
        <v>0</v>
      </c>
      <c r="K360" s="33"/>
      <c r="L360" s="115"/>
      <c r="M360" s="116"/>
      <c r="N360" s="33"/>
      <c r="O360" s="33"/>
      <c r="P360" s="33"/>
    </row>
    <row r="361" spans="1:16" ht="15" customHeight="1" outlineLevel="1">
      <c r="A361" s="162">
        <f>VLOOKUP(B361,Materiais!A:D,2,FALSE)</f>
        <v>0</v>
      </c>
      <c r="B361" s="162"/>
      <c r="C361" s="60">
        <f>VLOOKUP(B361,Materiais!A:D,3,FALSE)</f>
        <v>0</v>
      </c>
      <c r="D361" s="59">
        <f>VLOOKUP(B361,Materiais!A:D,4,FALSE)</f>
        <v>0</v>
      </c>
      <c r="E361" s="170"/>
      <c r="F361" s="170"/>
      <c r="G361" s="170"/>
      <c r="H361" s="170"/>
      <c r="I361" s="31"/>
      <c r="J361" s="59">
        <f t="shared" si="29"/>
        <v>0</v>
      </c>
      <c r="K361" s="33"/>
      <c r="L361" s="115"/>
      <c r="M361" s="116"/>
      <c r="N361" s="33"/>
      <c r="O361" s="33"/>
      <c r="P361" s="33"/>
    </row>
    <row r="362" spans="1:16" ht="15" customHeight="1" outlineLevel="1">
      <c r="A362" s="162">
        <f>VLOOKUP(B362,Materiais!A:D,2,FALSE)</f>
        <v>0</v>
      </c>
      <c r="B362" s="162"/>
      <c r="C362" s="60">
        <f>VLOOKUP(B362,Materiais!A:D,3,FALSE)</f>
        <v>0</v>
      </c>
      <c r="D362" s="59">
        <f>VLOOKUP(B362,Materiais!A:D,4,FALSE)</f>
        <v>0</v>
      </c>
      <c r="E362" s="170"/>
      <c r="F362" s="170"/>
      <c r="G362" s="170"/>
      <c r="H362" s="170"/>
      <c r="I362" s="31"/>
      <c r="J362" s="59">
        <f t="shared" si="29"/>
        <v>0</v>
      </c>
      <c r="K362" s="33"/>
      <c r="L362" s="115"/>
      <c r="M362" s="116"/>
      <c r="N362" s="33"/>
      <c r="O362" s="33"/>
      <c r="P362" s="33"/>
    </row>
    <row r="363" spans="1:16" ht="15" customHeight="1" outlineLevel="1">
      <c r="A363" s="162">
        <f>VLOOKUP(B363,Materiais!A:D,2,FALSE)</f>
        <v>0</v>
      </c>
      <c r="B363" s="162"/>
      <c r="C363" s="60">
        <f>VLOOKUP(B363,Materiais!A:D,3,FALSE)</f>
        <v>0</v>
      </c>
      <c r="D363" s="59">
        <f>VLOOKUP(B363,Materiais!A:D,4,FALSE)</f>
        <v>0</v>
      </c>
      <c r="E363" s="170"/>
      <c r="F363" s="170"/>
      <c r="G363" s="170"/>
      <c r="H363" s="170"/>
      <c r="I363" s="31"/>
      <c r="J363" s="59">
        <f t="shared" si="29"/>
        <v>0</v>
      </c>
      <c r="K363" s="33"/>
      <c r="L363" s="115"/>
      <c r="M363" s="116"/>
      <c r="N363" s="33"/>
      <c r="O363" s="33"/>
      <c r="P363" s="33"/>
    </row>
    <row r="364" spans="1:16" ht="15" customHeight="1" outlineLevel="1">
      <c r="A364" s="162">
        <f>VLOOKUP(B364,Materiais!A:D,2,FALSE)</f>
        <v>0</v>
      </c>
      <c r="B364" s="162"/>
      <c r="C364" s="60">
        <f>VLOOKUP(B364,Materiais!A:D,3,FALSE)</f>
        <v>0</v>
      </c>
      <c r="D364" s="59">
        <f>VLOOKUP(B364,Materiais!A:D,4,FALSE)</f>
        <v>0</v>
      </c>
      <c r="E364" s="170"/>
      <c r="F364" s="170"/>
      <c r="G364" s="170"/>
      <c r="H364" s="170"/>
      <c r="I364" s="31"/>
      <c r="J364" s="59">
        <f t="shared" si="29"/>
        <v>0</v>
      </c>
      <c r="K364" s="33"/>
      <c r="L364" s="115"/>
      <c r="M364" s="116"/>
      <c r="N364" s="33"/>
      <c r="O364" s="33"/>
      <c r="P364" s="33"/>
    </row>
    <row r="365" spans="1:16" ht="15" customHeight="1" outlineLevel="1">
      <c r="A365" s="162">
        <f>VLOOKUP(B365,Materiais!A:D,2,FALSE)</f>
        <v>0</v>
      </c>
      <c r="B365" s="162"/>
      <c r="C365" s="60">
        <f>VLOOKUP(B365,Materiais!A:D,3,FALSE)</f>
        <v>0</v>
      </c>
      <c r="D365" s="59">
        <f>VLOOKUP(B365,Materiais!A:D,4,FALSE)</f>
        <v>0</v>
      </c>
      <c r="E365" s="170"/>
      <c r="F365" s="170"/>
      <c r="G365" s="170"/>
      <c r="H365" s="170"/>
      <c r="I365" s="31"/>
      <c r="J365" s="59">
        <f t="shared" si="29"/>
        <v>0</v>
      </c>
      <c r="K365" s="33"/>
      <c r="L365" s="115"/>
      <c r="M365" s="116"/>
      <c r="N365" s="33"/>
      <c r="O365" s="33"/>
      <c r="P365" s="33"/>
    </row>
    <row r="366" spans="1:16" ht="15" customHeight="1" outlineLevel="1">
      <c r="A366" s="162">
        <f>VLOOKUP(B366,Materiais!A:D,2,FALSE)</f>
        <v>0</v>
      </c>
      <c r="B366" s="162"/>
      <c r="C366" s="60">
        <f>VLOOKUP(B366,Materiais!A:D,3,FALSE)</f>
        <v>0</v>
      </c>
      <c r="D366" s="59">
        <f>VLOOKUP(B366,Materiais!A:D,4,FALSE)</f>
        <v>0</v>
      </c>
      <c r="E366" s="170"/>
      <c r="F366" s="170"/>
      <c r="G366" s="170"/>
      <c r="H366" s="170"/>
      <c r="I366" s="31"/>
      <c r="J366" s="59">
        <f t="shared" si="29"/>
        <v>0</v>
      </c>
      <c r="K366" s="33"/>
      <c r="L366" s="115"/>
      <c r="M366" s="116"/>
      <c r="N366" s="33"/>
      <c r="O366" s="33"/>
      <c r="P366" s="33"/>
    </row>
    <row r="367" spans="1:16" ht="15" customHeight="1" outlineLevel="1">
      <c r="A367" s="162">
        <f>VLOOKUP(B367,Materiais!A:D,2,FALSE)</f>
        <v>0</v>
      </c>
      <c r="B367" s="162"/>
      <c r="C367" s="60">
        <f>VLOOKUP(B367,Materiais!A:D,3,FALSE)</f>
        <v>0</v>
      </c>
      <c r="D367" s="59">
        <f>VLOOKUP(B367,Materiais!A:D,4,FALSE)</f>
        <v>0</v>
      </c>
      <c r="E367" s="170"/>
      <c r="F367" s="170"/>
      <c r="G367" s="170"/>
      <c r="H367" s="170"/>
      <c r="I367" s="31"/>
      <c r="J367" s="59">
        <f t="shared" si="29"/>
        <v>0</v>
      </c>
      <c r="K367" s="33"/>
      <c r="L367" s="115"/>
      <c r="M367" s="116"/>
      <c r="N367" s="33"/>
      <c r="O367" s="33"/>
      <c r="P367" s="33"/>
    </row>
    <row r="368" spans="1:16" ht="18" customHeight="1" outlineLevel="1">
      <c r="A368" s="66"/>
      <c r="B368" s="66"/>
      <c r="C368" s="67"/>
      <c r="D368" s="66"/>
      <c r="E368" s="66"/>
      <c r="F368" s="66"/>
      <c r="G368" s="66"/>
      <c r="H368" s="66"/>
      <c r="I368" s="68" t="s">
        <v>371</v>
      </c>
      <c r="J368" s="69">
        <f>SUBTOTAL(9,J358:J367)</f>
        <v>0</v>
      </c>
      <c r="K368" s="33"/>
      <c r="L368" s="117"/>
      <c r="M368" s="46"/>
      <c r="N368" s="39"/>
      <c r="O368" s="39"/>
      <c r="P368" s="39"/>
    </row>
    <row r="369" spans="1:16" ht="18" customHeight="1" outlineLevel="1">
      <c r="A369" s="26" t="s">
        <v>87</v>
      </c>
      <c r="B369" s="70" t="s">
        <v>64</v>
      </c>
      <c r="C369" s="71" t="s">
        <v>13</v>
      </c>
      <c r="D369" s="72" t="s">
        <v>94</v>
      </c>
      <c r="E369" s="72"/>
      <c r="F369" s="72"/>
      <c r="G369" s="73"/>
      <c r="H369" s="73"/>
      <c r="I369" s="73" t="s">
        <v>69</v>
      </c>
      <c r="J369" s="72" t="s">
        <v>94</v>
      </c>
      <c r="K369" s="30"/>
      <c r="L369" s="113"/>
      <c r="M369" s="114"/>
      <c r="N369" s="30"/>
      <c r="O369" s="30"/>
      <c r="P369" s="30"/>
    </row>
    <row r="370" spans="1:16" ht="15" customHeight="1" outlineLevel="1">
      <c r="A370" s="162">
        <f>VLOOKUP(B370,Serviços!A:D,2,FALSE)</f>
        <v>0</v>
      </c>
      <c r="B370" s="162"/>
      <c r="C370" s="60">
        <f>VLOOKUP(B370,Serviços!A:D,3,FALSE)</f>
        <v>0</v>
      </c>
      <c r="D370" s="74">
        <f>VLOOKUP(B370,Serviços!A:F,6,FALSE)</f>
        <v>0</v>
      </c>
      <c r="E370" s="171"/>
      <c r="F370" s="171"/>
      <c r="G370" s="171"/>
      <c r="H370" s="171"/>
      <c r="I370" s="57">
        <v>0.4</v>
      </c>
      <c r="J370" s="59">
        <f>TRUNC(I370*D370,2)</f>
        <v>0</v>
      </c>
      <c r="K370" s="33"/>
      <c r="L370" s="115"/>
      <c r="M370" s="116"/>
      <c r="N370" s="33"/>
      <c r="O370" s="33"/>
      <c r="P370" s="33"/>
    </row>
    <row r="371" spans="1:16" ht="15" customHeight="1" outlineLevel="1">
      <c r="A371" s="162">
        <f>VLOOKUP(B371,Serviços!A:D,2,FALSE)</f>
        <v>0</v>
      </c>
      <c r="B371" s="162"/>
      <c r="C371" s="60">
        <f>VLOOKUP(B371,Serviços!A:D,3,FALSE)</f>
        <v>0</v>
      </c>
      <c r="D371" s="74">
        <f>VLOOKUP(B371,Serviços!A:F,6,FALSE)</f>
        <v>0</v>
      </c>
      <c r="E371" s="171"/>
      <c r="F371" s="171"/>
      <c r="G371" s="171"/>
      <c r="H371" s="171"/>
      <c r="I371" s="57"/>
      <c r="J371" s="59">
        <f t="shared" ref="J371:J374" si="30">TRUNC(I371*D371,2)</f>
        <v>0</v>
      </c>
      <c r="K371" s="33"/>
      <c r="L371" s="115"/>
      <c r="M371" s="116"/>
      <c r="N371" s="33"/>
      <c r="O371" s="33"/>
      <c r="P371" s="33"/>
    </row>
    <row r="372" spans="1:16" ht="15" customHeight="1" outlineLevel="1">
      <c r="A372" s="162">
        <f>VLOOKUP(B372,Serviços!A:D,2,FALSE)</f>
        <v>0</v>
      </c>
      <c r="B372" s="162"/>
      <c r="C372" s="60">
        <f>VLOOKUP(B372,Serviços!A:D,3,FALSE)</f>
        <v>0</v>
      </c>
      <c r="D372" s="74">
        <f>VLOOKUP(B372,Serviços!A:F,6,FALSE)</f>
        <v>0</v>
      </c>
      <c r="E372" s="171"/>
      <c r="F372" s="171"/>
      <c r="G372" s="171"/>
      <c r="H372" s="171"/>
      <c r="I372" s="57"/>
      <c r="J372" s="59">
        <f t="shared" si="30"/>
        <v>0</v>
      </c>
      <c r="K372" s="33"/>
      <c r="L372" s="115"/>
      <c r="M372" s="116"/>
      <c r="N372" s="33"/>
      <c r="O372" s="33"/>
      <c r="P372" s="33"/>
    </row>
    <row r="373" spans="1:16" ht="15" customHeight="1" outlineLevel="1">
      <c r="A373" s="162">
        <f>VLOOKUP(B373,Serviços!A:D,2,FALSE)</f>
        <v>0</v>
      </c>
      <c r="B373" s="162"/>
      <c r="C373" s="60">
        <f>VLOOKUP(B373,Serviços!A:D,3,FALSE)</f>
        <v>0</v>
      </c>
      <c r="D373" s="74">
        <f>VLOOKUP(B373,Serviços!A:F,6,FALSE)</f>
        <v>0</v>
      </c>
      <c r="E373" s="171"/>
      <c r="F373" s="171"/>
      <c r="G373" s="171"/>
      <c r="H373" s="171"/>
      <c r="I373" s="57"/>
      <c r="J373" s="59">
        <f t="shared" si="30"/>
        <v>0</v>
      </c>
      <c r="K373" s="33"/>
      <c r="L373" s="115"/>
      <c r="M373" s="116"/>
      <c r="N373" s="33"/>
      <c r="O373" s="33"/>
      <c r="P373" s="33"/>
    </row>
    <row r="374" spans="1:16" ht="15" customHeight="1" outlineLevel="1">
      <c r="A374" s="162">
        <f>VLOOKUP(B374,Serviços!A:D,2,FALSE)</f>
        <v>0</v>
      </c>
      <c r="B374" s="162"/>
      <c r="C374" s="60">
        <f>VLOOKUP(B374,Serviços!A:D,3,FALSE)</f>
        <v>0</v>
      </c>
      <c r="D374" s="74">
        <f>VLOOKUP(B374,Serviços!A:F,6,FALSE)</f>
        <v>0</v>
      </c>
      <c r="E374" s="171"/>
      <c r="F374" s="171"/>
      <c r="G374" s="171"/>
      <c r="H374" s="171"/>
      <c r="I374" s="57"/>
      <c r="J374" s="59">
        <f t="shared" si="30"/>
        <v>0</v>
      </c>
      <c r="K374" s="33"/>
      <c r="L374" s="115"/>
      <c r="M374" s="116"/>
      <c r="N374" s="33"/>
      <c r="O374" s="33"/>
      <c r="P374" s="33"/>
    </row>
    <row r="375" spans="1:16" ht="18" customHeight="1" outlineLevel="1">
      <c r="A375" s="34"/>
      <c r="B375" s="34"/>
      <c r="C375" s="35"/>
      <c r="D375" s="34"/>
      <c r="E375" s="34"/>
      <c r="F375" s="34"/>
      <c r="G375" s="34"/>
      <c r="H375" s="34"/>
      <c r="I375" s="51" t="s">
        <v>88</v>
      </c>
      <c r="J375" s="52">
        <f>SUBTOTAL(9,J370:J374)</f>
        <v>0</v>
      </c>
      <c r="K375" s="33"/>
      <c r="L375" s="117"/>
      <c r="M375" s="46"/>
      <c r="N375" s="39"/>
      <c r="O375" s="39"/>
      <c r="P375" s="39"/>
    </row>
    <row r="376" spans="1:16" ht="18" customHeight="1" outlineLevel="1">
      <c r="A376" s="28" t="s">
        <v>89</v>
      </c>
      <c r="B376" s="53" t="s">
        <v>64</v>
      </c>
      <c r="C376" s="29" t="s">
        <v>13</v>
      </c>
      <c r="D376" s="137" t="s">
        <v>90</v>
      </c>
      <c r="E376" s="137" t="s">
        <v>91</v>
      </c>
      <c r="F376" s="137" t="s">
        <v>92</v>
      </c>
      <c r="G376" s="137" t="s">
        <v>93</v>
      </c>
      <c r="H376" s="137" t="s">
        <v>81</v>
      </c>
      <c r="I376" s="136" t="s">
        <v>69</v>
      </c>
      <c r="J376" s="137" t="s">
        <v>94</v>
      </c>
      <c r="K376" s="161"/>
      <c r="L376" s="113"/>
      <c r="M376" s="114"/>
      <c r="N376" s="161"/>
      <c r="O376" s="161"/>
      <c r="P376" s="161"/>
    </row>
    <row r="377" spans="1:16" ht="15" customHeight="1" outlineLevel="1">
      <c r="A377" s="162">
        <f>VLOOKUP(B377,Serviços!A:D,2,FALSE)</f>
        <v>0</v>
      </c>
      <c r="B377" s="40"/>
      <c r="C377" s="60">
        <f>VLOOKUP(B377,Serviços!A:D,3,FALSE)</f>
        <v>0</v>
      </c>
      <c r="D377" s="32"/>
      <c r="E377" s="38"/>
      <c r="F377" s="38"/>
      <c r="G377" s="38"/>
      <c r="H377" s="170">
        <f>VLOOKUP(B377,Serviços!A:F,6,FALSE)</f>
        <v>0</v>
      </c>
      <c r="I377" s="57"/>
      <c r="J377" s="59">
        <f t="shared" ref="J377:J381" si="31">TRUNC(I377*D377,2)</f>
        <v>0</v>
      </c>
      <c r="K377" s="33"/>
      <c r="L377" s="115"/>
      <c r="M377" s="116"/>
      <c r="N377" s="33"/>
      <c r="O377" s="33"/>
      <c r="P377" s="33"/>
    </row>
    <row r="378" spans="1:16" ht="15" customHeight="1" outlineLevel="1">
      <c r="A378" s="40"/>
      <c r="B378" s="40"/>
      <c r="C378" s="41"/>
      <c r="D378" s="32"/>
      <c r="E378" s="38"/>
      <c r="F378" s="38"/>
      <c r="G378" s="38"/>
      <c r="H378" s="170"/>
      <c r="I378" s="57"/>
      <c r="J378" s="59">
        <f t="shared" si="31"/>
        <v>0</v>
      </c>
      <c r="K378" s="33"/>
      <c r="L378" s="115"/>
      <c r="M378" s="116"/>
      <c r="N378" s="33"/>
      <c r="O378" s="33"/>
      <c r="P378" s="33"/>
    </row>
    <row r="379" spans="1:16" ht="15" customHeight="1" outlineLevel="1">
      <c r="A379" s="40"/>
      <c r="B379" s="40"/>
      <c r="C379" s="41"/>
      <c r="D379" s="32"/>
      <c r="E379" s="38"/>
      <c r="F379" s="38"/>
      <c r="G379" s="38"/>
      <c r="H379" s="170"/>
      <c r="I379" s="57"/>
      <c r="J379" s="59">
        <f t="shared" si="31"/>
        <v>0</v>
      </c>
      <c r="K379" s="33"/>
      <c r="L379" s="115"/>
      <c r="M379" s="116"/>
      <c r="N379" s="33"/>
      <c r="O379" s="33"/>
      <c r="P379" s="33"/>
    </row>
    <row r="380" spans="1:16" ht="15" customHeight="1" outlineLevel="1">
      <c r="A380" s="40"/>
      <c r="B380" s="40"/>
      <c r="C380" s="41"/>
      <c r="D380" s="32"/>
      <c r="E380" s="38"/>
      <c r="F380" s="38"/>
      <c r="G380" s="38"/>
      <c r="H380" s="170"/>
      <c r="I380" s="57"/>
      <c r="J380" s="59">
        <f t="shared" si="31"/>
        <v>0</v>
      </c>
      <c r="K380" s="33"/>
      <c r="L380" s="115"/>
      <c r="M380" s="116"/>
      <c r="N380" s="33"/>
      <c r="O380" s="33"/>
      <c r="P380" s="33"/>
    </row>
    <row r="381" spans="1:16" ht="15" customHeight="1" outlineLevel="1">
      <c r="A381" s="40"/>
      <c r="B381" s="40"/>
      <c r="C381" s="41"/>
      <c r="D381" s="32"/>
      <c r="E381" s="38"/>
      <c r="F381" s="38"/>
      <c r="G381" s="38"/>
      <c r="H381" s="170"/>
      <c r="I381" s="57"/>
      <c r="J381" s="61">
        <f t="shared" si="31"/>
        <v>0</v>
      </c>
      <c r="K381" s="33"/>
      <c r="L381" s="115"/>
      <c r="M381" s="116"/>
      <c r="N381" s="33"/>
      <c r="O381" s="33"/>
      <c r="P381" s="33"/>
    </row>
    <row r="382" spans="1:16" ht="18" customHeight="1" outlineLevel="1">
      <c r="A382" s="43"/>
      <c r="B382" s="43"/>
      <c r="C382" s="44"/>
      <c r="D382" s="43"/>
      <c r="E382" s="43"/>
      <c r="F382" s="43"/>
      <c r="G382" s="43"/>
      <c r="H382" s="43"/>
      <c r="I382" s="75" t="s">
        <v>95</v>
      </c>
      <c r="J382" s="62">
        <f>SUBTOTAL(9,J377:J381)</f>
        <v>0</v>
      </c>
      <c r="K382" s="164"/>
      <c r="L382" s="164"/>
      <c r="M382" s="160"/>
      <c r="N382" s="164"/>
      <c r="O382" s="164"/>
      <c r="P382" s="164"/>
    </row>
    <row r="383" spans="1:16" ht="18" customHeight="1" outlineLevel="1">
      <c r="A383" s="43"/>
      <c r="B383" s="43"/>
      <c r="C383" s="44"/>
      <c r="D383" s="43"/>
      <c r="E383" s="43"/>
      <c r="F383" s="43"/>
      <c r="G383" s="43"/>
      <c r="H383" s="43"/>
      <c r="I383" s="75" t="s">
        <v>106</v>
      </c>
      <c r="J383" s="76">
        <f>SUBTOTAL(9,J356:J382)</f>
        <v>6.74</v>
      </c>
      <c r="K383" s="164"/>
      <c r="L383" s="164"/>
      <c r="M383" s="160"/>
      <c r="N383" s="164"/>
      <c r="O383" s="164"/>
      <c r="P383" s="164"/>
    </row>
    <row r="384" spans="1:16" ht="18" customHeight="1" outlineLevel="1">
      <c r="A384" s="43"/>
      <c r="B384" s="43" t="s">
        <v>10</v>
      </c>
      <c r="C384" s="44"/>
      <c r="D384" s="43"/>
      <c r="E384" s="43"/>
      <c r="F384" s="43"/>
      <c r="G384" s="43"/>
      <c r="H384" s="54" t="s">
        <v>367</v>
      </c>
      <c r="I384" s="172">
        <f>$M$1</f>
        <v>0.20480000000000001</v>
      </c>
      <c r="J384" s="76">
        <f>TRUNC(J383*I384,2)</f>
        <v>1.38</v>
      </c>
      <c r="K384" s="164"/>
      <c r="L384" s="115"/>
      <c r="M384" s="116"/>
      <c r="N384" s="164"/>
      <c r="O384" s="164"/>
      <c r="P384" s="164"/>
    </row>
    <row r="385" spans="1:16" ht="18" customHeight="1" outlineLevel="1">
      <c r="A385" s="43"/>
      <c r="B385" s="53" t="s">
        <v>372</v>
      </c>
      <c r="C385" s="55">
        <v>40015</v>
      </c>
      <c r="D385" s="43"/>
      <c r="E385" s="43"/>
      <c r="F385" s="43"/>
      <c r="G385" s="43"/>
      <c r="H385" s="43"/>
      <c r="I385" s="75" t="s">
        <v>96</v>
      </c>
      <c r="J385" s="76">
        <f>SUM(J383:J384)</f>
        <v>8.120000000000001</v>
      </c>
      <c r="K385" s="164"/>
      <c r="L385" s="113"/>
      <c r="M385" s="114"/>
      <c r="N385" s="164"/>
      <c r="O385" s="164"/>
      <c r="P385" s="164"/>
    </row>
    <row r="387" spans="1:16" s="266" customFormat="1" ht="15.75">
      <c r="A387" s="327" t="s">
        <v>739</v>
      </c>
      <c r="B387" s="327"/>
      <c r="C387" s="327"/>
      <c r="D387" s="327"/>
      <c r="E387" s="327"/>
      <c r="F387" s="327"/>
      <c r="G387" s="327"/>
      <c r="H387" s="327"/>
      <c r="I387" s="327"/>
      <c r="J387" s="327"/>
      <c r="K387" s="264"/>
      <c r="L387" s="264"/>
      <c r="M387" s="265"/>
      <c r="N387" s="264"/>
      <c r="O387" s="264"/>
      <c r="P387" s="264"/>
    </row>
    <row r="388" spans="1:16" ht="18" customHeight="1" outlineLevel="1">
      <c r="A388" s="28" t="s">
        <v>63</v>
      </c>
      <c r="B388" s="137" t="s">
        <v>64</v>
      </c>
      <c r="C388" s="29" t="s">
        <v>65</v>
      </c>
      <c r="D388" s="137" t="s">
        <v>66</v>
      </c>
      <c r="E388" s="321" t="s">
        <v>67</v>
      </c>
      <c r="F388" s="321"/>
      <c r="G388" s="321" t="s">
        <v>68</v>
      </c>
      <c r="H388" s="321"/>
      <c r="I388" s="136" t="s">
        <v>69</v>
      </c>
      <c r="J388" s="137" t="s">
        <v>70</v>
      </c>
      <c r="K388" s="30"/>
      <c r="L388" s="113"/>
      <c r="M388" s="114"/>
      <c r="N388" s="161"/>
      <c r="O388" s="161"/>
      <c r="P388" s="161"/>
    </row>
    <row r="389" spans="1:16" ht="15" customHeight="1" outlineLevel="1">
      <c r="A389" s="162" t="str">
        <f>VLOOKUP(B389,Equipamentos!A:E,2,FALSE)</f>
        <v>CARRINHO DE MÃO 80L</v>
      </c>
      <c r="B389" s="163">
        <v>30033</v>
      </c>
      <c r="C389" s="56">
        <v>1</v>
      </c>
      <c r="D389" s="57"/>
      <c r="E389" s="320">
        <f>VLOOKUP(B389,Equipamentos!A:E,4,FALSE)</f>
        <v>0.75</v>
      </c>
      <c r="F389" s="320"/>
      <c r="G389" s="320">
        <f>VLOOKUP(B389,Equipamentos!A:E,5,FALSE)</f>
        <v>0.5</v>
      </c>
      <c r="H389" s="320"/>
      <c r="I389" s="31">
        <v>8.3599999999999994E-2</v>
      </c>
      <c r="J389" s="59">
        <f>TRUNC(I389*((C389*E389)+(D389*G389)),2)</f>
        <v>0.06</v>
      </c>
      <c r="K389" s="33"/>
      <c r="L389" s="115"/>
      <c r="M389" s="116"/>
      <c r="N389" s="164"/>
      <c r="O389" s="164"/>
      <c r="P389" s="164"/>
    </row>
    <row r="390" spans="1:16" ht="15" customHeight="1" outlineLevel="1">
      <c r="A390" s="162" t="str">
        <f>VLOOKUP(B390,Equipamentos!A:E,2,FALSE)</f>
        <v>CAMINHÃO TANQUE 6.000L</v>
      </c>
      <c r="B390" s="163">
        <v>30039</v>
      </c>
      <c r="C390" s="56">
        <v>0.01</v>
      </c>
      <c r="D390" s="57">
        <v>0.99</v>
      </c>
      <c r="E390" s="320">
        <f>VLOOKUP(B390,Equipamentos!A:E,4,FALSE)</f>
        <v>231.68</v>
      </c>
      <c r="F390" s="320"/>
      <c r="G390" s="320">
        <f>VLOOKUP(B390,Equipamentos!A:E,5,FALSE)</f>
        <v>43.98</v>
      </c>
      <c r="H390" s="320"/>
      <c r="I390" s="31">
        <v>1</v>
      </c>
      <c r="J390" s="59">
        <f t="shared" ref="J390:J398" si="32">TRUNC(I390*((C390*E390)+(D390*G390)),2)</f>
        <v>45.85</v>
      </c>
      <c r="K390" s="33"/>
      <c r="L390" s="115"/>
      <c r="M390" s="116"/>
      <c r="N390" s="164"/>
      <c r="O390" s="164"/>
      <c r="P390" s="164"/>
    </row>
    <row r="391" spans="1:16" ht="15" customHeight="1" outlineLevel="1">
      <c r="A391" s="162" t="str">
        <f>VLOOKUP(B391,Equipamentos!A:E,2,FALSE)</f>
        <v>BOMBA DE INJEÇÃO DE ARGAMASSA COM CAPACIDADE DE 50 L / MIN</v>
      </c>
      <c r="B391" s="163" t="s">
        <v>584</v>
      </c>
      <c r="C391" s="56">
        <v>1</v>
      </c>
      <c r="D391" s="57"/>
      <c r="E391" s="320">
        <f>VLOOKUP(B391,Equipamentos!A:E,4,FALSE)</f>
        <v>5.59</v>
      </c>
      <c r="F391" s="320"/>
      <c r="G391" s="320">
        <f>VLOOKUP(B391,Equipamentos!A:E,5,FALSE)</f>
        <v>2.98</v>
      </c>
      <c r="H391" s="320"/>
      <c r="I391" s="31">
        <v>2.2599999999999999E-2</v>
      </c>
      <c r="J391" s="59">
        <f t="shared" si="32"/>
        <v>0.12</v>
      </c>
      <c r="K391" s="33"/>
      <c r="L391" s="115"/>
      <c r="M391" s="116"/>
      <c r="N391" s="164"/>
      <c r="O391" s="164"/>
      <c r="P391" s="164"/>
    </row>
    <row r="392" spans="1:16" ht="15" customHeight="1" outlineLevel="1">
      <c r="A392" s="162" t="str">
        <f>VLOOKUP(B392,Equipamentos!A:E,2,FALSE)</f>
        <v>COMPRESSOR DE AR PORTÁTIL DE 1146 PCM - 369 KW</v>
      </c>
      <c r="B392" s="163" t="s">
        <v>128</v>
      </c>
      <c r="C392" s="56">
        <v>1</v>
      </c>
      <c r="D392" s="57">
        <v>0</v>
      </c>
      <c r="E392" s="320">
        <f>VLOOKUP(B392,Equipamentos!A:E,4,FALSE)</f>
        <v>450.09</v>
      </c>
      <c r="F392" s="320"/>
      <c r="G392" s="320">
        <f>VLOOKUP(B392,Equipamentos!A:E,5,FALSE)</f>
        <v>52.87</v>
      </c>
      <c r="H392" s="320"/>
      <c r="I392" s="31">
        <v>1</v>
      </c>
      <c r="J392" s="59">
        <f t="shared" si="32"/>
        <v>450.09</v>
      </c>
      <c r="K392" s="33"/>
      <c r="L392" s="115"/>
      <c r="M392" s="116"/>
      <c r="N392" s="164"/>
      <c r="O392" s="164"/>
      <c r="P392" s="164"/>
    </row>
    <row r="393" spans="1:16" ht="15" customHeight="1" outlineLevel="1">
      <c r="A393" s="162" t="str">
        <f>VLOOKUP(B393,Equipamentos!A:E,2,FALSE)</f>
        <v>GRUPO GERADOR - 100/110 KVA</v>
      </c>
      <c r="B393" s="163" t="s">
        <v>124</v>
      </c>
      <c r="C393" s="56">
        <v>1</v>
      </c>
      <c r="D393" s="57">
        <v>0</v>
      </c>
      <c r="E393" s="320">
        <f>VLOOKUP(B393,Equipamentos!A:E,4,FALSE)</f>
        <v>104.42</v>
      </c>
      <c r="F393" s="320"/>
      <c r="G393" s="320">
        <f>VLOOKUP(B393,Equipamentos!A:E,5,FALSE)</f>
        <v>3.94</v>
      </c>
      <c r="H393" s="320"/>
      <c r="I393" s="31">
        <v>0.03</v>
      </c>
      <c r="J393" s="59">
        <f t="shared" si="32"/>
        <v>3.13</v>
      </c>
      <c r="K393" s="33"/>
      <c r="L393" s="115"/>
      <c r="M393" s="116"/>
      <c r="N393" s="164"/>
      <c r="O393" s="164"/>
      <c r="P393" s="164"/>
    </row>
    <row r="394" spans="1:16" ht="15" customHeight="1" outlineLevel="1">
      <c r="A394" s="162" t="str">
        <f>VLOOKUP(B394,Equipamentos!A:E,2,FALSE)</f>
        <v>MISTURADOR DE ARGAMASSA DE ALTA TUBURLÊNCIA COM CAPACIDADE DE 220 L</v>
      </c>
      <c r="B394" s="163" t="s">
        <v>125</v>
      </c>
      <c r="C394" s="56">
        <v>1</v>
      </c>
      <c r="D394" s="57"/>
      <c r="E394" s="320">
        <f>VLOOKUP(B394,Equipamentos!A:E,4,FALSE)</f>
        <v>22.3</v>
      </c>
      <c r="F394" s="320"/>
      <c r="G394" s="320">
        <f>VLOOKUP(B394,Equipamentos!A:E,5,FALSE)</f>
        <v>20.63</v>
      </c>
      <c r="H394" s="320"/>
      <c r="I394" s="31">
        <v>0.03</v>
      </c>
      <c r="J394" s="59">
        <f t="shared" si="32"/>
        <v>0.66</v>
      </c>
      <c r="K394" s="33"/>
      <c r="L394" s="115"/>
      <c r="M394" s="116"/>
      <c r="N394" s="164"/>
      <c r="O394" s="164"/>
      <c r="P394" s="164"/>
    </row>
    <row r="395" spans="1:16" ht="15" customHeight="1" outlineLevel="1">
      <c r="A395" s="162" t="str">
        <f>VLOOKUP(B395,Equipamentos!A:E,2,FALSE)</f>
        <v>PERFURATRIZ HIDRÁULICA SOBRE ESTEIRAS PARA ESTACA RAIZ - 56 KW</v>
      </c>
      <c r="B395" s="163" t="s">
        <v>126</v>
      </c>
      <c r="C395" s="56">
        <v>1</v>
      </c>
      <c r="D395" s="57"/>
      <c r="E395" s="320">
        <f>VLOOKUP(B395,Equipamentos!A:E,4,FALSE)</f>
        <v>261.48</v>
      </c>
      <c r="F395" s="320"/>
      <c r="G395" s="320">
        <f>VLOOKUP(B395,Equipamentos!A:E,5,FALSE)</f>
        <v>129.22</v>
      </c>
      <c r="H395" s="320"/>
      <c r="I395" s="31">
        <v>1</v>
      </c>
      <c r="J395" s="59">
        <f t="shared" si="32"/>
        <v>261.48</v>
      </c>
      <c r="K395" s="33"/>
      <c r="L395" s="115"/>
      <c r="M395" s="116"/>
      <c r="N395" s="164"/>
      <c r="O395" s="164"/>
      <c r="P395" s="164"/>
    </row>
    <row r="396" spans="1:16" ht="15" customHeight="1" outlineLevel="1">
      <c r="A396" s="162">
        <f>VLOOKUP(B396,Equipamentos!A:E,2,FALSE)</f>
        <v>0</v>
      </c>
      <c r="B396" s="163"/>
      <c r="C396" s="56"/>
      <c r="D396" s="57"/>
      <c r="E396" s="320">
        <f>VLOOKUP(B396,Equipamentos!A:E,4,FALSE)</f>
        <v>0</v>
      </c>
      <c r="F396" s="320"/>
      <c r="G396" s="320">
        <f>VLOOKUP(B396,Equipamentos!A:E,5,FALSE)</f>
        <v>0</v>
      </c>
      <c r="H396" s="320"/>
      <c r="I396" s="31"/>
      <c r="J396" s="59">
        <f t="shared" si="32"/>
        <v>0</v>
      </c>
      <c r="K396" s="33"/>
      <c r="L396" s="115"/>
      <c r="M396" s="116"/>
      <c r="N396" s="164"/>
      <c r="O396" s="164"/>
      <c r="P396" s="164"/>
    </row>
    <row r="397" spans="1:16" ht="15" customHeight="1" outlineLevel="1">
      <c r="A397" s="162">
        <f>VLOOKUP(B397,Equipamentos!A:E,2,FALSE)</f>
        <v>0</v>
      </c>
      <c r="B397" s="163"/>
      <c r="C397" s="56"/>
      <c r="D397" s="57"/>
      <c r="E397" s="320">
        <f>VLOOKUP(B397,Equipamentos!A:E,4,FALSE)</f>
        <v>0</v>
      </c>
      <c r="F397" s="320"/>
      <c r="G397" s="320">
        <f>VLOOKUP(B397,Equipamentos!A:E,5,FALSE)</f>
        <v>0</v>
      </c>
      <c r="H397" s="320"/>
      <c r="I397" s="31"/>
      <c r="J397" s="59">
        <f t="shared" si="32"/>
        <v>0</v>
      </c>
      <c r="K397" s="33"/>
      <c r="L397" s="115"/>
      <c r="M397" s="116"/>
      <c r="N397" s="164"/>
      <c r="O397" s="164"/>
      <c r="P397" s="164"/>
    </row>
    <row r="398" spans="1:16" ht="15" customHeight="1" outlineLevel="1">
      <c r="A398" s="162">
        <f>VLOOKUP(B398,Equipamentos!A:E,2,FALSE)</f>
        <v>0</v>
      </c>
      <c r="B398" s="163"/>
      <c r="C398" s="56"/>
      <c r="D398" s="57"/>
      <c r="E398" s="320">
        <f>VLOOKUP(B398,Equipamentos!A:E,4,FALSE)</f>
        <v>0</v>
      </c>
      <c r="F398" s="320"/>
      <c r="G398" s="320">
        <f>VLOOKUP(B398,Equipamentos!A:E,5,FALSE)</f>
        <v>0</v>
      </c>
      <c r="H398" s="320"/>
      <c r="I398" s="31"/>
      <c r="J398" s="61">
        <f t="shared" si="32"/>
        <v>0</v>
      </c>
      <c r="K398" s="33"/>
      <c r="L398" s="115"/>
      <c r="M398" s="116"/>
      <c r="N398" s="164"/>
      <c r="O398" s="164"/>
      <c r="P398" s="164"/>
    </row>
    <row r="399" spans="1:16" ht="18" customHeight="1" outlineLevel="1">
      <c r="A399" s="34"/>
      <c r="B399" s="34"/>
      <c r="C399" s="35"/>
      <c r="D399" s="34"/>
      <c r="E399" s="34"/>
      <c r="F399" s="34"/>
      <c r="G399" s="34"/>
      <c r="H399" s="34"/>
      <c r="I399" s="36" t="s">
        <v>71</v>
      </c>
      <c r="J399" s="62">
        <f>SUBTOTAL(9,J389:J398)</f>
        <v>761.3900000000001</v>
      </c>
      <c r="K399" s="33"/>
      <c r="L399" s="117"/>
      <c r="M399" s="46"/>
      <c r="N399" s="164"/>
      <c r="O399" s="164"/>
      <c r="P399" s="164"/>
    </row>
    <row r="400" spans="1:16" ht="18" customHeight="1" outlineLevel="1">
      <c r="A400" s="28" t="s">
        <v>72</v>
      </c>
      <c r="B400" s="137" t="s">
        <v>64</v>
      </c>
      <c r="C400" s="29" t="s">
        <v>73</v>
      </c>
      <c r="D400" s="137" t="s">
        <v>74</v>
      </c>
      <c r="E400" s="321" t="s">
        <v>368</v>
      </c>
      <c r="F400" s="326"/>
      <c r="G400" s="165"/>
      <c r="H400" s="165"/>
      <c r="I400" s="136" t="s">
        <v>69</v>
      </c>
      <c r="J400" s="63" t="s">
        <v>70</v>
      </c>
      <c r="K400" s="30"/>
      <c r="L400" s="113"/>
      <c r="M400" s="114"/>
      <c r="N400" s="30"/>
      <c r="O400" s="30"/>
      <c r="P400" s="30"/>
    </row>
    <row r="401" spans="1:16" ht="15" customHeight="1" outlineLevel="1">
      <c r="A401" s="162" t="str">
        <f>VLOOKUP(B401,'M.O.'!A:E,2,FALSE)</f>
        <v>SERVENTE</v>
      </c>
      <c r="B401" s="163">
        <v>20031</v>
      </c>
      <c r="C401" s="58"/>
      <c r="D401" s="59">
        <f>VLOOKUP(B401,'M.O.'!A:E,5,FALSE)</f>
        <v>12.98</v>
      </c>
      <c r="E401" s="323">
        <v>111.5</v>
      </c>
      <c r="F401" s="323"/>
      <c r="G401" s="38"/>
      <c r="H401" s="38"/>
      <c r="I401" s="31">
        <v>4.0835999999999997</v>
      </c>
      <c r="J401" s="59">
        <f t="shared" ref="J401:J410" si="33">TRUNC(I401*D401,2)</f>
        <v>53</v>
      </c>
      <c r="K401" s="33"/>
      <c r="L401" s="115"/>
      <c r="M401" s="116"/>
      <c r="N401" s="33"/>
      <c r="O401" s="33"/>
      <c r="P401" s="33"/>
    </row>
    <row r="402" spans="1:16" ht="15" outlineLevel="1">
      <c r="A402" s="162">
        <f>VLOOKUP(B402,'M.O.'!A:E,2,FALSE)</f>
        <v>0</v>
      </c>
      <c r="B402" s="163"/>
      <c r="C402" s="58"/>
      <c r="D402" s="59">
        <f>VLOOKUP(B402,'M.O.'!A:E,5,FALSE)</f>
        <v>0</v>
      </c>
      <c r="E402" s="323">
        <v>111.5</v>
      </c>
      <c r="F402" s="323"/>
      <c r="G402" s="38"/>
      <c r="H402" s="38"/>
      <c r="I402" s="31"/>
      <c r="J402" s="59">
        <f t="shared" si="33"/>
        <v>0</v>
      </c>
      <c r="K402" s="33"/>
      <c r="L402" s="115"/>
      <c r="M402" s="116"/>
      <c r="N402" s="33"/>
      <c r="O402" s="33"/>
      <c r="P402" s="33"/>
    </row>
    <row r="403" spans="1:16" ht="15" outlineLevel="1">
      <c r="A403" s="162">
        <f>VLOOKUP(B403,'M.O.'!A:E,2,FALSE)</f>
        <v>0</v>
      </c>
      <c r="B403" s="163"/>
      <c r="C403" s="58"/>
      <c r="D403" s="59">
        <f>VLOOKUP(B403,'M.O.'!A:E,5,FALSE)</f>
        <v>0</v>
      </c>
      <c r="E403" s="323">
        <v>111.5</v>
      </c>
      <c r="F403" s="323"/>
      <c r="G403" s="38"/>
      <c r="H403" s="38"/>
      <c r="I403" s="31"/>
      <c r="J403" s="59">
        <f t="shared" si="33"/>
        <v>0</v>
      </c>
      <c r="K403" s="33"/>
      <c r="L403" s="115"/>
      <c r="M403" s="116"/>
      <c r="N403" s="33"/>
      <c r="O403" s="33"/>
      <c r="P403" s="33"/>
    </row>
    <row r="404" spans="1:16" ht="15" outlineLevel="1">
      <c r="A404" s="162">
        <f>VLOOKUP(B404,'M.O.'!A:E,2,FALSE)</f>
        <v>0</v>
      </c>
      <c r="B404" s="163"/>
      <c r="C404" s="58"/>
      <c r="D404" s="59">
        <f>VLOOKUP(B404,'M.O.'!A:E,5,FALSE)</f>
        <v>0</v>
      </c>
      <c r="E404" s="323">
        <v>111.5</v>
      </c>
      <c r="F404" s="323"/>
      <c r="G404" s="38"/>
      <c r="H404" s="38"/>
      <c r="I404" s="31"/>
      <c r="J404" s="59">
        <f t="shared" si="33"/>
        <v>0</v>
      </c>
      <c r="K404" s="33"/>
      <c r="L404" s="115"/>
      <c r="M404" s="116"/>
      <c r="N404" s="33"/>
      <c r="O404" s="33"/>
      <c r="P404" s="33"/>
    </row>
    <row r="405" spans="1:16" ht="15" outlineLevel="1">
      <c r="A405" s="162">
        <f>VLOOKUP(B405,'M.O.'!A:E,2,FALSE)</f>
        <v>0</v>
      </c>
      <c r="B405" s="163"/>
      <c r="C405" s="58"/>
      <c r="D405" s="59">
        <f>VLOOKUP(B405,'M.O.'!A:E,5,FALSE)</f>
        <v>0</v>
      </c>
      <c r="E405" s="323">
        <v>111.5</v>
      </c>
      <c r="F405" s="323"/>
      <c r="G405" s="38"/>
      <c r="H405" s="38"/>
      <c r="I405" s="31"/>
      <c r="J405" s="59">
        <f t="shared" si="33"/>
        <v>0</v>
      </c>
      <c r="K405" s="33"/>
      <c r="L405" s="115"/>
      <c r="M405" s="116"/>
      <c r="N405" s="33"/>
      <c r="O405" s="33"/>
      <c r="P405" s="33"/>
    </row>
    <row r="406" spans="1:16" ht="15" outlineLevel="1">
      <c r="A406" s="162">
        <f>VLOOKUP(B406,'M.O.'!A:E,2,FALSE)</f>
        <v>0</v>
      </c>
      <c r="B406" s="163"/>
      <c r="C406" s="58"/>
      <c r="D406" s="59">
        <f>VLOOKUP(B406,'M.O.'!A:E,5,FALSE)</f>
        <v>0</v>
      </c>
      <c r="E406" s="323">
        <v>111.5</v>
      </c>
      <c r="F406" s="323"/>
      <c r="G406" s="38"/>
      <c r="H406" s="38"/>
      <c r="I406" s="31"/>
      <c r="J406" s="59">
        <f t="shared" si="33"/>
        <v>0</v>
      </c>
      <c r="K406" s="33"/>
      <c r="L406" s="115"/>
      <c r="M406" s="116"/>
      <c r="N406" s="33"/>
      <c r="O406" s="33"/>
      <c r="P406" s="33"/>
    </row>
    <row r="407" spans="1:16" ht="15" outlineLevel="1">
      <c r="A407" s="162">
        <f>VLOOKUP(B407,'M.O.'!A:E,2,FALSE)</f>
        <v>0</v>
      </c>
      <c r="B407" s="163"/>
      <c r="C407" s="58"/>
      <c r="D407" s="59">
        <f>VLOOKUP(B407,'M.O.'!A:E,5,FALSE)</f>
        <v>0</v>
      </c>
      <c r="E407" s="323">
        <v>111.5</v>
      </c>
      <c r="F407" s="323"/>
      <c r="G407" s="38"/>
      <c r="H407" s="38"/>
      <c r="I407" s="31"/>
      <c r="J407" s="59">
        <f t="shared" si="33"/>
        <v>0</v>
      </c>
      <c r="K407" s="33"/>
      <c r="L407" s="115"/>
      <c r="M407" s="116"/>
      <c r="N407" s="33"/>
      <c r="O407" s="33"/>
      <c r="P407" s="33"/>
    </row>
    <row r="408" spans="1:16" ht="15" outlineLevel="1">
      <c r="A408" s="162">
        <f>VLOOKUP(B408,'M.O.'!A:E,2,FALSE)</f>
        <v>0</v>
      </c>
      <c r="B408" s="163"/>
      <c r="C408" s="58"/>
      <c r="D408" s="59">
        <f>VLOOKUP(B408,'M.O.'!A:E,5,FALSE)</f>
        <v>0</v>
      </c>
      <c r="E408" s="323">
        <v>111.5</v>
      </c>
      <c r="F408" s="323"/>
      <c r="G408" s="38"/>
      <c r="H408" s="38"/>
      <c r="I408" s="31"/>
      <c r="J408" s="59">
        <f t="shared" si="33"/>
        <v>0</v>
      </c>
      <c r="K408" s="33"/>
      <c r="L408" s="115"/>
      <c r="M408" s="116"/>
      <c r="N408" s="33"/>
      <c r="O408" s="33"/>
      <c r="P408" s="33"/>
    </row>
    <row r="409" spans="1:16" ht="15" outlineLevel="1">
      <c r="A409" s="162">
        <f>VLOOKUP(B409,'M.O.'!A:E,2,FALSE)</f>
        <v>0</v>
      </c>
      <c r="B409" s="163"/>
      <c r="C409" s="58"/>
      <c r="D409" s="59">
        <f>VLOOKUP(B409,'M.O.'!A:E,5,FALSE)</f>
        <v>0</v>
      </c>
      <c r="E409" s="323">
        <v>111.5</v>
      </c>
      <c r="F409" s="323"/>
      <c r="G409" s="38"/>
      <c r="H409" s="38"/>
      <c r="I409" s="31"/>
      <c r="J409" s="59">
        <f t="shared" si="33"/>
        <v>0</v>
      </c>
      <c r="K409" s="33"/>
      <c r="L409" s="115"/>
      <c r="M409" s="116"/>
      <c r="N409" s="33"/>
      <c r="O409" s="33"/>
      <c r="P409" s="33"/>
    </row>
    <row r="410" spans="1:16" ht="15" outlineLevel="1">
      <c r="A410" s="162">
        <f>VLOOKUP(B410,'M.O.'!A:E,2,FALSE)</f>
        <v>0</v>
      </c>
      <c r="B410" s="163"/>
      <c r="C410" s="58"/>
      <c r="D410" s="59">
        <f>VLOOKUP(B410,'M.O.'!A:E,5,FALSE)</f>
        <v>0</v>
      </c>
      <c r="E410" s="323">
        <v>111.5</v>
      </c>
      <c r="F410" s="323"/>
      <c r="G410" s="38"/>
      <c r="H410" s="38"/>
      <c r="I410" s="31"/>
      <c r="J410" s="61">
        <f t="shared" si="33"/>
        <v>0</v>
      </c>
      <c r="K410" s="33"/>
      <c r="L410" s="115"/>
      <c r="M410" s="116"/>
      <c r="N410" s="33"/>
      <c r="O410" s="33"/>
      <c r="P410" s="33"/>
    </row>
    <row r="411" spans="1:16" ht="18" customHeight="1" outlineLevel="1">
      <c r="A411" s="34"/>
      <c r="B411" s="34"/>
      <c r="C411" s="35"/>
      <c r="D411" s="34"/>
      <c r="E411" s="34"/>
      <c r="F411" s="34"/>
      <c r="G411" s="34"/>
      <c r="H411" s="34"/>
      <c r="I411" s="36" t="s">
        <v>75</v>
      </c>
      <c r="J411" s="62">
        <f>SUBTOTAL(9,J401:J410)</f>
        <v>53</v>
      </c>
      <c r="K411" s="33"/>
      <c r="L411" s="117"/>
      <c r="M411" s="46"/>
      <c r="N411" s="39"/>
      <c r="O411" s="39"/>
      <c r="P411" s="39"/>
    </row>
    <row r="412" spans="1:16" ht="18" customHeight="1" outlineLevel="1">
      <c r="A412" s="28" t="s">
        <v>76</v>
      </c>
      <c r="B412" s="137" t="s">
        <v>64</v>
      </c>
      <c r="C412" s="29" t="s">
        <v>77</v>
      </c>
      <c r="D412" s="137" t="s">
        <v>78</v>
      </c>
      <c r="E412" s="321" t="s">
        <v>79</v>
      </c>
      <c r="F412" s="321"/>
      <c r="G412" s="324" t="s">
        <v>80</v>
      </c>
      <c r="H412" s="324"/>
      <c r="I412" s="136"/>
      <c r="J412" s="63" t="s">
        <v>81</v>
      </c>
      <c r="K412" s="30"/>
      <c r="L412" s="113"/>
      <c r="M412" s="114"/>
      <c r="N412" s="30"/>
      <c r="O412" s="30"/>
      <c r="P412" s="30"/>
    </row>
    <row r="413" spans="1:16" ht="15" customHeight="1" outlineLevel="1">
      <c r="A413" s="40" t="s">
        <v>369</v>
      </c>
      <c r="B413" s="166">
        <v>14</v>
      </c>
      <c r="C413" s="41">
        <v>5</v>
      </c>
      <c r="D413" s="42" t="s">
        <v>98</v>
      </c>
      <c r="E413" s="325"/>
      <c r="F413" s="325"/>
      <c r="G413" s="325"/>
      <c r="H413" s="325"/>
      <c r="I413" s="167"/>
      <c r="J413" s="59">
        <f>TRUNC((IF(D413&lt;&gt;0,J411,0)+IF(E413&lt;&gt;0,J399,0)+IF(G413&lt;&gt;0,J432,0))*(C413/100),2)</f>
        <v>2.65</v>
      </c>
      <c r="K413" s="33"/>
      <c r="L413" s="168"/>
      <c r="M413" s="169"/>
      <c r="N413" s="33"/>
      <c r="O413" s="33"/>
      <c r="P413" s="33"/>
    </row>
    <row r="414" spans="1:16" ht="15" customHeight="1" outlineLevel="1">
      <c r="A414" s="40" t="s">
        <v>99</v>
      </c>
      <c r="B414" s="166">
        <v>11</v>
      </c>
      <c r="C414" s="41">
        <v>1.1200000000000001</v>
      </c>
      <c r="D414" s="42" t="s">
        <v>98</v>
      </c>
      <c r="E414" s="325"/>
      <c r="F414" s="325"/>
      <c r="G414" s="325"/>
      <c r="H414" s="325"/>
      <c r="I414" s="167"/>
      <c r="J414" s="59">
        <f>TRUNC((IF(D414&lt;&gt;0,J411,0)+IF(E414&lt;&gt;0,J399,0)+IF(G414&lt;&gt;0,J432,0))*(C414/100),2)</f>
        <v>0.59</v>
      </c>
      <c r="K414" s="33"/>
      <c r="L414" s="168"/>
      <c r="M414" s="169"/>
      <c r="N414" s="33"/>
      <c r="O414" s="33"/>
      <c r="P414" s="33"/>
    </row>
    <row r="415" spans="1:16" ht="15" customHeight="1" outlineLevel="1">
      <c r="A415" s="40" t="s">
        <v>100</v>
      </c>
      <c r="B415" s="166">
        <v>12</v>
      </c>
      <c r="C415" s="41">
        <v>9.6</v>
      </c>
      <c r="D415" s="42" t="s">
        <v>98</v>
      </c>
      <c r="E415" s="325"/>
      <c r="F415" s="325"/>
      <c r="G415" s="325"/>
      <c r="H415" s="325"/>
      <c r="I415" s="167"/>
      <c r="J415" s="59">
        <f>TRUNC((IF(D415&lt;&gt;0,J411,0)+IF(E415&lt;&gt;0,J399,0)+IF(G415&lt;&gt;0,J432,0))*(C415/100),2)</f>
        <v>5.08</v>
      </c>
      <c r="K415" s="33"/>
      <c r="L415" s="168"/>
      <c r="M415" s="169"/>
      <c r="N415" s="33"/>
      <c r="O415" s="33"/>
      <c r="P415" s="33"/>
    </row>
    <row r="416" spans="1:16" ht="15" customHeight="1" outlineLevel="1">
      <c r="A416" s="40" t="s">
        <v>101</v>
      </c>
      <c r="B416" s="166">
        <v>13</v>
      </c>
      <c r="C416" s="41">
        <v>4.79</v>
      </c>
      <c r="D416" s="42" t="s">
        <v>98</v>
      </c>
      <c r="E416" s="325"/>
      <c r="F416" s="325"/>
      <c r="G416" s="325"/>
      <c r="H416" s="325"/>
      <c r="I416" s="167"/>
      <c r="J416" s="61">
        <f>TRUNC((IF(D416&lt;&gt;0,J411,0)+IF(E416&lt;&gt;0,J399,0)+IF(G416&lt;&gt;0,J432,0))*(C416/100),2)</f>
        <v>2.5299999999999998</v>
      </c>
      <c r="K416" s="33"/>
      <c r="L416" s="168"/>
      <c r="M416" s="169"/>
      <c r="N416" s="33"/>
      <c r="O416" s="33"/>
      <c r="P416" s="33"/>
    </row>
    <row r="417" spans="1:16" ht="18" customHeight="1" outlineLevel="1">
      <c r="A417" s="43"/>
      <c r="B417" s="43"/>
      <c r="C417" s="44"/>
      <c r="D417" s="43"/>
      <c r="E417" s="43"/>
      <c r="F417" s="43"/>
      <c r="G417" s="43"/>
      <c r="H417" s="43"/>
      <c r="I417" s="45" t="s">
        <v>82</v>
      </c>
      <c r="J417" s="62">
        <f>SUBTOTAL(9,J413:J416)</f>
        <v>10.85</v>
      </c>
      <c r="K417" s="33"/>
      <c r="L417" s="117"/>
      <c r="M417" s="46"/>
      <c r="N417" s="164"/>
      <c r="O417" s="164"/>
      <c r="P417" s="164"/>
    </row>
    <row r="418" spans="1:16" ht="18" customHeight="1" outlineLevel="1">
      <c r="A418" s="43"/>
      <c r="B418" s="43"/>
      <c r="C418" s="44"/>
      <c r="D418" s="43"/>
      <c r="E418" s="43"/>
      <c r="F418" s="43"/>
      <c r="G418" s="43"/>
      <c r="H418" s="43"/>
      <c r="I418" s="45" t="s">
        <v>370</v>
      </c>
      <c r="J418" s="62">
        <f>SUBTOTAL(9,J389:J417)</f>
        <v>825.24000000000012</v>
      </c>
      <c r="K418" s="33"/>
      <c r="L418" s="117"/>
      <c r="M418" s="46"/>
      <c r="N418" s="33"/>
      <c r="O418" s="33"/>
      <c r="P418" s="33"/>
    </row>
    <row r="419" spans="1:16" ht="18" customHeight="1" outlineLevel="1">
      <c r="A419" s="43"/>
      <c r="B419" s="43"/>
      <c r="C419" s="44"/>
      <c r="D419" s="43"/>
      <c r="E419" s="43"/>
      <c r="F419" s="43"/>
      <c r="G419" s="43"/>
      <c r="H419" s="43"/>
      <c r="I419" s="45" t="s">
        <v>83</v>
      </c>
      <c r="J419" s="64">
        <v>0.747</v>
      </c>
      <c r="K419" s="33"/>
      <c r="L419" s="117"/>
      <c r="M419" s="46"/>
      <c r="N419" s="33"/>
      <c r="O419" s="33"/>
      <c r="P419" s="33"/>
    </row>
    <row r="420" spans="1:16" ht="18" customHeight="1" outlineLevel="1">
      <c r="A420" s="43"/>
      <c r="B420" s="43"/>
      <c r="C420" s="44"/>
      <c r="D420" s="43"/>
      <c r="E420" s="43"/>
      <c r="F420" s="43"/>
      <c r="G420" s="43"/>
      <c r="H420" s="43"/>
      <c r="I420" s="45" t="s">
        <v>84</v>
      </c>
      <c r="J420" s="65">
        <f>TRUNC(J418/J419,2)</f>
        <v>1104.73</v>
      </c>
      <c r="K420" s="33"/>
      <c r="L420" s="117"/>
      <c r="M420" s="46"/>
      <c r="N420" s="33"/>
      <c r="O420" s="33"/>
      <c r="P420" s="33"/>
    </row>
    <row r="421" spans="1:16" ht="18" customHeight="1" outlineLevel="1">
      <c r="A421" s="47" t="s">
        <v>85</v>
      </c>
      <c r="B421" s="48" t="s">
        <v>64</v>
      </c>
      <c r="C421" s="49" t="s">
        <v>13</v>
      </c>
      <c r="D421" s="37" t="s">
        <v>94</v>
      </c>
      <c r="E421" s="37"/>
      <c r="F421" s="37"/>
      <c r="G421" s="50"/>
      <c r="H421" s="50"/>
      <c r="I421" s="50" t="s">
        <v>69</v>
      </c>
      <c r="J421" s="63" t="s">
        <v>94</v>
      </c>
      <c r="K421" s="30"/>
      <c r="L421" s="113"/>
      <c r="M421" s="114"/>
      <c r="N421" s="30"/>
      <c r="O421" s="30"/>
      <c r="P421" s="30"/>
    </row>
    <row r="422" spans="1:16" ht="15" customHeight="1" outlineLevel="1">
      <c r="A422" s="162" t="str">
        <f>VLOOKUP(B422,Materiais!A:D,2,FALSE)</f>
        <v>CIMENTO PORTLAND CP II - 32</v>
      </c>
      <c r="B422" s="162">
        <v>10010</v>
      </c>
      <c r="C422" s="60" t="str">
        <f>VLOOKUP(B422,Materiais!A:D,3,FALSE)</f>
        <v>Kg</v>
      </c>
      <c r="D422" s="59">
        <f>VLOOKUP(B422,Materiais!A:D,4,FALSE)</f>
        <v>0.65</v>
      </c>
      <c r="E422" s="170"/>
      <c r="F422" s="170"/>
      <c r="G422" s="170"/>
      <c r="H422" s="170"/>
      <c r="I422" s="31">
        <v>49.814599999999999</v>
      </c>
      <c r="J422" s="59">
        <f t="shared" ref="J422:J431" si="34">TRUNC(I422*D422,2)</f>
        <v>32.369999999999997</v>
      </c>
      <c r="K422" s="33"/>
      <c r="L422" s="115"/>
      <c r="M422" s="116"/>
      <c r="N422" s="33"/>
      <c r="O422" s="33"/>
      <c r="P422" s="33"/>
    </row>
    <row r="423" spans="1:16" ht="15" customHeight="1" outlineLevel="1">
      <c r="A423" s="162" t="str">
        <f>VLOOKUP(B423,Materiais!A:D,2,FALSE)</f>
        <v>AREIA - COMERCIAL (AC)</v>
      </c>
      <c r="B423" s="162">
        <v>10081</v>
      </c>
      <c r="C423" s="60" t="str">
        <f>VLOOKUP(B423,Materiais!A:D,3,FALSE)</f>
        <v>m3</v>
      </c>
      <c r="D423" s="59">
        <f>VLOOKUP(B423,Materiais!A:D,4,FALSE)</f>
        <v>110.34</v>
      </c>
      <c r="E423" s="170"/>
      <c r="F423" s="170"/>
      <c r="G423" s="170"/>
      <c r="H423" s="170"/>
      <c r="I423" s="31">
        <v>6.4699999999999994E-2</v>
      </c>
      <c r="J423" s="59">
        <f t="shared" si="34"/>
        <v>7.13</v>
      </c>
      <c r="K423" s="33"/>
      <c r="L423" s="115"/>
      <c r="M423" s="116"/>
      <c r="N423" s="33"/>
      <c r="O423" s="33"/>
      <c r="P423" s="33"/>
    </row>
    <row r="424" spans="1:16" ht="15" customHeight="1" outlineLevel="1">
      <c r="A424" s="162" t="str">
        <f>VLOOKUP(B424,Materiais!A:D,2,FALSE)</f>
        <v>BIT DE BOTÃO ESFÉRICO - D = 9 7/8"</v>
      </c>
      <c r="B424" s="162" t="s">
        <v>130</v>
      </c>
      <c r="C424" s="60" t="str">
        <f>VLOOKUP(B424,Materiais!A:D,3,FALSE)</f>
        <v>un</v>
      </c>
      <c r="D424" s="59">
        <f>VLOOKUP(B424,Materiais!A:D,4,FALSE)</f>
        <v>9176.25</v>
      </c>
      <c r="E424" s="170"/>
      <c r="F424" s="170"/>
      <c r="G424" s="170"/>
      <c r="H424" s="170"/>
      <c r="I424" s="31">
        <v>2.5000000000000001E-3</v>
      </c>
      <c r="J424" s="59">
        <f t="shared" si="34"/>
        <v>22.94</v>
      </c>
      <c r="K424" s="33"/>
      <c r="L424" s="115"/>
      <c r="M424" s="116"/>
      <c r="N424" s="33"/>
      <c r="O424" s="33"/>
      <c r="P424" s="33"/>
    </row>
    <row r="425" spans="1:16" ht="15" customHeight="1" outlineLevel="1">
      <c r="A425" s="162" t="str">
        <f>VLOOKUP(B425,Materiais!A:D,2,FALSE)</f>
        <v>MARTELO DE FUNDO DTH - D = 8"</v>
      </c>
      <c r="B425" s="162" t="s">
        <v>132</v>
      </c>
      <c r="C425" s="60" t="str">
        <f>VLOOKUP(B425,Materiais!A:D,3,FALSE)</f>
        <v>un</v>
      </c>
      <c r="D425" s="59">
        <f>VLOOKUP(B425,Materiais!A:D,4,FALSE)</f>
        <v>30884.66</v>
      </c>
      <c r="E425" s="170"/>
      <c r="F425" s="170"/>
      <c r="G425" s="170"/>
      <c r="H425" s="170"/>
      <c r="I425" s="31">
        <v>2.0000000000000001E-4</v>
      </c>
      <c r="J425" s="59">
        <f t="shared" si="34"/>
        <v>6.17</v>
      </c>
      <c r="K425" s="33"/>
      <c r="L425" s="115"/>
      <c r="M425" s="116"/>
      <c r="N425" s="33"/>
      <c r="O425" s="33"/>
      <c r="P425" s="33"/>
    </row>
    <row r="426" spans="1:16" ht="15" customHeight="1" outlineLevel="1">
      <c r="A426" s="162">
        <f>VLOOKUP(B426,Materiais!A:D,2,FALSE)</f>
        <v>0</v>
      </c>
      <c r="B426" s="162"/>
      <c r="C426" s="60">
        <f>VLOOKUP(B426,Materiais!A:D,3,FALSE)</f>
        <v>0</v>
      </c>
      <c r="D426" s="59">
        <f>VLOOKUP(B426,Materiais!A:D,4,FALSE)</f>
        <v>0</v>
      </c>
      <c r="E426" s="170"/>
      <c r="F426" s="170"/>
      <c r="G426" s="170"/>
      <c r="H426" s="170"/>
      <c r="I426" s="31"/>
      <c r="J426" s="59">
        <f t="shared" si="34"/>
        <v>0</v>
      </c>
      <c r="K426" s="33"/>
      <c r="L426" s="115"/>
      <c r="M426" s="116"/>
      <c r="N426" s="33"/>
      <c r="O426" s="33"/>
      <c r="P426" s="33"/>
    </row>
    <row r="427" spans="1:16" ht="15" customHeight="1" outlineLevel="1">
      <c r="A427" s="162">
        <f>VLOOKUP(B427,Materiais!A:D,2,FALSE)</f>
        <v>0</v>
      </c>
      <c r="B427" s="162"/>
      <c r="C427" s="60">
        <f>VLOOKUP(B427,Materiais!A:D,3,FALSE)</f>
        <v>0</v>
      </c>
      <c r="D427" s="59">
        <f>VLOOKUP(B427,Materiais!A:D,4,FALSE)</f>
        <v>0</v>
      </c>
      <c r="E427" s="170"/>
      <c r="F427" s="170"/>
      <c r="G427" s="170"/>
      <c r="H427" s="170"/>
      <c r="I427" s="31"/>
      <c r="J427" s="59">
        <f t="shared" si="34"/>
        <v>0</v>
      </c>
      <c r="K427" s="33"/>
      <c r="L427" s="115"/>
      <c r="M427" s="116"/>
      <c r="N427" s="33"/>
      <c r="O427" s="33"/>
      <c r="P427" s="33"/>
    </row>
    <row r="428" spans="1:16" ht="15" customHeight="1" outlineLevel="1">
      <c r="A428" s="162">
        <f>VLOOKUP(B428,Materiais!A:D,2,FALSE)</f>
        <v>0</v>
      </c>
      <c r="B428" s="162"/>
      <c r="C428" s="60">
        <f>VLOOKUP(B428,Materiais!A:D,3,FALSE)</f>
        <v>0</v>
      </c>
      <c r="D428" s="59">
        <f>VLOOKUP(B428,Materiais!A:D,4,FALSE)</f>
        <v>0</v>
      </c>
      <c r="E428" s="170"/>
      <c r="F428" s="170"/>
      <c r="G428" s="170"/>
      <c r="H428" s="170"/>
      <c r="I428" s="31"/>
      <c r="J428" s="59">
        <f t="shared" si="34"/>
        <v>0</v>
      </c>
      <c r="K428" s="33"/>
      <c r="L428" s="115"/>
      <c r="M428" s="116"/>
      <c r="N428" s="33"/>
      <c r="O428" s="33"/>
      <c r="P428" s="33"/>
    </row>
    <row r="429" spans="1:16" ht="15" customHeight="1" outlineLevel="1">
      <c r="A429" s="162">
        <f>VLOOKUP(B429,Materiais!A:D,2,FALSE)</f>
        <v>0</v>
      </c>
      <c r="B429" s="162"/>
      <c r="C429" s="60">
        <f>VLOOKUP(B429,Materiais!A:D,3,FALSE)</f>
        <v>0</v>
      </c>
      <c r="D429" s="59">
        <f>VLOOKUP(B429,Materiais!A:D,4,FALSE)</f>
        <v>0</v>
      </c>
      <c r="E429" s="170"/>
      <c r="F429" s="170"/>
      <c r="G429" s="170"/>
      <c r="H429" s="170"/>
      <c r="I429" s="31"/>
      <c r="J429" s="59">
        <f t="shared" si="34"/>
        <v>0</v>
      </c>
      <c r="K429" s="33"/>
      <c r="L429" s="115"/>
      <c r="M429" s="116"/>
      <c r="N429" s="33"/>
      <c r="O429" s="33"/>
      <c r="P429" s="33"/>
    </row>
    <row r="430" spans="1:16" ht="15" customHeight="1" outlineLevel="1">
      <c r="A430" s="162">
        <f>VLOOKUP(B430,Materiais!A:D,2,FALSE)</f>
        <v>0</v>
      </c>
      <c r="B430" s="162"/>
      <c r="C430" s="60">
        <f>VLOOKUP(B430,Materiais!A:D,3,FALSE)</f>
        <v>0</v>
      </c>
      <c r="D430" s="59">
        <f>VLOOKUP(B430,Materiais!A:D,4,FALSE)</f>
        <v>0</v>
      </c>
      <c r="E430" s="170"/>
      <c r="F430" s="170"/>
      <c r="G430" s="170"/>
      <c r="H430" s="170"/>
      <c r="I430" s="31"/>
      <c r="J430" s="59">
        <f t="shared" si="34"/>
        <v>0</v>
      </c>
      <c r="K430" s="33"/>
      <c r="L430" s="115"/>
      <c r="M430" s="116"/>
      <c r="N430" s="33"/>
      <c r="O430" s="33"/>
      <c r="P430" s="33"/>
    </row>
    <row r="431" spans="1:16" ht="15" customHeight="1" outlineLevel="1">
      <c r="A431" s="162">
        <f>VLOOKUP(B431,Materiais!A:D,2,FALSE)</f>
        <v>0</v>
      </c>
      <c r="B431" s="162"/>
      <c r="C431" s="60">
        <f>VLOOKUP(B431,Materiais!A:D,3,FALSE)</f>
        <v>0</v>
      </c>
      <c r="D431" s="59">
        <f>VLOOKUP(B431,Materiais!A:D,4,FALSE)</f>
        <v>0</v>
      </c>
      <c r="E431" s="170"/>
      <c r="F431" s="170"/>
      <c r="G431" s="170"/>
      <c r="H431" s="170"/>
      <c r="I431" s="31"/>
      <c r="J431" s="59">
        <f t="shared" si="34"/>
        <v>0</v>
      </c>
      <c r="K431" s="33"/>
      <c r="L431" s="115"/>
      <c r="M431" s="116"/>
      <c r="N431" s="33"/>
      <c r="O431" s="33"/>
      <c r="P431" s="33"/>
    </row>
    <row r="432" spans="1:16" ht="18" customHeight="1" outlineLevel="1">
      <c r="A432" s="66"/>
      <c r="B432" s="66"/>
      <c r="C432" s="67"/>
      <c r="D432" s="66"/>
      <c r="E432" s="66"/>
      <c r="F432" s="66"/>
      <c r="G432" s="66"/>
      <c r="H432" s="66"/>
      <c r="I432" s="68" t="s">
        <v>371</v>
      </c>
      <c r="J432" s="69">
        <f>SUBTOTAL(9,J422:J431)</f>
        <v>68.61</v>
      </c>
      <c r="K432" s="33"/>
      <c r="L432" s="117"/>
      <c r="M432" s="46"/>
      <c r="N432" s="39"/>
      <c r="O432" s="39"/>
      <c r="P432" s="39"/>
    </row>
    <row r="433" spans="1:16" ht="18" customHeight="1" outlineLevel="1">
      <c r="A433" s="26" t="s">
        <v>87</v>
      </c>
      <c r="B433" s="70" t="s">
        <v>64</v>
      </c>
      <c r="C433" s="71" t="s">
        <v>13</v>
      </c>
      <c r="D433" s="72" t="s">
        <v>94</v>
      </c>
      <c r="E433" s="72"/>
      <c r="F433" s="72"/>
      <c r="G433" s="73"/>
      <c r="H433" s="73"/>
      <c r="I433" s="73" t="s">
        <v>69</v>
      </c>
      <c r="J433" s="72" t="s">
        <v>94</v>
      </c>
      <c r="K433" s="30"/>
      <c r="L433" s="113"/>
      <c r="M433" s="114"/>
      <c r="N433" s="30"/>
      <c r="O433" s="30"/>
      <c r="P433" s="30"/>
    </row>
    <row r="434" spans="1:16" ht="15" customHeight="1" outlineLevel="1">
      <c r="A434" s="162">
        <f>VLOOKUP(B434,Serviços!A:D,2,FALSE)</f>
        <v>0</v>
      </c>
      <c r="B434" s="162"/>
      <c r="C434" s="60">
        <f>VLOOKUP(B434,Serviços!A:D,3,FALSE)</f>
        <v>0</v>
      </c>
      <c r="D434" s="74">
        <f>VLOOKUP(B434,Serviços!A:F,6,FALSE)</f>
        <v>0</v>
      </c>
      <c r="E434" s="171"/>
      <c r="F434" s="171"/>
      <c r="G434" s="171"/>
      <c r="H434" s="171"/>
      <c r="I434" s="57"/>
      <c r="J434" s="59">
        <f>TRUNC(I434*D434,2)</f>
        <v>0</v>
      </c>
      <c r="K434" s="33"/>
      <c r="L434" s="115"/>
      <c r="M434" s="116"/>
      <c r="N434" s="33"/>
      <c r="O434" s="33"/>
      <c r="P434" s="33"/>
    </row>
    <row r="435" spans="1:16" ht="15" customHeight="1" outlineLevel="1">
      <c r="A435" s="162">
        <f>VLOOKUP(B435,Serviços!A:D,2,FALSE)</f>
        <v>0</v>
      </c>
      <c r="B435" s="162"/>
      <c r="C435" s="60">
        <f>VLOOKUP(B435,Serviços!A:D,3,FALSE)</f>
        <v>0</v>
      </c>
      <c r="D435" s="74">
        <f>VLOOKUP(B435,Serviços!A:F,6,FALSE)</f>
        <v>0</v>
      </c>
      <c r="E435" s="171"/>
      <c r="F435" s="171"/>
      <c r="G435" s="171"/>
      <c r="H435" s="171"/>
      <c r="I435" s="57"/>
      <c r="J435" s="59">
        <f t="shared" ref="J435:J438" si="35">TRUNC(I435*D435,2)</f>
        <v>0</v>
      </c>
      <c r="K435" s="33"/>
      <c r="L435" s="115"/>
      <c r="M435" s="116"/>
      <c r="N435" s="33"/>
      <c r="O435" s="33"/>
      <c r="P435" s="33"/>
    </row>
    <row r="436" spans="1:16" ht="15" customHeight="1" outlineLevel="1">
      <c r="A436" s="162">
        <f>VLOOKUP(B436,Serviços!A:D,2,FALSE)</f>
        <v>0</v>
      </c>
      <c r="B436" s="162"/>
      <c r="C436" s="60">
        <f>VLOOKUP(B436,Serviços!A:D,3,FALSE)</f>
        <v>0</v>
      </c>
      <c r="D436" s="74">
        <f>VLOOKUP(B436,Serviços!A:F,6,FALSE)</f>
        <v>0</v>
      </c>
      <c r="E436" s="171"/>
      <c r="F436" s="171"/>
      <c r="G436" s="171"/>
      <c r="H436" s="171"/>
      <c r="I436" s="57"/>
      <c r="J436" s="59">
        <f t="shared" si="35"/>
        <v>0</v>
      </c>
      <c r="K436" s="33"/>
      <c r="L436" s="115"/>
      <c r="M436" s="116"/>
      <c r="N436" s="33"/>
      <c r="O436" s="33"/>
      <c r="P436" s="33"/>
    </row>
    <row r="437" spans="1:16" ht="15" customHeight="1" outlineLevel="1">
      <c r="A437" s="162">
        <f>VLOOKUP(B437,Serviços!A:D,2,FALSE)</f>
        <v>0</v>
      </c>
      <c r="B437" s="162"/>
      <c r="C437" s="60">
        <f>VLOOKUP(B437,Serviços!A:D,3,FALSE)</f>
        <v>0</v>
      </c>
      <c r="D437" s="74">
        <f>VLOOKUP(B437,Serviços!A:F,6,FALSE)</f>
        <v>0</v>
      </c>
      <c r="E437" s="171"/>
      <c r="F437" s="171"/>
      <c r="G437" s="171"/>
      <c r="H437" s="171"/>
      <c r="I437" s="57"/>
      <c r="J437" s="59">
        <f t="shared" si="35"/>
        <v>0</v>
      </c>
      <c r="K437" s="33"/>
      <c r="L437" s="115"/>
      <c r="M437" s="116"/>
      <c r="N437" s="33"/>
      <c r="O437" s="33"/>
      <c r="P437" s="33"/>
    </row>
    <row r="438" spans="1:16" ht="15" customHeight="1" outlineLevel="1">
      <c r="A438" s="162">
        <f>VLOOKUP(B438,Serviços!A:D,2,FALSE)</f>
        <v>0</v>
      </c>
      <c r="B438" s="162"/>
      <c r="C438" s="60">
        <f>VLOOKUP(B438,Serviços!A:D,3,FALSE)</f>
        <v>0</v>
      </c>
      <c r="D438" s="74">
        <f>VLOOKUP(B438,Serviços!A:F,6,FALSE)</f>
        <v>0</v>
      </c>
      <c r="E438" s="171"/>
      <c r="F438" s="171"/>
      <c r="G438" s="171"/>
      <c r="H438" s="171"/>
      <c r="I438" s="57"/>
      <c r="J438" s="59">
        <f t="shared" si="35"/>
        <v>0</v>
      </c>
      <c r="K438" s="33"/>
      <c r="L438" s="115"/>
      <c r="M438" s="116"/>
      <c r="N438" s="33"/>
      <c r="O438" s="33"/>
      <c r="P438" s="33"/>
    </row>
    <row r="439" spans="1:16" ht="18" customHeight="1" outlineLevel="1">
      <c r="A439" s="34"/>
      <c r="B439" s="34"/>
      <c r="C439" s="35"/>
      <c r="D439" s="34"/>
      <c r="E439" s="34"/>
      <c r="F439" s="34"/>
      <c r="G439" s="34"/>
      <c r="H439" s="34"/>
      <c r="I439" s="51" t="s">
        <v>88</v>
      </c>
      <c r="J439" s="52">
        <f>SUBTOTAL(9,J434:J438)</f>
        <v>0</v>
      </c>
      <c r="K439" s="33"/>
      <c r="L439" s="117"/>
      <c r="M439" s="46"/>
      <c r="N439" s="39"/>
      <c r="O439" s="39"/>
      <c r="P439" s="39"/>
    </row>
    <row r="440" spans="1:16" ht="18" customHeight="1" outlineLevel="1">
      <c r="A440" s="28" t="s">
        <v>89</v>
      </c>
      <c r="B440" s="53" t="s">
        <v>64</v>
      </c>
      <c r="C440" s="29" t="s">
        <v>13</v>
      </c>
      <c r="D440" s="137" t="s">
        <v>90</v>
      </c>
      <c r="E440" s="137" t="s">
        <v>91</v>
      </c>
      <c r="F440" s="137" t="s">
        <v>92</v>
      </c>
      <c r="G440" s="137" t="s">
        <v>93</v>
      </c>
      <c r="H440" s="137" t="s">
        <v>81</v>
      </c>
      <c r="I440" s="136" t="s">
        <v>69</v>
      </c>
      <c r="J440" s="137" t="s">
        <v>94</v>
      </c>
      <c r="K440" s="161"/>
      <c r="L440" s="113"/>
      <c r="M440" s="114"/>
      <c r="N440" s="161"/>
      <c r="O440" s="161"/>
      <c r="P440" s="161"/>
    </row>
    <row r="441" spans="1:16" ht="15" customHeight="1" outlineLevel="1">
      <c r="A441" s="40"/>
      <c r="B441" s="40"/>
      <c r="C441" s="41"/>
      <c r="D441" s="32"/>
      <c r="E441" s="38"/>
      <c r="F441" s="38"/>
      <c r="G441" s="38"/>
      <c r="H441" s="170"/>
      <c r="I441" s="57"/>
      <c r="J441" s="59">
        <f t="shared" ref="J441:J445" si="36">TRUNC(I441*D441,2)</f>
        <v>0</v>
      </c>
      <c r="K441" s="33"/>
      <c r="L441" s="115"/>
      <c r="M441" s="116"/>
      <c r="N441" s="33"/>
      <c r="O441" s="33"/>
      <c r="P441" s="33"/>
    </row>
    <row r="442" spans="1:16" ht="15" customHeight="1" outlineLevel="1">
      <c r="A442" s="40"/>
      <c r="B442" s="40"/>
      <c r="C442" s="41"/>
      <c r="D442" s="32"/>
      <c r="E442" s="38"/>
      <c r="F442" s="38"/>
      <c r="G442" s="38"/>
      <c r="H442" s="170"/>
      <c r="I442" s="57"/>
      <c r="J442" s="59">
        <f t="shared" si="36"/>
        <v>0</v>
      </c>
      <c r="K442" s="33"/>
      <c r="L442" s="115"/>
      <c r="M442" s="116"/>
      <c r="N442" s="33"/>
      <c r="O442" s="33"/>
      <c r="P442" s="33"/>
    </row>
    <row r="443" spans="1:16" ht="15" customHeight="1" outlineLevel="1">
      <c r="A443" s="40"/>
      <c r="B443" s="40"/>
      <c r="C443" s="41"/>
      <c r="D443" s="32"/>
      <c r="E443" s="38"/>
      <c r="F443" s="38"/>
      <c r="G443" s="38"/>
      <c r="H443" s="170"/>
      <c r="I443" s="57"/>
      <c r="J443" s="59">
        <f t="shared" si="36"/>
        <v>0</v>
      </c>
      <c r="K443" s="33"/>
      <c r="L443" s="115"/>
      <c r="M443" s="116"/>
      <c r="N443" s="33"/>
      <c r="O443" s="33"/>
      <c r="P443" s="33"/>
    </row>
    <row r="444" spans="1:16" ht="15" customHeight="1" outlineLevel="1">
      <c r="A444" s="40"/>
      <c r="B444" s="40"/>
      <c r="C444" s="41"/>
      <c r="D444" s="32"/>
      <c r="E444" s="38"/>
      <c r="F444" s="38"/>
      <c r="G444" s="38"/>
      <c r="H444" s="170"/>
      <c r="I444" s="57"/>
      <c r="J444" s="59">
        <f t="shared" si="36"/>
        <v>0</v>
      </c>
      <c r="K444" s="33"/>
      <c r="L444" s="115"/>
      <c r="M444" s="116"/>
      <c r="N444" s="33"/>
      <c r="O444" s="33"/>
      <c r="P444" s="33"/>
    </row>
    <row r="445" spans="1:16" ht="15" customHeight="1" outlineLevel="1">
      <c r="A445" s="40"/>
      <c r="B445" s="40"/>
      <c r="C445" s="41"/>
      <c r="D445" s="32"/>
      <c r="E445" s="38"/>
      <c r="F445" s="38"/>
      <c r="G445" s="38"/>
      <c r="H445" s="170"/>
      <c r="I445" s="57"/>
      <c r="J445" s="61">
        <f t="shared" si="36"/>
        <v>0</v>
      </c>
      <c r="K445" s="33"/>
      <c r="L445" s="115"/>
      <c r="M445" s="116"/>
      <c r="N445" s="33"/>
      <c r="O445" s="33"/>
      <c r="P445" s="33"/>
    </row>
    <row r="446" spans="1:16" ht="18" customHeight="1" outlineLevel="1">
      <c r="A446" s="43"/>
      <c r="B446" s="43"/>
      <c r="C446" s="44"/>
      <c r="D446" s="43"/>
      <c r="E446" s="43"/>
      <c r="F446" s="43"/>
      <c r="G446" s="43"/>
      <c r="H446" s="43"/>
      <c r="I446" s="75" t="s">
        <v>95</v>
      </c>
      <c r="J446" s="62">
        <f>SUBTOTAL(9,J441:J445)</f>
        <v>0</v>
      </c>
      <c r="K446" s="164"/>
      <c r="L446" s="164"/>
      <c r="M446" s="160"/>
      <c r="N446" s="164"/>
      <c r="O446" s="164"/>
      <c r="P446" s="164"/>
    </row>
    <row r="447" spans="1:16" ht="18" customHeight="1" outlineLevel="1">
      <c r="A447" s="43"/>
      <c r="B447" s="43"/>
      <c r="C447" s="44"/>
      <c r="D447" s="43"/>
      <c r="E447" s="43"/>
      <c r="F447" s="43"/>
      <c r="G447" s="43"/>
      <c r="H447" s="43"/>
      <c r="I447" s="75" t="s">
        <v>106</v>
      </c>
      <c r="J447" s="76">
        <f>SUBTOTAL(9,J420:J446)</f>
        <v>1173.3400000000001</v>
      </c>
      <c r="K447" s="164"/>
      <c r="L447" s="164"/>
      <c r="M447" s="160"/>
      <c r="N447" s="164"/>
      <c r="O447" s="164"/>
      <c r="P447" s="164"/>
    </row>
    <row r="448" spans="1:16" ht="18" customHeight="1" outlineLevel="1">
      <c r="A448" s="43"/>
      <c r="B448" s="43" t="s">
        <v>10</v>
      </c>
      <c r="C448" s="44"/>
      <c r="D448" s="43"/>
      <c r="E448" s="43"/>
      <c r="F448" s="43"/>
      <c r="G448" s="43"/>
      <c r="H448" s="54" t="s">
        <v>367</v>
      </c>
      <c r="I448" s="172">
        <f>$M$1</f>
        <v>0.20480000000000001</v>
      </c>
      <c r="J448" s="76">
        <f>TRUNC(J447*I448,2)</f>
        <v>240.3</v>
      </c>
      <c r="K448" s="164"/>
      <c r="L448" s="115"/>
      <c r="M448" s="116"/>
      <c r="N448" s="164"/>
      <c r="O448" s="164"/>
      <c r="P448" s="164"/>
    </row>
    <row r="449" spans="1:16" ht="18" customHeight="1" outlineLevel="1">
      <c r="A449" s="43"/>
      <c r="B449" s="53" t="s">
        <v>372</v>
      </c>
      <c r="C449" s="55" t="s">
        <v>713</v>
      </c>
      <c r="D449" s="43"/>
      <c r="E449" s="43"/>
      <c r="F449" s="43"/>
      <c r="G449" s="43"/>
      <c r="H449" s="43"/>
      <c r="I449" s="75" t="s">
        <v>96</v>
      </c>
      <c r="J449" s="76">
        <f>J447+J448</f>
        <v>1413.64</v>
      </c>
      <c r="K449" s="164"/>
      <c r="L449" s="113"/>
      <c r="M449" s="114"/>
      <c r="N449" s="164"/>
      <c r="O449" s="164"/>
      <c r="P449" s="164"/>
    </row>
    <row r="451" spans="1:16" s="266" customFormat="1" ht="18" customHeight="1">
      <c r="A451" s="260" t="s">
        <v>740</v>
      </c>
      <c r="B451" s="261"/>
      <c r="C451" s="262"/>
      <c r="D451" s="261"/>
      <c r="E451" s="261"/>
      <c r="F451" s="261"/>
      <c r="G451" s="261"/>
      <c r="H451" s="261"/>
      <c r="I451" s="263"/>
      <c r="J451" s="261"/>
      <c r="K451" s="264"/>
      <c r="L451" s="264"/>
      <c r="M451" s="265"/>
      <c r="N451" s="264"/>
      <c r="O451" s="264"/>
      <c r="P451" s="264"/>
    </row>
    <row r="452" spans="1:16" ht="18" customHeight="1" outlineLevel="1">
      <c r="A452" s="28" t="s">
        <v>63</v>
      </c>
      <c r="B452" s="137" t="s">
        <v>64</v>
      </c>
      <c r="C452" s="29" t="s">
        <v>65</v>
      </c>
      <c r="D452" s="137" t="s">
        <v>66</v>
      </c>
      <c r="E452" s="321" t="s">
        <v>67</v>
      </c>
      <c r="F452" s="321"/>
      <c r="G452" s="321" t="s">
        <v>68</v>
      </c>
      <c r="H452" s="321"/>
      <c r="I452" s="136" t="s">
        <v>69</v>
      </c>
      <c r="J452" s="137" t="s">
        <v>70</v>
      </c>
      <c r="K452" s="30"/>
      <c r="L452" s="113"/>
      <c r="M452" s="114"/>
      <c r="N452" s="161"/>
      <c r="O452" s="161"/>
      <c r="P452" s="161"/>
    </row>
    <row r="453" spans="1:16" ht="15" customHeight="1" outlineLevel="1">
      <c r="A453" s="162" t="str">
        <f>VLOOKUP(B453,Equipamentos!A:E,2,FALSE)</f>
        <v>CARRINHO DE MÃO 80L</v>
      </c>
      <c r="B453" s="163">
        <v>30033</v>
      </c>
      <c r="C453" s="56">
        <v>1</v>
      </c>
      <c r="D453" s="57"/>
      <c r="E453" s="320">
        <f>VLOOKUP(B453,Equipamentos!A:E,4,FALSE)</f>
        <v>0.75</v>
      </c>
      <c r="F453" s="320"/>
      <c r="G453" s="320">
        <f>VLOOKUP(B453,Equipamentos!A:E,5,FALSE)</f>
        <v>0.5</v>
      </c>
      <c r="H453" s="320"/>
      <c r="I453" s="31">
        <v>0.1366</v>
      </c>
      <c r="J453" s="59">
        <f>TRUNC(I453*((C453*E453)+(D453*G453)),2)</f>
        <v>0.1</v>
      </c>
      <c r="K453" s="33"/>
      <c r="L453" s="115"/>
      <c r="M453" s="116"/>
      <c r="N453" s="164"/>
      <c r="O453" s="164"/>
      <c r="P453" s="164"/>
    </row>
    <row r="454" spans="1:16" ht="15" customHeight="1" outlineLevel="1">
      <c r="A454" s="162" t="str">
        <f>VLOOKUP(B454,Equipamentos!A:E,2,FALSE)</f>
        <v>COMPRESSOR DE AR PORTÁTIL DE 33,51 L/S (71 PCM) - 14 KW</v>
      </c>
      <c r="B454" s="163" t="s">
        <v>741</v>
      </c>
      <c r="C454" s="56">
        <v>1</v>
      </c>
      <c r="D454" s="57"/>
      <c r="E454" s="320">
        <f>VLOOKUP(B454,Equipamentos!A:E,4,FALSE)</f>
        <v>25.81</v>
      </c>
      <c r="F454" s="320"/>
      <c r="G454" s="320">
        <f>VLOOKUP(B454,Equipamentos!A:E,5,FALSE)</f>
        <v>5.63</v>
      </c>
      <c r="H454" s="320"/>
      <c r="I454" s="31">
        <v>1</v>
      </c>
      <c r="J454" s="59">
        <f t="shared" ref="J454:J462" si="37">TRUNC(I454*((C454*E454)+(D454*G454)),2)</f>
        <v>25.81</v>
      </c>
      <c r="K454" s="33"/>
      <c r="L454" s="115"/>
      <c r="M454" s="116"/>
      <c r="N454" s="164"/>
      <c r="O454" s="164"/>
      <c r="P454" s="164"/>
    </row>
    <row r="455" spans="1:16" ht="15" customHeight="1" outlineLevel="1">
      <c r="A455" s="162" t="str">
        <f>VLOOKUP(B455,Equipamentos!A:E,2,FALSE)</f>
        <v>MARTELETE PERFURADOR/ROMPEDOR A
AR COMPRIMIDO DE 28 KG PARA
CONCRETO COM CAPACIDADE DE 1230 GPM</v>
      </c>
      <c r="B455" s="163" t="s">
        <v>742</v>
      </c>
      <c r="C455" s="56">
        <v>1</v>
      </c>
      <c r="D455" s="57"/>
      <c r="E455" s="320">
        <f>VLOOKUP(B455,Equipamentos!A:E,4,FALSE)</f>
        <v>21.41</v>
      </c>
      <c r="F455" s="320"/>
      <c r="G455" s="320">
        <f>VLOOKUP(B455,Equipamentos!A:E,5,FALSE)</f>
        <v>20.059999999999999</v>
      </c>
      <c r="H455" s="320"/>
      <c r="I455" s="31">
        <v>1</v>
      </c>
      <c r="J455" s="59">
        <f t="shared" si="37"/>
        <v>21.41</v>
      </c>
      <c r="K455" s="33"/>
      <c r="L455" s="115"/>
      <c r="M455" s="116"/>
      <c r="N455" s="164"/>
      <c r="O455" s="164"/>
      <c r="P455" s="164"/>
    </row>
    <row r="456" spans="1:16" ht="15" customHeight="1" outlineLevel="1">
      <c r="A456" s="162">
        <f>VLOOKUP(B456,Equipamentos!A:E,2,FALSE)</f>
        <v>0</v>
      </c>
      <c r="B456" s="163"/>
      <c r="C456" s="56"/>
      <c r="D456" s="57"/>
      <c r="E456" s="320">
        <f>VLOOKUP(B456,Equipamentos!A:E,4,FALSE)</f>
        <v>0</v>
      </c>
      <c r="F456" s="320"/>
      <c r="G456" s="320">
        <f>VLOOKUP(B456,Equipamentos!A:E,5,FALSE)</f>
        <v>0</v>
      </c>
      <c r="H456" s="320"/>
      <c r="I456" s="31"/>
      <c r="J456" s="59">
        <f t="shared" si="37"/>
        <v>0</v>
      </c>
      <c r="K456" s="33"/>
      <c r="L456" s="115"/>
      <c r="M456" s="116"/>
      <c r="N456" s="164"/>
      <c r="O456" s="164"/>
      <c r="P456" s="164"/>
    </row>
    <row r="457" spans="1:16" ht="15" customHeight="1" outlineLevel="1">
      <c r="A457" s="162">
        <f>VLOOKUP(B457,Equipamentos!A:E,2,FALSE)</f>
        <v>0</v>
      </c>
      <c r="B457" s="163"/>
      <c r="C457" s="56"/>
      <c r="D457" s="57"/>
      <c r="E457" s="320">
        <f>VLOOKUP(B457,Equipamentos!A:E,4,FALSE)</f>
        <v>0</v>
      </c>
      <c r="F457" s="320"/>
      <c r="G457" s="320">
        <f>VLOOKUP(B457,Equipamentos!A:E,5,FALSE)</f>
        <v>0</v>
      </c>
      <c r="H457" s="320"/>
      <c r="I457" s="31"/>
      <c r="J457" s="59">
        <f t="shared" si="37"/>
        <v>0</v>
      </c>
      <c r="K457" s="33"/>
      <c r="L457" s="115"/>
      <c r="M457" s="116"/>
      <c r="N457" s="164"/>
      <c r="O457" s="164"/>
      <c r="P457" s="164"/>
    </row>
    <row r="458" spans="1:16" ht="15" customHeight="1" outlineLevel="1">
      <c r="A458" s="162">
        <f>VLOOKUP(B458,Equipamentos!A:E,2,FALSE)</f>
        <v>0</v>
      </c>
      <c r="B458" s="163"/>
      <c r="C458" s="56"/>
      <c r="D458" s="57"/>
      <c r="E458" s="320">
        <f>VLOOKUP(B458,Equipamentos!A:E,4,FALSE)</f>
        <v>0</v>
      </c>
      <c r="F458" s="320"/>
      <c r="G458" s="320">
        <f>VLOOKUP(B458,Equipamentos!A:E,5,FALSE)</f>
        <v>0</v>
      </c>
      <c r="H458" s="320"/>
      <c r="I458" s="31"/>
      <c r="J458" s="59">
        <f t="shared" si="37"/>
        <v>0</v>
      </c>
      <c r="K458" s="33"/>
      <c r="L458" s="115"/>
      <c r="M458" s="116"/>
      <c r="N458" s="164"/>
      <c r="O458" s="164"/>
      <c r="P458" s="164"/>
    </row>
    <row r="459" spans="1:16" ht="15" customHeight="1" outlineLevel="1">
      <c r="A459" s="162">
        <f>VLOOKUP(B459,Equipamentos!A:E,2,FALSE)</f>
        <v>0</v>
      </c>
      <c r="B459" s="163"/>
      <c r="C459" s="56"/>
      <c r="D459" s="57"/>
      <c r="E459" s="320">
        <f>VLOOKUP(B459,Equipamentos!A:E,4,FALSE)</f>
        <v>0</v>
      </c>
      <c r="F459" s="320"/>
      <c r="G459" s="320">
        <f>VLOOKUP(B459,Equipamentos!A:E,5,FALSE)</f>
        <v>0</v>
      </c>
      <c r="H459" s="320"/>
      <c r="I459" s="31"/>
      <c r="J459" s="59">
        <f t="shared" si="37"/>
        <v>0</v>
      </c>
      <c r="K459" s="33"/>
      <c r="L459" s="115"/>
      <c r="M459" s="116"/>
      <c r="N459" s="164"/>
      <c r="O459" s="164"/>
      <c r="P459" s="164"/>
    </row>
    <row r="460" spans="1:16" ht="15" customHeight="1" outlineLevel="1">
      <c r="A460" s="162">
        <f>VLOOKUP(B460,Equipamentos!A:E,2,FALSE)</f>
        <v>0</v>
      </c>
      <c r="B460" s="163"/>
      <c r="C460" s="56"/>
      <c r="D460" s="57"/>
      <c r="E460" s="320">
        <f>VLOOKUP(B460,Equipamentos!A:E,4,FALSE)</f>
        <v>0</v>
      </c>
      <c r="F460" s="320"/>
      <c r="G460" s="320">
        <f>VLOOKUP(B460,Equipamentos!A:E,5,FALSE)</f>
        <v>0</v>
      </c>
      <c r="H460" s="320"/>
      <c r="I460" s="31"/>
      <c r="J460" s="59">
        <f t="shared" si="37"/>
        <v>0</v>
      </c>
      <c r="K460" s="33"/>
      <c r="L460" s="115"/>
      <c r="M460" s="116"/>
      <c r="N460" s="164"/>
      <c r="O460" s="164"/>
      <c r="P460" s="164"/>
    </row>
    <row r="461" spans="1:16" ht="15" customHeight="1" outlineLevel="1">
      <c r="A461" s="162">
        <f>VLOOKUP(B461,Equipamentos!A:E,2,FALSE)</f>
        <v>0</v>
      </c>
      <c r="B461" s="163"/>
      <c r="C461" s="56"/>
      <c r="D461" s="57"/>
      <c r="E461" s="320">
        <f>VLOOKUP(B461,Equipamentos!A:E,4,FALSE)</f>
        <v>0</v>
      </c>
      <c r="F461" s="320"/>
      <c r="G461" s="320">
        <f>VLOOKUP(B461,Equipamentos!A:E,5,FALSE)</f>
        <v>0</v>
      </c>
      <c r="H461" s="320"/>
      <c r="I461" s="31"/>
      <c r="J461" s="59">
        <f t="shared" si="37"/>
        <v>0</v>
      </c>
      <c r="K461" s="33"/>
      <c r="L461" s="115"/>
      <c r="M461" s="116"/>
      <c r="N461" s="164"/>
      <c r="O461" s="164"/>
      <c r="P461" s="164"/>
    </row>
    <row r="462" spans="1:16" ht="15" customHeight="1" outlineLevel="1">
      <c r="A462" s="162">
        <f>VLOOKUP(B462,Equipamentos!A:E,2,FALSE)</f>
        <v>0</v>
      </c>
      <c r="B462" s="163"/>
      <c r="C462" s="56"/>
      <c r="D462" s="57"/>
      <c r="E462" s="320">
        <f>VLOOKUP(B462,Equipamentos!A:E,4,FALSE)</f>
        <v>0</v>
      </c>
      <c r="F462" s="320"/>
      <c r="G462" s="320">
        <f>VLOOKUP(B462,Equipamentos!A:E,5,FALSE)</f>
        <v>0</v>
      </c>
      <c r="H462" s="320"/>
      <c r="I462" s="31"/>
      <c r="J462" s="61">
        <f t="shared" si="37"/>
        <v>0</v>
      </c>
      <c r="K462" s="33"/>
      <c r="L462" s="115"/>
      <c r="M462" s="116"/>
      <c r="N462" s="164"/>
      <c r="O462" s="164"/>
      <c r="P462" s="164"/>
    </row>
    <row r="463" spans="1:16" ht="18" customHeight="1" outlineLevel="1">
      <c r="A463" s="34"/>
      <c r="B463" s="34"/>
      <c r="C463" s="35"/>
      <c r="D463" s="34"/>
      <c r="E463" s="34"/>
      <c r="F463" s="34"/>
      <c r="G463" s="34"/>
      <c r="H463" s="34"/>
      <c r="I463" s="36" t="s">
        <v>71</v>
      </c>
      <c r="J463" s="62">
        <f>SUBTOTAL(9,J453:J462)</f>
        <v>47.32</v>
      </c>
      <c r="K463" s="33"/>
      <c r="L463" s="117"/>
      <c r="M463" s="46"/>
      <c r="N463" s="164"/>
      <c r="O463" s="164"/>
      <c r="P463" s="164"/>
    </row>
    <row r="464" spans="1:16" ht="18" customHeight="1" outlineLevel="1">
      <c r="A464" s="28" t="s">
        <v>72</v>
      </c>
      <c r="B464" s="137" t="s">
        <v>64</v>
      </c>
      <c r="C464" s="29" t="s">
        <v>73</v>
      </c>
      <c r="D464" s="137" t="s">
        <v>74</v>
      </c>
      <c r="E464" s="321" t="s">
        <v>368</v>
      </c>
      <c r="F464" s="326"/>
      <c r="G464" s="165"/>
      <c r="H464" s="165"/>
      <c r="I464" s="136" t="s">
        <v>69</v>
      </c>
      <c r="J464" s="63" t="s">
        <v>70</v>
      </c>
      <c r="K464" s="30"/>
      <c r="L464" s="113"/>
      <c r="M464" s="114"/>
      <c r="N464" s="30"/>
      <c r="O464" s="30"/>
      <c r="P464" s="30"/>
    </row>
    <row r="465" spans="1:16" ht="15" customHeight="1" outlineLevel="1">
      <c r="A465" s="162" t="str">
        <f>VLOOKUP(B465,'M.O.'!A:E,2,FALSE)</f>
        <v>SERVENTE</v>
      </c>
      <c r="B465" s="163">
        <v>20031</v>
      </c>
      <c r="C465" s="58"/>
      <c r="D465" s="59">
        <f>VLOOKUP(B465,'M.O.'!A:E,5,FALSE)</f>
        <v>12.98</v>
      </c>
      <c r="E465" s="323">
        <v>111.5</v>
      </c>
      <c r="F465" s="323"/>
      <c r="G465" s="38"/>
      <c r="H465" s="38"/>
      <c r="I465" s="31">
        <v>0.23150000000000001</v>
      </c>
      <c r="J465" s="59">
        <f t="shared" ref="J465:J474" si="38">TRUNC(I465*D465,2)</f>
        <v>3</v>
      </c>
      <c r="K465" s="33"/>
      <c r="L465" s="115"/>
      <c r="M465" s="116"/>
      <c r="N465" s="33"/>
      <c r="O465" s="33"/>
      <c r="P465" s="33"/>
    </row>
    <row r="466" spans="1:16" ht="15" outlineLevel="1">
      <c r="A466" s="162">
        <f>VLOOKUP(B466,'M.O.'!A:E,2,FALSE)</f>
        <v>0</v>
      </c>
      <c r="B466" s="163"/>
      <c r="C466" s="58"/>
      <c r="D466" s="59">
        <f>VLOOKUP(B466,'M.O.'!A:E,5,FALSE)</f>
        <v>0</v>
      </c>
      <c r="E466" s="323">
        <v>111.5</v>
      </c>
      <c r="F466" s="323"/>
      <c r="G466" s="38"/>
      <c r="H466" s="38"/>
      <c r="I466" s="31"/>
      <c r="J466" s="59">
        <f t="shared" si="38"/>
        <v>0</v>
      </c>
      <c r="K466" s="33"/>
      <c r="L466" s="115"/>
      <c r="M466" s="116"/>
      <c r="N466" s="33"/>
      <c r="O466" s="33"/>
      <c r="P466" s="33"/>
    </row>
    <row r="467" spans="1:16" ht="15" outlineLevel="1">
      <c r="A467" s="162">
        <f>VLOOKUP(B467,'M.O.'!A:E,2,FALSE)</f>
        <v>0</v>
      </c>
      <c r="B467" s="163"/>
      <c r="C467" s="58"/>
      <c r="D467" s="59">
        <f>VLOOKUP(B467,'M.O.'!A:E,5,FALSE)</f>
        <v>0</v>
      </c>
      <c r="E467" s="323">
        <v>111.5</v>
      </c>
      <c r="F467" s="323"/>
      <c r="G467" s="38"/>
      <c r="H467" s="38"/>
      <c r="I467" s="31"/>
      <c r="J467" s="59">
        <f t="shared" si="38"/>
        <v>0</v>
      </c>
      <c r="K467" s="33"/>
      <c r="L467" s="115"/>
      <c r="M467" s="116"/>
      <c r="N467" s="33"/>
      <c r="O467" s="33"/>
      <c r="P467" s="33"/>
    </row>
    <row r="468" spans="1:16" ht="15" outlineLevel="1">
      <c r="A468" s="162">
        <f>VLOOKUP(B468,'M.O.'!A:E,2,FALSE)</f>
        <v>0</v>
      </c>
      <c r="B468" s="163"/>
      <c r="C468" s="58"/>
      <c r="D468" s="59">
        <f>VLOOKUP(B468,'M.O.'!A:E,5,FALSE)</f>
        <v>0</v>
      </c>
      <c r="E468" s="323">
        <v>111.5</v>
      </c>
      <c r="F468" s="323"/>
      <c r="G468" s="38"/>
      <c r="H468" s="38"/>
      <c r="I468" s="31"/>
      <c r="J468" s="59">
        <f t="shared" si="38"/>
        <v>0</v>
      </c>
      <c r="K468" s="33"/>
      <c r="L468" s="115"/>
      <c r="M468" s="116"/>
      <c r="N468" s="33"/>
      <c r="O468" s="33"/>
      <c r="P468" s="33"/>
    </row>
    <row r="469" spans="1:16" ht="15" outlineLevel="1">
      <c r="A469" s="162">
        <f>VLOOKUP(B469,'M.O.'!A:E,2,FALSE)</f>
        <v>0</v>
      </c>
      <c r="B469" s="163"/>
      <c r="C469" s="58"/>
      <c r="D469" s="59">
        <f>VLOOKUP(B469,'M.O.'!A:E,5,FALSE)</f>
        <v>0</v>
      </c>
      <c r="E469" s="323">
        <v>111.5</v>
      </c>
      <c r="F469" s="323"/>
      <c r="G469" s="38"/>
      <c r="H469" s="38"/>
      <c r="I469" s="31"/>
      <c r="J469" s="59">
        <f t="shared" si="38"/>
        <v>0</v>
      </c>
      <c r="K469" s="33"/>
      <c r="L469" s="115"/>
      <c r="M469" s="116"/>
      <c r="N469" s="33"/>
      <c r="O469" s="33"/>
      <c r="P469" s="33"/>
    </row>
    <row r="470" spans="1:16" ht="15" outlineLevel="1">
      <c r="A470" s="162">
        <f>VLOOKUP(B470,'M.O.'!A:E,2,FALSE)</f>
        <v>0</v>
      </c>
      <c r="B470" s="163"/>
      <c r="C470" s="58"/>
      <c r="D470" s="59">
        <f>VLOOKUP(B470,'M.O.'!A:E,5,FALSE)</f>
        <v>0</v>
      </c>
      <c r="E470" s="323">
        <v>111.5</v>
      </c>
      <c r="F470" s="323"/>
      <c r="G470" s="38"/>
      <c r="H470" s="38"/>
      <c r="I470" s="31"/>
      <c r="J470" s="59">
        <f t="shared" si="38"/>
        <v>0</v>
      </c>
      <c r="K470" s="33"/>
      <c r="L470" s="115"/>
      <c r="M470" s="116"/>
      <c r="N470" s="33"/>
      <c r="O470" s="33"/>
      <c r="P470" s="33"/>
    </row>
    <row r="471" spans="1:16" ht="15" outlineLevel="1">
      <c r="A471" s="162">
        <f>VLOOKUP(B471,'M.O.'!A:E,2,FALSE)</f>
        <v>0</v>
      </c>
      <c r="B471" s="163"/>
      <c r="C471" s="58"/>
      <c r="D471" s="59">
        <f>VLOOKUP(B471,'M.O.'!A:E,5,FALSE)</f>
        <v>0</v>
      </c>
      <c r="E471" s="323">
        <v>111.5</v>
      </c>
      <c r="F471" s="323"/>
      <c r="G471" s="38"/>
      <c r="H471" s="38"/>
      <c r="I471" s="31"/>
      <c r="J471" s="59">
        <f t="shared" si="38"/>
        <v>0</v>
      </c>
      <c r="K471" s="33"/>
      <c r="L471" s="115"/>
      <c r="M471" s="116"/>
      <c r="N471" s="33"/>
      <c r="O471" s="33"/>
      <c r="P471" s="33"/>
    </row>
    <row r="472" spans="1:16" ht="15" outlineLevel="1">
      <c r="A472" s="162">
        <f>VLOOKUP(B472,'M.O.'!A:E,2,FALSE)</f>
        <v>0</v>
      </c>
      <c r="B472" s="163"/>
      <c r="C472" s="58"/>
      <c r="D472" s="59">
        <f>VLOOKUP(B472,'M.O.'!A:E,5,FALSE)</f>
        <v>0</v>
      </c>
      <c r="E472" s="323">
        <v>111.5</v>
      </c>
      <c r="F472" s="323"/>
      <c r="G472" s="38"/>
      <c r="H472" s="38"/>
      <c r="I472" s="31"/>
      <c r="J472" s="59">
        <f t="shared" si="38"/>
        <v>0</v>
      </c>
      <c r="K472" s="33"/>
      <c r="L472" s="115"/>
      <c r="M472" s="116"/>
      <c r="N472" s="33"/>
      <c r="O472" s="33"/>
      <c r="P472" s="33"/>
    </row>
    <row r="473" spans="1:16" ht="15" outlineLevel="1">
      <c r="A473" s="162">
        <f>VLOOKUP(B473,'M.O.'!A:E,2,FALSE)</f>
        <v>0</v>
      </c>
      <c r="B473" s="163"/>
      <c r="C473" s="58"/>
      <c r="D473" s="59">
        <f>VLOOKUP(B473,'M.O.'!A:E,5,FALSE)</f>
        <v>0</v>
      </c>
      <c r="E473" s="323">
        <v>111.5</v>
      </c>
      <c r="F473" s="323"/>
      <c r="G473" s="38"/>
      <c r="H473" s="38"/>
      <c r="I473" s="31"/>
      <c r="J473" s="59">
        <f t="shared" si="38"/>
        <v>0</v>
      </c>
      <c r="K473" s="33"/>
      <c r="L473" s="115"/>
      <c r="M473" s="116"/>
      <c r="N473" s="33"/>
      <c r="O473" s="33"/>
      <c r="P473" s="33"/>
    </row>
    <row r="474" spans="1:16" ht="15" outlineLevel="1">
      <c r="A474" s="162">
        <f>VLOOKUP(B474,'M.O.'!A:E,2,FALSE)</f>
        <v>0</v>
      </c>
      <c r="B474" s="163"/>
      <c r="C474" s="58"/>
      <c r="D474" s="59">
        <f>VLOOKUP(B474,'M.O.'!A:E,5,FALSE)</f>
        <v>0</v>
      </c>
      <c r="E474" s="323">
        <v>111.5</v>
      </c>
      <c r="F474" s="323"/>
      <c r="G474" s="38"/>
      <c r="H474" s="38"/>
      <c r="I474" s="31"/>
      <c r="J474" s="61">
        <f t="shared" si="38"/>
        <v>0</v>
      </c>
      <c r="K474" s="33"/>
      <c r="L474" s="115"/>
      <c r="M474" s="116"/>
      <c r="N474" s="33"/>
      <c r="O474" s="33"/>
      <c r="P474" s="33"/>
    </row>
    <row r="475" spans="1:16" ht="18" customHeight="1" outlineLevel="1">
      <c r="A475" s="34"/>
      <c r="B475" s="34"/>
      <c r="C475" s="35"/>
      <c r="D475" s="34"/>
      <c r="E475" s="34"/>
      <c r="F475" s="34"/>
      <c r="G475" s="34"/>
      <c r="H475" s="34"/>
      <c r="I475" s="36" t="s">
        <v>75</v>
      </c>
      <c r="J475" s="62">
        <f>SUBTOTAL(9,J465:J474)</f>
        <v>3</v>
      </c>
      <c r="K475" s="33"/>
      <c r="L475" s="117"/>
      <c r="M475" s="46"/>
      <c r="N475" s="39"/>
      <c r="O475" s="39"/>
      <c r="P475" s="39"/>
    </row>
    <row r="476" spans="1:16" ht="18" customHeight="1" outlineLevel="1">
      <c r="A476" s="28" t="s">
        <v>76</v>
      </c>
      <c r="B476" s="137" t="s">
        <v>64</v>
      </c>
      <c r="C476" s="29" t="s">
        <v>77</v>
      </c>
      <c r="D476" s="137" t="s">
        <v>78</v>
      </c>
      <c r="E476" s="321" t="s">
        <v>79</v>
      </c>
      <c r="F476" s="321"/>
      <c r="G476" s="324" t="s">
        <v>80</v>
      </c>
      <c r="H476" s="324"/>
      <c r="I476" s="136"/>
      <c r="J476" s="63" t="s">
        <v>81</v>
      </c>
      <c r="K476" s="30"/>
      <c r="L476" s="113"/>
      <c r="M476" s="114"/>
      <c r="N476" s="30"/>
      <c r="O476" s="30"/>
      <c r="P476" s="30"/>
    </row>
    <row r="477" spans="1:16" ht="15" customHeight="1" outlineLevel="1">
      <c r="A477" s="40" t="s">
        <v>369</v>
      </c>
      <c r="B477" s="166">
        <v>14</v>
      </c>
      <c r="C477" s="41">
        <v>5</v>
      </c>
      <c r="D477" s="42" t="s">
        <v>98</v>
      </c>
      <c r="E477" s="325"/>
      <c r="F477" s="325"/>
      <c r="G477" s="325"/>
      <c r="H477" s="325"/>
      <c r="I477" s="167"/>
      <c r="J477" s="59">
        <f>TRUNC((IF(D477&lt;&gt;0,J475,0)+IF(E477&lt;&gt;0,J463,0)+IF(G477&lt;&gt;0,J496,0))*(C477/100),2)</f>
        <v>0.15</v>
      </c>
      <c r="K477" s="33"/>
      <c r="L477" s="168"/>
      <c r="M477" s="169"/>
      <c r="N477" s="33"/>
      <c r="O477" s="33"/>
      <c r="P477" s="33"/>
    </row>
    <row r="478" spans="1:16" ht="15" customHeight="1" outlineLevel="1">
      <c r="A478" s="40" t="s">
        <v>99</v>
      </c>
      <c r="B478" s="166">
        <v>11</v>
      </c>
      <c r="C478" s="41">
        <v>1.1200000000000001</v>
      </c>
      <c r="D478" s="42" t="s">
        <v>98</v>
      </c>
      <c r="E478" s="325"/>
      <c r="F478" s="325"/>
      <c r="G478" s="325"/>
      <c r="H478" s="325"/>
      <c r="I478" s="167"/>
      <c r="J478" s="59">
        <f>TRUNC((IF(D478&lt;&gt;0,J475,0)+IF(E478&lt;&gt;0,J463,0)+IF(G478&lt;&gt;0,J496,0))*(C478/100),2)</f>
        <v>0.03</v>
      </c>
      <c r="K478" s="33"/>
      <c r="L478" s="168"/>
      <c r="M478" s="169"/>
      <c r="N478" s="33"/>
      <c r="O478" s="33"/>
      <c r="P478" s="33"/>
    </row>
    <row r="479" spans="1:16" ht="15" customHeight="1" outlineLevel="1">
      <c r="A479" s="40" t="s">
        <v>100</v>
      </c>
      <c r="B479" s="166">
        <v>12</v>
      </c>
      <c r="C479" s="41">
        <v>9.6</v>
      </c>
      <c r="D479" s="42" t="s">
        <v>98</v>
      </c>
      <c r="E479" s="325"/>
      <c r="F479" s="325"/>
      <c r="G479" s="325"/>
      <c r="H479" s="325"/>
      <c r="I479" s="167"/>
      <c r="J479" s="59">
        <f>TRUNC((IF(D479&lt;&gt;0,J475,0)+IF(E479&lt;&gt;0,J463,0)+IF(G479&lt;&gt;0,J496,0))*(C479/100),2)</f>
        <v>0.28000000000000003</v>
      </c>
      <c r="K479" s="33"/>
      <c r="L479" s="168"/>
      <c r="M479" s="169"/>
      <c r="N479" s="33"/>
      <c r="O479" s="33"/>
      <c r="P479" s="33"/>
    </row>
    <row r="480" spans="1:16" ht="15" customHeight="1" outlineLevel="1">
      <c r="A480" s="40" t="s">
        <v>101</v>
      </c>
      <c r="B480" s="166">
        <v>13</v>
      </c>
      <c r="C480" s="41">
        <v>4.79</v>
      </c>
      <c r="D480" s="42" t="s">
        <v>98</v>
      </c>
      <c r="E480" s="325"/>
      <c r="F480" s="325"/>
      <c r="G480" s="325"/>
      <c r="H480" s="325"/>
      <c r="I480" s="167"/>
      <c r="J480" s="61">
        <f>TRUNC((IF(D480&lt;&gt;0,J475,0)+IF(E480&lt;&gt;0,J463,0)+IF(G480&lt;&gt;0,J496,0))*(C480/100),2)</f>
        <v>0.14000000000000001</v>
      </c>
      <c r="K480" s="33"/>
      <c r="L480" s="168"/>
      <c r="M480" s="169"/>
      <c r="N480" s="33"/>
      <c r="O480" s="33"/>
      <c r="P480" s="33"/>
    </row>
    <row r="481" spans="1:16" ht="18" customHeight="1" outlineLevel="1">
      <c r="A481" s="43"/>
      <c r="B481" s="43"/>
      <c r="C481" s="44"/>
      <c r="D481" s="43"/>
      <c r="E481" s="43"/>
      <c r="F481" s="43"/>
      <c r="G481" s="43"/>
      <c r="H481" s="43"/>
      <c r="I481" s="45" t="s">
        <v>82</v>
      </c>
      <c r="J481" s="62">
        <f>SUBTOTAL(9,J477:J480)</f>
        <v>0.60000000000000009</v>
      </c>
      <c r="K481" s="33"/>
      <c r="L481" s="117"/>
      <c r="M481" s="46"/>
      <c r="N481" s="164"/>
      <c r="O481" s="164"/>
      <c r="P481" s="164"/>
    </row>
    <row r="482" spans="1:16" ht="18" customHeight="1" outlineLevel="1">
      <c r="A482" s="43"/>
      <c r="B482" s="43"/>
      <c r="C482" s="44"/>
      <c r="D482" s="43"/>
      <c r="E482" s="43"/>
      <c r="F482" s="43"/>
      <c r="G482" s="43"/>
      <c r="H482" s="43"/>
      <c r="I482" s="45" t="s">
        <v>370</v>
      </c>
      <c r="J482" s="62">
        <f>SUBTOTAL(9,J453:J481)</f>
        <v>50.92</v>
      </c>
      <c r="K482" s="33"/>
      <c r="L482" s="117"/>
      <c r="M482" s="46"/>
      <c r="N482" s="33"/>
      <c r="O482" s="33"/>
      <c r="P482" s="33"/>
    </row>
    <row r="483" spans="1:16" ht="18" customHeight="1" outlineLevel="1">
      <c r="A483" s="43"/>
      <c r="B483" s="43"/>
      <c r="C483" s="44"/>
      <c r="D483" s="43"/>
      <c r="E483" s="43"/>
      <c r="F483" s="43"/>
      <c r="G483" s="43"/>
      <c r="H483" s="43"/>
      <c r="I483" s="45" t="s">
        <v>83</v>
      </c>
      <c r="J483" s="64">
        <v>0.1545</v>
      </c>
      <c r="K483" s="33"/>
      <c r="L483" s="117"/>
      <c r="M483" s="46"/>
      <c r="N483" s="33"/>
      <c r="O483" s="33"/>
      <c r="P483" s="33"/>
    </row>
    <row r="484" spans="1:16" ht="18" customHeight="1" outlineLevel="1">
      <c r="A484" s="43"/>
      <c r="B484" s="43"/>
      <c r="C484" s="44"/>
      <c r="D484" s="43"/>
      <c r="E484" s="43"/>
      <c r="F484" s="43"/>
      <c r="G484" s="43"/>
      <c r="H484" s="43"/>
      <c r="I484" s="45" t="s">
        <v>84</v>
      </c>
      <c r="J484" s="65">
        <f>TRUNC(J482/J483,2)</f>
        <v>329.57</v>
      </c>
      <c r="K484" s="33"/>
      <c r="L484" s="117"/>
      <c r="M484" s="46"/>
      <c r="N484" s="33"/>
      <c r="O484" s="33"/>
      <c r="P484" s="33"/>
    </row>
    <row r="485" spans="1:16" ht="18" customHeight="1" outlineLevel="1">
      <c r="A485" s="47" t="s">
        <v>85</v>
      </c>
      <c r="B485" s="48" t="s">
        <v>64</v>
      </c>
      <c r="C485" s="49" t="s">
        <v>13</v>
      </c>
      <c r="D485" s="37" t="s">
        <v>94</v>
      </c>
      <c r="E485" s="37"/>
      <c r="F485" s="37"/>
      <c r="G485" s="50"/>
      <c r="H485" s="50"/>
      <c r="I485" s="50" t="s">
        <v>69</v>
      </c>
      <c r="J485" s="63" t="s">
        <v>94</v>
      </c>
      <c r="K485" s="30"/>
      <c r="L485" s="113"/>
      <c r="M485" s="114"/>
      <c r="N485" s="30"/>
      <c r="O485" s="30"/>
      <c r="P485" s="30"/>
    </row>
    <row r="486" spans="1:16" ht="15" customHeight="1" outlineLevel="1">
      <c r="A486" s="162" t="str">
        <f>VLOOKUP(B486,Materiais!A:D,2,FALSE)</f>
        <v>PONTEIRO PARA MARTELETE - D=32 MM E C= 1,00 M</v>
      </c>
      <c r="B486" s="162" t="s">
        <v>745</v>
      </c>
      <c r="C486" s="60" t="str">
        <f>VLOOKUP(B486,Materiais!A:D,3,FALSE)</f>
        <v>un</v>
      </c>
      <c r="D486" s="59">
        <f>VLOOKUP(B486,Materiais!A:D,4,FALSE)</f>
        <v>675.11</v>
      </c>
      <c r="E486" s="170"/>
      <c r="F486" s="170"/>
      <c r="G486" s="170"/>
      <c r="H486" s="170"/>
      <c r="I486" s="31">
        <v>0.17799999999999999</v>
      </c>
      <c r="J486" s="59">
        <f t="shared" ref="J486:J495" si="39">TRUNC(I486*D486,2)</f>
        <v>120.16</v>
      </c>
      <c r="K486" s="33"/>
      <c r="L486" s="115"/>
      <c r="M486" s="116"/>
      <c r="N486" s="33"/>
      <c r="O486" s="33"/>
      <c r="P486" s="33"/>
    </row>
    <row r="487" spans="1:16" ht="15" customHeight="1" outlineLevel="1">
      <c r="A487" s="162">
        <f>VLOOKUP(B487,Materiais!A:D,2,FALSE)</f>
        <v>0</v>
      </c>
      <c r="B487" s="162"/>
      <c r="C487" s="60">
        <f>VLOOKUP(B487,Materiais!A:D,3,FALSE)</f>
        <v>0</v>
      </c>
      <c r="D487" s="59">
        <f>VLOOKUP(B487,Materiais!A:D,4,FALSE)</f>
        <v>0</v>
      </c>
      <c r="E487" s="170"/>
      <c r="F487" s="170"/>
      <c r="G487" s="170"/>
      <c r="H487" s="170"/>
      <c r="I487" s="31"/>
      <c r="J487" s="59">
        <f t="shared" si="39"/>
        <v>0</v>
      </c>
      <c r="K487" s="33"/>
      <c r="L487" s="115"/>
      <c r="M487" s="116"/>
      <c r="N487" s="33"/>
      <c r="O487" s="33"/>
      <c r="P487" s="33"/>
    </row>
    <row r="488" spans="1:16" ht="15" customHeight="1" outlineLevel="1">
      <c r="A488" s="162">
        <f>VLOOKUP(B488,Materiais!A:D,2,FALSE)</f>
        <v>0</v>
      </c>
      <c r="B488" s="162"/>
      <c r="C488" s="60">
        <f>VLOOKUP(B488,Materiais!A:D,3,FALSE)</f>
        <v>0</v>
      </c>
      <c r="D488" s="59">
        <f>VLOOKUP(B488,Materiais!A:D,4,FALSE)</f>
        <v>0</v>
      </c>
      <c r="E488" s="170"/>
      <c r="F488" s="170"/>
      <c r="G488" s="170"/>
      <c r="H488" s="170"/>
      <c r="I488" s="31"/>
      <c r="J488" s="59">
        <f t="shared" si="39"/>
        <v>0</v>
      </c>
      <c r="K488" s="33"/>
      <c r="L488" s="115"/>
      <c r="M488" s="116"/>
      <c r="N488" s="33"/>
      <c r="O488" s="33"/>
      <c r="P488" s="33"/>
    </row>
    <row r="489" spans="1:16" ht="15" customHeight="1" outlineLevel="1">
      <c r="A489" s="162">
        <f>VLOOKUP(B489,Materiais!A:D,2,FALSE)</f>
        <v>0</v>
      </c>
      <c r="B489" s="162"/>
      <c r="C489" s="60">
        <f>VLOOKUP(B489,Materiais!A:D,3,FALSE)</f>
        <v>0</v>
      </c>
      <c r="D489" s="59">
        <f>VLOOKUP(B489,Materiais!A:D,4,FALSE)</f>
        <v>0</v>
      </c>
      <c r="E489" s="170"/>
      <c r="F489" s="170"/>
      <c r="G489" s="170"/>
      <c r="H489" s="170"/>
      <c r="I489" s="31"/>
      <c r="J489" s="59">
        <f t="shared" si="39"/>
        <v>0</v>
      </c>
      <c r="K489" s="33"/>
      <c r="L489" s="115"/>
      <c r="M489" s="116"/>
      <c r="N489" s="33"/>
      <c r="O489" s="33"/>
      <c r="P489" s="33"/>
    </row>
    <row r="490" spans="1:16" ht="15" customHeight="1" outlineLevel="1">
      <c r="A490" s="162">
        <f>VLOOKUP(B490,Materiais!A:D,2,FALSE)</f>
        <v>0</v>
      </c>
      <c r="B490" s="162"/>
      <c r="C490" s="60">
        <f>VLOOKUP(B490,Materiais!A:D,3,FALSE)</f>
        <v>0</v>
      </c>
      <c r="D490" s="59">
        <f>VLOOKUP(B490,Materiais!A:D,4,FALSE)</f>
        <v>0</v>
      </c>
      <c r="E490" s="170"/>
      <c r="F490" s="170"/>
      <c r="G490" s="170"/>
      <c r="H490" s="170"/>
      <c r="I490" s="31"/>
      <c r="J490" s="59">
        <f t="shared" si="39"/>
        <v>0</v>
      </c>
      <c r="K490" s="33"/>
      <c r="L490" s="115"/>
      <c r="M490" s="116"/>
      <c r="N490" s="33"/>
      <c r="O490" s="33"/>
      <c r="P490" s="33"/>
    </row>
    <row r="491" spans="1:16" ht="15" customHeight="1" outlineLevel="1">
      <c r="A491" s="162">
        <f>VLOOKUP(B491,Materiais!A:D,2,FALSE)</f>
        <v>0</v>
      </c>
      <c r="B491" s="162"/>
      <c r="C491" s="60">
        <f>VLOOKUP(B491,Materiais!A:D,3,FALSE)</f>
        <v>0</v>
      </c>
      <c r="D491" s="59">
        <f>VLOOKUP(B491,Materiais!A:D,4,FALSE)</f>
        <v>0</v>
      </c>
      <c r="E491" s="170"/>
      <c r="F491" s="170"/>
      <c r="G491" s="170"/>
      <c r="H491" s="170"/>
      <c r="I491" s="31"/>
      <c r="J491" s="59">
        <f t="shared" si="39"/>
        <v>0</v>
      </c>
      <c r="K491" s="33"/>
      <c r="L491" s="115"/>
      <c r="M491" s="116"/>
      <c r="N491" s="33"/>
      <c r="O491" s="33"/>
      <c r="P491" s="33"/>
    </row>
    <row r="492" spans="1:16" ht="15" customHeight="1" outlineLevel="1">
      <c r="A492" s="162">
        <f>VLOOKUP(B492,Materiais!A:D,2,FALSE)</f>
        <v>0</v>
      </c>
      <c r="B492" s="162"/>
      <c r="C492" s="60">
        <f>VLOOKUP(B492,Materiais!A:D,3,FALSE)</f>
        <v>0</v>
      </c>
      <c r="D492" s="59">
        <f>VLOOKUP(B492,Materiais!A:D,4,FALSE)</f>
        <v>0</v>
      </c>
      <c r="E492" s="170"/>
      <c r="F492" s="170"/>
      <c r="G492" s="170"/>
      <c r="H492" s="170"/>
      <c r="I492" s="31"/>
      <c r="J492" s="59">
        <f t="shared" si="39"/>
        <v>0</v>
      </c>
      <c r="K492" s="33"/>
      <c r="L492" s="115"/>
      <c r="M492" s="116"/>
      <c r="N492" s="33"/>
      <c r="O492" s="33"/>
      <c r="P492" s="33"/>
    </row>
    <row r="493" spans="1:16" ht="15" customHeight="1" outlineLevel="1">
      <c r="A493" s="162">
        <f>VLOOKUP(B493,Materiais!A:D,2,FALSE)</f>
        <v>0</v>
      </c>
      <c r="B493" s="162"/>
      <c r="C493" s="60">
        <f>VLOOKUP(B493,Materiais!A:D,3,FALSE)</f>
        <v>0</v>
      </c>
      <c r="D493" s="59">
        <f>VLOOKUP(B493,Materiais!A:D,4,FALSE)</f>
        <v>0</v>
      </c>
      <c r="E493" s="170"/>
      <c r="F493" s="170"/>
      <c r="G493" s="170"/>
      <c r="H493" s="170"/>
      <c r="I493" s="31"/>
      <c r="J493" s="59">
        <f t="shared" si="39"/>
        <v>0</v>
      </c>
      <c r="K493" s="33"/>
      <c r="L493" s="115"/>
      <c r="M493" s="116"/>
      <c r="N493" s="33"/>
      <c r="O493" s="33"/>
      <c r="P493" s="33"/>
    </row>
    <row r="494" spans="1:16" ht="15" customHeight="1" outlineLevel="1">
      <c r="A494" s="162">
        <f>VLOOKUP(B494,Materiais!A:D,2,FALSE)</f>
        <v>0</v>
      </c>
      <c r="B494" s="162"/>
      <c r="C494" s="60">
        <f>VLOOKUP(B494,Materiais!A:D,3,FALSE)</f>
        <v>0</v>
      </c>
      <c r="D494" s="59">
        <f>VLOOKUP(B494,Materiais!A:D,4,FALSE)</f>
        <v>0</v>
      </c>
      <c r="E494" s="170"/>
      <c r="F494" s="170"/>
      <c r="G494" s="170"/>
      <c r="H494" s="170"/>
      <c r="I494" s="31"/>
      <c r="J494" s="59">
        <f t="shared" si="39"/>
        <v>0</v>
      </c>
      <c r="K494" s="33"/>
      <c r="L494" s="115"/>
      <c r="M494" s="116"/>
      <c r="N494" s="33"/>
      <c r="O494" s="33"/>
      <c r="P494" s="33"/>
    </row>
    <row r="495" spans="1:16" ht="15" customHeight="1" outlineLevel="1">
      <c r="A495" s="162">
        <f>VLOOKUP(B495,Materiais!A:D,2,FALSE)</f>
        <v>0</v>
      </c>
      <c r="B495" s="162"/>
      <c r="C495" s="60">
        <f>VLOOKUP(B495,Materiais!A:D,3,FALSE)</f>
        <v>0</v>
      </c>
      <c r="D495" s="59">
        <f>VLOOKUP(B495,Materiais!A:D,4,FALSE)</f>
        <v>0</v>
      </c>
      <c r="E495" s="170"/>
      <c r="F495" s="170"/>
      <c r="G495" s="170"/>
      <c r="H495" s="170"/>
      <c r="I495" s="31"/>
      <c r="J495" s="59">
        <f t="shared" si="39"/>
        <v>0</v>
      </c>
      <c r="K495" s="33"/>
      <c r="L495" s="115"/>
      <c r="M495" s="116"/>
      <c r="N495" s="33"/>
      <c r="O495" s="33"/>
      <c r="P495" s="33"/>
    </row>
    <row r="496" spans="1:16" ht="18" customHeight="1" outlineLevel="1">
      <c r="A496" s="66"/>
      <c r="B496" s="66"/>
      <c r="C496" s="67"/>
      <c r="D496" s="66"/>
      <c r="E496" s="66"/>
      <c r="F496" s="66"/>
      <c r="G496" s="66"/>
      <c r="H496" s="66"/>
      <c r="I496" s="68" t="s">
        <v>371</v>
      </c>
      <c r="J496" s="69">
        <f>SUBTOTAL(9,J486:J495)</f>
        <v>120.16</v>
      </c>
      <c r="K496" s="33"/>
      <c r="L496" s="117"/>
      <c r="M496" s="46"/>
      <c r="N496" s="39"/>
      <c r="O496" s="39"/>
      <c r="P496" s="39"/>
    </row>
    <row r="497" spans="1:16" ht="18" customHeight="1" outlineLevel="1">
      <c r="A497" s="26" t="s">
        <v>87</v>
      </c>
      <c r="B497" s="70" t="s">
        <v>64</v>
      </c>
      <c r="C497" s="71" t="s">
        <v>13</v>
      </c>
      <c r="D497" s="72" t="s">
        <v>94</v>
      </c>
      <c r="E497" s="72"/>
      <c r="F497" s="72"/>
      <c r="G497" s="73"/>
      <c r="H497" s="73"/>
      <c r="I497" s="73" t="s">
        <v>69</v>
      </c>
      <c r="J497" s="72" t="s">
        <v>94</v>
      </c>
      <c r="K497" s="30"/>
      <c r="L497" s="113"/>
      <c r="M497" s="114"/>
      <c r="N497" s="30"/>
      <c r="O497" s="30"/>
      <c r="P497" s="30"/>
    </row>
    <row r="498" spans="1:16" ht="15" customHeight="1" outlineLevel="1">
      <c r="A498" s="162">
        <f>VLOOKUP(B498,Serviços!A:D,2,FALSE)</f>
        <v>0</v>
      </c>
      <c r="B498" s="162"/>
      <c r="C498" s="60">
        <f>VLOOKUP(B498,Serviços!A:D,3,FALSE)</f>
        <v>0</v>
      </c>
      <c r="D498" s="74">
        <f>VLOOKUP(B498,Serviços!A:F,6,FALSE)</f>
        <v>0</v>
      </c>
      <c r="E498" s="171"/>
      <c r="F498" s="171"/>
      <c r="G498" s="171"/>
      <c r="H498" s="171"/>
      <c r="I498" s="57"/>
      <c r="J498" s="59">
        <f>TRUNC(I498*D498,2)</f>
        <v>0</v>
      </c>
      <c r="K498" s="33"/>
      <c r="L498" s="115"/>
      <c r="M498" s="116"/>
      <c r="N498" s="33"/>
      <c r="O498" s="33"/>
      <c r="P498" s="33"/>
    </row>
    <row r="499" spans="1:16" ht="15" customHeight="1" outlineLevel="1">
      <c r="A499" s="162">
        <f>VLOOKUP(B499,Serviços!A:D,2,FALSE)</f>
        <v>0</v>
      </c>
      <c r="B499" s="162"/>
      <c r="C499" s="60">
        <f>VLOOKUP(B499,Serviços!A:D,3,FALSE)</f>
        <v>0</v>
      </c>
      <c r="D499" s="74">
        <f>VLOOKUP(B499,Serviços!A:F,6,FALSE)</f>
        <v>0</v>
      </c>
      <c r="E499" s="171"/>
      <c r="F499" s="171"/>
      <c r="G499" s="171"/>
      <c r="H499" s="171"/>
      <c r="I499" s="57"/>
      <c r="J499" s="59">
        <f t="shared" ref="J499:J502" si="40">TRUNC(I499*D499,2)</f>
        <v>0</v>
      </c>
      <c r="K499" s="33"/>
      <c r="L499" s="115"/>
      <c r="M499" s="116"/>
      <c r="N499" s="33"/>
      <c r="O499" s="33"/>
      <c r="P499" s="33"/>
    </row>
    <row r="500" spans="1:16" ht="15" customHeight="1" outlineLevel="1">
      <c r="A500" s="162">
        <f>VLOOKUP(B500,Serviços!A:D,2,FALSE)</f>
        <v>0</v>
      </c>
      <c r="B500" s="162"/>
      <c r="C500" s="60">
        <f>VLOOKUP(B500,Serviços!A:D,3,FALSE)</f>
        <v>0</v>
      </c>
      <c r="D500" s="74">
        <f>VLOOKUP(B500,Serviços!A:F,6,FALSE)</f>
        <v>0</v>
      </c>
      <c r="E500" s="171"/>
      <c r="F500" s="171"/>
      <c r="G500" s="171"/>
      <c r="H500" s="171"/>
      <c r="I500" s="57"/>
      <c r="J500" s="59">
        <f t="shared" si="40"/>
        <v>0</v>
      </c>
      <c r="K500" s="33"/>
      <c r="L500" s="115"/>
      <c r="M500" s="116"/>
      <c r="N500" s="33"/>
      <c r="O500" s="33"/>
      <c r="P500" s="33"/>
    </row>
    <row r="501" spans="1:16" ht="15" customHeight="1" outlineLevel="1">
      <c r="A501" s="162">
        <f>VLOOKUP(B501,Serviços!A:D,2,FALSE)</f>
        <v>0</v>
      </c>
      <c r="B501" s="162"/>
      <c r="C501" s="60">
        <f>VLOOKUP(B501,Serviços!A:D,3,FALSE)</f>
        <v>0</v>
      </c>
      <c r="D501" s="74">
        <f>VLOOKUP(B501,Serviços!A:F,6,FALSE)</f>
        <v>0</v>
      </c>
      <c r="E501" s="171"/>
      <c r="F501" s="171"/>
      <c r="G501" s="171"/>
      <c r="H501" s="171"/>
      <c r="I501" s="57"/>
      <c r="J501" s="59">
        <f t="shared" si="40"/>
        <v>0</v>
      </c>
      <c r="K501" s="33"/>
      <c r="L501" s="115"/>
      <c r="M501" s="116"/>
      <c r="N501" s="33"/>
      <c r="O501" s="33"/>
      <c r="P501" s="33"/>
    </row>
    <row r="502" spans="1:16" ht="15" customHeight="1" outlineLevel="1">
      <c r="A502" s="162">
        <f>VLOOKUP(B502,Serviços!A:D,2,FALSE)</f>
        <v>0</v>
      </c>
      <c r="B502" s="162"/>
      <c r="C502" s="60">
        <f>VLOOKUP(B502,Serviços!A:D,3,FALSE)</f>
        <v>0</v>
      </c>
      <c r="D502" s="74">
        <f>VLOOKUP(B502,Serviços!A:F,6,FALSE)</f>
        <v>0</v>
      </c>
      <c r="E502" s="171"/>
      <c r="F502" s="171"/>
      <c r="G502" s="171"/>
      <c r="H502" s="171"/>
      <c r="I502" s="57"/>
      <c r="J502" s="59">
        <f t="shared" si="40"/>
        <v>0</v>
      </c>
      <c r="K502" s="33"/>
      <c r="L502" s="115"/>
      <c r="M502" s="116"/>
      <c r="N502" s="33"/>
      <c r="O502" s="33"/>
      <c r="P502" s="33"/>
    </row>
    <row r="503" spans="1:16" ht="18" customHeight="1" outlineLevel="1">
      <c r="A503" s="34"/>
      <c r="B503" s="34"/>
      <c r="C503" s="35"/>
      <c r="D503" s="34"/>
      <c r="E503" s="34"/>
      <c r="F503" s="34"/>
      <c r="G503" s="34"/>
      <c r="H503" s="34"/>
      <c r="I503" s="51" t="s">
        <v>88</v>
      </c>
      <c r="J503" s="52">
        <f>SUBTOTAL(9,J498:J502)</f>
        <v>0</v>
      </c>
      <c r="K503" s="33"/>
      <c r="L503" s="117"/>
      <c r="M503" s="46"/>
      <c r="N503" s="39"/>
      <c r="O503" s="39"/>
      <c r="P503" s="39"/>
    </row>
    <row r="504" spans="1:16" ht="18" customHeight="1" outlineLevel="1">
      <c r="A504" s="28" t="s">
        <v>89</v>
      </c>
      <c r="B504" s="53" t="s">
        <v>64</v>
      </c>
      <c r="C504" s="29" t="s">
        <v>13</v>
      </c>
      <c r="D504" s="137" t="s">
        <v>90</v>
      </c>
      <c r="E504" s="137" t="s">
        <v>91</v>
      </c>
      <c r="F504" s="137" t="s">
        <v>92</v>
      </c>
      <c r="G504" s="137" t="s">
        <v>93</v>
      </c>
      <c r="H504" s="137" t="s">
        <v>81</v>
      </c>
      <c r="I504" s="136" t="s">
        <v>69</v>
      </c>
      <c r="J504" s="137" t="s">
        <v>94</v>
      </c>
      <c r="K504" s="161"/>
      <c r="L504" s="113"/>
      <c r="M504" s="114"/>
      <c r="N504" s="161"/>
      <c r="O504" s="161"/>
      <c r="P504" s="161"/>
    </row>
    <row r="505" spans="1:16" ht="15" customHeight="1" outlineLevel="1">
      <c r="A505" s="162">
        <f>VLOOKUP(B505,Serviços!A:D,2,FALSE)</f>
        <v>0</v>
      </c>
      <c r="B505" s="40"/>
      <c r="C505" s="60">
        <f>VLOOKUP(B505,Serviços!A:D,3,FALSE)</f>
        <v>0</v>
      </c>
      <c r="D505" s="32"/>
      <c r="E505" s="38"/>
      <c r="F505" s="38"/>
      <c r="G505" s="38"/>
      <c r="H505" s="170"/>
      <c r="I505" s="57"/>
      <c r="J505" s="59">
        <f t="shared" ref="J505:J509" si="41">TRUNC(I505*D505,2)</f>
        <v>0</v>
      </c>
      <c r="K505" s="33"/>
      <c r="L505" s="115"/>
      <c r="M505" s="116"/>
      <c r="N505" s="33"/>
      <c r="O505" s="33"/>
      <c r="P505" s="33"/>
    </row>
    <row r="506" spans="1:16" ht="15" customHeight="1" outlineLevel="1">
      <c r="A506" s="40"/>
      <c r="B506" s="40"/>
      <c r="C506" s="41"/>
      <c r="D506" s="32"/>
      <c r="E506" s="38"/>
      <c r="F506" s="38"/>
      <c r="G506" s="38"/>
      <c r="H506" s="170"/>
      <c r="I506" s="57"/>
      <c r="J506" s="59">
        <f t="shared" si="41"/>
        <v>0</v>
      </c>
      <c r="K506" s="33"/>
      <c r="L506" s="115"/>
      <c r="M506" s="116"/>
      <c r="N506" s="33"/>
      <c r="O506" s="33"/>
      <c r="P506" s="33"/>
    </row>
    <row r="507" spans="1:16" ht="15" customHeight="1" outlineLevel="1">
      <c r="A507" s="40"/>
      <c r="B507" s="40"/>
      <c r="C507" s="41"/>
      <c r="D507" s="32"/>
      <c r="E507" s="38"/>
      <c r="F507" s="38"/>
      <c r="G507" s="38"/>
      <c r="H507" s="170"/>
      <c r="I507" s="57"/>
      <c r="J507" s="59">
        <f t="shared" si="41"/>
        <v>0</v>
      </c>
      <c r="K507" s="33"/>
      <c r="L507" s="115"/>
      <c r="M507" s="116"/>
      <c r="N507" s="33"/>
      <c r="O507" s="33"/>
      <c r="P507" s="33"/>
    </row>
    <row r="508" spans="1:16" ht="15" customHeight="1" outlineLevel="1">
      <c r="A508" s="40"/>
      <c r="B508" s="40"/>
      <c r="C508" s="41"/>
      <c r="D508" s="32"/>
      <c r="E508" s="38"/>
      <c r="F508" s="38"/>
      <c r="G508" s="38"/>
      <c r="H508" s="170"/>
      <c r="I508" s="57"/>
      <c r="J508" s="59">
        <f t="shared" si="41"/>
        <v>0</v>
      </c>
      <c r="K508" s="33"/>
      <c r="L508" s="115"/>
      <c r="M508" s="116"/>
      <c r="N508" s="33"/>
      <c r="O508" s="33"/>
      <c r="P508" s="33"/>
    </row>
    <row r="509" spans="1:16" ht="15" customHeight="1" outlineLevel="1">
      <c r="A509" s="40"/>
      <c r="B509" s="40"/>
      <c r="C509" s="41"/>
      <c r="D509" s="32"/>
      <c r="E509" s="38"/>
      <c r="F509" s="38"/>
      <c r="G509" s="38"/>
      <c r="H509" s="170"/>
      <c r="I509" s="57"/>
      <c r="J509" s="61">
        <f t="shared" si="41"/>
        <v>0</v>
      </c>
      <c r="K509" s="33"/>
      <c r="L509" s="115"/>
      <c r="M509" s="116"/>
      <c r="N509" s="33"/>
      <c r="O509" s="33"/>
      <c r="P509" s="33"/>
    </row>
    <row r="510" spans="1:16" ht="18" customHeight="1" outlineLevel="1">
      <c r="A510" s="43"/>
      <c r="B510" s="43"/>
      <c r="C510" s="44"/>
      <c r="D510" s="43"/>
      <c r="E510" s="43"/>
      <c r="F510" s="43"/>
      <c r="G510" s="43"/>
      <c r="H510" s="43"/>
      <c r="I510" s="75" t="s">
        <v>95</v>
      </c>
      <c r="J510" s="62">
        <f>SUBTOTAL(9,J505:J509)</f>
        <v>0</v>
      </c>
      <c r="K510" s="164"/>
      <c r="L510" s="164"/>
      <c r="M510" s="160"/>
      <c r="N510" s="164"/>
      <c r="O510" s="164"/>
      <c r="P510" s="164"/>
    </row>
    <row r="511" spans="1:16" ht="18" customHeight="1" outlineLevel="1">
      <c r="A511" s="43"/>
      <c r="B511" s="43"/>
      <c r="C511" s="44"/>
      <c r="D511" s="43"/>
      <c r="E511" s="43"/>
      <c r="F511" s="43"/>
      <c r="G511" s="43"/>
      <c r="H511" s="43"/>
      <c r="I511" s="75" t="s">
        <v>106</v>
      </c>
      <c r="J511" s="76">
        <f>SUBTOTAL(9,J484:J510)</f>
        <v>449.73</v>
      </c>
      <c r="K511" s="164"/>
      <c r="L511" s="164"/>
      <c r="M511" s="160"/>
      <c r="N511" s="164"/>
      <c r="O511" s="164"/>
      <c r="P511" s="164"/>
    </row>
    <row r="512" spans="1:16" ht="18" customHeight="1" outlineLevel="1">
      <c r="A512" s="43"/>
      <c r="B512" s="43" t="s">
        <v>10</v>
      </c>
      <c r="C512" s="44"/>
      <c r="D512" s="43"/>
      <c r="E512" s="43"/>
      <c r="F512" s="43"/>
      <c r="G512" s="43"/>
      <c r="H512" s="54" t="s">
        <v>367</v>
      </c>
      <c r="I512" s="172">
        <f>$M$1</f>
        <v>0.20480000000000001</v>
      </c>
      <c r="J512" s="76">
        <f>TRUNC(J511*I512,2)</f>
        <v>92.1</v>
      </c>
      <c r="K512" s="164"/>
      <c r="L512" s="115"/>
      <c r="M512" s="116"/>
      <c r="N512" s="164"/>
      <c r="O512" s="164"/>
      <c r="P512" s="164"/>
    </row>
    <row r="513" spans="1:16" ht="18" customHeight="1" outlineLevel="1">
      <c r="A513" s="43"/>
      <c r="B513" s="53" t="s">
        <v>372</v>
      </c>
      <c r="C513" s="55" t="s">
        <v>717</v>
      </c>
      <c r="D513" s="43"/>
      <c r="E513" s="43"/>
      <c r="F513" s="43"/>
      <c r="G513" s="43"/>
      <c r="H513" s="43"/>
      <c r="I513" s="75" t="s">
        <v>96</v>
      </c>
      <c r="J513" s="76">
        <f>SUM(J511:J512)</f>
        <v>541.83000000000004</v>
      </c>
      <c r="K513" s="164"/>
      <c r="L513" s="113"/>
      <c r="M513" s="114"/>
      <c r="N513" s="164"/>
      <c r="O513" s="164"/>
      <c r="P513" s="164"/>
    </row>
    <row r="515" spans="1:16" s="266" customFormat="1" ht="18" customHeight="1">
      <c r="A515" s="327" t="s">
        <v>747</v>
      </c>
      <c r="B515" s="327"/>
      <c r="C515" s="327"/>
      <c r="D515" s="327"/>
      <c r="E515" s="327"/>
      <c r="F515" s="327"/>
      <c r="G515" s="327"/>
      <c r="H515" s="327"/>
      <c r="I515" s="327"/>
      <c r="J515" s="327"/>
      <c r="K515" s="264"/>
      <c r="L515" s="264"/>
      <c r="M515" s="265"/>
      <c r="N515" s="264"/>
      <c r="O515" s="264"/>
      <c r="P515" s="264"/>
    </row>
    <row r="516" spans="1:16" ht="18" customHeight="1" outlineLevel="1">
      <c r="A516" s="28" t="s">
        <v>63</v>
      </c>
      <c r="B516" s="137" t="s">
        <v>64</v>
      </c>
      <c r="C516" s="29" t="s">
        <v>65</v>
      </c>
      <c r="D516" s="137" t="s">
        <v>66</v>
      </c>
      <c r="E516" s="321" t="s">
        <v>67</v>
      </c>
      <c r="F516" s="321"/>
      <c r="G516" s="321" t="s">
        <v>68</v>
      </c>
      <c r="H516" s="321"/>
      <c r="I516" s="136" t="s">
        <v>69</v>
      </c>
      <c r="J516" s="137" t="s">
        <v>70</v>
      </c>
      <c r="K516" s="30"/>
      <c r="L516" s="113"/>
      <c r="M516" s="114"/>
      <c r="N516" s="161"/>
      <c r="O516" s="161"/>
      <c r="P516" s="161"/>
    </row>
    <row r="517" spans="1:16" ht="15" customHeight="1" outlineLevel="1">
      <c r="A517" s="28" t="s">
        <v>63</v>
      </c>
      <c r="B517" s="137" t="s">
        <v>64</v>
      </c>
      <c r="C517" s="29" t="s">
        <v>65</v>
      </c>
      <c r="D517" s="137" t="s">
        <v>66</v>
      </c>
      <c r="E517" s="321" t="s">
        <v>67</v>
      </c>
      <c r="F517" s="321"/>
      <c r="G517" s="321" t="s">
        <v>68</v>
      </c>
      <c r="H517" s="321"/>
      <c r="I517" s="136" t="s">
        <v>69</v>
      </c>
      <c r="J517" s="137" t="s">
        <v>70</v>
      </c>
      <c r="K517" s="33"/>
      <c r="L517" s="115"/>
      <c r="M517" s="116"/>
      <c r="N517" s="164"/>
      <c r="O517" s="164"/>
      <c r="P517" s="164"/>
    </row>
    <row r="518" spans="1:16" ht="15" customHeight="1" outlineLevel="1">
      <c r="A518" s="162" t="str">
        <f>VLOOKUP(B518,Equipamentos!A:E,2,FALSE)</f>
        <v>CARRINHO DE MÃO 80L</v>
      </c>
      <c r="B518" s="163">
        <v>30033</v>
      </c>
      <c r="C518" s="56">
        <v>1</v>
      </c>
      <c r="D518" s="57"/>
      <c r="E518" s="320">
        <f>VLOOKUP(B518,Equipamentos!A:E,4,FALSE)</f>
        <v>0.75</v>
      </c>
      <c r="F518" s="320"/>
      <c r="G518" s="320">
        <f>VLOOKUP(B518,Equipamentos!A:E,5,FALSE)</f>
        <v>0.5</v>
      </c>
      <c r="H518" s="320"/>
      <c r="I518" s="31">
        <v>0.58779999999999999</v>
      </c>
      <c r="J518" s="59">
        <f>TRUNC(I518*((C518*E518)+(D518*G518)),2)</f>
        <v>0.44</v>
      </c>
      <c r="K518" s="33"/>
      <c r="L518" s="115"/>
      <c r="M518" s="116"/>
      <c r="N518" s="164"/>
      <c r="O518" s="164"/>
      <c r="P518" s="164"/>
    </row>
    <row r="519" spans="1:16" ht="15" customHeight="1" outlineLevel="1">
      <c r="A519" s="162" t="str">
        <f>VLOOKUP(B519,Equipamentos!A:E,2,FALSE)</f>
        <v>CAMINHÃO TANQUE 6.000L</v>
      </c>
      <c r="B519" s="163">
        <v>30039</v>
      </c>
      <c r="C519" s="56">
        <v>7.0000000000000007E-2</v>
      </c>
      <c r="D519" s="57">
        <f>1-C519</f>
        <v>0.92999999999999994</v>
      </c>
      <c r="E519" s="320">
        <f>VLOOKUP(B519,Equipamentos!A:E,4,FALSE)</f>
        <v>231.68</v>
      </c>
      <c r="F519" s="320"/>
      <c r="G519" s="320">
        <f>VLOOKUP(B519,Equipamentos!A:E,5,FALSE)</f>
        <v>43.98</v>
      </c>
      <c r="H519" s="320"/>
      <c r="I519" s="31">
        <v>1</v>
      </c>
      <c r="J519" s="59">
        <f t="shared" ref="J519:J527" si="42">TRUNC(I519*((C519*E519)+(D519*G519)),2)</f>
        <v>57.11</v>
      </c>
      <c r="K519" s="33"/>
      <c r="L519" s="115"/>
      <c r="M519" s="116"/>
      <c r="N519" s="164"/>
      <c r="O519" s="164"/>
      <c r="P519" s="164"/>
    </row>
    <row r="520" spans="1:16" ht="15" customHeight="1" outlineLevel="1">
      <c r="A520" s="162" t="str">
        <f>VLOOKUP(B520,Equipamentos!A:E,2,FALSE)</f>
        <v>BOMBA DE INJEÇÃO DE ARGAMASSA COM CAPACIDADE DE 50 L / MIN</v>
      </c>
      <c r="B520" s="163" t="s">
        <v>584</v>
      </c>
      <c r="C520" s="56">
        <v>1</v>
      </c>
      <c r="D520" s="57"/>
      <c r="E520" s="320">
        <f>VLOOKUP(B520,Equipamentos!A:E,4,FALSE)</f>
        <v>5.59</v>
      </c>
      <c r="F520" s="320"/>
      <c r="G520" s="320">
        <f>VLOOKUP(B520,Equipamentos!A:E,5,FALSE)</f>
        <v>2.98</v>
      </c>
      <c r="H520" s="320"/>
      <c r="I520" s="31">
        <v>0.15909999999999999</v>
      </c>
      <c r="J520" s="59">
        <f t="shared" si="42"/>
        <v>0.88</v>
      </c>
      <c r="K520" s="33"/>
      <c r="L520" s="115"/>
      <c r="M520" s="116"/>
      <c r="N520" s="164"/>
      <c r="O520" s="164"/>
      <c r="P520" s="164"/>
    </row>
    <row r="521" spans="1:16" ht="15" customHeight="1" outlineLevel="1">
      <c r="A521" s="162" t="str">
        <f>VLOOKUP(B521,Equipamentos!A:E,2,FALSE)</f>
        <v>GRUPO GERADOR - 100/110 KVA</v>
      </c>
      <c r="B521" s="163" t="s">
        <v>124</v>
      </c>
      <c r="C521" s="56">
        <v>1</v>
      </c>
      <c r="D521" s="57">
        <v>0</v>
      </c>
      <c r="E521" s="320">
        <f>VLOOKUP(B521,Equipamentos!A:E,4,FALSE)</f>
        <v>104.42</v>
      </c>
      <c r="F521" s="320"/>
      <c r="G521" s="320">
        <f>VLOOKUP(B521,Equipamentos!A:E,5,FALSE)</f>
        <v>3.94</v>
      </c>
      <c r="H521" s="320"/>
      <c r="I521" s="31">
        <v>0.25790000000000002</v>
      </c>
      <c r="J521" s="59">
        <f t="shared" si="42"/>
        <v>26.92</v>
      </c>
      <c r="K521" s="33"/>
      <c r="L521" s="115"/>
      <c r="M521" s="116"/>
      <c r="N521" s="164"/>
      <c r="O521" s="164"/>
      <c r="P521" s="164"/>
    </row>
    <row r="522" spans="1:16" ht="15" customHeight="1" outlineLevel="1">
      <c r="A522" s="162" t="str">
        <f>VLOOKUP(B522,Equipamentos!A:E,2,FALSE)</f>
        <v>MISTURADOR DE ARGAMASSA DE ALTA TUBURLÊNCIA COM CAPACIDADE DE 220 L</v>
      </c>
      <c r="B522" s="163" t="s">
        <v>125</v>
      </c>
      <c r="C522" s="56">
        <v>1</v>
      </c>
      <c r="D522" s="57">
        <v>0</v>
      </c>
      <c r="E522" s="320">
        <f>VLOOKUP(B522,Equipamentos!A:E,4,FALSE)</f>
        <v>22.3</v>
      </c>
      <c r="F522" s="320"/>
      <c r="G522" s="320">
        <f>VLOOKUP(B522,Equipamentos!A:E,5,FALSE)</f>
        <v>20.63</v>
      </c>
      <c r="H522" s="320"/>
      <c r="I522" s="31">
        <v>0.25790000000000002</v>
      </c>
      <c r="J522" s="59">
        <f t="shared" si="42"/>
        <v>5.75</v>
      </c>
      <c r="K522" s="33"/>
      <c r="L522" s="115"/>
      <c r="M522" s="116"/>
      <c r="N522" s="164"/>
      <c r="O522" s="164"/>
      <c r="P522" s="164"/>
    </row>
    <row r="523" spans="1:16" ht="15" customHeight="1" outlineLevel="1">
      <c r="A523" s="162" t="str">
        <f>VLOOKUP(B523,Equipamentos!A:E,2,FALSE)</f>
        <v>PERFURATRIZ HIDRÁULICA SOBRE ESTEIRAS PARA ESTACA RAIZ - 56 KW</v>
      </c>
      <c r="B523" s="163" t="s">
        <v>126</v>
      </c>
      <c r="C523" s="56">
        <v>1</v>
      </c>
      <c r="D523" s="57"/>
      <c r="E523" s="320">
        <f>VLOOKUP(B523,Equipamentos!A:E,4,FALSE)</f>
        <v>261.48</v>
      </c>
      <c r="F523" s="320"/>
      <c r="G523" s="320">
        <f>VLOOKUP(B523,Equipamentos!A:E,5,FALSE)</f>
        <v>129.22</v>
      </c>
      <c r="H523" s="320"/>
      <c r="I523" s="31">
        <v>1</v>
      </c>
      <c r="J523" s="59">
        <f t="shared" si="42"/>
        <v>261.48</v>
      </c>
      <c r="K523" s="33"/>
      <c r="L523" s="115"/>
      <c r="M523" s="116"/>
      <c r="N523" s="164"/>
      <c r="O523" s="164"/>
      <c r="P523" s="164"/>
    </row>
    <row r="524" spans="1:16" ht="15" customHeight="1" outlineLevel="1">
      <c r="A524" s="162">
        <f>VLOOKUP(B524,Equipamentos!A:E,2,FALSE)</f>
        <v>0</v>
      </c>
      <c r="B524" s="163"/>
      <c r="C524" s="56"/>
      <c r="D524" s="57"/>
      <c r="E524" s="320">
        <f>VLOOKUP(B524,Equipamentos!A:E,4,FALSE)</f>
        <v>0</v>
      </c>
      <c r="F524" s="320"/>
      <c r="G524" s="320">
        <f>VLOOKUP(B524,Equipamentos!A:E,5,FALSE)</f>
        <v>0</v>
      </c>
      <c r="H524" s="320"/>
      <c r="I524" s="31"/>
      <c r="J524" s="59">
        <f t="shared" si="42"/>
        <v>0</v>
      </c>
      <c r="K524" s="33"/>
      <c r="L524" s="115"/>
      <c r="M524" s="116"/>
      <c r="N524" s="164"/>
      <c r="O524" s="164"/>
      <c r="P524" s="164"/>
    </row>
    <row r="525" spans="1:16" ht="15" customHeight="1" outlineLevel="1">
      <c r="A525" s="162">
        <f>VLOOKUP(B525,Equipamentos!A:E,2,FALSE)</f>
        <v>0</v>
      </c>
      <c r="B525" s="163"/>
      <c r="C525" s="56"/>
      <c r="D525" s="57"/>
      <c r="E525" s="320">
        <f>VLOOKUP(B525,Equipamentos!A:E,4,FALSE)</f>
        <v>0</v>
      </c>
      <c r="F525" s="320"/>
      <c r="G525" s="320">
        <f>VLOOKUP(B525,Equipamentos!A:E,5,FALSE)</f>
        <v>0</v>
      </c>
      <c r="H525" s="320"/>
      <c r="I525" s="31"/>
      <c r="J525" s="59">
        <f t="shared" si="42"/>
        <v>0</v>
      </c>
      <c r="K525" s="33"/>
      <c r="L525" s="115"/>
      <c r="M525" s="116"/>
      <c r="N525" s="164"/>
      <c r="O525" s="164"/>
      <c r="P525" s="164"/>
    </row>
    <row r="526" spans="1:16" ht="15" customHeight="1" outlineLevel="1">
      <c r="A526" s="162">
        <f>VLOOKUP(B526,Equipamentos!A:E,2,FALSE)</f>
        <v>0</v>
      </c>
      <c r="B526" s="163"/>
      <c r="C526" s="56"/>
      <c r="D526" s="57"/>
      <c r="E526" s="320">
        <f>VLOOKUP(B526,Equipamentos!A:E,4,FALSE)</f>
        <v>0</v>
      </c>
      <c r="F526" s="320"/>
      <c r="G526" s="320">
        <f>VLOOKUP(B526,Equipamentos!A:E,5,FALSE)</f>
        <v>0</v>
      </c>
      <c r="H526" s="320"/>
      <c r="I526" s="31"/>
      <c r="J526" s="59">
        <f t="shared" si="42"/>
        <v>0</v>
      </c>
      <c r="K526" s="33"/>
      <c r="L526" s="115"/>
      <c r="M526" s="116"/>
      <c r="N526" s="164"/>
      <c r="O526" s="164"/>
      <c r="P526" s="164"/>
    </row>
    <row r="527" spans="1:16" ht="18" customHeight="1" outlineLevel="1">
      <c r="A527" s="162">
        <f>VLOOKUP(B527,Equipamentos!A:E,2,FALSE)</f>
        <v>0</v>
      </c>
      <c r="B527" s="163"/>
      <c r="C527" s="56"/>
      <c r="D527" s="57"/>
      <c r="E527" s="320">
        <f>VLOOKUP(B527,Equipamentos!A:E,4,FALSE)</f>
        <v>0</v>
      </c>
      <c r="F527" s="320"/>
      <c r="G527" s="320">
        <f>VLOOKUP(B527,Equipamentos!A:E,5,FALSE)</f>
        <v>0</v>
      </c>
      <c r="H527" s="320"/>
      <c r="I527" s="31"/>
      <c r="J527" s="61">
        <f t="shared" si="42"/>
        <v>0</v>
      </c>
      <c r="K527" s="33"/>
      <c r="L527" s="117"/>
      <c r="M527" s="46"/>
      <c r="N527" s="164"/>
      <c r="O527" s="164"/>
      <c r="P527" s="164"/>
    </row>
    <row r="528" spans="1:16" ht="18" customHeight="1" outlineLevel="1">
      <c r="A528" s="34"/>
      <c r="B528" s="34"/>
      <c r="C528" s="35"/>
      <c r="D528" s="34"/>
      <c r="E528" s="34"/>
      <c r="F528" s="34"/>
      <c r="G528" s="34"/>
      <c r="H528" s="34"/>
      <c r="I528" s="36" t="s">
        <v>71</v>
      </c>
      <c r="J528" s="62">
        <f>SUBTOTAL(9,J518:J527)</f>
        <v>352.58000000000004</v>
      </c>
      <c r="K528" s="30"/>
      <c r="L528" s="113"/>
      <c r="M528" s="114"/>
      <c r="N528" s="30"/>
      <c r="O528" s="30"/>
      <c r="P528" s="30"/>
    </row>
    <row r="529" spans="1:16" ht="15" customHeight="1" outlineLevel="1">
      <c r="A529" s="28" t="s">
        <v>72</v>
      </c>
      <c r="B529" s="137" t="s">
        <v>64</v>
      </c>
      <c r="C529" s="29" t="s">
        <v>73</v>
      </c>
      <c r="D529" s="137" t="s">
        <v>74</v>
      </c>
      <c r="E529" s="321" t="s">
        <v>368</v>
      </c>
      <c r="F529" s="326"/>
      <c r="G529" s="165"/>
      <c r="H529" s="165"/>
      <c r="I529" s="136" t="s">
        <v>69</v>
      </c>
      <c r="J529" s="63" t="s">
        <v>70</v>
      </c>
      <c r="K529" s="33"/>
      <c r="L529" s="115"/>
      <c r="M529" s="116"/>
      <c r="N529" s="33"/>
      <c r="O529" s="33"/>
      <c r="P529" s="33"/>
    </row>
    <row r="530" spans="1:16" ht="15" outlineLevel="1">
      <c r="A530" s="162" t="str">
        <f>VLOOKUP(B530,'M.O.'!A:E,2,FALSE)</f>
        <v>SERVENTE</v>
      </c>
      <c r="B530" s="163">
        <v>20031</v>
      </c>
      <c r="C530" s="58"/>
      <c r="D530" s="59">
        <f>VLOOKUP(B530,'M.O.'!A:E,5,FALSE)</f>
        <v>12.98</v>
      </c>
      <c r="E530" s="323">
        <v>111.5</v>
      </c>
      <c r="F530" s="323"/>
      <c r="G530" s="38"/>
      <c r="H530" s="38"/>
      <c r="I530" s="31">
        <v>4.5877999999999997</v>
      </c>
      <c r="J530" s="59">
        <f t="shared" ref="J530:J539" si="43">TRUNC(I530*D530,2)</f>
        <v>59.54</v>
      </c>
      <c r="K530" s="33"/>
      <c r="L530" s="115"/>
      <c r="M530" s="116"/>
      <c r="N530" s="33"/>
      <c r="O530" s="33"/>
      <c r="P530" s="33"/>
    </row>
    <row r="531" spans="1:16" ht="15" outlineLevel="1">
      <c r="A531" s="162">
        <f>VLOOKUP(B531,'M.O.'!A:E,2,FALSE)</f>
        <v>0</v>
      </c>
      <c r="B531" s="163"/>
      <c r="C531" s="58"/>
      <c r="D531" s="59">
        <f>VLOOKUP(B531,'M.O.'!A:E,5,FALSE)</f>
        <v>0</v>
      </c>
      <c r="E531" s="323">
        <v>111.5</v>
      </c>
      <c r="F531" s="323"/>
      <c r="G531" s="38"/>
      <c r="H531" s="38"/>
      <c r="I531" s="31"/>
      <c r="J531" s="59">
        <f t="shared" si="43"/>
        <v>0</v>
      </c>
      <c r="K531" s="33"/>
      <c r="L531" s="115"/>
      <c r="M531" s="116"/>
      <c r="N531" s="33"/>
      <c r="O531" s="33"/>
      <c r="P531" s="33"/>
    </row>
    <row r="532" spans="1:16" ht="15" outlineLevel="1">
      <c r="A532" s="162">
        <f>VLOOKUP(B532,'M.O.'!A:E,2,FALSE)</f>
        <v>0</v>
      </c>
      <c r="B532" s="163"/>
      <c r="C532" s="58"/>
      <c r="D532" s="59">
        <f>VLOOKUP(B532,'M.O.'!A:E,5,FALSE)</f>
        <v>0</v>
      </c>
      <c r="E532" s="323">
        <v>111.5</v>
      </c>
      <c r="F532" s="323"/>
      <c r="G532" s="38"/>
      <c r="H532" s="38"/>
      <c r="I532" s="31"/>
      <c r="J532" s="59">
        <f t="shared" si="43"/>
        <v>0</v>
      </c>
      <c r="K532" s="33"/>
      <c r="L532" s="115"/>
      <c r="M532" s="116"/>
      <c r="N532" s="33"/>
      <c r="O532" s="33"/>
      <c r="P532" s="33"/>
    </row>
    <row r="533" spans="1:16" ht="15" outlineLevel="1">
      <c r="A533" s="162">
        <f>VLOOKUP(B533,'M.O.'!A:E,2,FALSE)</f>
        <v>0</v>
      </c>
      <c r="B533" s="163"/>
      <c r="C533" s="58"/>
      <c r="D533" s="59">
        <f>VLOOKUP(B533,'M.O.'!A:E,5,FALSE)</f>
        <v>0</v>
      </c>
      <c r="E533" s="323">
        <v>111.5</v>
      </c>
      <c r="F533" s="323"/>
      <c r="G533" s="38"/>
      <c r="H533" s="38"/>
      <c r="I533" s="31"/>
      <c r="J533" s="59">
        <f t="shared" si="43"/>
        <v>0</v>
      </c>
      <c r="K533" s="33"/>
      <c r="L533" s="115"/>
      <c r="M533" s="116"/>
      <c r="N533" s="33"/>
      <c r="O533" s="33"/>
      <c r="P533" s="33"/>
    </row>
    <row r="534" spans="1:16" ht="15" outlineLevel="1">
      <c r="A534" s="162">
        <f>VLOOKUP(B534,'M.O.'!A:E,2,FALSE)</f>
        <v>0</v>
      </c>
      <c r="B534" s="163"/>
      <c r="C534" s="58"/>
      <c r="D534" s="59">
        <f>VLOOKUP(B534,'M.O.'!A:E,5,FALSE)</f>
        <v>0</v>
      </c>
      <c r="E534" s="323">
        <v>111.5</v>
      </c>
      <c r="F534" s="323"/>
      <c r="G534" s="38"/>
      <c r="H534" s="38"/>
      <c r="I534" s="31"/>
      <c r="J534" s="59">
        <f t="shared" si="43"/>
        <v>0</v>
      </c>
      <c r="K534" s="33"/>
      <c r="L534" s="115"/>
      <c r="M534" s="116"/>
      <c r="N534" s="33"/>
      <c r="O534" s="33"/>
      <c r="P534" s="33"/>
    </row>
    <row r="535" spans="1:16" ht="15" outlineLevel="1">
      <c r="A535" s="162">
        <f>VLOOKUP(B535,'M.O.'!A:E,2,FALSE)</f>
        <v>0</v>
      </c>
      <c r="B535" s="163"/>
      <c r="C535" s="58"/>
      <c r="D535" s="59">
        <f>VLOOKUP(B535,'M.O.'!A:E,5,FALSE)</f>
        <v>0</v>
      </c>
      <c r="E535" s="323">
        <v>111.5</v>
      </c>
      <c r="F535" s="323"/>
      <c r="G535" s="38"/>
      <c r="H535" s="38"/>
      <c r="I535" s="31"/>
      <c r="J535" s="59">
        <f t="shared" si="43"/>
        <v>0</v>
      </c>
      <c r="K535" s="33"/>
      <c r="L535" s="115"/>
      <c r="M535" s="116"/>
      <c r="N535" s="33"/>
      <c r="O535" s="33"/>
      <c r="P535" s="33"/>
    </row>
    <row r="536" spans="1:16" ht="15" outlineLevel="1">
      <c r="A536" s="162">
        <f>VLOOKUP(B536,'M.O.'!A:E,2,FALSE)</f>
        <v>0</v>
      </c>
      <c r="B536" s="163"/>
      <c r="C536" s="58"/>
      <c r="D536" s="59">
        <f>VLOOKUP(B536,'M.O.'!A:E,5,FALSE)</f>
        <v>0</v>
      </c>
      <c r="E536" s="323">
        <v>111.5</v>
      </c>
      <c r="F536" s="323"/>
      <c r="G536" s="38"/>
      <c r="H536" s="38"/>
      <c r="I536" s="31"/>
      <c r="J536" s="59">
        <f t="shared" si="43"/>
        <v>0</v>
      </c>
      <c r="K536" s="33"/>
      <c r="L536" s="115"/>
      <c r="M536" s="116"/>
      <c r="N536" s="33"/>
      <c r="O536" s="33"/>
      <c r="P536" s="33"/>
    </row>
    <row r="537" spans="1:16" ht="15" outlineLevel="1">
      <c r="A537" s="162">
        <f>VLOOKUP(B537,'M.O.'!A:E,2,FALSE)</f>
        <v>0</v>
      </c>
      <c r="B537" s="163"/>
      <c r="C537" s="58"/>
      <c r="D537" s="59">
        <f>VLOOKUP(B537,'M.O.'!A:E,5,FALSE)</f>
        <v>0</v>
      </c>
      <c r="E537" s="323">
        <v>111.5</v>
      </c>
      <c r="F537" s="323"/>
      <c r="G537" s="38"/>
      <c r="H537" s="38"/>
      <c r="I537" s="31"/>
      <c r="J537" s="59">
        <f t="shared" si="43"/>
        <v>0</v>
      </c>
      <c r="K537" s="33"/>
      <c r="L537" s="115"/>
      <c r="M537" s="116"/>
      <c r="N537" s="33"/>
      <c r="O537" s="33"/>
      <c r="P537" s="33"/>
    </row>
    <row r="538" spans="1:16" ht="15" outlineLevel="1">
      <c r="A538" s="162">
        <f>VLOOKUP(B538,'M.O.'!A:E,2,FALSE)</f>
        <v>0</v>
      </c>
      <c r="B538" s="163"/>
      <c r="C538" s="58"/>
      <c r="D538" s="59">
        <f>VLOOKUP(B538,'M.O.'!A:E,5,FALSE)</f>
        <v>0</v>
      </c>
      <c r="E538" s="323">
        <v>111.5</v>
      </c>
      <c r="F538" s="323"/>
      <c r="G538" s="38"/>
      <c r="H538" s="38"/>
      <c r="I538" s="31"/>
      <c r="J538" s="59">
        <f t="shared" si="43"/>
        <v>0</v>
      </c>
      <c r="K538" s="33"/>
      <c r="L538" s="115"/>
      <c r="M538" s="116"/>
      <c r="N538" s="33"/>
      <c r="O538" s="33"/>
      <c r="P538" s="33"/>
    </row>
    <row r="539" spans="1:16" ht="18" customHeight="1" outlineLevel="1">
      <c r="A539" s="162">
        <f>VLOOKUP(B539,'M.O.'!A:E,2,FALSE)</f>
        <v>0</v>
      </c>
      <c r="B539" s="163"/>
      <c r="C539" s="58"/>
      <c r="D539" s="59">
        <f>VLOOKUP(B539,'M.O.'!A:E,5,FALSE)</f>
        <v>0</v>
      </c>
      <c r="E539" s="323">
        <v>111.5</v>
      </c>
      <c r="F539" s="323"/>
      <c r="G539" s="38"/>
      <c r="H539" s="38"/>
      <c r="I539" s="31"/>
      <c r="J539" s="61">
        <f t="shared" si="43"/>
        <v>0</v>
      </c>
      <c r="K539" s="33"/>
      <c r="L539" s="117"/>
      <c r="M539" s="46"/>
      <c r="N539" s="39"/>
      <c r="O539" s="39"/>
      <c r="P539" s="39"/>
    </row>
    <row r="540" spans="1:16" ht="18" customHeight="1" outlineLevel="1">
      <c r="A540" s="34"/>
      <c r="B540" s="34"/>
      <c r="C540" s="35"/>
      <c r="D540" s="34"/>
      <c r="E540" s="34"/>
      <c r="F540" s="34"/>
      <c r="G540" s="34"/>
      <c r="H540" s="34"/>
      <c r="I540" s="36" t="s">
        <v>75</v>
      </c>
      <c r="J540" s="62">
        <f>SUBTOTAL(9,J530:J539)</f>
        <v>59.54</v>
      </c>
      <c r="K540" s="30"/>
      <c r="L540" s="113"/>
      <c r="M540" s="114"/>
      <c r="N540" s="30"/>
      <c r="O540" s="30"/>
      <c r="P540" s="30"/>
    </row>
    <row r="541" spans="1:16" ht="15" customHeight="1" outlineLevel="1">
      <c r="A541" s="28" t="s">
        <v>76</v>
      </c>
      <c r="B541" s="137" t="s">
        <v>64</v>
      </c>
      <c r="C541" s="29" t="s">
        <v>77</v>
      </c>
      <c r="D541" s="137" t="s">
        <v>78</v>
      </c>
      <c r="E541" s="321" t="s">
        <v>79</v>
      </c>
      <c r="F541" s="321"/>
      <c r="G541" s="324" t="s">
        <v>80</v>
      </c>
      <c r="H541" s="324"/>
      <c r="I541" s="136"/>
      <c r="J541" s="63" t="s">
        <v>81</v>
      </c>
      <c r="K541" s="33"/>
      <c r="L541" s="168"/>
      <c r="M541" s="169"/>
      <c r="N541" s="33"/>
      <c r="O541" s="33"/>
      <c r="P541" s="33"/>
    </row>
    <row r="542" spans="1:16" ht="15" customHeight="1" outlineLevel="1">
      <c r="A542" s="40" t="s">
        <v>369</v>
      </c>
      <c r="B542" s="166">
        <v>14</v>
      </c>
      <c r="C542" s="41">
        <v>5</v>
      </c>
      <c r="D542" s="42" t="s">
        <v>98</v>
      </c>
      <c r="E542" s="325"/>
      <c r="F542" s="325"/>
      <c r="G542" s="325"/>
      <c r="H542" s="325"/>
      <c r="I542" s="167"/>
      <c r="J542" s="59">
        <f>TRUNC((IF(D542&lt;&gt;0,J540,0)+IF(E542&lt;&gt;0,J528,0)+IF(G542&lt;&gt;0,J561,0))*(C542/100),2)</f>
        <v>2.97</v>
      </c>
      <c r="K542" s="33"/>
      <c r="L542" s="168"/>
      <c r="M542" s="169"/>
      <c r="N542" s="33"/>
      <c r="O542" s="33"/>
      <c r="P542" s="33"/>
    </row>
    <row r="543" spans="1:16" ht="15" customHeight="1" outlineLevel="1">
      <c r="A543" s="40" t="s">
        <v>99</v>
      </c>
      <c r="B543" s="166">
        <v>11</v>
      </c>
      <c r="C543" s="41">
        <v>1.1200000000000001</v>
      </c>
      <c r="D543" s="42" t="s">
        <v>98</v>
      </c>
      <c r="E543" s="325"/>
      <c r="F543" s="325"/>
      <c r="G543" s="325"/>
      <c r="H543" s="325"/>
      <c r="I543" s="167"/>
      <c r="J543" s="59">
        <f>TRUNC((IF(D543&lt;&gt;0,J540,0)+IF(E543&lt;&gt;0,J528,0)+IF(G543&lt;&gt;0,J561,0))*(C543/100),2)</f>
        <v>0.66</v>
      </c>
      <c r="K543" s="33"/>
      <c r="L543" s="168"/>
      <c r="M543" s="169"/>
      <c r="N543" s="33"/>
      <c r="O543" s="33"/>
      <c r="P543" s="33"/>
    </row>
    <row r="544" spans="1:16" ht="15" customHeight="1" outlineLevel="1">
      <c r="A544" s="40" t="s">
        <v>100</v>
      </c>
      <c r="B544" s="166">
        <v>12</v>
      </c>
      <c r="C544" s="41">
        <v>9.6</v>
      </c>
      <c r="D544" s="42" t="s">
        <v>98</v>
      </c>
      <c r="E544" s="325"/>
      <c r="F544" s="325"/>
      <c r="G544" s="325"/>
      <c r="H544" s="325"/>
      <c r="I544" s="167"/>
      <c r="J544" s="59">
        <f>TRUNC((IF(D544&lt;&gt;0,J540,0)+IF(E544&lt;&gt;0,J528,0)+IF(G544&lt;&gt;0,J561,0))*(C544/100),2)</f>
        <v>5.71</v>
      </c>
      <c r="K544" s="33"/>
      <c r="L544" s="168"/>
      <c r="M544" s="169"/>
      <c r="N544" s="33"/>
      <c r="O544" s="33"/>
      <c r="P544" s="33"/>
    </row>
    <row r="545" spans="1:16" ht="18" customHeight="1" outlineLevel="1">
      <c r="A545" s="40" t="s">
        <v>101</v>
      </c>
      <c r="B545" s="166">
        <v>13</v>
      </c>
      <c r="C545" s="41">
        <v>4.79</v>
      </c>
      <c r="D545" s="42" t="s">
        <v>98</v>
      </c>
      <c r="E545" s="325"/>
      <c r="F545" s="325"/>
      <c r="G545" s="325"/>
      <c r="H545" s="325"/>
      <c r="I545" s="167"/>
      <c r="J545" s="61">
        <f>TRUNC((IF(D545&lt;&gt;0,J540,0)+IF(E545&lt;&gt;0,J528,0)+IF(G545&lt;&gt;0,J561,0))*(C545/100),2)</f>
        <v>2.85</v>
      </c>
      <c r="K545" s="33"/>
      <c r="L545" s="117"/>
      <c r="M545" s="46"/>
      <c r="N545" s="164"/>
      <c r="O545" s="164"/>
      <c r="P545" s="164"/>
    </row>
    <row r="546" spans="1:16" ht="18" customHeight="1" outlineLevel="1">
      <c r="A546" s="43"/>
      <c r="B546" s="43"/>
      <c r="C546" s="44"/>
      <c r="D546" s="43"/>
      <c r="E546" s="43"/>
      <c r="F546" s="43"/>
      <c r="G546" s="43"/>
      <c r="H546" s="43"/>
      <c r="I546" s="45" t="s">
        <v>82</v>
      </c>
      <c r="J546" s="62">
        <f>SUBTOTAL(9,J542:J545)</f>
        <v>12.19</v>
      </c>
      <c r="K546" s="33"/>
      <c r="L546" s="117"/>
      <c r="M546" s="46"/>
      <c r="N546" s="33"/>
      <c r="O546" s="33"/>
      <c r="P546" s="33"/>
    </row>
    <row r="547" spans="1:16" ht="18" customHeight="1" outlineLevel="1">
      <c r="A547" s="43"/>
      <c r="B547" s="43"/>
      <c r="C547" s="44"/>
      <c r="D547" s="43"/>
      <c r="E547" s="43"/>
      <c r="F547" s="43"/>
      <c r="G547" s="43"/>
      <c r="H547" s="43"/>
      <c r="I547" s="45" t="s">
        <v>370</v>
      </c>
      <c r="J547" s="62">
        <f>SUBTOTAL(9,J518:J546)</f>
        <v>424.31000000000012</v>
      </c>
      <c r="K547" s="33"/>
      <c r="L547" s="117"/>
      <c r="M547" s="46"/>
      <c r="N547" s="33"/>
      <c r="O547" s="33"/>
      <c r="P547" s="33"/>
    </row>
    <row r="548" spans="1:16" ht="18" customHeight="1" outlineLevel="1">
      <c r="A548" s="43"/>
      <c r="B548" s="43"/>
      <c r="C548" s="44"/>
      <c r="D548" s="43"/>
      <c r="E548" s="43"/>
      <c r="F548" s="43"/>
      <c r="G548" s="43"/>
      <c r="H548" s="43"/>
      <c r="I548" s="45" t="s">
        <v>83</v>
      </c>
      <c r="J548" s="64">
        <v>3.1539999999999999</v>
      </c>
      <c r="K548" s="33"/>
      <c r="L548" s="117"/>
      <c r="M548" s="46"/>
      <c r="N548" s="33"/>
      <c r="O548" s="33"/>
      <c r="P548" s="33"/>
    </row>
    <row r="549" spans="1:16" ht="18" customHeight="1" outlineLevel="1">
      <c r="A549" s="43"/>
      <c r="B549" s="43"/>
      <c r="C549" s="44"/>
      <c r="D549" s="43"/>
      <c r="E549" s="43"/>
      <c r="F549" s="43"/>
      <c r="G549" s="43"/>
      <c r="H549" s="43"/>
      <c r="I549" s="45" t="s">
        <v>84</v>
      </c>
      <c r="J549" s="65">
        <f>TRUNC(J547/J548,2)</f>
        <v>134.53</v>
      </c>
      <c r="K549" s="30"/>
      <c r="L549" s="113"/>
      <c r="M549" s="114"/>
      <c r="N549" s="30"/>
      <c r="O549" s="30"/>
      <c r="P549" s="30"/>
    </row>
    <row r="550" spans="1:16" ht="15" customHeight="1" outlineLevel="1">
      <c r="A550" s="47" t="s">
        <v>85</v>
      </c>
      <c r="B550" s="48" t="s">
        <v>64</v>
      </c>
      <c r="C550" s="49" t="s">
        <v>13</v>
      </c>
      <c r="D550" s="37" t="s">
        <v>94</v>
      </c>
      <c r="E550" s="37"/>
      <c r="F550" s="37"/>
      <c r="G550" s="50"/>
      <c r="H550" s="50"/>
      <c r="I550" s="50" t="s">
        <v>69</v>
      </c>
      <c r="J550" s="63" t="s">
        <v>94</v>
      </c>
      <c r="K550" s="33"/>
      <c r="L550" s="115"/>
      <c r="M550" s="116"/>
      <c r="N550" s="33"/>
      <c r="O550" s="33"/>
      <c r="P550" s="33"/>
    </row>
    <row r="551" spans="1:16" ht="15" customHeight="1" outlineLevel="1">
      <c r="A551" s="162" t="str">
        <f>VLOOKUP(B551,Materiais!A:D,2,FALSE)</f>
        <v>CIMENTO PORTLAND CP II - 32</v>
      </c>
      <c r="B551" s="162">
        <v>10010</v>
      </c>
      <c r="C551" s="60" t="str">
        <f>VLOOKUP(B551,Materiais!A:D,3,FALSE)</f>
        <v>Kg</v>
      </c>
      <c r="D551" s="59">
        <f>VLOOKUP(B551,Materiais!A:D,4,FALSE)</f>
        <v>0.65</v>
      </c>
      <c r="E551" s="170"/>
      <c r="F551" s="170"/>
      <c r="G551" s="170"/>
      <c r="H551" s="170"/>
      <c r="I551" s="31">
        <v>82.938000000000002</v>
      </c>
      <c r="J551" s="59">
        <f t="shared" ref="J551:J560" si="44">TRUNC(I551*D551,2)</f>
        <v>53.9</v>
      </c>
      <c r="K551" s="33"/>
      <c r="L551" s="115"/>
      <c r="M551" s="116"/>
      <c r="N551" s="33"/>
      <c r="O551" s="33"/>
      <c r="P551" s="33"/>
    </row>
    <row r="552" spans="1:16" ht="15" customHeight="1" outlineLevel="1">
      <c r="A552" s="162" t="str">
        <f>VLOOKUP(B552,Materiais!A:D,2,FALSE)</f>
        <v>AREIA - COMERCIAL (AC)</v>
      </c>
      <c r="B552" s="162">
        <v>10081</v>
      </c>
      <c r="C552" s="60" t="str">
        <f>VLOOKUP(B552,Materiais!A:D,3,FALSE)</f>
        <v>m3</v>
      </c>
      <c r="D552" s="59">
        <f>VLOOKUP(B552,Materiais!A:D,4,FALSE)</f>
        <v>110.34</v>
      </c>
      <c r="E552" s="170"/>
      <c r="F552" s="170"/>
      <c r="G552" s="170"/>
      <c r="H552" s="170"/>
      <c r="I552" s="31">
        <v>0.10780000000000001</v>
      </c>
      <c r="J552" s="59">
        <f t="shared" si="44"/>
        <v>11.89</v>
      </c>
      <c r="K552" s="33"/>
      <c r="L552" s="115"/>
      <c r="M552" s="116"/>
      <c r="N552" s="33"/>
      <c r="O552" s="33"/>
      <c r="P552" s="33"/>
    </row>
    <row r="553" spans="1:16" ht="15" customHeight="1" outlineLevel="1">
      <c r="A553" s="162" t="str">
        <f>VLOOKUP(B553,Materiais!A:D,2,FALSE)</f>
        <v>TUBO DE REVESTIMENTO PARA ESTACA RAIZ SCH 80 - D EXTERNO = 323,8 MM - 132,04 KG/M</v>
      </c>
      <c r="B553" s="162" t="s">
        <v>127</v>
      </c>
      <c r="C553" s="60" t="str">
        <f>VLOOKUP(B553,Materiais!A:D,3,FALSE)</f>
        <v>m</v>
      </c>
      <c r="D553" s="59">
        <f>VLOOKUP(B553,Materiais!A:D,4,FALSE)</f>
        <v>3169.75</v>
      </c>
      <c r="E553" s="170"/>
      <c r="F553" s="170"/>
      <c r="G553" s="170"/>
      <c r="H553" s="170"/>
      <c r="I553" s="31">
        <v>1E-3</v>
      </c>
      <c r="J553" s="59">
        <f t="shared" si="44"/>
        <v>3.16</v>
      </c>
      <c r="K553" s="33"/>
      <c r="L553" s="115"/>
      <c r="M553" s="116"/>
      <c r="N553" s="33"/>
      <c r="O553" s="33"/>
      <c r="P553" s="33"/>
    </row>
    <row r="554" spans="1:16" ht="15" customHeight="1" outlineLevel="1">
      <c r="A554" s="162">
        <f>VLOOKUP(B554,Materiais!A:D,2,FALSE)</f>
        <v>0</v>
      </c>
      <c r="B554" s="162"/>
      <c r="C554" s="60">
        <f>VLOOKUP(B554,Materiais!A:D,3,FALSE)</f>
        <v>0</v>
      </c>
      <c r="D554" s="59">
        <f>VLOOKUP(B554,Materiais!A:D,4,FALSE)</f>
        <v>0</v>
      </c>
      <c r="E554" s="170"/>
      <c r="F554" s="170"/>
      <c r="G554" s="170"/>
      <c r="H554" s="170"/>
      <c r="I554" s="31"/>
      <c r="J554" s="59">
        <f t="shared" si="44"/>
        <v>0</v>
      </c>
      <c r="K554" s="33"/>
      <c r="L554" s="115"/>
      <c r="M554" s="116"/>
      <c r="N554" s="33"/>
      <c r="O554" s="33"/>
      <c r="P554" s="33"/>
    </row>
    <row r="555" spans="1:16" ht="15" customHeight="1" outlineLevel="1">
      <c r="A555" s="162">
        <f>VLOOKUP(B555,Materiais!A:D,2,FALSE)</f>
        <v>0</v>
      </c>
      <c r="B555" s="162"/>
      <c r="C555" s="60">
        <f>VLOOKUP(B555,Materiais!A:D,3,FALSE)</f>
        <v>0</v>
      </c>
      <c r="D555" s="59">
        <f>VLOOKUP(B555,Materiais!A:D,4,FALSE)</f>
        <v>0</v>
      </c>
      <c r="E555" s="170"/>
      <c r="F555" s="170"/>
      <c r="G555" s="170"/>
      <c r="H555" s="170"/>
      <c r="I555" s="31"/>
      <c r="J555" s="59">
        <f t="shared" si="44"/>
        <v>0</v>
      </c>
      <c r="K555" s="33"/>
      <c r="L555" s="115"/>
      <c r="M555" s="116"/>
      <c r="N555" s="33"/>
      <c r="O555" s="33"/>
      <c r="P555" s="33"/>
    </row>
    <row r="556" spans="1:16" ht="15" customHeight="1" outlineLevel="1">
      <c r="A556" s="162">
        <f>VLOOKUP(B556,Materiais!A:D,2,FALSE)</f>
        <v>0</v>
      </c>
      <c r="B556" s="162"/>
      <c r="C556" s="60">
        <f>VLOOKUP(B556,Materiais!A:D,3,FALSE)</f>
        <v>0</v>
      </c>
      <c r="D556" s="59">
        <f>VLOOKUP(B556,Materiais!A:D,4,FALSE)</f>
        <v>0</v>
      </c>
      <c r="E556" s="170"/>
      <c r="F556" s="170"/>
      <c r="G556" s="170"/>
      <c r="H556" s="170"/>
      <c r="I556" s="31"/>
      <c r="J556" s="59">
        <f t="shared" si="44"/>
        <v>0</v>
      </c>
      <c r="K556" s="33"/>
      <c r="L556" s="115"/>
      <c r="M556" s="116"/>
      <c r="N556" s="33"/>
      <c r="O556" s="33"/>
      <c r="P556" s="33"/>
    </row>
    <row r="557" spans="1:16" ht="15" customHeight="1" outlineLevel="1">
      <c r="A557" s="162">
        <f>VLOOKUP(B557,Materiais!A:D,2,FALSE)</f>
        <v>0</v>
      </c>
      <c r="B557" s="162"/>
      <c r="C557" s="60">
        <f>VLOOKUP(B557,Materiais!A:D,3,FALSE)</f>
        <v>0</v>
      </c>
      <c r="D557" s="59">
        <f>VLOOKUP(B557,Materiais!A:D,4,FALSE)</f>
        <v>0</v>
      </c>
      <c r="E557" s="170"/>
      <c r="F557" s="170"/>
      <c r="G557" s="170"/>
      <c r="H557" s="170"/>
      <c r="I557" s="31"/>
      <c r="J557" s="59">
        <f t="shared" si="44"/>
        <v>0</v>
      </c>
      <c r="K557" s="33"/>
      <c r="L557" s="115"/>
      <c r="M557" s="116"/>
      <c r="N557" s="33"/>
      <c r="O557" s="33"/>
      <c r="P557" s="33"/>
    </row>
    <row r="558" spans="1:16" ht="15" customHeight="1" outlineLevel="1">
      <c r="A558" s="162">
        <f>VLOOKUP(B558,Materiais!A:D,2,FALSE)</f>
        <v>0</v>
      </c>
      <c r="B558" s="162"/>
      <c r="C558" s="60">
        <f>VLOOKUP(B558,Materiais!A:D,3,FALSE)</f>
        <v>0</v>
      </c>
      <c r="D558" s="59">
        <f>VLOOKUP(B558,Materiais!A:D,4,FALSE)</f>
        <v>0</v>
      </c>
      <c r="E558" s="170"/>
      <c r="F558" s="170"/>
      <c r="G558" s="170"/>
      <c r="H558" s="170"/>
      <c r="I558" s="31"/>
      <c r="J558" s="59">
        <f t="shared" si="44"/>
        <v>0</v>
      </c>
      <c r="K558" s="33"/>
      <c r="L558" s="115"/>
      <c r="M558" s="116"/>
      <c r="N558" s="33"/>
      <c r="O558" s="33"/>
      <c r="P558" s="33"/>
    </row>
    <row r="559" spans="1:16" ht="15" customHeight="1" outlineLevel="1">
      <c r="A559" s="162">
        <f>VLOOKUP(B559,Materiais!A:D,2,FALSE)</f>
        <v>0</v>
      </c>
      <c r="B559" s="162"/>
      <c r="C559" s="60">
        <f>VLOOKUP(B559,Materiais!A:D,3,FALSE)</f>
        <v>0</v>
      </c>
      <c r="D559" s="59">
        <f>VLOOKUP(B559,Materiais!A:D,4,FALSE)</f>
        <v>0</v>
      </c>
      <c r="E559" s="170"/>
      <c r="F559" s="170"/>
      <c r="G559" s="170"/>
      <c r="H559" s="170"/>
      <c r="I559" s="31"/>
      <c r="J559" s="59">
        <f t="shared" si="44"/>
        <v>0</v>
      </c>
      <c r="K559" s="33"/>
      <c r="L559" s="115"/>
      <c r="M559" s="116"/>
      <c r="N559" s="33"/>
      <c r="O559" s="33"/>
      <c r="P559" s="33"/>
    </row>
    <row r="560" spans="1:16" ht="18" customHeight="1" outlineLevel="1">
      <c r="A560" s="162">
        <f>VLOOKUP(B560,Materiais!A:D,2,FALSE)</f>
        <v>0</v>
      </c>
      <c r="B560" s="162"/>
      <c r="C560" s="60">
        <f>VLOOKUP(B560,Materiais!A:D,3,FALSE)</f>
        <v>0</v>
      </c>
      <c r="D560" s="59">
        <f>VLOOKUP(B560,Materiais!A:D,4,FALSE)</f>
        <v>0</v>
      </c>
      <c r="E560" s="170"/>
      <c r="F560" s="170"/>
      <c r="G560" s="170"/>
      <c r="H560" s="170"/>
      <c r="I560" s="31"/>
      <c r="J560" s="59">
        <f t="shared" si="44"/>
        <v>0</v>
      </c>
      <c r="K560" s="33"/>
      <c r="L560" s="117"/>
      <c r="M560" s="46"/>
      <c r="N560" s="39"/>
      <c r="O560" s="39"/>
      <c r="P560" s="39"/>
    </row>
    <row r="561" spans="1:16" ht="18" customHeight="1" outlineLevel="1">
      <c r="A561" s="66"/>
      <c r="B561" s="66"/>
      <c r="C561" s="67"/>
      <c r="D561" s="66"/>
      <c r="E561" s="66"/>
      <c r="F561" s="66"/>
      <c r="G561" s="66"/>
      <c r="H561" s="66"/>
      <c r="I561" s="68" t="s">
        <v>371</v>
      </c>
      <c r="J561" s="69">
        <f>SUBTOTAL(9,J551:J560)</f>
        <v>68.949999999999989</v>
      </c>
      <c r="K561" s="30"/>
      <c r="L561" s="113"/>
      <c r="M561" s="114"/>
      <c r="N561" s="30"/>
      <c r="O561" s="30"/>
      <c r="P561" s="30"/>
    </row>
    <row r="562" spans="1:16" ht="15" customHeight="1" outlineLevel="1">
      <c r="A562" s="26" t="s">
        <v>87</v>
      </c>
      <c r="B562" s="70" t="s">
        <v>64</v>
      </c>
      <c r="C562" s="71" t="s">
        <v>13</v>
      </c>
      <c r="D562" s="72" t="s">
        <v>94</v>
      </c>
      <c r="E562" s="72"/>
      <c r="F562" s="72"/>
      <c r="G562" s="73"/>
      <c r="H562" s="73"/>
      <c r="I562" s="73" t="s">
        <v>69</v>
      </c>
      <c r="J562" s="72" t="s">
        <v>94</v>
      </c>
      <c r="K562" s="33"/>
      <c r="L562" s="115"/>
      <c r="M562" s="116"/>
      <c r="N562" s="33"/>
      <c r="O562" s="33"/>
      <c r="P562" s="33"/>
    </row>
    <row r="563" spans="1:16" ht="15" customHeight="1" outlineLevel="1">
      <c r="A563" s="162">
        <f>VLOOKUP(B563,Serviços!A:D,2,FALSE)</f>
        <v>0</v>
      </c>
      <c r="B563" s="162"/>
      <c r="C563" s="60">
        <f>VLOOKUP(B563,Serviços!A:D,3,FALSE)</f>
        <v>0</v>
      </c>
      <c r="D563" s="74">
        <f>VLOOKUP(B563,Serviços!A:F,6,FALSE)</f>
        <v>0</v>
      </c>
      <c r="E563" s="171"/>
      <c r="F563" s="171"/>
      <c r="G563" s="171"/>
      <c r="H563" s="171"/>
      <c r="I563" s="57"/>
      <c r="J563" s="59">
        <f>TRUNC(I563*D563,2)</f>
        <v>0</v>
      </c>
      <c r="K563" s="33"/>
      <c r="L563" s="115"/>
      <c r="M563" s="116"/>
      <c r="N563" s="33"/>
      <c r="O563" s="33"/>
      <c r="P563" s="33"/>
    </row>
    <row r="564" spans="1:16" ht="15" customHeight="1" outlineLevel="1">
      <c r="A564" s="162">
        <f>VLOOKUP(B564,Serviços!A:D,2,FALSE)</f>
        <v>0</v>
      </c>
      <c r="B564" s="162"/>
      <c r="C564" s="60">
        <f>VLOOKUP(B564,Serviços!A:D,3,FALSE)</f>
        <v>0</v>
      </c>
      <c r="D564" s="74">
        <f>VLOOKUP(B564,Serviços!A:F,6,FALSE)</f>
        <v>0</v>
      </c>
      <c r="E564" s="171"/>
      <c r="F564" s="171"/>
      <c r="G564" s="171"/>
      <c r="H564" s="171"/>
      <c r="I564" s="57"/>
      <c r="J564" s="59">
        <f t="shared" ref="J564:J567" si="45">TRUNC(I564*D564,2)</f>
        <v>0</v>
      </c>
      <c r="K564" s="33"/>
      <c r="L564" s="115"/>
      <c r="M564" s="116"/>
      <c r="N564" s="33"/>
      <c r="O564" s="33"/>
      <c r="P564" s="33"/>
    </row>
    <row r="565" spans="1:16" ht="15" customHeight="1" outlineLevel="1">
      <c r="A565" s="162">
        <f>VLOOKUP(B565,Serviços!A:D,2,FALSE)</f>
        <v>0</v>
      </c>
      <c r="B565" s="162"/>
      <c r="C565" s="60">
        <f>VLOOKUP(B565,Serviços!A:D,3,FALSE)</f>
        <v>0</v>
      </c>
      <c r="D565" s="74">
        <f>VLOOKUP(B565,Serviços!A:F,6,FALSE)</f>
        <v>0</v>
      </c>
      <c r="E565" s="171"/>
      <c r="F565" s="171"/>
      <c r="G565" s="171"/>
      <c r="H565" s="171"/>
      <c r="I565" s="57"/>
      <c r="J565" s="59">
        <f t="shared" si="45"/>
        <v>0</v>
      </c>
      <c r="K565" s="33"/>
      <c r="L565" s="115"/>
      <c r="M565" s="116"/>
      <c r="N565" s="33"/>
      <c r="O565" s="33"/>
      <c r="P565" s="33"/>
    </row>
    <row r="566" spans="1:16" ht="15" customHeight="1" outlineLevel="1">
      <c r="A566" s="162">
        <f>VLOOKUP(B566,Serviços!A:D,2,FALSE)</f>
        <v>0</v>
      </c>
      <c r="B566" s="162"/>
      <c r="C566" s="60">
        <f>VLOOKUP(B566,Serviços!A:D,3,FALSE)</f>
        <v>0</v>
      </c>
      <c r="D566" s="74">
        <f>VLOOKUP(B566,Serviços!A:F,6,FALSE)</f>
        <v>0</v>
      </c>
      <c r="E566" s="171"/>
      <c r="F566" s="171"/>
      <c r="G566" s="171"/>
      <c r="H566" s="171"/>
      <c r="I566" s="57"/>
      <c r="J566" s="59">
        <f t="shared" si="45"/>
        <v>0</v>
      </c>
      <c r="K566" s="33"/>
      <c r="L566" s="115"/>
      <c r="M566" s="116"/>
      <c r="N566" s="33"/>
      <c r="O566" s="33"/>
      <c r="P566" s="33"/>
    </row>
    <row r="567" spans="1:16" ht="18" customHeight="1" outlineLevel="1">
      <c r="A567" s="162">
        <f>VLOOKUP(B567,Serviços!A:D,2,FALSE)</f>
        <v>0</v>
      </c>
      <c r="B567" s="162"/>
      <c r="C567" s="60">
        <f>VLOOKUP(B567,Serviços!A:D,3,FALSE)</f>
        <v>0</v>
      </c>
      <c r="D567" s="74">
        <f>VLOOKUP(B567,Serviços!A:F,6,FALSE)</f>
        <v>0</v>
      </c>
      <c r="E567" s="171"/>
      <c r="F567" s="171"/>
      <c r="G567" s="171"/>
      <c r="H567" s="171"/>
      <c r="I567" s="57"/>
      <c r="J567" s="59">
        <f t="shared" si="45"/>
        <v>0</v>
      </c>
      <c r="K567" s="33"/>
      <c r="L567" s="117"/>
      <c r="M567" s="46"/>
      <c r="N567" s="39"/>
      <c r="O567" s="39"/>
      <c r="P567" s="39"/>
    </row>
    <row r="568" spans="1:16" ht="18" customHeight="1" outlineLevel="1">
      <c r="A568" s="34"/>
      <c r="B568" s="34"/>
      <c r="C568" s="35"/>
      <c r="D568" s="34"/>
      <c r="E568" s="34"/>
      <c r="F568" s="34"/>
      <c r="G568" s="34"/>
      <c r="H568" s="34"/>
      <c r="I568" s="51" t="s">
        <v>88</v>
      </c>
      <c r="J568" s="52">
        <f>SUBTOTAL(9,J563:J567)</f>
        <v>0</v>
      </c>
      <c r="K568" s="161"/>
      <c r="L568" s="113"/>
      <c r="M568" s="114"/>
      <c r="N568" s="161"/>
      <c r="O568" s="161"/>
      <c r="P568" s="161"/>
    </row>
    <row r="569" spans="1:16" ht="15" customHeight="1" outlineLevel="1">
      <c r="A569" s="28" t="s">
        <v>89</v>
      </c>
      <c r="B569" s="53" t="s">
        <v>64</v>
      </c>
      <c r="C569" s="29" t="s">
        <v>13</v>
      </c>
      <c r="D569" s="137" t="s">
        <v>90</v>
      </c>
      <c r="E569" s="137" t="s">
        <v>91</v>
      </c>
      <c r="F569" s="137" t="s">
        <v>92</v>
      </c>
      <c r="G569" s="137" t="s">
        <v>93</v>
      </c>
      <c r="H569" s="137" t="s">
        <v>81</v>
      </c>
      <c r="I569" s="136" t="s">
        <v>69</v>
      </c>
      <c r="J569" s="137" t="s">
        <v>94</v>
      </c>
      <c r="K569" s="33"/>
      <c r="L569" s="115"/>
      <c r="M569" s="116"/>
      <c r="N569" s="33"/>
      <c r="O569" s="33"/>
      <c r="P569" s="33"/>
    </row>
    <row r="570" spans="1:16" ht="15" customHeight="1" outlineLevel="1">
      <c r="A570" s="40"/>
      <c r="B570" s="40"/>
      <c r="C570" s="41"/>
      <c r="D570" s="32"/>
      <c r="E570" s="38"/>
      <c r="F570" s="38"/>
      <c r="G570" s="38"/>
      <c r="H570" s="170"/>
      <c r="I570" s="57"/>
      <c r="J570" s="59">
        <f t="shared" ref="J570:J574" si="46">TRUNC(I570*D570,2)</f>
        <v>0</v>
      </c>
      <c r="K570" s="33"/>
      <c r="L570" s="115"/>
      <c r="M570" s="116"/>
      <c r="N570" s="33"/>
      <c r="O570" s="33"/>
      <c r="P570" s="33"/>
    </row>
    <row r="571" spans="1:16" ht="15" customHeight="1" outlineLevel="1">
      <c r="A571" s="40"/>
      <c r="B571" s="40"/>
      <c r="C571" s="41"/>
      <c r="D571" s="32"/>
      <c r="E571" s="38"/>
      <c r="F571" s="38"/>
      <c r="G571" s="38"/>
      <c r="H571" s="170"/>
      <c r="I571" s="57"/>
      <c r="J571" s="59">
        <f t="shared" si="46"/>
        <v>0</v>
      </c>
      <c r="K571" s="33"/>
      <c r="L571" s="115"/>
      <c r="M571" s="116"/>
      <c r="N571" s="33"/>
      <c r="O571" s="33"/>
      <c r="P571" s="33"/>
    </row>
    <row r="572" spans="1:16" ht="15" customHeight="1" outlineLevel="1">
      <c r="A572" s="40"/>
      <c r="B572" s="40"/>
      <c r="C572" s="41"/>
      <c r="D572" s="32"/>
      <c r="E572" s="38"/>
      <c r="F572" s="38"/>
      <c r="G572" s="38"/>
      <c r="H572" s="170"/>
      <c r="I572" s="57"/>
      <c r="J572" s="59">
        <f t="shared" si="46"/>
        <v>0</v>
      </c>
      <c r="K572" s="33"/>
      <c r="L572" s="115"/>
      <c r="M572" s="116"/>
      <c r="N572" s="33"/>
      <c r="O572" s="33"/>
      <c r="P572" s="33"/>
    </row>
    <row r="573" spans="1:16" ht="15" customHeight="1" outlineLevel="1">
      <c r="A573" s="40"/>
      <c r="B573" s="40"/>
      <c r="C573" s="41"/>
      <c r="D573" s="32"/>
      <c r="E573" s="38"/>
      <c r="F573" s="38"/>
      <c r="G573" s="38"/>
      <c r="H573" s="170"/>
      <c r="I573" s="57"/>
      <c r="J573" s="59">
        <f t="shared" si="46"/>
        <v>0</v>
      </c>
      <c r="K573" s="33"/>
      <c r="L573" s="115"/>
      <c r="M573" s="116"/>
      <c r="N573" s="33"/>
      <c r="O573" s="33"/>
      <c r="P573" s="33"/>
    </row>
    <row r="574" spans="1:16" ht="18" customHeight="1" outlineLevel="1">
      <c r="A574" s="40"/>
      <c r="B574" s="40"/>
      <c r="C574" s="41"/>
      <c r="D574" s="32"/>
      <c r="E574" s="38"/>
      <c r="F574" s="38"/>
      <c r="G574" s="38"/>
      <c r="H574" s="170"/>
      <c r="I574" s="57"/>
      <c r="J574" s="61">
        <f t="shared" si="46"/>
        <v>0</v>
      </c>
      <c r="K574" s="164"/>
      <c r="L574" s="164"/>
      <c r="M574" s="160"/>
      <c r="N574" s="164"/>
      <c r="O574" s="164"/>
      <c r="P574" s="164"/>
    </row>
    <row r="575" spans="1:16" ht="18" customHeight="1" outlineLevel="1">
      <c r="A575" s="43"/>
      <c r="B575" s="43"/>
      <c r="C575" s="44"/>
      <c r="D575" s="43"/>
      <c r="E575" s="43"/>
      <c r="F575" s="43"/>
      <c r="G575" s="43"/>
      <c r="H575" s="43"/>
      <c r="I575" s="75" t="s">
        <v>95</v>
      </c>
      <c r="J575" s="62">
        <f>SUBTOTAL(9,J570:J574)</f>
        <v>0</v>
      </c>
      <c r="K575" s="164"/>
      <c r="L575" s="164"/>
      <c r="M575" s="160"/>
      <c r="N575" s="164"/>
      <c r="O575" s="164"/>
      <c r="P575" s="164"/>
    </row>
    <row r="576" spans="1:16" ht="18" customHeight="1" outlineLevel="1">
      <c r="A576" s="43"/>
      <c r="B576" s="43"/>
      <c r="C576" s="44"/>
      <c r="D576" s="43"/>
      <c r="E576" s="43"/>
      <c r="F576" s="43"/>
      <c r="G576" s="43"/>
      <c r="H576" s="43"/>
      <c r="I576" s="75" t="s">
        <v>106</v>
      </c>
      <c r="J576" s="76">
        <f>SUBTOTAL(9,J549:J575)</f>
        <v>203.48</v>
      </c>
      <c r="K576" s="164"/>
      <c r="L576" s="115"/>
      <c r="M576" s="116"/>
      <c r="N576" s="164"/>
      <c r="O576" s="164"/>
      <c r="P576" s="164"/>
    </row>
    <row r="577" spans="1:16" ht="15" outlineLevel="1">
      <c r="A577" s="43"/>
      <c r="B577" s="43" t="s">
        <v>10</v>
      </c>
      <c r="C577" s="44"/>
      <c r="D577" s="43"/>
      <c r="E577" s="43"/>
      <c r="F577" s="43"/>
      <c r="G577" s="43"/>
      <c r="H577" s="54" t="s">
        <v>367</v>
      </c>
      <c r="I577" s="172">
        <f>$M$1</f>
        <v>0.20480000000000001</v>
      </c>
      <c r="J577" s="76">
        <f>TRUNC(J576*I577,2)</f>
        <v>41.67</v>
      </c>
      <c r="K577" s="164"/>
      <c r="L577" s="113"/>
      <c r="M577" s="114"/>
      <c r="N577" s="164"/>
      <c r="O577" s="164"/>
      <c r="P577" s="164"/>
    </row>
    <row r="578" spans="1:16" ht="18" customHeight="1" outlineLevel="1">
      <c r="A578" s="43"/>
      <c r="B578" s="53" t="s">
        <v>372</v>
      </c>
      <c r="C578" s="55" t="s">
        <v>715</v>
      </c>
      <c r="D578" s="43"/>
      <c r="E578" s="43"/>
      <c r="F578" s="43"/>
      <c r="G578" s="43"/>
      <c r="H578" s="43"/>
      <c r="I578" s="75" t="s">
        <v>96</v>
      </c>
      <c r="J578" s="76">
        <f>J576+J577</f>
        <v>245.14999999999998</v>
      </c>
    </row>
    <row r="580" spans="1:16" s="266" customFormat="1" ht="18" customHeight="1">
      <c r="A580" s="327" t="s">
        <v>748</v>
      </c>
      <c r="B580" s="327"/>
      <c r="C580" s="327"/>
      <c r="D580" s="327"/>
      <c r="E580" s="327"/>
      <c r="F580" s="327"/>
      <c r="G580" s="327"/>
      <c r="H580" s="327"/>
      <c r="I580" s="327"/>
      <c r="J580" s="327"/>
      <c r="K580" s="264"/>
      <c r="L580" s="264"/>
      <c r="M580" s="265"/>
      <c r="N580" s="264"/>
      <c r="O580" s="264"/>
      <c r="P580" s="264"/>
    </row>
    <row r="581" spans="1:16" ht="18" customHeight="1" outlineLevel="1">
      <c r="A581" s="28" t="s">
        <v>63</v>
      </c>
      <c r="B581" s="137" t="s">
        <v>64</v>
      </c>
      <c r="C581" s="29" t="s">
        <v>65</v>
      </c>
      <c r="D581" s="137" t="s">
        <v>66</v>
      </c>
      <c r="E581" s="321" t="s">
        <v>67</v>
      </c>
      <c r="F581" s="321"/>
      <c r="G581" s="321" t="s">
        <v>68</v>
      </c>
      <c r="H581" s="321"/>
      <c r="I581" s="136" t="s">
        <v>69</v>
      </c>
      <c r="J581" s="137" t="s">
        <v>70</v>
      </c>
      <c r="K581" s="30"/>
      <c r="L581" s="113"/>
      <c r="M581" s="114"/>
      <c r="N581" s="161"/>
      <c r="O581" s="161"/>
      <c r="P581" s="161"/>
    </row>
    <row r="582" spans="1:16" ht="15" customHeight="1" outlineLevel="1">
      <c r="A582" s="162" t="str">
        <f>VLOOKUP(B582,Equipamentos!A:E,2,FALSE)</f>
        <v>GUINDASTE MÓVEL SOBRE ESTEIRAS COM CAPACIDADE DE 40 T - 186 KW</v>
      </c>
      <c r="B582" s="163" t="s">
        <v>749</v>
      </c>
      <c r="C582" s="56">
        <v>1</v>
      </c>
      <c r="D582" s="57">
        <v>0</v>
      </c>
      <c r="E582" s="320">
        <f>VLOOKUP(B582,Equipamentos!A:E,4,FALSE)</f>
        <v>365.66</v>
      </c>
      <c r="F582" s="320"/>
      <c r="G582" s="320">
        <f>VLOOKUP(B582,Equipamentos!A:E,5,FALSE)</f>
        <v>146.30000000000001</v>
      </c>
      <c r="H582" s="320"/>
      <c r="I582" s="31">
        <v>1</v>
      </c>
      <c r="J582" s="59">
        <f>TRUNC(I582*((C582*E582)+(D582*G582)),2)</f>
        <v>365.66</v>
      </c>
      <c r="K582" s="33"/>
      <c r="L582" s="115"/>
      <c r="M582" s="116"/>
      <c r="N582" s="164"/>
      <c r="O582" s="164"/>
      <c r="P582" s="164"/>
    </row>
    <row r="583" spans="1:16" ht="15" customHeight="1" outlineLevel="1">
      <c r="A583" s="162">
        <f>VLOOKUP(B583,Equipamentos!A:E,2,FALSE)</f>
        <v>0</v>
      </c>
      <c r="B583" s="163"/>
      <c r="C583" s="56"/>
      <c r="D583" s="57">
        <v>0</v>
      </c>
      <c r="E583" s="320">
        <f>VLOOKUP(B583,Equipamentos!A:E,4,FALSE)</f>
        <v>0</v>
      </c>
      <c r="F583" s="320"/>
      <c r="G583" s="320">
        <f>VLOOKUP(B583,Equipamentos!A:E,5,FALSE)</f>
        <v>0</v>
      </c>
      <c r="H583" s="320"/>
      <c r="I583" s="31"/>
      <c r="J583" s="59">
        <f t="shared" ref="J583:J591" si="47">TRUNC(I583*((C583*E583)+(D583*G583)),2)</f>
        <v>0</v>
      </c>
      <c r="K583" s="33"/>
      <c r="L583" s="115"/>
      <c r="M583" s="116"/>
      <c r="N583" s="164"/>
      <c r="O583" s="164"/>
      <c r="P583" s="164"/>
    </row>
    <row r="584" spans="1:16" ht="15" customHeight="1" outlineLevel="1">
      <c r="A584" s="162">
        <f>VLOOKUP(B584,Equipamentos!A:E,2,FALSE)</f>
        <v>0</v>
      </c>
      <c r="B584" s="163"/>
      <c r="C584" s="56"/>
      <c r="D584" s="57">
        <f>C584</f>
        <v>0</v>
      </c>
      <c r="E584" s="320">
        <f>VLOOKUP(B584,Equipamentos!A:E,4,FALSE)</f>
        <v>0</v>
      </c>
      <c r="F584" s="320"/>
      <c r="G584" s="320">
        <f>VLOOKUP(B584,Equipamentos!A:E,5,FALSE)</f>
        <v>0</v>
      </c>
      <c r="H584" s="320"/>
      <c r="I584" s="31"/>
      <c r="J584" s="59">
        <f t="shared" si="47"/>
        <v>0</v>
      </c>
      <c r="K584" s="33"/>
      <c r="L584" s="115"/>
      <c r="M584" s="116"/>
      <c r="N584" s="164"/>
      <c r="O584" s="164"/>
      <c r="P584" s="164"/>
    </row>
    <row r="585" spans="1:16" ht="15" customHeight="1" outlineLevel="1">
      <c r="A585" s="162">
        <f>VLOOKUP(B585,Equipamentos!A:E,2,FALSE)</f>
        <v>0</v>
      </c>
      <c r="B585" s="163"/>
      <c r="C585" s="56"/>
      <c r="D585" s="57">
        <v>0</v>
      </c>
      <c r="E585" s="320">
        <f>VLOOKUP(B585,Equipamentos!A:E,4,FALSE)</f>
        <v>0</v>
      </c>
      <c r="F585" s="320"/>
      <c r="G585" s="320">
        <f>VLOOKUP(B585,Equipamentos!A:E,5,FALSE)</f>
        <v>0</v>
      </c>
      <c r="H585" s="320"/>
      <c r="I585" s="31"/>
      <c r="J585" s="59">
        <f t="shared" si="47"/>
        <v>0</v>
      </c>
      <c r="K585" s="33"/>
      <c r="L585" s="115"/>
      <c r="M585" s="116"/>
      <c r="N585" s="164"/>
      <c r="O585" s="164"/>
      <c r="P585" s="164"/>
    </row>
    <row r="586" spans="1:16" ht="15" customHeight="1" outlineLevel="1">
      <c r="A586" s="162">
        <f>VLOOKUP(B586,Equipamentos!A:E,2,FALSE)</f>
        <v>0</v>
      </c>
      <c r="B586" s="163"/>
      <c r="C586" s="56"/>
      <c r="D586" s="57">
        <v>0</v>
      </c>
      <c r="E586" s="320">
        <f>VLOOKUP(B586,Equipamentos!A:E,4,FALSE)</f>
        <v>0</v>
      </c>
      <c r="F586" s="320"/>
      <c r="G586" s="320">
        <f>VLOOKUP(B586,Equipamentos!A:E,5,FALSE)</f>
        <v>0</v>
      </c>
      <c r="H586" s="320"/>
      <c r="I586" s="31"/>
      <c r="J586" s="59">
        <f t="shared" si="47"/>
        <v>0</v>
      </c>
      <c r="K586" s="33"/>
      <c r="L586" s="115"/>
      <c r="M586" s="116"/>
      <c r="N586" s="164"/>
      <c r="O586" s="164"/>
      <c r="P586" s="164"/>
    </row>
    <row r="587" spans="1:16" ht="15" customHeight="1" outlineLevel="1">
      <c r="A587" s="162">
        <f>VLOOKUP(B587,Equipamentos!A:E,2,FALSE)</f>
        <v>0</v>
      </c>
      <c r="B587" s="163"/>
      <c r="C587" s="56"/>
      <c r="D587" s="57"/>
      <c r="E587" s="320">
        <f>VLOOKUP(B587,Equipamentos!A:E,4,FALSE)</f>
        <v>0</v>
      </c>
      <c r="F587" s="320"/>
      <c r="G587" s="320">
        <f>VLOOKUP(B587,Equipamentos!A:E,5,FALSE)</f>
        <v>0</v>
      </c>
      <c r="H587" s="320"/>
      <c r="I587" s="31"/>
      <c r="J587" s="59">
        <f t="shared" si="47"/>
        <v>0</v>
      </c>
      <c r="K587" s="33"/>
      <c r="L587" s="115"/>
      <c r="M587" s="116"/>
      <c r="N587" s="164"/>
      <c r="O587" s="164"/>
      <c r="P587" s="164"/>
    </row>
    <row r="588" spans="1:16" ht="15" customHeight="1" outlineLevel="1">
      <c r="A588" s="162">
        <f>VLOOKUP(B588,Equipamentos!A:E,2,FALSE)</f>
        <v>0</v>
      </c>
      <c r="B588" s="163"/>
      <c r="C588" s="56"/>
      <c r="D588" s="57"/>
      <c r="E588" s="320">
        <f>VLOOKUP(B588,Equipamentos!A:E,4,FALSE)</f>
        <v>0</v>
      </c>
      <c r="F588" s="320"/>
      <c r="G588" s="320">
        <f>VLOOKUP(B588,Equipamentos!A:E,5,FALSE)</f>
        <v>0</v>
      </c>
      <c r="H588" s="320"/>
      <c r="I588" s="31"/>
      <c r="J588" s="59">
        <f t="shared" si="47"/>
        <v>0</v>
      </c>
      <c r="K588" s="33"/>
      <c r="L588" s="115"/>
      <c r="M588" s="116"/>
      <c r="N588" s="164"/>
      <c r="O588" s="164"/>
      <c r="P588" s="164"/>
    </row>
    <row r="589" spans="1:16" ht="15" customHeight="1" outlineLevel="1">
      <c r="A589" s="162">
        <f>VLOOKUP(B589,Equipamentos!A:E,2,FALSE)</f>
        <v>0</v>
      </c>
      <c r="B589" s="163"/>
      <c r="C589" s="56"/>
      <c r="D589" s="57"/>
      <c r="E589" s="320">
        <f>VLOOKUP(B589,Equipamentos!A:E,4,FALSE)</f>
        <v>0</v>
      </c>
      <c r="F589" s="320"/>
      <c r="G589" s="320">
        <f>VLOOKUP(B589,Equipamentos!A:E,5,FALSE)</f>
        <v>0</v>
      </c>
      <c r="H589" s="320"/>
      <c r="I589" s="31"/>
      <c r="J589" s="59">
        <f t="shared" si="47"/>
        <v>0</v>
      </c>
      <c r="K589" s="33"/>
      <c r="L589" s="115"/>
      <c r="M589" s="116"/>
      <c r="N589" s="164"/>
      <c r="O589" s="164"/>
      <c r="P589" s="164"/>
    </row>
    <row r="590" spans="1:16" ht="15" customHeight="1" outlineLevel="1">
      <c r="A590" s="162">
        <f>VLOOKUP(B590,Equipamentos!A:E,2,FALSE)</f>
        <v>0</v>
      </c>
      <c r="B590" s="163"/>
      <c r="C590" s="56"/>
      <c r="D590" s="57"/>
      <c r="E590" s="320">
        <f>VLOOKUP(B590,Equipamentos!A:E,4,FALSE)</f>
        <v>0</v>
      </c>
      <c r="F590" s="320"/>
      <c r="G590" s="320">
        <f>VLOOKUP(B590,Equipamentos!A:E,5,FALSE)</f>
        <v>0</v>
      </c>
      <c r="H590" s="320"/>
      <c r="I590" s="31"/>
      <c r="J590" s="59">
        <f t="shared" si="47"/>
        <v>0</v>
      </c>
      <c r="K590" s="33"/>
      <c r="L590" s="115"/>
      <c r="M590" s="116"/>
      <c r="N590" s="164"/>
      <c r="O590" s="164"/>
      <c r="P590" s="164"/>
    </row>
    <row r="591" spans="1:16" ht="15" customHeight="1" outlineLevel="1">
      <c r="A591" s="162">
        <f>VLOOKUP(B591,Equipamentos!A:E,2,FALSE)</f>
        <v>0</v>
      </c>
      <c r="B591" s="163"/>
      <c r="C591" s="56"/>
      <c r="D591" s="57"/>
      <c r="E591" s="320">
        <f>VLOOKUP(B591,Equipamentos!A:E,4,FALSE)</f>
        <v>0</v>
      </c>
      <c r="F591" s="320"/>
      <c r="G591" s="320">
        <f>VLOOKUP(B591,Equipamentos!A:E,5,FALSE)</f>
        <v>0</v>
      </c>
      <c r="H591" s="320"/>
      <c r="I591" s="31"/>
      <c r="J591" s="61">
        <f t="shared" si="47"/>
        <v>0</v>
      </c>
      <c r="K591" s="33"/>
      <c r="L591" s="115"/>
      <c r="M591" s="116"/>
      <c r="N591" s="164"/>
      <c r="O591" s="164"/>
      <c r="P591" s="164"/>
    </row>
    <row r="592" spans="1:16" ht="18" customHeight="1" outlineLevel="1">
      <c r="A592" s="34"/>
      <c r="B592" s="34"/>
      <c r="C592" s="35"/>
      <c r="D592" s="34"/>
      <c r="E592" s="34"/>
      <c r="F592" s="34"/>
      <c r="G592" s="34"/>
      <c r="H592" s="34"/>
      <c r="I592" s="36" t="s">
        <v>71</v>
      </c>
      <c r="J592" s="62">
        <f>SUBTOTAL(9,J582:J591)</f>
        <v>365.66</v>
      </c>
      <c r="K592" s="33"/>
      <c r="L592" s="117"/>
      <c r="M592" s="46"/>
      <c r="N592" s="164"/>
      <c r="O592" s="164"/>
      <c r="P592" s="164"/>
    </row>
    <row r="593" spans="1:16" ht="18" customHeight="1" outlineLevel="1">
      <c r="A593" s="28" t="s">
        <v>72</v>
      </c>
      <c r="B593" s="137" t="s">
        <v>64</v>
      </c>
      <c r="C593" s="29" t="s">
        <v>73</v>
      </c>
      <c r="D593" s="137" t="s">
        <v>74</v>
      </c>
      <c r="E593" s="321" t="s">
        <v>368</v>
      </c>
      <c r="F593" s="326"/>
      <c r="G593" s="165"/>
      <c r="H593" s="165"/>
      <c r="I593" s="136" t="s">
        <v>69</v>
      </c>
      <c r="J593" s="63" t="s">
        <v>70</v>
      </c>
      <c r="K593" s="30"/>
      <c r="L593" s="113"/>
      <c r="M593" s="114"/>
      <c r="N593" s="30"/>
      <c r="O593" s="30"/>
      <c r="P593" s="30"/>
    </row>
    <row r="594" spans="1:16" ht="15" customHeight="1" outlineLevel="1">
      <c r="A594" s="162" t="str">
        <f>VLOOKUP(B594,'M.O.'!A:E,2,FALSE)</f>
        <v>SERVENTE</v>
      </c>
      <c r="B594" s="163">
        <v>20031</v>
      </c>
      <c r="C594" s="58"/>
      <c r="D594" s="59">
        <f>VLOOKUP(B594,'M.O.'!A:E,5,FALSE)</f>
        <v>12.98</v>
      </c>
      <c r="E594" s="323">
        <v>111.5</v>
      </c>
      <c r="F594" s="323"/>
      <c r="G594" s="38"/>
      <c r="H594" s="38"/>
      <c r="I594" s="31">
        <v>4</v>
      </c>
      <c r="J594" s="59">
        <f t="shared" ref="J594:J603" si="48">TRUNC(I594*D594,2)</f>
        <v>51.92</v>
      </c>
      <c r="K594" s="33"/>
      <c r="L594" s="115"/>
      <c r="M594" s="116"/>
      <c r="N594" s="33"/>
      <c r="O594" s="33"/>
      <c r="P594" s="33"/>
    </row>
    <row r="595" spans="1:16" ht="15" outlineLevel="1">
      <c r="A595" s="162">
        <f>VLOOKUP(B595,'M.O.'!A:E,2,FALSE)</f>
        <v>0</v>
      </c>
      <c r="B595" s="163"/>
      <c r="C595" s="58"/>
      <c r="D595" s="59">
        <f>VLOOKUP(B595,'M.O.'!A:E,5,FALSE)</f>
        <v>0</v>
      </c>
      <c r="E595" s="323">
        <v>111.5</v>
      </c>
      <c r="F595" s="323"/>
      <c r="G595" s="38"/>
      <c r="H595" s="38"/>
      <c r="I595" s="31"/>
      <c r="J595" s="59">
        <f t="shared" si="48"/>
        <v>0</v>
      </c>
      <c r="K595" s="33"/>
      <c r="L595" s="115"/>
      <c r="M595" s="116"/>
      <c r="N595" s="33"/>
      <c r="O595" s="33"/>
      <c r="P595" s="33"/>
    </row>
    <row r="596" spans="1:16" ht="15" outlineLevel="1">
      <c r="A596" s="162">
        <f>VLOOKUP(B596,'M.O.'!A:E,2,FALSE)</f>
        <v>0</v>
      </c>
      <c r="B596" s="163"/>
      <c r="C596" s="58"/>
      <c r="D596" s="59">
        <f>VLOOKUP(B596,'M.O.'!A:E,5,FALSE)</f>
        <v>0</v>
      </c>
      <c r="E596" s="323">
        <v>111.5</v>
      </c>
      <c r="F596" s="323"/>
      <c r="G596" s="38"/>
      <c r="H596" s="38"/>
      <c r="I596" s="31"/>
      <c r="J596" s="59">
        <f t="shared" si="48"/>
        <v>0</v>
      </c>
      <c r="K596" s="33"/>
      <c r="L596" s="115"/>
      <c r="M596" s="116"/>
      <c r="N596" s="33"/>
      <c r="O596" s="33"/>
      <c r="P596" s="33"/>
    </row>
    <row r="597" spans="1:16" ht="15" outlineLevel="1">
      <c r="A597" s="162">
        <f>VLOOKUP(B597,'M.O.'!A:E,2,FALSE)</f>
        <v>0</v>
      </c>
      <c r="B597" s="163"/>
      <c r="C597" s="58"/>
      <c r="D597" s="59">
        <f>VLOOKUP(B597,'M.O.'!A:E,5,FALSE)</f>
        <v>0</v>
      </c>
      <c r="E597" s="323">
        <v>111.5</v>
      </c>
      <c r="F597" s="323"/>
      <c r="G597" s="38"/>
      <c r="H597" s="38"/>
      <c r="I597" s="31"/>
      <c r="J597" s="59">
        <f t="shared" si="48"/>
        <v>0</v>
      </c>
      <c r="K597" s="33"/>
      <c r="L597" s="115"/>
      <c r="M597" s="116"/>
      <c r="N597" s="33"/>
      <c r="O597" s="33"/>
      <c r="P597" s="33"/>
    </row>
    <row r="598" spans="1:16" ht="15" outlineLevel="1">
      <c r="A598" s="162">
        <f>VLOOKUP(B598,'M.O.'!A:E,2,FALSE)</f>
        <v>0</v>
      </c>
      <c r="B598" s="163"/>
      <c r="C598" s="58"/>
      <c r="D598" s="59">
        <f>VLOOKUP(B598,'M.O.'!A:E,5,FALSE)</f>
        <v>0</v>
      </c>
      <c r="E598" s="323">
        <v>111.5</v>
      </c>
      <c r="F598" s="323"/>
      <c r="G598" s="38"/>
      <c r="H598" s="38"/>
      <c r="I598" s="31"/>
      <c r="J598" s="59">
        <f t="shared" si="48"/>
        <v>0</v>
      </c>
      <c r="K598" s="33"/>
      <c r="L598" s="115"/>
      <c r="M598" s="116"/>
      <c r="N598" s="33"/>
      <c r="O598" s="33"/>
      <c r="P598" s="33"/>
    </row>
    <row r="599" spans="1:16" ht="15" outlineLevel="1">
      <c r="A599" s="162">
        <f>VLOOKUP(B599,'M.O.'!A:E,2,FALSE)</f>
        <v>0</v>
      </c>
      <c r="B599" s="163"/>
      <c r="C599" s="58"/>
      <c r="D599" s="59">
        <f>VLOOKUP(B599,'M.O.'!A:E,5,FALSE)</f>
        <v>0</v>
      </c>
      <c r="E599" s="323">
        <v>111.5</v>
      </c>
      <c r="F599" s="323"/>
      <c r="G599" s="38"/>
      <c r="H599" s="38"/>
      <c r="I599" s="31"/>
      <c r="J599" s="59">
        <f t="shared" si="48"/>
        <v>0</v>
      </c>
      <c r="K599" s="33"/>
      <c r="L599" s="115"/>
      <c r="M599" s="116"/>
      <c r="N599" s="33"/>
      <c r="O599" s="33"/>
      <c r="P599" s="33"/>
    </row>
    <row r="600" spans="1:16" ht="15" outlineLevel="1">
      <c r="A600" s="162">
        <f>VLOOKUP(B600,'M.O.'!A:E,2,FALSE)</f>
        <v>0</v>
      </c>
      <c r="B600" s="163"/>
      <c r="C600" s="58"/>
      <c r="D600" s="59">
        <f>VLOOKUP(B600,'M.O.'!A:E,5,FALSE)</f>
        <v>0</v>
      </c>
      <c r="E600" s="323">
        <v>111.5</v>
      </c>
      <c r="F600" s="323"/>
      <c r="G600" s="38"/>
      <c r="H600" s="38"/>
      <c r="I600" s="31"/>
      <c r="J600" s="59">
        <f t="shared" si="48"/>
        <v>0</v>
      </c>
      <c r="K600" s="33"/>
      <c r="L600" s="115"/>
      <c r="M600" s="116"/>
      <c r="N600" s="33"/>
      <c r="O600" s="33"/>
      <c r="P600" s="33"/>
    </row>
    <row r="601" spans="1:16" ht="15" outlineLevel="1">
      <c r="A601" s="162">
        <f>VLOOKUP(B601,'M.O.'!A:E,2,FALSE)</f>
        <v>0</v>
      </c>
      <c r="B601" s="163"/>
      <c r="C601" s="58"/>
      <c r="D601" s="59">
        <f>VLOOKUP(B601,'M.O.'!A:E,5,FALSE)</f>
        <v>0</v>
      </c>
      <c r="E601" s="323">
        <v>111.5</v>
      </c>
      <c r="F601" s="323"/>
      <c r="G601" s="38"/>
      <c r="H601" s="38"/>
      <c r="I601" s="31"/>
      <c r="J601" s="59">
        <f t="shared" si="48"/>
        <v>0</v>
      </c>
      <c r="K601" s="33"/>
      <c r="L601" s="115"/>
      <c r="M601" s="116"/>
      <c r="N601" s="33"/>
      <c r="O601" s="33"/>
      <c r="P601" s="33"/>
    </row>
    <row r="602" spans="1:16" ht="15" outlineLevel="1">
      <c r="A602" s="162">
        <f>VLOOKUP(B602,'M.O.'!A:E,2,FALSE)</f>
        <v>0</v>
      </c>
      <c r="B602" s="163"/>
      <c r="C602" s="58"/>
      <c r="D602" s="59">
        <f>VLOOKUP(B602,'M.O.'!A:E,5,FALSE)</f>
        <v>0</v>
      </c>
      <c r="E602" s="323">
        <v>111.5</v>
      </c>
      <c r="F602" s="323"/>
      <c r="G602" s="38"/>
      <c r="H602" s="38"/>
      <c r="I602" s="31"/>
      <c r="J602" s="59">
        <f t="shared" si="48"/>
        <v>0</v>
      </c>
      <c r="K602" s="33"/>
      <c r="L602" s="115"/>
      <c r="M602" s="116"/>
      <c r="N602" s="33"/>
      <c r="O602" s="33"/>
      <c r="P602" s="33"/>
    </row>
    <row r="603" spans="1:16" ht="15" outlineLevel="1">
      <c r="A603" s="162">
        <f>VLOOKUP(B603,'M.O.'!A:E,2,FALSE)</f>
        <v>0</v>
      </c>
      <c r="B603" s="163"/>
      <c r="C603" s="58"/>
      <c r="D603" s="59">
        <f>VLOOKUP(B603,'M.O.'!A:E,5,FALSE)</f>
        <v>0</v>
      </c>
      <c r="E603" s="323">
        <v>111.5</v>
      </c>
      <c r="F603" s="323"/>
      <c r="G603" s="38"/>
      <c r="H603" s="38"/>
      <c r="I603" s="31"/>
      <c r="J603" s="61">
        <f t="shared" si="48"/>
        <v>0</v>
      </c>
      <c r="K603" s="33"/>
      <c r="L603" s="115"/>
      <c r="M603" s="116"/>
      <c r="N603" s="33"/>
      <c r="O603" s="33"/>
      <c r="P603" s="33"/>
    </row>
    <row r="604" spans="1:16" ht="18" customHeight="1" outlineLevel="1">
      <c r="A604" s="34"/>
      <c r="B604" s="34"/>
      <c r="C604" s="35"/>
      <c r="D604" s="34"/>
      <c r="E604" s="34"/>
      <c r="F604" s="34"/>
      <c r="G604" s="34"/>
      <c r="H604" s="34"/>
      <c r="I604" s="36" t="s">
        <v>75</v>
      </c>
      <c r="J604" s="62">
        <f>SUBTOTAL(9,J594:J603)</f>
        <v>51.92</v>
      </c>
      <c r="K604" s="33"/>
      <c r="L604" s="117"/>
      <c r="M604" s="46"/>
      <c r="N604" s="39"/>
      <c r="O604" s="39"/>
      <c r="P604" s="39"/>
    </row>
    <row r="605" spans="1:16" ht="18" customHeight="1" outlineLevel="1">
      <c r="A605" s="28" t="s">
        <v>76</v>
      </c>
      <c r="B605" s="137" t="s">
        <v>64</v>
      </c>
      <c r="C605" s="29" t="s">
        <v>77</v>
      </c>
      <c r="D605" s="137" t="s">
        <v>78</v>
      </c>
      <c r="E605" s="321" t="s">
        <v>79</v>
      </c>
      <c r="F605" s="321"/>
      <c r="G605" s="324" t="s">
        <v>80</v>
      </c>
      <c r="H605" s="324"/>
      <c r="I605" s="136"/>
      <c r="J605" s="63" t="s">
        <v>81</v>
      </c>
      <c r="K605" s="30"/>
      <c r="L605" s="113"/>
      <c r="M605" s="114"/>
      <c r="N605" s="30"/>
      <c r="O605" s="30"/>
      <c r="P605" s="30"/>
    </row>
    <row r="606" spans="1:16" ht="15" customHeight="1" outlineLevel="1">
      <c r="A606" s="40" t="s">
        <v>369</v>
      </c>
      <c r="B606" s="166">
        <v>14</v>
      </c>
      <c r="C606" s="41">
        <v>5</v>
      </c>
      <c r="D606" s="42" t="s">
        <v>98</v>
      </c>
      <c r="E606" s="325"/>
      <c r="F606" s="325"/>
      <c r="G606" s="325"/>
      <c r="H606" s="325"/>
      <c r="I606" s="167"/>
      <c r="J606" s="59">
        <f>TRUNC((IF(D606&lt;&gt;0,J604,0)+IF(E606&lt;&gt;0,J592,0)+IF(G606&lt;&gt;0,J625,0))*(C606/100),2)</f>
        <v>2.59</v>
      </c>
      <c r="K606" s="33"/>
      <c r="L606" s="168"/>
      <c r="M606" s="169"/>
      <c r="N606" s="33"/>
      <c r="O606" s="33"/>
      <c r="P606" s="33"/>
    </row>
    <row r="607" spans="1:16" ht="15" customHeight="1" outlineLevel="1">
      <c r="A607" s="40" t="s">
        <v>99</v>
      </c>
      <c r="B607" s="166">
        <v>11</v>
      </c>
      <c r="C607" s="41">
        <v>1.1200000000000001</v>
      </c>
      <c r="D607" s="42" t="s">
        <v>98</v>
      </c>
      <c r="E607" s="325"/>
      <c r="F607" s="325"/>
      <c r="G607" s="325"/>
      <c r="H607" s="325"/>
      <c r="I607" s="167"/>
      <c r="J607" s="59">
        <f>TRUNC((IF(D607&lt;&gt;0,J604,0)+IF(E607&lt;&gt;0,J592,0)+IF(G607&lt;&gt;0,J625,0))*(C607/100),2)</f>
        <v>0.57999999999999996</v>
      </c>
      <c r="K607" s="33"/>
      <c r="L607" s="168"/>
      <c r="M607" s="169"/>
      <c r="N607" s="33"/>
      <c r="O607" s="33"/>
      <c r="P607" s="33"/>
    </row>
    <row r="608" spans="1:16" ht="15" customHeight="1" outlineLevel="1">
      <c r="A608" s="40" t="s">
        <v>100</v>
      </c>
      <c r="B608" s="166">
        <v>12</v>
      </c>
      <c r="C608" s="41">
        <v>9.6</v>
      </c>
      <c r="D608" s="42" t="s">
        <v>98</v>
      </c>
      <c r="E608" s="325"/>
      <c r="F608" s="325"/>
      <c r="G608" s="325"/>
      <c r="H608" s="325"/>
      <c r="I608" s="167"/>
      <c r="J608" s="59">
        <f>TRUNC((IF(D608&lt;&gt;0,J604,0)+IF(E608&lt;&gt;0,J592,0)+IF(G608&lt;&gt;0,J625,0))*(C608/100),2)</f>
        <v>4.9800000000000004</v>
      </c>
      <c r="K608" s="33"/>
      <c r="L608" s="168"/>
      <c r="M608" s="169"/>
      <c r="N608" s="33"/>
      <c r="O608" s="33"/>
      <c r="P608" s="33"/>
    </row>
    <row r="609" spans="1:16" ht="15" customHeight="1" outlineLevel="1">
      <c r="A609" s="40" t="s">
        <v>101</v>
      </c>
      <c r="B609" s="166">
        <v>13</v>
      </c>
      <c r="C609" s="41">
        <v>4.79</v>
      </c>
      <c r="D609" s="42" t="s">
        <v>98</v>
      </c>
      <c r="E609" s="325"/>
      <c r="F609" s="325"/>
      <c r="G609" s="325"/>
      <c r="H609" s="325"/>
      <c r="I609" s="167"/>
      <c r="J609" s="61">
        <f>TRUNC((IF(D609&lt;&gt;0,J604,0)+IF(E609&lt;&gt;0,J592,0)+IF(G609&lt;&gt;0,J625,0))*(C609/100),2)</f>
        <v>2.48</v>
      </c>
      <c r="K609" s="33"/>
      <c r="L609" s="168"/>
      <c r="M609" s="169"/>
      <c r="N609" s="33"/>
      <c r="O609" s="33"/>
      <c r="P609" s="33"/>
    </row>
    <row r="610" spans="1:16" ht="18" customHeight="1" outlineLevel="1">
      <c r="A610" s="43"/>
      <c r="B610" s="43"/>
      <c r="C610" s="44"/>
      <c r="D610" s="43"/>
      <c r="E610" s="43"/>
      <c r="F610" s="43"/>
      <c r="G610" s="43"/>
      <c r="H610" s="43"/>
      <c r="I610" s="45" t="s">
        <v>82</v>
      </c>
      <c r="J610" s="62">
        <f>SUBTOTAL(9,J606:J609)</f>
        <v>10.63</v>
      </c>
      <c r="K610" s="33"/>
      <c r="L610" s="117"/>
      <c r="M610" s="46"/>
      <c r="N610" s="164"/>
      <c r="O610" s="164"/>
      <c r="P610" s="164"/>
    </row>
    <row r="611" spans="1:16" ht="18" customHeight="1" outlineLevel="1">
      <c r="A611" s="43"/>
      <c r="B611" s="43"/>
      <c r="C611" s="44"/>
      <c r="D611" s="43"/>
      <c r="E611" s="43"/>
      <c r="F611" s="43"/>
      <c r="G611" s="43"/>
      <c r="H611" s="43"/>
      <c r="I611" s="45" t="s">
        <v>370</v>
      </c>
      <c r="J611" s="62">
        <f>SUBTOTAL(9,J582:J610)</f>
        <v>428.21000000000004</v>
      </c>
      <c r="K611" s="33"/>
      <c r="L611" s="117"/>
      <c r="M611" s="46"/>
      <c r="N611" s="33"/>
      <c r="O611" s="33"/>
      <c r="P611" s="33"/>
    </row>
    <row r="612" spans="1:16" ht="18" customHeight="1" outlineLevel="1">
      <c r="A612" s="43"/>
      <c r="B612" s="43"/>
      <c r="C612" s="44"/>
      <c r="D612" s="43"/>
      <c r="E612" s="43"/>
      <c r="F612" s="43"/>
      <c r="G612" s="43"/>
      <c r="H612" s="43"/>
      <c r="I612" s="45" t="s">
        <v>83</v>
      </c>
      <c r="J612" s="64">
        <v>31.54</v>
      </c>
      <c r="K612" s="33"/>
      <c r="L612" s="117"/>
      <c r="M612" s="46"/>
      <c r="N612" s="33"/>
      <c r="O612" s="33"/>
      <c r="P612" s="33"/>
    </row>
    <row r="613" spans="1:16" ht="18" customHeight="1" outlineLevel="1">
      <c r="A613" s="43"/>
      <c r="B613" s="43"/>
      <c r="C613" s="44"/>
      <c r="D613" s="43"/>
      <c r="E613" s="43"/>
      <c r="F613" s="43"/>
      <c r="G613" s="43"/>
      <c r="H613" s="43"/>
      <c r="I613" s="45" t="s">
        <v>84</v>
      </c>
      <c r="J613" s="65">
        <f>TRUNC(J611/J612,2)</f>
        <v>13.57</v>
      </c>
      <c r="K613" s="33"/>
      <c r="L613" s="117"/>
      <c r="M613" s="46"/>
      <c r="N613" s="33"/>
      <c r="O613" s="33"/>
      <c r="P613" s="33"/>
    </row>
    <row r="614" spans="1:16" ht="18" customHeight="1" outlineLevel="1">
      <c r="A614" s="47" t="s">
        <v>85</v>
      </c>
      <c r="B614" s="48" t="s">
        <v>64</v>
      </c>
      <c r="C614" s="49" t="s">
        <v>13</v>
      </c>
      <c r="D614" s="37" t="s">
        <v>94</v>
      </c>
      <c r="E614" s="37"/>
      <c r="F614" s="37"/>
      <c r="G614" s="50"/>
      <c r="H614" s="50"/>
      <c r="I614" s="50" t="s">
        <v>69</v>
      </c>
      <c r="J614" s="63" t="s">
        <v>94</v>
      </c>
      <c r="K614" s="30"/>
      <c r="L614" s="113"/>
      <c r="M614" s="114"/>
      <c r="N614" s="30"/>
      <c r="O614" s="30"/>
      <c r="P614" s="30"/>
    </row>
    <row r="615" spans="1:16" ht="15" customHeight="1" outlineLevel="1">
      <c r="A615" s="162">
        <f>VLOOKUP(B615,Materiais!A:D,2,FALSE)</f>
        <v>0</v>
      </c>
      <c r="B615" s="162"/>
      <c r="C615" s="60">
        <f>VLOOKUP(B615,Materiais!A:D,3,FALSE)</f>
        <v>0</v>
      </c>
      <c r="D615" s="59">
        <f>VLOOKUP(B615,Materiais!A:D,4,FALSE)</f>
        <v>0</v>
      </c>
      <c r="E615" s="170"/>
      <c r="F615" s="170"/>
      <c r="G615" s="170"/>
      <c r="H615" s="170"/>
      <c r="I615" s="31"/>
      <c r="J615" s="59">
        <f t="shared" ref="J615:J624" si="49">TRUNC(I615*D615,2)</f>
        <v>0</v>
      </c>
      <c r="K615" s="33"/>
      <c r="L615" s="115"/>
      <c r="M615" s="116"/>
      <c r="N615" s="33"/>
      <c r="O615" s="33"/>
      <c r="P615" s="33"/>
    </row>
    <row r="616" spans="1:16" ht="15" customHeight="1" outlineLevel="1">
      <c r="A616" s="162">
        <f>VLOOKUP(B616,Materiais!A:D,2,FALSE)</f>
        <v>0</v>
      </c>
      <c r="B616" s="162"/>
      <c r="C616" s="60">
        <f>VLOOKUP(B616,Materiais!A:D,3,FALSE)</f>
        <v>0</v>
      </c>
      <c r="D616" s="59">
        <f>VLOOKUP(B616,Materiais!A:D,4,FALSE)</f>
        <v>0</v>
      </c>
      <c r="E616" s="170"/>
      <c r="F616" s="170"/>
      <c r="G616" s="170"/>
      <c r="H616" s="170"/>
      <c r="I616" s="31"/>
      <c r="J616" s="59">
        <f t="shared" si="49"/>
        <v>0</v>
      </c>
      <c r="K616" s="33"/>
      <c r="L616" s="115"/>
      <c r="M616" s="116"/>
      <c r="N616" s="33"/>
      <c r="O616" s="33"/>
      <c r="P616" s="33"/>
    </row>
    <row r="617" spans="1:16" ht="15" customHeight="1" outlineLevel="1">
      <c r="A617" s="162">
        <f>VLOOKUP(B617,Materiais!A:D,2,FALSE)</f>
        <v>0</v>
      </c>
      <c r="B617" s="162"/>
      <c r="C617" s="60">
        <f>VLOOKUP(B617,Materiais!A:D,3,FALSE)</f>
        <v>0</v>
      </c>
      <c r="D617" s="59">
        <f>VLOOKUP(B617,Materiais!A:D,4,FALSE)</f>
        <v>0</v>
      </c>
      <c r="E617" s="170"/>
      <c r="F617" s="170"/>
      <c r="G617" s="170"/>
      <c r="H617" s="170"/>
      <c r="I617" s="31"/>
      <c r="J617" s="59">
        <f t="shared" si="49"/>
        <v>0</v>
      </c>
      <c r="K617" s="33"/>
      <c r="L617" s="115"/>
      <c r="M617" s="116"/>
      <c r="N617" s="33"/>
      <c r="O617" s="33"/>
      <c r="P617" s="33"/>
    </row>
    <row r="618" spans="1:16" ht="15" customHeight="1" outlineLevel="1">
      <c r="A618" s="162">
        <f>VLOOKUP(B618,Materiais!A:D,2,FALSE)</f>
        <v>0</v>
      </c>
      <c r="B618" s="162"/>
      <c r="C618" s="60">
        <f>VLOOKUP(B618,Materiais!A:D,3,FALSE)</f>
        <v>0</v>
      </c>
      <c r="D618" s="59">
        <f>VLOOKUP(B618,Materiais!A:D,4,FALSE)</f>
        <v>0</v>
      </c>
      <c r="E618" s="170"/>
      <c r="F618" s="170"/>
      <c r="G618" s="170"/>
      <c r="H618" s="170"/>
      <c r="I618" s="31"/>
      <c r="J618" s="59">
        <f t="shared" si="49"/>
        <v>0</v>
      </c>
      <c r="K618" s="33"/>
      <c r="L618" s="115"/>
      <c r="M618" s="116"/>
      <c r="N618" s="33"/>
      <c r="O618" s="33"/>
      <c r="P618" s="33"/>
    </row>
    <row r="619" spans="1:16" ht="15" customHeight="1" outlineLevel="1">
      <c r="A619" s="162">
        <f>VLOOKUP(B619,Materiais!A:D,2,FALSE)</f>
        <v>0</v>
      </c>
      <c r="B619" s="162"/>
      <c r="C619" s="60">
        <f>VLOOKUP(B619,Materiais!A:D,3,FALSE)</f>
        <v>0</v>
      </c>
      <c r="D619" s="59">
        <f>VLOOKUP(B619,Materiais!A:D,4,FALSE)</f>
        <v>0</v>
      </c>
      <c r="E619" s="170"/>
      <c r="F619" s="170"/>
      <c r="G619" s="170"/>
      <c r="H619" s="170"/>
      <c r="I619" s="31"/>
      <c r="J619" s="59">
        <f t="shared" si="49"/>
        <v>0</v>
      </c>
      <c r="K619" s="33"/>
      <c r="L619" s="115"/>
      <c r="M619" s="116"/>
      <c r="N619" s="33"/>
      <c r="O619" s="33"/>
      <c r="P619" s="33"/>
    </row>
    <row r="620" spans="1:16" ht="15" customHeight="1" outlineLevel="1">
      <c r="A620" s="162">
        <f>VLOOKUP(B620,Materiais!A:D,2,FALSE)</f>
        <v>0</v>
      </c>
      <c r="B620" s="162"/>
      <c r="C620" s="60">
        <f>VLOOKUP(B620,Materiais!A:D,3,FALSE)</f>
        <v>0</v>
      </c>
      <c r="D620" s="59">
        <f>VLOOKUP(B620,Materiais!A:D,4,FALSE)</f>
        <v>0</v>
      </c>
      <c r="E620" s="170"/>
      <c r="F620" s="170"/>
      <c r="G620" s="170"/>
      <c r="H620" s="170"/>
      <c r="I620" s="31"/>
      <c r="J620" s="59">
        <f t="shared" si="49"/>
        <v>0</v>
      </c>
      <c r="K620" s="33"/>
      <c r="L620" s="115"/>
      <c r="M620" s="116"/>
      <c r="N620" s="33"/>
      <c r="O620" s="33"/>
      <c r="P620" s="33"/>
    </row>
    <row r="621" spans="1:16" ht="15" customHeight="1" outlineLevel="1">
      <c r="A621" s="162">
        <f>VLOOKUP(B621,Materiais!A:D,2,FALSE)</f>
        <v>0</v>
      </c>
      <c r="B621" s="162"/>
      <c r="C621" s="60">
        <f>VLOOKUP(B621,Materiais!A:D,3,FALSE)</f>
        <v>0</v>
      </c>
      <c r="D621" s="59">
        <f>VLOOKUP(B621,Materiais!A:D,4,FALSE)</f>
        <v>0</v>
      </c>
      <c r="E621" s="170"/>
      <c r="F621" s="170"/>
      <c r="G621" s="170"/>
      <c r="H621" s="170"/>
      <c r="I621" s="31"/>
      <c r="J621" s="59">
        <f t="shared" si="49"/>
        <v>0</v>
      </c>
      <c r="K621" s="33"/>
      <c r="L621" s="115"/>
      <c r="M621" s="116"/>
      <c r="N621" s="33"/>
      <c r="O621" s="33"/>
      <c r="P621" s="33"/>
    </row>
    <row r="622" spans="1:16" ht="15" customHeight="1" outlineLevel="1">
      <c r="A622" s="162">
        <f>VLOOKUP(B622,Materiais!A:D,2,FALSE)</f>
        <v>0</v>
      </c>
      <c r="B622" s="162"/>
      <c r="C622" s="60">
        <f>VLOOKUP(B622,Materiais!A:D,3,FALSE)</f>
        <v>0</v>
      </c>
      <c r="D622" s="59">
        <f>VLOOKUP(B622,Materiais!A:D,4,FALSE)</f>
        <v>0</v>
      </c>
      <c r="E622" s="170"/>
      <c r="F622" s="170"/>
      <c r="G622" s="170"/>
      <c r="H622" s="170"/>
      <c r="I622" s="31"/>
      <c r="J622" s="59">
        <f t="shared" si="49"/>
        <v>0</v>
      </c>
      <c r="K622" s="33"/>
      <c r="L622" s="115"/>
      <c r="M622" s="116"/>
      <c r="N622" s="33"/>
      <c r="O622" s="33"/>
      <c r="P622" s="33"/>
    </row>
    <row r="623" spans="1:16" ht="15" customHeight="1" outlineLevel="1">
      <c r="A623" s="162">
        <f>VLOOKUP(B623,Materiais!A:D,2,FALSE)</f>
        <v>0</v>
      </c>
      <c r="B623" s="162"/>
      <c r="C623" s="60">
        <f>VLOOKUP(B623,Materiais!A:D,3,FALSE)</f>
        <v>0</v>
      </c>
      <c r="D623" s="59">
        <f>VLOOKUP(B623,Materiais!A:D,4,FALSE)</f>
        <v>0</v>
      </c>
      <c r="E623" s="170"/>
      <c r="F623" s="170"/>
      <c r="G623" s="170"/>
      <c r="H623" s="170"/>
      <c r="I623" s="31"/>
      <c r="J623" s="59">
        <f t="shared" si="49"/>
        <v>0</v>
      </c>
      <c r="K623" s="33"/>
      <c r="L623" s="115"/>
      <c r="M623" s="116"/>
      <c r="N623" s="33"/>
      <c r="O623" s="33"/>
      <c r="P623" s="33"/>
    </row>
    <row r="624" spans="1:16" ht="15" customHeight="1" outlineLevel="1">
      <c r="A624" s="162">
        <f>VLOOKUP(B624,Materiais!A:D,2,FALSE)</f>
        <v>0</v>
      </c>
      <c r="B624" s="162"/>
      <c r="C624" s="60">
        <f>VLOOKUP(B624,Materiais!A:D,3,FALSE)</f>
        <v>0</v>
      </c>
      <c r="D624" s="59">
        <f>VLOOKUP(B624,Materiais!A:D,4,FALSE)</f>
        <v>0</v>
      </c>
      <c r="E624" s="170"/>
      <c r="F624" s="170"/>
      <c r="G624" s="170"/>
      <c r="H624" s="170"/>
      <c r="I624" s="31"/>
      <c r="J624" s="59">
        <f t="shared" si="49"/>
        <v>0</v>
      </c>
      <c r="K624" s="33"/>
      <c r="L624" s="115"/>
      <c r="M624" s="116"/>
      <c r="N624" s="33"/>
      <c r="O624" s="33"/>
      <c r="P624" s="33"/>
    </row>
    <row r="625" spans="1:16" ht="18" customHeight="1" outlineLevel="1">
      <c r="A625" s="66"/>
      <c r="B625" s="66"/>
      <c r="C625" s="67"/>
      <c r="D625" s="66"/>
      <c r="E625" s="66"/>
      <c r="F625" s="66"/>
      <c r="G625" s="66"/>
      <c r="H625" s="66"/>
      <c r="I625" s="68" t="s">
        <v>371</v>
      </c>
      <c r="J625" s="69">
        <f>SUBTOTAL(9,J615:J624)</f>
        <v>0</v>
      </c>
      <c r="K625" s="33"/>
      <c r="L625" s="117"/>
      <c r="M625" s="46"/>
      <c r="N625" s="39"/>
      <c r="O625" s="39"/>
      <c r="P625" s="39"/>
    </row>
    <row r="626" spans="1:16" ht="18" customHeight="1" outlineLevel="1">
      <c r="A626" s="26" t="s">
        <v>87</v>
      </c>
      <c r="B626" s="70" t="s">
        <v>64</v>
      </c>
      <c r="C626" s="71" t="s">
        <v>13</v>
      </c>
      <c r="D626" s="72" t="s">
        <v>94</v>
      </c>
      <c r="E626" s="72"/>
      <c r="F626" s="72"/>
      <c r="G626" s="73"/>
      <c r="H626" s="73"/>
      <c r="I626" s="73" t="s">
        <v>69</v>
      </c>
      <c r="J626" s="72" t="s">
        <v>94</v>
      </c>
      <c r="K626" s="30"/>
      <c r="L626" s="113"/>
      <c r="M626" s="114"/>
      <c r="N626" s="30"/>
      <c r="O626" s="30"/>
      <c r="P626" s="30"/>
    </row>
    <row r="627" spans="1:16" ht="15" customHeight="1" outlineLevel="1">
      <c r="A627" s="162" t="str">
        <f>VLOOKUP(B627,Serviços!A:D,2,FALSE)</f>
        <v>CONFECÇÃO DE CAMISA METÁLICA EM AÇO ASTM A36 COM ESPESSURA DE 6.3 MM - D=400 MM</v>
      </c>
      <c r="B627" s="162" t="s">
        <v>751</v>
      </c>
      <c r="C627" s="60" t="str">
        <f>VLOOKUP(B627,Serviços!A:D,3,FALSE)</f>
        <v>m</v>
      </c>
      <c r="D627" s="74">
        <f>VLOOKUP(B627,Serviços!A:F,6,FALSE)</f>
        <v>875.19999999999993</v>
      </c>
      <c r="E627" s="171"/>
      <c r="F627" s="171"/>
      <c r="G627" s="171"/>
      <c r="H627" s="171"/>
      <c r="I627" s="57">
        <v>1</v>
      </c>
      <c r="J627" s="59">
        <f>TRUNC(I627*D627,2)</f>
        <v>875.2</v>
      </c>
      <c r="K627" s="33"/>
      <c r="L627" s="115"/>
      <c r="M627" s="116"/>
      <c r="N627" s="33"/>
      <c r="O627" s="33"/>
      <c r="P627" s="33"/>
    </row>
    <row r="628" spans="1:16" ht="15" customHeight="1" outlineLevel="1">
      <c r="A628" s="162" t="str">
        <f>VLOOKUP(B628,Serviços!A:D,2,FALSE)</f>
        <v>SOLDA ELÉTRICA DE PERFIS METÁLICOS E CHAPAS DE AÇO COM ELETRODO E70XX</v>
      </c>
      <c r="B628" s="162" t="s">
        <v>752</v>
      </c>
      <c r="C628" s="60" t="str">
        <f>VLOOKUP(B628,Serviços!A:D,3,FALSE)</f>
        <v>Kg</v>
      </c>
      <c r="D628" s="74">
        <f>VLOOKUP(B628,Serviços!A:F,6,FALSE)</f>
        <v>62.66</v>
      </c>
      <c r="E628" s="171"/>
      <c r="F628" s="171"/>
      <c r="G628" s="171"/>
      <c r="H628" s="171"/>
      <c r="I628" s="57">
        <v>2.81E-2</v>
      </c>
      <c r="J628" s="59">
        <f t="shared" ref="J628:J631" si="50">TRUNC(I628*D628,2)</f>
        <v>1.76</v>
      </c>
      <c r="K628" s="33"/>
      <c r="L628" s="115"/>
      <c r="M628" s="116"/>
      <c r="N628" s="33"/>
      <c r="O628" s="33"/>
      <c r="P628" s="33"/>
    </row>
    <row r="629" spans="1:16" ht="15" customHeight="1" outlineLevel="1">
      <c r="A629" s="162">
        <f>VLOOKUP(B629,Serviços!A:D,2,FALSE)</f>
        <v>0</v>
      </c>
      <c r="B629" s="162"/>
      <c r="C629" s="60">
        <f>VLOOKUP(B629,Serviços!A:D,3,FALSE)</f>
        <v>0</v>
      </c>
      <c r="D629" s="74">
        <f>VLOOKUP(B629,Serviços!A:F,6,FALSE)</f>
        <v>0</v>
      </c>
      <c r="E629" s="171"/>
      <c r="F629" s="171"/>
      <c r="G629" s="171"/>
      <c r="H629" s="171"/>
      <c r="I629" s="57"/>
      <c r="J629" s="59">
        <f t="shared" si="50"/>
        <v>0</v>
      </c>
      <c r="K629" s="33"/>
      <c r="L629" s="115"/>
      <c r="M629" s="116"/>
      <c r="N629" s="33"/>
      <c r="O629" s="33"/>
      <c r="P629" s="33"/>
    </row>
    <row r="630" spans="1:16" ht="15" customHeight="1" outlineLevel="1">
      <c r="A630" s="162">
        <f>VLOOKUP(B630,Serviços!A:D,2,FALSE)</f>
        <v>0</v>
      </c>
      <c r="B630" s="162"/>
      <c r="C630" s="60">
        <f>VLOOKUP(B630,Serviços!A:D,3,FALSE)</f>
        <v>0</v>
      </c>
      <c r="D630" s="74">
        <f>VLOOKUP(B630,Serviços!A:F,6,FALSE)</f>
        <v>0</v>
      </c>
      <c r="E630" s="171"/>
      <c r="F630" s="171"/>
      <c r="G630" s="171"/>
      <c r="H630" s="171"/>
      <c r="I630" s="57"/>
      <c r="J630" s="59">
        <f t="shared" si="50"/>
        <v>0</v>
      </c>
      <c r="K630" s="33"/>
      <c r="L630" s="115"/>
      <c r="M630" s="116"/>
      <c r="N630" s="33"/>
      <c r="O630" s="33"/>
      <c r="P630" s="33"/>
    </row>
    <row r="631" spans="1:16" ht="15" customHeight="1" outlineLevel="1">
      <c r="A631" s="162">
        <f>VLOOKUP(B631,Serviços!A:D,2,FALSE)</f>
        <v>0</v>
      </c>
      <c r="B631" s="162"/>
      <c r="C631" s="60">
        <f>VLOOKUP(B631,Serviços!A:D,3,FALSE)</f>
        <v>0</v>
      </c>
      <c r="D631" s="74">
        <f>VLOOKUP(B631,Serviços!A:F,6,FALSE)</f>
        <v>0</v>
      </c>
      <c r="E631" s="171"/>
      <c r="F631" s="171"/>
      <c r="G631" s="171"/>
      <c r="H631" s="171"/>
      <c r="I631" s="57"/>
      <c r="J631" s="59">
        <f t="shared" si="50"/>
        <v>0</v>
      </c>
      <c r="K631" s="33"/>
      <c r="L631" s="115"/>
      <c r="M631" s="116"/>
      <c r="N631" s="33"/>
      <c r="O631" s="33"/>
      <c r="P631" s="33"/>
    </row>
    <row r="632" spans="1:16" ht="18" customHeight="1" outlineLevel="1">
      <c r="A632" s="34"/>
      <c r="B632" s="34"/>
      <c r="C632" s="35"/>
      <c r="D632" s="34"/>
      <c r="E632" s="34"/>
      <c r="F632" s="34"/>
      <c r="G632" s="34"/>
      <c r="H632" s="34"/>
      <c r="I632" s="51" t="s">
        <v>88</v>
      </c>
      <c r="J632" s="52">
        <f>SUBTOTAL(9,J627:J631)</f>
        <v>876.96</v>
      </c>
      <c r="K632" s="33"/>
      <c r="L632" s="117"/>
      <c r="M632" s="46"/>
      <c r="N632" s="39"/>
      <c r="O632" s="39"/>
      <c r="P632" s="39"/>
    </row>
    <row r="633" spans="1:16" ht="18" customHeight="1" outlineLevel="1">
      <c r="A633" s="28" t="s">
        <v>89</v>
      </c>
      <c r="B633" s="53" t="s">
        <v>64</v>
      </c>
      <c r="C633" s="29" t="s">
        <v>13</v>
      </c>
      <c r="D633" s="137" t="s">
        <v>90</v>
      </c>
      <c r="E633" s="137" t="s">
        <v>91</v>
      </c>
      <c r="F633" s="137" t="s">
        <v>92</v>
      </c>
      <c r="G633" s="137" t="s">
        <v>93</v>
      </c>
      <c r="H633" s="137" t="s">
        <v>81</v>
      </c>
      <c r="I633" s="136" t="s">
        <v>69</v>
      </c>
      <c r="J633" s="137" t="s">
        <v>94</v>
      </c>
      <c r="K633" s="161"/>
      <c r="L633" s="113"/>
      <c r="M633" s="114"/>
      <c r="N633" s="161"/>
      <c r="O633" s="161"/>
      <c r="P633" s="161"/>
    </row>
    <row r="634" spans="1:16" ht="15" customHeight="1" outlineLevel="1">
      <c r="A634" s="40"/>
      <c r="B634" s="40"/>
      <c r="C634" s="41"/>
      <c r="D634" s="32"/>
      <c r="E634" s="38"/>
      <c r="F634" s="38"/>
      <c r="G634" s="38"/>
      <c r="H634" s="170"/>
      <c r="I634" s="57"/>
      <c r="J634" s="59">
        <f t="shared" ref="J634:J638" si="51">TRUNC(I634*D634,2)</f>
        <v>0</v>
      </c>
      <c r="K634" s="33"/>
      <c r="L634" s="115"/>
      <c r="M634" s="116"/>
      <c r="N634" s="33"/>
      <c r="O634" s="33"/>
      <c r="P634" s="33"/>
    </row>
    <row r="635" spans="1:16" ht="15" customHeight="1" outlineLevel="1">
      <c r="A635" s="40"/>
      <c r="B635" s="40"/>
      <c r="C635" s="41"/>
      <c r="D635" s="32"/>
      <c r="E635" s="38"/>
      <c r="F635" s="38"/>
      <c r="G635" s="38"/>
      <c r="H635" s="170"/>
      <c r="I635" s="57"/>
      <c r="J635" s="59">
        <f t="shared" si="51"/>
        <v>0</v>
      </c>
      <c r="K635" s="33"/>
      <c r="L635" s="115"/>
      <c r="M635" s="116"/>
      <c r="N635" s="33"/>
      <c r="O635" s="33"/>
      <c r="P635" s="33"/>
    </row>
    <row r="636" spans="1:16" ht="15" customHeight="1" outlineLevel="1">
      <c r="A636" s="40"/>
      <c r="B636" s="40"/>
      <c r="C636" s="41"/>
      <c r="D636" s="32"/>
      <c r="E636" s="38"/>
      <c r="F636" s="38"/>
      <c r="G636" s="38"/>
      <c r="H636" s="170"/>
      <c r="I636" s="57"/>
      <c r="J636" s="59">
        <f t="shared" si="51"/>
        <v>0</v>
      </c>
      <c r="K636" s="33"/>
      <c r="L636" s="115"/>
      <c r="M636" s="116"/>
      <c r="N636" s="33"/>
      <c r="O636" s="33"/>
      <c r="P636" s="33"/>
    </row>
    <row r="637" spans="1:16" ht="15" customHeight="1" outlineLevel="1">
      <c r="A637" s="40"/>
      <c r="B637" s="40"/>
      <c r="C637" s="41"/>
      <c r="D637" s="32"/>
      <c r="E637" s="38"/>
      <c r="F637" s="38"/>
      <c r="G637" s="38"/>
      <c r="H637" s="170"/>
      <c r="I637" s="57"/>
      <c r="J637" s="59">
        <f t="shared" si="51"/>
        <v>0</v>
      </c>
      <c r="K637" s="33"/>
      <c r="L637" s="115"/>
      <c r="M637" s="116"/>
      <c r="N637" s="33"/>
      <c r="O637" s="33"/>
      <c r="P637" s="33"/>
    </row>
    <row r="638" spans="1:16" ht="15" customHeight="1" outlineLevel="1">
      <c r="A638" s="40"/>
      <c r="B638" s="40"/>
      <c r="C638" s="41"/>
      <c r="D638" s="32"/>
      <c r="E638" s="38"/>
      <c r="F638" s="38"/>
      <c r="G638" s="38"/>
      <c r="H638" s="170"/>
      <c r="I638" s="57"/>
      <c r="J638" s="61">
        <f t="shared" si="51"/>
        <v>0</v>
      </c>
      <c r="K638" s="33"/>
      <c r="L638" s="115"/>
      <c r="M638" s="116"/>
      <c r="N638" s="33"/>
      <c r="O638" s="33"/>
      <c r="P638" s="33"/>
    </row>
    <row r="639" spans="1:16" ht="18" customHeight="1" outlineLevel="1">
      <c r="A639" s="43"/>
      <c r="B639" s="43"/>
      <c r="C639" s="44"/>
      <c r="D639" s="43"/>
      <c r="E639" s="43"/>
      <c r="F639" s="43"/>
      <c r="G639" s="43"/>
      <c r="H639" s="43"/>
      <c r="I639" s="75" t="s">
        <v>95</v>
      </c>
      <c r="J639" s="62">
        <f>SUBTOTAL(9,J634:J638)</f>
        <v>0</v>
      </c>
      <c r="K639" s="164"/>
      <c r="L639" s="164"/>
      <c r="M639" s="160"/>
      <c r="N639" s="164"/>
      <c r="O639" s="164"/>
      <c r="P639" s="164"/>
    </row>
    <row r="640" spans="1:16" ht="18" customHeight="1" outlineLevel="1">
      <c r="A640" s="43"/>
      <c r="B640" s="43"/>
      <c r="C640" s="44"/>
      <c r="D640" s="43"/>
      <c r="E640" s="43"/>
      <c r="F640" s="43"/>
      <c r="G640" s="43"/>
      <c r="H640" s="43"/>
      <c r="I640" s="75" t="s">
        <v>106</v>
      </c>
      <c r="J640" s="76">
        <f>SUBTOTAL(9,J613:J639)</f>
        <v>890.53000000000009</v>
      </c>
      <c r="K640" s="164"/>
      <c r="L640" s="164"/>
      <c r="M640" s="160"/>
      <c r="N640" s="164"/>
      <c r="O640" s="164"/>
      <c r="P640" s="164"/>
    </row>
    <row r="641" spans="1:16" ht="18" customHeight="1" outlineLevel="1">
      <c r="A641" s="43"/>
      <c r="B641" s="43" t="s">
        <v>10</v>
      </c>
      <c r="C641" s="44"/>
      <c r="D641" s="43"/>
      <c r="E641" s="43"/>
      <c r="F641" s="43"/>
      <c r="G641" s="43"/>
      <c r="H641" s="54" t="s">
        <v>367</v>
      </c>
      <c r="I641" s="172">
        <f>$M$1</f>
        <v>0.20480000000000001</v>
      </c>
      <c r="J641" s="76">
        <f>TRUNC(J640*I641,2)</f>
        <v>182.38</v>
      </c>
      <c r="K641" s="164"/>
      <c r="L641" s="115"/>
      <c r="M641" s="116"/>
      <c r="N641" s="164"/>
      <c r="O641" s="164"/>
      <c r="P641" s="164"/>
    </row>
    <row r="642" spans="1:16" ht="18" customHeight="1" outlineLevel="1">
      <c r="A642" s="43"/>
      <c r="B642" s="53" t="s">
        <v>372</v>
      </c>
      <c r="C642" s="55" t="s">
        <v>719</v>
      </c>
      <c r="D642" s="43"/>
      <c r="E642" s="43"/>
      <c r="F642" s="43"/>
      <c r="G642" s="43"/>
      <c r="H642" s="43"/>
      <c r="I642" s="75" t="s">
        <v>96</v>
      </c>
      <c r="J642" s="76">
        <f>J640+J641</f>
        <v>1072.9100000000001</v>
      </c>
      <c r="K642" s="164"/>
      <c r="L642" s="113"/>
      <c r="M642" s="114"/>
      <c r="N642" s="164"/>
      <c r="O642" s="164"/>
      <c r="P642" s="164"/>
    </row>
    <row r="644" spans="1:16" s="266" customFormat="1" ht="18" customHeight="1">
      <c r="A644" s="327" t="s">
        <v>754</v>
      </c>
      <c r="B644" s="327"/>
      <c r="C644" s="327"/>
      <c r="D644" s="327"/>
      <c r="E644" s="327"/>
      <c r="F644" s="327"/>
      <c r="G644" s="327"/>
      <c r="H644" s="327"/>
      <c r="I644" s="327"/>
      <c r="J644" s="327"/>
      <c r="K644" s="264"/>
      <c r="L644" s="264"/>
      <c r="M644" s="265"/>
      <c r="N644" s="264"/>
      <c r="O644" s="264"/>
      <c r="P644" s="264"/>
    </row>
    <row r="645" spans="1:16" ht="18" customHeight="1" outlineLevel="1">
      <c r="A645" s="28" t="s">
        <v>63</v>
      </c>
      <c r="B645" s="137" t="s">
        <v>64</v>
      </c>
      <c r="C645" s="29" t="s">
        <v>65</v>
      </c>
      <c r="D645" s="137" t="s">
        <v>66</v>
      </c>
      <c r="E645" s="321" t="s">
        <v>67</v>
      </c>
      <c r="F645" s="321"/>
      <c r="G645" s="321" t="s">
        <v>68</v>
      </c>
      <c r="H645" s="321"/>
      <c r="I645" s="136" t="s">
        <v>69</v>
      </c>
      <c r="J645" s="137" t="s">
        <v>70</v>
      </c>
      <c r="K645" s="30"/>
      <c r="L645" s="113"/>
      <c r="M645" s="114"/>
      <c r="N645" s="161"/>
      <c r="O645" s="161"/>
      <c r="P645" s="161"/>
    </row>
    <row r="646" spans="1:16" ht="15" customHeight="1" outlineLevel="1">
      <c r="A646" s="162" t="str">
        <f>VLOOKUP(B646,Equipamentos!A:E,2,FALSE)</f>
        <v>GRUPO GERADOR - 100/110 KVA</v>
      </c>
      <c r="B646" s="163" t="s">
        <v>124</v>
      </c>
      <c r="C646" s="56">
        <v>1</v>
      </c>
      <c r="D646" s="57"/>
      <c r="E646" s="320">
        <f>VLOOKUP(B646,Equipamentos!A:E,4,FALSE)</f>
        <v>104.42</v>
      </c>
      <c r="F646" s="320"/>
      <c r="G646" s="320">
        <f>VLOOKUP(B646,Equipamentos!A:E,5,FALSE)</f>
        <v>3.94</v>
      </c>
      <c r="H646" s="320"/>
      <c r="I646" s="31">
        <v>1</v>
      </c>
      <c r="J646" s="59">
        <f>TRUNC(I646*((C646*E646)+(D646*G646)),2)</f>
        <v>104.42</v>
      </c>
      <c r="K646" s="33"/>
      <c r="L646" s="115"/>
      <c r="M646" s="116"/>
      <c r="N646" s="164"/>
      <c r="O646" s="164"/>
      <c r="P646" s="164"/>
    </row>
    <row r="647" spans="1:16" ht="15" customHeight="1" outlineLevel="1">
      <c r="A647" s="162" t="str">
        <f>VLOOKUP(B647,Equipamentos!A:E,2,FALSE)</f>
        <v>CALANDRA PARA CHAPAS DE AÇO DE 25 MM - 22KW</v>
      </c>
      <c r="B647" s="163" t="s">
        <v>755</v>
      </c>
      <c r="C647" s="56">
        <v>1</v>
      </c>
      <c r="D647" s="57">
        <v>0</v>
      </c>
      <c r="E647" s="320">
        <f>VLOOKUP(B647,Equipamentos!A:E,4,FALSE)</f>
        <v>80.53</v>
      </c>
      <c r="F647" s="320"/>
      <c r="G647" s="320">
        <f>VLOOKUP(B647,Equipamentos!A:E,5,FALSE)</f>
        <v>51.69</v>
      </c>
      <c r="H647" s="320"/>
      <c r="I647" s="31">
        <v>1</v>
      </c>
      <c r="J647" s="59">
        <f t="shared" ref="J647:J655" si="52">TRUNC(I647*((C647*E647)+(D647*G647)),2)</f>
        <v>80.53</v>
      </c>
      <c r="K647" s="33"/>
      <c r="L647" s="115"/>
      <c r="M647" s="116"/>
      <c r="N647" s="164"/>
      <c r="O647" s="164"/>
      <c r="P647" s="164"/>
    </row>
    <row r="648" spans="1:16" ht="15" customHeight="1" outlineLevel="1">
      <c r="A648" s="162" t="str">
        <f>VLOOKUP(B648,Equipamentos!A:E,2,FALSE)</f>
        <v>PONTE ROLANTE COM CAPACIDADE DE 5 T E VÃO DE ATÉ 15 M - 10 KW</v>
      </c>
      <c r="B648" s="163" t="s">
        <v>756</v>
      </c>
      <c r="C648" s="56">
        <v>0.2</v>
      </c>
      <c r="D648" s="57">
        <v>0.8</v>
      </c>
      <c r="E648" s="320">
        <f>VLOOKUP(B648,Equipamentos!A:E,4,FALSE)</f>
        <v>41.99</v>
      </c>
      <c r="F648" s="320"/>
      <c r="G648" s="320">
        <f>VLOOKUP(B648,Equipamentos!A:E,5,FALSE)</f>
        <v>33.04</v>
      </c>
      <c r="H648" s="320"/>
      <c r="I648" s="31">
        <v>1</v>
      </c>
      <c r="J648" s="59">
        <f>TRUNC(I648*((C648*E648)+(D648*G648)),2)-0.01</f>
        <v>34.82</v>
      </c>
      <c r="K648" s="33"/>
      <c r="L648" s="115"/>
      <c r="M648" s="116"/>
      <c r="N648" s="164"/>
      <c r="O648" s="164"/>
      <c r="P648" s="164"/>
    </row>
    <row r="649" spans="1:16" ht="15" customHeight="1" outlineLevel="1">
      <c r="A649" s="162">
        <f>VLOOKUP(B649,Equipamentos!A:E,2,FALSE)</f>
        <v>0</v>
      </c>
      <c r="B649" s="163"/>
      <c r="C649" s="56"/>
      <c r="D649" s="57">
        <v>0</v>
      </c>
      <c r="E649" s="320">
        <f>VLOOKUP(B649,Equipamentos!A:E,4,FALSE)</f>
        <v>0</v>
      </c>
      <c r="F649" s="320"/>
      <c r="G649" s="320">
        <f>VLOOKUP(B649,Equipamentos!A:E,5,FALSE)</f>
        <v>0</v>
      </c>
      <c r="H649" s="320"/>
      <c r="I649" s="31"/>
      <c r="J649" s="59">
        <f t="shared" si="52"/>
        <v>0</v>
      </c>
      <c r="K649" s="33"/>
      <c r="L649" s="115"/>
      <c r="M649" s="116"/>
      <c r="N649" s="164"/>
      <c r="O649" s="164"/>
      <c r="P649" s="164"/>
    </row>
    <row r="650" spans="1:16" ht="15" customHeight="1" outlineLevel="1">
      <c r="A650" s="162">
        <f>VLOOKUP(B650,Equipamentos!A:E,2,FALSE)</f>
        <v>0</v>
      </c>
      <c r="B650" s="163"/>
      <c r="C650" s="56"/>
      <c r="D650" s="57">
        <v>0</v>
      </c>
      <c r="E650" s="320">
        <f>VLOOKUP(B650,Equipamentos!A:E,4,FALSE)</f>
        <v>0</v>
      </c>
      <c r="F650" s="320"/>
      <c r="G650" s="320">
        <f>VLOOKUP(B650,Equipamentos!A:E,5,FALSE)</f>
        <v>0</v>
      </c>
      <c r="H650" s="320"/>
      <c r="I650" s="31"/>
      <c r="J650" s="59">
        <f t="shared" si="52"/>
        <v>0</v>
      </c>
      <c r="K650" s="33"/>
      <c r="L650" s="115"/>
      <c r="M650" s="116"/>
      <c r="N650" s="164"/>
      <c r="O650" s="164"/>
      <c r="P650" s="164"/>
    </row>
    <row r="651" spans="1:16" ht="15" customHeight="1" outlineLevel="1">
      <c r="A651" s="162">
        <f>VLOOKUP(B651,Equipamentos!A:E,2,FALSE)</f>
        <v>0</v>
      </c>
      <c r="B651" s="163"/>
      <c r="C651" s="56"/>
      <c r="D651" s="57"/>
      <c r="E651" s="320">
        <f>VLOOKUP(B651,Equipamentos!A:E,4,FALSE)</f>
        <v>0</v>
      </c>
      <c r="F651" s="320"/>
      <c r="G651" s="320">
        <f>VLOOKUP(B651,Equipamentos!A:E,5,FALSE)</f>
        <v>0</v>
      </c>
      <c r="H651" s="320"/>
      <c r="I651" s="31"/>
      <c r="J651" s="59">
        <f t="shared" si="52"/>
        <v>0</v>
      </c>
      <c r="K651" s="33"/>
      <c r="L651" s="115"/>
      <c r="M651" s="116"/>
      <c r="N651" s="164"/>
      <c r="O651" s="164"/>
      <c r="P651" s="164"/>
    </row>
    <row r="652" spans="1:16" ht="15" customHeight="1" outlineLevel="1">
      <c r="A652" s="162">
        <f>VLOOKUP(B652,Equipamentos!A:E,2,FALSE)</f>
        <v>0</v>
      </c>
      <c r="B652" s="163"/>
      <c r="C652" s="56"/>
      <c r="D652" s="57"/>
      <c r="E652" s="320">
        <f>VLOOKUP(B652,Equipamentos!A:E,4,FALSE)</f>
        <v>0</v>
      </c>
      <c r="F652" s="320"/>
      <c r="G652" s="320">
        <f>VLOOKUP(B652,Equipamentos!A:E,5,FALSE)</f>
        <v>0</v>
      </c>
      <c r="H652" s="320"/>
      <c r="I652" s="31"/>
      <c r="J652" s="59">
        <f t="shared" si="52"/>
        <v>0</v>
      </c>
      <c r="K652" s="33"/>
      <c r="L652" s="115"/>
      <c r="M652" s="116"/>
      <c r="N652" s="164"/>
      <c r="O652" s="164"/>
      <c r="P652" s="164"/>
    </row>
    <row r="653" spans="1:16" ht="15" customHeight="1" outlineLevel="1">
      <c r="A653" s="162">
        <f>VLOOKUP(B653,Equipamentos!A:E,2,FALSE)</f>
        <v>0</v>
      </c>
      <c r="B653" s="163"/>
      <c r="C653" s="56"/>
      <c r="D653" s="57"/>
      <c r="E653" s="320">
        <f>VLOOKUP(B653,Equipamentos!A:E,4,FALSE)</f>
        <v>0</v>
      </c>
      <c r="F653" s="320"/>
      <c r="G653" s="320">
        <f>VLOOKUP(B653,Equipamentos!A:E,5,FALSE)</f>
        <v>0</v>
      </c>
      <c r="H653" s="320"/>
      <c r="I653" s="31"/>
      <c r="J653" s="59">
        <f t="shared" si="52"/>
        <v>0</v>
      </c>
      <c r="K653" s="33"/>
      <c r="L653" s="115"/>
      <c r="M653" s="116"/>
      <c r="N653" s="164"/>
      <c r="O653" s="164"/>
      <c r="P653" s="164"/>
    </row>
    <row r="654" spans="1:16" ht="15" customHeight="1" outlineLevel="1">
      <c r="A654" s="162">
        <f>VLOOKUP(B654,Equipamentos!A:E,2,FALSE)</f>
        <v>0</v>
      </c>
      <c r="B654" s="163"/>
      <c r="C654" s="56"/>
      <c r="D654" s="57"/>
      <c r="E654" s="320">
        <f>VLOOKUP(B654,Equipamentos!A:E,4,FALSE)</f>
        <v>0</v>
      </c>
      <c r="F654" s="320"/>
      <c r="G654" s="320">
        <f>VLOOKUP(B654,Equipamentos!A:E,5,FALSE)</f>
        <v>0</v>
      </c>
      <c r="H654" s="320"/>
      <c r="I654" s="31"/>
      <c r="J654" s="59">
        <f t="shared" si="52"/>
        <v>0</v>
      </c>
      <c r="K654" s="33"/>
      <c r="L654" s="115"/>
      <c r="M654" s="116"/>
      <c r="N654" s="164"/>
      <c r="O654" s="164"/>
      <c r="P654" s="164"/>
    </row>
    <row r="655" spans="1:16" ht="15" customHeight="1" outlineLevel="1">
      <c r="A655" s="162">
        <f>VLOOKUP(B655,Equipamentos!A:E,2,FALSE)</f>
        <v>0</v>
      </c>
      <c r="B655" s="163"/>
      <c r="C655" s="56"/>
      <c r="D655" s="57"/>
      <c r="E655" s="320">
        <f>VLOOKUP(B655,Equipamentos!A:E,4,FALSE)</f>
        <v>0</v>
      </c>
      <c r="F655" s="320"/>
      <c r="G655" s="320">
        <f>VLOOKUP(B655,Equipamentos!A:E,5,FALSE)</f>
        <v>0</v>
      </c>
      <c r="H655" s="320"/>
      <c r="I655" s="31"/>
      <c r="J655" s="61">
        <f t="shared" si="52"/>
        <v>0</v>
      </c>
      <c r="K655" s="33"/>
      <c r="L655" s="115"/>
      <c r="M655" s="116"/>
      <c r="N655" s="164"/>
      <c r="O655" s="164"/>
      <c r="P655" s="164"/>
    </row>
    <row r="656" spans="1:16" ht="18" customHeight="1" outlineLevel="1">
      <c r="A656" s="34"/>
      <c r="B656" s="34"/>
      <c r="C656" s="35"/>
      <c r="D656" s="34"/>
      <c r="E656" s="34"/>
      <c r="F656" s="34"/>
      <c r="G656" s="34"/>
      <c r="H656" s="34"/>
      <c r="I656" s="36" t="s">
        <v>71</v>
      </c>
      <c r="J656" s="62">
        <f>SUBTOTAL(9,J646:J655)</f>
        <v>219.76999999999998</v>
      </c>
      <c r="K656" s="33"/>
      <c r="L656" s="117"/>
      <c r="M656" s="46"/>
      <c r="N656" s="164"/>
      <c r="O656" s="164"/>
      <c r="P656" s="164"/>
    </row>
    <row r="657" spans="1:16" ht="18" customHeight="1" outlineLevel="1">
      <c r="A657" s="28" t="s">
        <v>72</v>
      </c>
      <c r="B657" s="137" t="s">
        <v>64</v>
      </c>
      <c r="C657" s="29" t="s">
        <v>73</v>
      </c>
      <c r="D657" s="137" t="s">
        <v>74</v>
      </c>
      <c r="E657" s="321" t="s">
        <v>368</v>
      </c>
      <c r="F657" s="326"/>
      <c r="G657" s="165"/>
      <c r="H657" s="165"/>
      <c r="I657" s="136" t="s">
        <v>69</v>
      </c>
      <c r="J657" s="63" t="s">
        <v>70</v>
      </c>
      <c r="K657" s="30"/>
      <c r="L657" s="113"/>
      <c r="M657" s="114"/>
      <c r="N657" s="30"/>
      <c r="O657" s="30"/>
      <c r="P657" s="30"/>
    </row>
    <row r="658" spans="1:16" ht="15" customHeight="1" outlineLevel="1">
      <c r="A658" s="162" t="str">
        <f>VLOOKUP(B658,'M.O.'!A:E,2,FALSE)</f>
        <v>AJUDANTE</v>
      </c>
      <c r="B658" s="163">
        <v>20003</v>
      </c>
      <c r="C658" s="58"/>
      <c r="D658" s="59">
        <f>VLOOKUP(B658,'M.O.'!A:E,5,FALSE)</f>
        <v>14.1</v>
      </c>
      <c r="E658" s="323">
        <v>111.5</v>
      </c>
      <c r="F658" s="323"/>
      <c r="G658" s="38"/>
      <c r="H658" s="38"/>
      <c r="I658" s="31">
        <v>2</v>
      </c>
      <c r="J658" s="59">
        <f t="shared" ref="J658:J667" si="53">TRUNC(I658*D658,2)</f>
        <v>28.2</v>
      </c>
      <c r="K658" s="33"/>
      <c r="L658" s="115"/>
      <c r="M658" s="116"/>
      <c r="N658" s="33"/>
      <c r="O658" s="33"/>
      <c r="P658" s="33"/>
    </row>
    <row r="659" spans="1:16" ht="15" outlineLevel="1">
      <c r="A659" s="162">
        <f>VLOOKUP(B659,'M.O.'!A:E,2,FALSE)</f>
        <v>0</v>
      </c>
      <c r="B659" s="163"/>
      <c r="C659" s="58"/>
      <c r="D659" s="59">
        <f>VLOOKUP(B659,'M.O.'!A:E,5,FALSE)</f>
        <v>0</v>
      </c>
      <c r="E659" s="323">
        <v>111.5</v>
      </c>
      <c r="F659" s="323"/>
      <c r="G659" s="38"/>
      <c r="H659" s="38"/>
      <c r="I659" s="31"/>
      <c r="J659" s="59">
        <f t="shared" si="53"/>
        <v>0</v>
      </c>
      <c r="K659" s="33"/>
      <c r="L659" s="115"/>
      <c r="M659" s="116"/>
      <c r="N659" s="33"/>
      <c r="O659" s="33"/>
      <c r="P659" s="33"/>
    </row>
    <row r="660" spans="1:16" ht="15" outlineLevel="1">
      <c r="A660" s="162">
        <f>VLOOKUP(B660,'M.O.'!A:E,2,FALSE)</f>
        <v>0</v>
      </c>
      <c r="B660" s="163"/>
      <c r="C660" s="58"/>
      <c r="D660" s="59">
        <f>VLOOKUP(B660,'M.O.'!A:E,5,FALSE)</f>
        <v>0</v>
      </c>
      <c r="E660" s="323">
        <v>111.5</v>
      </c>
      <c r="F660" s="323"/>
      <c r="G660" s="38"/>
      <c r="H660" s="38"/>
      <c r="I660" s="31"/>
      <c r="J660" s="59">
        <f t="shared" si="53"/>
        <v>0</v>
      </c>
      <c r="K660" s="33"/>
      <c r="L660" s="115"/>
      <c r="M660" s="116"/>
      <c r="N660" s="33"/>
      <c r="O660" s="33"/>
      <c r="P660" s="33"/>
    </row>
    <row r="661" spans="1:16" ht="15" outlineLevel="1">
      <c r="A661" s="162">
        <f>VLOOKUP(B661,'M.O.'!A:E,2,FALSE)</f>
        <v>0</v>
      </c>
      <c r="B661" s="163"/>
      <c r="C661" s="58"/>
      <c r="D661" s="59">
        <f>VLOOKUP(B661,'M.O.'!A:E,5,FALSE)</f>
        <v>0</v>
      </c>
      <c r="E661" s="323">
        <v>111.5</v>
      </c>
      <c r="F661" s="323"/>
      <c r="G661" s="38"/>
      <c r="H661" s="38"/>
      <c r="I661" s="31"/>
      <c r="J661" s="59">
        <f t="shared" si="53"/>
        <v>0</v>
      </c>
      <c r="K661" s="33"/>
      <c r="L661" s="115"/>
      <c r="M661" s="116"/>
      <c r="N661" s="33"/>
      <c r="O661" s="33"/>
      <c r="P661" s="33"/>
    </row>
    <row r="662" spans="1:16" ht="15" outlineLevel="1">
      <c r="A662" s="162">
        <f>VLOOKUP(B662,'M.O.'!A:E,2,FALSE)</f>
        <v>0</v>
      </c>
      <c r="B662" s="163"/>
      <c r="C662" s="58"/>
      <c r="D662" s="59">
        <f>VLOOKUP(B662,'M.O.'!A:E,5,FALSE)</f>
        <v>0</v>
      </c>
      <c r="E662" s="323">
        <v>111.5</v>
      </c>
      <c r="F662" s="323"/>
      <c r="G662" s="38"/>
      <c r="H662" s="38"/>
      <c r="I662" s="31"/>
      <c r="J662" s="59">
        <f t="shared" si="53"/>
        <v>0</v>
      </c>
      <c r="K662" s="33"/>
      <c r="L662" s="115"/>
      <c r="M662" s="116"/>
      <c r="N662" s="33"/>
      <c r="O662" s="33"/>
      <c r="P662" s="33"/>
    </row>
    <row r="663" spans="1:16" ht="15" outlineLevel="1">
      <c r="A663" s="162">
        <f>VLOOKUP(B663,'M.O.'!A:E,2,FALSE)</f>
        <v>0</v>
      </c>
      <c r="B663" s="163"/>
      <c r="C663" s="58"/>
      <c r="D663" s="59">
        <f>VLOOKUP(B663,'M.O.'!A:E,5,FALSE)</f>
        <v>0</v>
      </c>
      <c r="E663" s="323">
        <v>111.5</v>
      </c>
      <c r="F663" s="323"/>
      <c r="G663" s="38"/>
      <c r="H663" s="38"/>
      <c r="I663" s="31"/>
      <c r="J663" s="59">
        <f t="shared" si="53"/>
        <v>0</v>
      </c>
      <c r="K663" s="33"/>
      <c r="L663" s="115"/>
      <c r="M663" s="116"/>
      <c r="N663" s="33"/>
      <c r="O663" s="33"/>
      <c r="P663" s="33"/>
    </row>
    <row r="664" spans="1:16" ht="15" outlineLevel="1">
      <c r="A664" s="162">
        <f>VLOOKUP(B664,'M.O.'!A:E,2,FALSE)</f>
        <v>0</v>
      </c>
      <c r="B664" s="163"/>
      <c r="C664" s="58"/>
      <c r="D664" s="59">
        <f>VLOOKUP(B664,'M.O.'!A:E,5,FALSE)</f>
        <v>0</v>
      </c>
      <c r="E664" s="323">
        <v>111.5</v>
      </c>
      <c r="F664" s="323"/>
      <c r="G664" s="38"/>
      <c r="H664" s="38"/>
      <c r="I664" s="31"/>
      <c r="J664" s="59">
        <f t="shared" si="53"/>
        <v>0</v>
      </c>
      <c r="K664" s="33"/>
      <c r="L664" s="115"/>
      <c r="M664" s="116"/>
      <c r="N664" s="33"/>
      <c r="O664" s="33"/>
      <c r="P664" s="33"/>
    </row>
    <row r="665" spans="1:16" ht="15" outlineLevel="1">
      <c r="A665" s="162">
        <f>VLOOKUP(B665,'M.O.'!A:E,2,FALSE)</f>
        <v>0</v>
      </c>
      <c r="B665" s="163"/>
      <c r="C665" s="58"/>
      <c r="D665" s="59">
        <f>VLOOKUP(B665,'M.O.'!A:E,5,FALSE)</f>
        <v>0</v>
      </c>
      <c r="E665" s="323">
        <v>111.5</v>
      </c>
      <c r="F665" s="323"/>
      <c r="G665" s="38"/>
      <c r="H665" s="38"/>
      <c r="I665" s="31"/>
      <c r="J665" s="59">
        <f t="shared" si="53"/>
        <v>0</v>
      </c>
      <c r="K665" s="33"/>
      <c r="L665" s="115"/>
      <c r="M665" s="116"/>
      <c r="N665" s="33"/>
      <c r="O665" s="33"/>
      <c r="P665" s="33"/>
    </row>
    <row r="666" spans="1:16" ht="15" outlineLevel="1">
      <c r="A666" s="162">
        <f>VLOOKUP(B666,'M.O.'!A:E,2,FALSE)</f>
        <v>0</v>
      </c>
      <c r="B666" s="163"/>
      <c r="C666" s="58"/>
      <c r="D666" s="59">
        <f>VLOOKUP(B666,'M.O.'!A:E,5,FALSE)</f>
        <v>0</v>
      </c>
      <c r="E666" s="323">
        <v>111.5</v>
      </c>
      <c r="F666" s="323"/>
      <c r="G666" s="38"/>
      <c r="H666" s="38"/>
      <c r="I666" s="31"/>
      <c r="J666" s="59">
        <f t="shared" si="53"/>
        <v>0</v>
      </c>
      <c r="K666" s="33"/>
      <c r="L666" s="115"/>
      <c r="M666" s="116"/>
      <c r="N666" s="33"/>
      <c r="O666" s="33"/>
      <c r="P666" s="33"/>
    </row>
    <row r="667" spans="1:16" ht="15" outlineLevel="1">
      <c r="A667" s="162">
        <f>VLOOKUP(B667,'M.O.'!A:E,2,FALSE)</f>
        <v>0</v>
      </c>
      <c r="B667" s="163"/>
      <c r="C667" s="58"/>
      <c r="D667" s="59">
        <f>VLOOKUP(B667,'M.O.'!A:E,5,FALSE)</f>
        <v>0</v>
      </c>
      <c r="E667" s="323">
        <v>111.5</v>
      </c>
      <c r="F667" s="323"/>
      <c r="G667" s="38"/>
      <c r="H667" s="38"/>
      <c r="I667" s="31"/>
      <c r="J667" s="61">
        <f t="shared" si="53"/>
        <v>0</v>
      </c>
      <c r="K667" s="33"/>
      <c r="L667" s="115"/>
      <c r="M667" s="116"/>
      <c r="N667" s="33"/>
      <c r="O667" s="33"/>
      <c r="P667" s="33"/>
    </row>
    <row r="668" spans="1:16" ht="18" customHeight="1" outlineLevel="1">
      <c r="A668" s="34"/>
      <c r="B668" s="34"/>
      <c r="C668" s="35"/>
      <c r="D668" s="34"/>
      <c r="E668" s="34"/>
      <c r="F668" s="34"/>
      <c r="G668" s="34"/>
      <c r="H668" s="34"/>
      <c r="I668" s="36" t="s">
        <v>75</v>
      </c>
      <c r="J668" s="62">
        <f>SUBTOTAL(9,J658:J667)</f>
        <v>28.2</v>
      </c>
      <c r="K668" s="33"/>
      <c r="L668" s="117"/>
      <c r="M668" s="46"/>
      <c r="N668" s="39"/>
      <c r="O668" s="39"/>
      <c r="P668" s="39"/>
    </row>
    <row r="669" spans="1:16" ht="18" customHeight="1" outlineLevel="1">
      <c r="A669" s="28" t="s">
        <v>76</v>
      </c>
      <c r="B669" s="137" t="s">
        <v>64</v>
      </c>
      <c r="C669" s="29" t="s">
        <v>77</v>
      </c>
      <c r="D669" s="137" t="s">
        <v>78</v>
      </c>
      <c r="E669" s="321" t="s">
        <v>79</v>
      </c>
      <c r="F669" s="321"/>
      <c r="G669" s="324" t="s">
        <v>80</v>
      </c>
      <c r="H669" s="324"/>
      <c r="I669" s="136"/>
      <c r="J669" s="63" t="s">
        <v>81</v>
      </c>
      <c r="K669" s="30"/>
      <c r="L669" s="113"/>
      <c r="M669" s="114"/>
      <c r="N669" s="30"/>
      <c r="O669" s="30"/>
      <c r="P669" s="30"/>
    </row>
    <row r="670" spans="1:16" ht="15" customHeight="1" outlineLevel="1">
      <c r="A670" s="40" t="s">
        <v>369</v>
      </c>
      <c r="B670" s="166">
        <v>14</v>
      </c>
      <c r="C670" s="41">
        <v>5</v>
      </c>
      <c r="D670" s="42" t="s">
        <v>98</v>
      </c>
      <c r="E670" s="325"/>
      <c r="F670" s="325"/>
      <c r="G670" s="325"/>
      <c r="H670" s="325"/>
      <c r="I670" s="167"/>
      <c r="J670" s="59">
        <f>TRUNC((IF(D670&lt;&gt;0,J668,0)+IF(E670&lt;&gt;0,J656,0)+IF(G670&lt;&gt;0,J689,0))*(C670/100),2)</f>
        <v>1.41</v>
      </c>
      <c r="K670" s="33"/>
      <c r="L670" s="168"/>
      <c r="M670" s="169"/>
      <c r="N670" s="33"/>
      <c r="O670" s="33"/>
      <c r="P670" s="33"/>
    </row>
    <row r="671" spans="1:16" ht="15" customHeight="1" outlineLevel="1">
      <c r="A671" s="40" t="s">
        <v>99</v>
      </c>
      <c r="B671" s="166">
        <v>11</v>
      </c>
      <c r="C671" s="41">
        <v>1.1200000000000001</v>
      </c>
      <c r="D671" s="42" t="s">
        <v>98</v>
      </c>
      <c r="E671" s="325"/>
      <c r="F671" s="325"/>
      <c r="G671" s="325"/>
      <c r="H671" s="325"/>
      <c r="I671" s="167"/>
      <c r="J671" s="59">
        <f>TRUNC((IF(D671&lt;&gt;0,J668,0)+IF(E671&lt;&gt;0,J656,0)+IF(G671&lt;&gt;0,J689,0))*(C671/100),2)</f>
        <v>0.31</v>
      </c>
      <c r="K671" s="33"/>
      <c r="L671" s="168"/>
      <c r="M671" s="169"/>
      <c r="N671" s="33"/>
      <c r="O671" s="33"/>
      <c r="P671" s="33"/>
    </row>
    <row r="672" spans="1:16" ht="15" customHeight="1" outlineLevel="1">
      <c r="A672" s="40" t="s">
        <v>100</v>
      </c>
      <c r="B672" s="166">
        <v>12</v>
      </c>
      <c r="C672" s="41">
        <v>9.6</v>
      </c>
      <c r="D672" s="42" t="s">
        <v>98</v>
      </c>
      <c r="E672" s="325"/>
      <c r="F672" s="325"/>
      <c r="G672" s="325"/>
      <c r="H672" s="325"/>
      <c r="I672" s="167"/>
      <c r="J672" s="59">
        <f>TRUNC((IF(D672&lt;&gt;0,J668,0)+IF(E672&lt;&gt;0,J656,0)+IF(G672&lt;&gt;0,J689,0))*(C672/100),2)</f>
        <v>2.7</v>
      </c>
      <c r="K672" s="33"/>
      <c r="L672" s="168"/>
      <c r="M672" s="169"/>
      <c r="N672" s="33"/>
      <c r="O672" s="33"/>
      <c r="P672" s="33"/>
    </row>
    <row r="673" spans="1:16" ht="15" customHeight="1" outlineLevel="1">
      <c r="A673" s="40" t="s">
        <v>101</v>
      </c>
      <c r="B673" s="166">
        <v>13</v>
      </c>
      <c r="C673" s="41">
        <v>4.79</v>
      </c>
      <c r="D673" s="42" t="s">
        <v>98</v>
      </c>
      <c r="E673" s="325"/>
      <c r="F673" s="325"/>
      <c r="G673" s="325"/>
      <c r="H673" s="325"/>
      <c r="I673" s="167"/>
      <c r="J673" s="61">
        <f>TRUNC((IF(D673&lt;&gt;0,J668,0)+IF(E673&lt;&gt;0,J656,0)+IF(G673&lt;&gt;0,J689,0))*(C673/100),2)</f>
        <v>1.35</v>
      </c>
      <c r="K673" s="33"/>
      <c r="L673" s="168"/>
      <c r="M673" s="169"/>
      <c r="N673" s="33"/>
      <c r="O673" s="33"/>
      <c r="P673" s="33"/>
    </row>
    <row r="674" spans="1:16" ht="18" customHeight="1" outlineLevel="1">
      <c r="A674" s="43"/>
      <c r="B674" s="43"/>
      <c r="C674" s="44"/>
      <c r="D674" s="43"/>
      <c r="E674" s="43"/>
      <c r="F674" s="43"/>
      <c r="G674" s="43"/>
      <c r="H674" s="43"/>
      <c r="I674" s="45" t="s">
        <v>82</v>
      </c>
      <c r="J674" s="62">
        <f>SUBTOTAL(9,J670:J673)</f>
        <v>5.77</v>
      </c>
      <c r="K674" s="33"/>
      <c r="L674" s="117"/>
      <c r="M674" s="46"/>
      <c r="N674" s="164"/>
      <c r="O674" s="164"/>
      <c r="P674" s="164"/>
    </row>
    <row r="675" spans="1:16" ht="18" customHeight="1" outlineLevel="1">
      <c r="A675" s="43"/>
      <c r="B675" s="43"/>
      <c r="C675" s="44"/>
      <c r="D675" s="43"/>
      <c r="E675" s="43"/>
      <c r="F675" s="43"/>
      <c r="G675" s="43"/>
      <c r="H675" s="43"/>
      <c r="I675" s="45" t="s">
        <v>370</v>
      </c>
      <c r="J675" s="62">
        <f>SUBTOTAL(9,J646:J674)</f>
        <v>253.73999999999995</v>
      </c>
      <c r="K675" s="33"/>
      <c r="L675" s="117"/>
      <c r="M675" s="46"/>
      <c r="N675" s="33"/>
      <c r="O675" s="33"/>
      <c r="P675" s="33"/>
    </row>
    <row r="676" spans="1:16" ht="18" customHeight="1" outlineLevel="1">
      <c r="A676" s="43"/>
      <c r="B676" s="43"/>
      <c r="C676" s="44"/>
      <c r="D676" s="43"/>
      <c r="E676" s="43"/>
      <c r="F676" s="43"/>
      <c r="G676" s="43"/>
      <c r="H676" s="43"/>
      <c r="I676" s="45" t="s">
        <v>83</v>
      </c>
      <c r="J676" s="64">
        <v>6.85</v>
      </c>
      <c r="K676" s="33"/>
      <c r="L676" s="117"/>
      <c r="M676" s="46"/>
      <c r="N676" s="33"/>
      <c r="O676" s="33"/>
      <c r="P676" s="33"/>
    </row>
    <row r="677" spans="1:16" ht="18" customHeight="1" outlineLevel="1">
      <c r="A677" s="43"/>
      <c r="B677" s="43"/>
      <c r="C677" s="44"/>
      <c r="D677" s="43"/>
      <c r="E677" s="43"/>
      <c r="F677" s="43"/>
      <c r="G677" s="43"/>
      <c r="H677" s="43"/>
      <c r="I677" s="45" t="s">
        <v>84</v>
      </c>
      <c r="J677" s="65">
        <f>TRUNC(J675/J676,2)</f>
        <v>37.04</v>
      </c>
      <c r="K677" s="33"/>
      <c r="L677" s="117"/>
      <c r="M677" s="46"/>
      <c r="N677" s="33"/>
      <c r="O677" s="33"/>
      <c r="P677" s="33"/>
    </row>
    <row r="678" spans="1:16" ht="18" customHeight="1" outlineLevel="1">
      <c r="A678" s="47" t="s">
        <v>85</v>
      </c>
      <c r="B678" s="48" t="s">
        <v>64</v>
      </c>
      <c r="C678" s="49" t="s">
        <v>13</v>
      </c>
      <c r="D678" s="37" t="s">
        <v>94</v>
      </c>
      <c r="E678" s="37"/>
      <c r="F678" s="37"/>
      <c r="G678" s="50"/>
      <c r="H678" s="50"/>
      <c r="I678" s="50" t="s">
        <v>69</v>
      </c>
      <c r="J678" s="63" t="s">
        <v>94</v>
      </c>
      <c r="K678" s="30"/>
      <c r="L678" s="113"/>
      <c r="M678" s="114"/>
      <c r="N678" s="30"/>
      <c r="O678" s="30"/>
      <c r="P678" s="30"/>
    </row>
    <row r="679" spans="1:16" ht="15" customHeight="1" outlineLevel="1">
      <c r="A679" s="162" t="str">
        <f>VLOOKUP(B679,Materiais!A:D,2,FALSE)</f>
        <v>CHAPA GROSSA EM AÇO ASTM A36</v>
      </c>
      <c r="B679" s="162" t="s">
        <v>759</v>
      </c>
      <c r="C679" s="60" t="str">
        <f>VLOOKUP(B679,Materiais!A:D,3,FALSE)</f>
        <v>Kg</v>
      </c>
      <c r="D679" s="59">
        <f>VLOOKUP(B679,Materiais!A:D,4,FALSE)</f>
        <v>11.69</v>
      </c>
      <c r="E679" s="170"/>
      <c r="F679" s="170"/>
      <c r="G679" s="170"/>
      <c r="H679" s="170"/>
      <c r="I679" s="31">
        <v>65.946600000000004</v>
      </c>
      <c r="J679" s="59">
        <f t="shared" ref="J679:J688" si="54">TRUNC(I679*D679,2)</f>
        <v>770.91</v>
      </c>
      <c r="K679" s="33"/>
      <c r="L679" s="115"/>
      <c r="M679" s="116"/>
      <c r="N679" s="33"/>
      <c r="O679" s="33"/>
      <c r="P679" s="33"/>
    </row>
    <row r="680" spans="1:16" ht="15" customHeight="1" outlineLevel="1">
      <c r="A680" s="162">
        <f>VLOOKUP(B680,Materiais!A:D,2,FALSE)</f>
        <v>0</v>
      </c>
      <c r="B680" s="162"/>
      <c r="C680" s="60">
        <f>VLOOKUP(B680,Materiais!A:D,3,FALSE)</f>
        <v>0</v>
      </c>
      <c r="D680" s="59">
        <f>VLOOKUP(B680,Materiais!A:D,4,FALSE)</f>
        <v>0</v>
      </c>
      <c r="E680" s="170"/>
      <c r="F680" s="170"/>
      <c r="G680" s="170"/>
      <c r="H680" s="170"/>
      <c r="I680" s="31"/>
      <c r="J680" s="59">
        <f t="shared" si="54"/>
        <v>0</v>
      </c>
      <c r="K680" s="33"/>
      <c r="L680" s="115"/>
      <c r="M680" s="116"/>
      <c r="N680" s="33"/>
      <c r="O680" s="33"/>
      <c r="P680" s="33"/>
    </row>
    <row r="681" spans="1:16" ht="15" customHeight="1" outlineLevel="1">
      <c r="A681" s="162">
        <f>VLOOKUP(B681,Materiais!A:D,2,FALSE)</f>
        <v>0</v>
      </c>
      <c r="B681" s="162"/>
      <c r="C681" s="60">
        <f>VLOOKUP(B681,Materiais!A:D,3,FALSE)</f>
        <v>0</v>
      </c>
      <c r="D681" s="59">
        <f>VLOOKUP(B681,Materiais!A:D,4,FALSE)</f>
        <v>0</v>
      </c>
      <c r="E681" s="170"/>
      <c r="F681" s="170"/>
      <c r="G681" s="170"/>
      <c r="H681" s="170"/>
      <c r="I681" s="31"/>
      <c r="J681" s="59">
        <f t="shared" si="54"/>
        <v>0</v>
      </c>
      <c r="K681" s="33"/>
      <c r="L681" s="115"/>
      <c r="M681" s="116"/>
      <c r="N681" s="33"/>
      <c r="O681" s="33"/>
      <c r="P681" s="33"/>
    </row>
    <row r="682" spans="1:16" ht="15" customHeight="1" outlineLevel="1">
      <c r="A682" s="162">
        <f>VLOOKUP(B682,Materiais!A:D,2,FALSE)</f>
        <v>0</v>
      </c>
      <c r="B682" s="162"/>
      <c r="C682" s="60">
        <f>VLOOKUP(B682,Materiais!A:D,3,FALSE)</f>
        <v>0</v>
      </c>
      <c r="D682" s="59">
        <f>VLOOKUP(B682,Materiais!A:D,4,FALSE)</f>
        <v>0</v>
      </c>
      <c r="E682" s="170"/>
      <c r="F682" s="170"/>
      <c r="G682" s="170"/>
      <c r="H682" s="170"/>
      <c r="I682" s="31"/>
      <c r="J682" s="59">
        <f t="shared" si="54"/>
        <v>0</v>
      </c>
      <c r="K682" s="33"/>
      <c r="L682" s="115"/>
      <c r="M682" s="116"/>
      <c r="N682" s="33"/>
      <c r="O682" s="33"/>
      <c r="P682" s="33"/>
    </row>
    <row r="683" spans="1:16" ht="15" customHeight="1" outlineLevel="1">
      <c r="A683" s="162">
        <f>VLOOKUP(B683,Materiais!A:D,2,FALSE)</f>
        <v>0</v>
      </c>
      <c r="B683" s="162"/>
      <c r="C683" s="60">
        <f>VLOOKUP(B683,Materiais!A:D,3,FALSE)</f>
        <v>0</v>
      </c>
      <c r="D683" s="59">
        <f>VLOOKUP(B683,Materiais!A:D,4,FALSE)</f>
        <v>0</v>
      </c>
      <c r="E683" s="170"/>
      <c r="F683" s="170"/>
      <c r="G683" s="170"/>
      <c r="H683" s="170"/>
      <c r="I683" s="31"/>
      <c r="J683" s="59">
        <f t="shared" si="54"/>
        <v>0</v>
      </c>
      <c r="K683" s="33"/>
      <c r="L683" s="115"/>
      <c r="M683" s="116"/>
      <c r="N683" s="33"/>
      <c r="O683" s="33"/>
      <c r="P683" s="33"/>
    </row>
    <row r="684" spans="1:16" ht="15" customHeight="1" outlineLevel="1">
      <c r="A684" s="162">
        <f>VLOOKUP(B684,Materiais!A:D,2,FALSE)</f>
        <v>0</v>
      </c>
      <c r="B684" s="162"/>
      <c r="C684" s="60">
        <f>VLOOKUP(B684,Materiais!A:D,3,FALSE)</f>
        <v>0</v>
      </c>
      <c r="D684" s="59">
        <f>VLOOKUP(B684,Materiais!A:D,4,FALSE)</f>
        <v>0</v>
      </c>
      <c r="E684" s="170"/>
      <c r="F684" s="170"/>
      <c r="G684" s="170"/>
      <c r="H684" s="170"/>
      <c r="I684" s="31"/>
      <c r="J684" s="59">
        <f t="shared" si="54"/>
        <v>0</v>
      </c>
      <c r="K684" s="33"/>
      <c r="L684" s="115"/>
      <c r="M684" s="116"/>
      <c r="N684" s="33"/>
      <c r="O684" s="33"/>
      <c r="P684" s="33"/>
    </row>
    <row r="685" spans="1:16" ht="15" customHeight="1" outlineLevel="1">
      <c r="A685" s="162">
        <f>VLOOKUP(B685,Materiais!A:D,2,FALSE)</f>
        <v>0</v>
      </c>
      <c r="B685" s="162"/>
      <c r="C685" s="60">
        <f>VLOOKUP(B685,Materiais!A:D,3,FALSE)</f>
        <v>0</v>
      </c>
      <c r="D685" s="59">
        <f>VLOOKUP(B685,Materiais!A:D,4,FALSE)</f>
        <v>0</v>
      </c>
      <c r="E685" s="170"/>
      <c r="F685" s="170"/>
      <c r="G685" s="170"/>
      <c r="H685" s="170"/>
      <c r="I685" s="31"/>
      <c r="J685" s="59">
        <f t="shared" si="54"/>
        <v>0</v>
      </c>
      <c r="K685" s="33"/>
      <c r="L685" s="115"/>
      <c r="M685" s="116"/>
      <c r="N685" s="33"/>
      <c r="O685" s="33"/>
      <c r="P685" s="33"/>
    </row>
    <row r="686" spans="1:16" ht="15" customHeight="1" outlineLevel="1">
      <c r="A686" s="162">
        <f>VLOOKUP(B686,Materiais!A:D,2,FALSE)</f>
        <v>0</v>
      </c>
      <c r="B686" s="162"/>
      <c r="C686" s="60">
        <f>VLOOKUP(B686,Materiais!A:D,3,FALSE)</f>
        <v>0</v>
      </c>
      <c r="D686" s="59">
        <f>VLOOKUP(B686,Materiais!A:D,4,FALSE)</f>
        <v>0</v>
      </c>
      <c r="E686" s="170"/>
      <c r="F686" s="170"/>
      <c r="G686" s="170"/>
      <c r="H686" s="170"/>
      <c r="I686" s="31"/>
      <c r="J686" s="59">
        <f t="shared" si="54"/>
        <v>0</v>
      </c>
      <c r="K686" s="33"/>
      <c r="L686" s="115"/>
      <c r="M686" s="116"/>
      <c r="N686" s="33"/>
      <c r="O686" s="33"/>
      <c r="P686" s="33"/>
    </row>
    <row r="687" spans="1:16" ht="15" customHeight="1" outlineLevel="1">
      <c r="A687" s="162">
        <f>VLOOKUP(B687,Materiais!A:D,2,FALSE)</f>
        <v>0</v>
      </c>
      <c r="B687" s="162"/>
      <c r="C687" s="60">
        <f>VLOOKUP(B687,Materiais!A:D,3,FALSE)</f>
        <v>0</v>
      </c>
      <c r="D687" s="59">
        <f>VLOOKUP(B687,Materiais!A:D,4,FALSE)</f>
        <v>0</v>
      </c>
      <c r="E687" s="170"/>
      <c r="F687" s="170"/>
      <c r="G687" s="170"/>
      <c r="H687" s="170"/>
      <c r="I687" s="31"/>
      <c r="J687" s="59">
        <f t="shared" si="54"/>
        <v>0</v>
      </c>
      <c r="K687" s="33"/>
      <c r="L687" s="115"/>
      <c r="M687" s="116"/>
      <c r="N687" s="33"/>
      <c r="O687" s="33"/>
      <c r="P687" s="33"/>
    </row>
    <row r="688" spans="1:16" ht="15" customHeight="1" outlineLevel="1">
      <c r="A688" s="162">
        <f>VLOOKUP(B688,Materiais!A:D,2,FALSE)</f>
        <v>0</v>
      </c>
      <c r="B688" s="162"/>
      <c r="C688" s="60">
        <f>VLOOKUP(B688,Materiais!A:D,3,FALSE)</f>
        <v>0</v>
      </c>
      <c r="D688" s="59">
        <f>VLOOKUP(B688,Materiais!A:D,4,FALSE)</f>
        <v>0</v>
      </c>
      <c r="E688" s="170"/>
      <c r="F688" s="170"/>
      <c r="G688" s="170"/>
      <c r="H688" s="170"/>
      <c r="I688" s="31"/>
      <c r="J688" s="59">
        <f t="shared" si="54"/>
        <v>0</v>
      </c>
      <c r="K688" s="33"/>
      <c r="L688" s="115"/>
      <c r="M688" s="116"/>
      <c r="N688" s="33"/>
      <c r="O688" s="33"/>
      <c r="P688" s="33"/>
    </row>
    <row r="689" spans="1:16" ht="18" customHeight="1" outlineLevel="1">
      <c r="A689" s="66"/>
      <c r="B689" s="66"/>
      <c r="C689" s="67"/>
      <c r="D689" s="66"/>
      <c r="E689" s="66"/>
      <c r="F689" s="66"/>
      <c r="G689" s="66"/>
      <c r="H689" s="66"/>
      <c r="I689" s="68" t="s">
        <v>371</v>
      </c>
      <c r="J689" s="69">
        <f>SUBTOTAL(9,J679:J688)</f>
        <v>770.91</v>
      </c>
      <c r="K689" s="33"/>
      <c r="L689" s="117"/>
      <c r="M689" s="46"/>
      <c r="N689" s="39"/>
      <c r="O689" s="39"/>
      <c r="P689" s="39"/>
    </row>
    <row r="690" spans="1:16" ht="18" customHeight="1" outlineLevel="1">
      <c r="A690" s="26" t="s">
        <v>87</v>
      </c>
      <c r="B690" s="70" t="s">
        <v>64</v>
      </c>
      <c r="C690" s="71" t="s">
        <v>13</v>
      </c>
      <c r="D690" s="72" t="s">
        <v>94</v>
      </c>
      <c r="E690" s="72"/>
      <c r="F690" s="72"/>
      <c r="G690" s="73"/>
      <c r="H690" s="73"/>
      <c r="I690" s="73" t="s">
        <v>69</v>
      </c>
      <c r="J690" s="72" t="s">
        <v>94</v>
      </c>
      <c r="K690" s="30"/>
      <c r="L690" s="113"/>
      <c r="M690" s="114"/>
      <c r="N690" s="30"/>
      <c r="O690" s="30"/>
      <c r="P690" s="30"/>
    </row>
    <row r="691" spans="1:16" ht="15" customHeight="1" outlineLevel="1">
      <c r="A691" s="162" t="str">
        <f>VLOOKUP(B691,Serviços!A:D,2,FALSE)</f>
        <v>CORTE DE CHAPAS DE AÇO COM ESPESSURA DE 6.3 MM COM MAÇARICO OXIACETILENO</v>
      </c>
      <c r="B691" s="162" t="s">
        <v>761</v>
      </c>
      <c r="C691" s="60" t="str">
        <f>VLOOKUP(B691,Serviços!A:D,3,FALSE)</f>
        <v>m</v>
      </c>
      <c r="D691" s="74">
        <f>VLOOKUP(B691,Serviços!A:F,6,FALSE)</f>
        <v>1.53</v>
      </c>
      <c r="E691" s="171"/>
      <c r="F691" s="171"/>
      <c r="G691" s="171"/>
      <c r="H691" s="171"/>
      <c r="I691" s="57">
        <v>1</v>
      </c>
      <c r="J691" s="59">
        <f>TRUNC(I691*D691,2)</f>
        <v>1.53</v>
      </c>
      <c r="K691" s="33"/>
      <c r="L691" s="115"/>
      <c r="M691" s="116"/>
      <c r="N691" s="33"/>
      <c r="O691" s="33"/>
      <c r="P691" s="33"/>
    </row>
    <row r="692" spans="1:16" ht="15" customHeight="1" outlineLevel="1">
      <c r="A692" s="162" t="str">
        <f>VLOOKUP(B692,Serviços!A:D,2,FALSE)</f>
        <v>SOLDA COM MAÇARICO OXIACETILENO DE CHAPAS DE AÇO DE 6.3 MM</v>
      </c>
      <c r="B692" s="162" t="s">
        <v>762</v>
      </c>
      <c r="C692" s="60" t="str">
        <f>VLOOKUP(B692,Serviços!A:D,3,FALSE)</f>
        <v>m</v>
      </c>
      <c r="D692" s="74">
        <f>VLOOKUP(B692,Serviços!A:F,6,FALSE)</f>
        <v>38.21</v>
      </c>
      <c r="E692" s="171"/>
      <c r="F692" s="171"/>
      <c r="G692" s="171"/>
      <c r="H692" s="171"/>
      <c r="I692" s="57">
        <v>1.7201</v>
      </c>
      <c r="J692" s="59">
        <f t="shared" ref="J692:J695" si="55">TRUNC(I692*D692,2)</f>
        <v>65.72</v>
      </c>
      <c r="K692" s="33"/>
      <c r="L692" s="115"/>
      <c r="M692" s="116"/>
      <c r="N692" s="33"/>
      <c r="O692" s="33"/>
      <c r="P692" s="33"/>
    </row>
    <row r="693" spans="1:16" ht="15" customHeight="1" outlineLevel="1">
      <c r="A693" s="162">
        <f>VLOOKUP(B693,Serviços!A:D,2,FALSE)</f>
        <v>0</v>
      </c>
      <c r="B693" s="162"/>
      <c r="C693" s="60">
        <f>VLOOKUP(B693,Serviços!A:D,3,FALSE)</f>
        <v>0</v>
      </c>
      <c r="D693" s="74">
        <f>VLOOKUP(B693,Serviços!A:F,6,FALSE)</f>
        <v>0</v>
      </c>
      <c r="E693" s="171"/>
      <c r="F693" s="171"/>
      <c r="G693" s="171"/>
      <c r="H693" s="171"/>
      <c r="I693" s="57"/>
      <c r="J693" s="59">
        <f t="shared" si="55"/>
        <v>0</v>
      </c>
      <c r="K693" s="33"/>
      <c r="L693" s="115"/>
      <c r="M693" s="116"/>
      <c r="N693" s="33"/>
      <c r="O693" s="33"/>
      <c r="P693" s="33"/>
    </row>
    <row r="694" spans="1:16" ht="15" customHeight="1" outlineLevel="1">
      <c r="A694" s="162">
        <f>VLOOKUP(B694,Serviços!A:D,2,FALSE)</f>
        <v>0</v>
      </c>
      <c r="B694" s="162"/>
      <c r="C694" s="60">
        <f>VLOOKUP(B694,Serviços!A:D,3,FALSE)</f>
        <v>0</v>
      </c>
      <c r="D694" s="74">
        <f>VLOOKUP(B694,Serviços!A:F,6,FALSE)</f>
        <v>0</v>
      </c>
      <c r="E694" s="171"/>
      <c r="F694" s="171"/>
      <c r="G694" s="171"/>
      <c r="H694" s="171"/>
      <c r="I694" s="57"/>
      <c r="J694" s="59">
        <f t="shared" si="55"/>
        <v>0</v>
      </c>
      <c r="K694" s="33"/>
      <c r="L694" s="115"/>
      <c r="M694" s="116"/>
      <c r="N694" s="33"/>
      <c r="O694" s="33"/>
      <c r="P694" s="33"/>
    </row>
    <row r="695" spans="1:16" ht="15" customHeight="1" outlineLevel="1">
      <c r="A695" s="162">
        <f>VLOOKUP(B695,Serviços!A:D,2,FALSE)</f>
        <v>0</v>
      </c>
      <c r="B695" s="162"/>
      <c r="C695" s="60">
        <f>VLOOKUP(B695,Serviços!A:D,3,FALSE)</f>
        <v>0</v>
      </c>
      <c r="D695" s="74">
        <f>VLOOKUP(B695,Serviços!A:F,6,FALSE)</f>
        <v>0</v>
      </c>
      <c r="E695" s="171"/>
      <c r="F695" s="171"/>
      <c r="G695" s="171"/>
      <c r="H695" s="171"/>
      <c r="I695" s="57"/>
      <c r="J695" s="59">
        <f t="shared" si="55"/>
        <v>0</v>
      </c>
      <c r="K695" s="33"/>
      <c r="L695" s="115"/>
      <c r="M695" s="116"/>
      <c r="N695" s="33"/>
      <c r="O695" s="33"/>
      <c r="P695" s="33"/>
    </row>
    <row r="696" spans="1:16" ht="18" customHeight="1" outlineLevel="1">
      <c r="A696" s="34"/>
      <c r="B696" s="34"/>
      <c r="C696" s="35"/>
      <c r="D696" s="34"/>
      <c r="E696" s="34"/>
      <c r="F696" s="34"/>
      <c r="G696" s="34"/>
      <c r="H696" s="34"/>
      <c r="I696" s="51" t="s">
        <v>88</v>
      </c>
      <c r="J696" s="52">
        <f>SUBTOTAL(9,J691:J695)</f>
        <v>67.25</v>
      </c>
      <c r="K696" s="33"/>
      <c r="L696" s="117"/>
      <c r="M696" s="46"/>
      <c r="N696" s="39"/>
      <c r="O696" s="39"/>
      <c r="P696" s="39"/>
    </row>
    <row r="697" spans="1:16" ht="18" customHeight="1" outlineLevel="1">
      <c r="A697" s="28" t="s">
        <v>89</v>
      </c>
      <c r="B697" s="53" t="s">
        <v>64</v>
      </c>
      <c r="C697" s="29" t="s">
        <v>13</v>
      </c>
      <c r="D697" s="137" t="s">
        <v>90</v>
      </c>
      <c r="E697" s="137" t="s">
        <v>91</v>
      </c>
      <c r="F697" s="137" t="s">
        <v>92</v>
      </c>
      <c r="G697" s="137" t="s">
        <v>93</v>
      </c>
      <c r="H697" s="137" t="s">
        <v>81</v>
      </c>
      <c r="I697" s="136" t="s">
        <v>69</v>
      </c>
      <c r="J697" s="137" t="s">
        <v>94</v>
      </c>
      <c r="K697" s="161"/>
      <c r="L697" s="113"/>
      <c r="M697" s="114"/>
      <c r="N697" s="161"/>
      <c r="O697" s="161"/>
      <c r="P697" s="161"/>
    </row>
    <row r="698" spans="1:16" ht="15" customHeight="1" outlineLevel="1">
      <c r="A698" s="40"/>
      <c r="B698" s="40"/>
      <c r="C698" s="41"/>
      <c r="D698" s="32"/>
      <c r="E698" s="38"/>
      <c r="F698" s="38"/>
      <c r="G698" s="38"/>
      <c r="H698" s="170"/>
      <c r="I698" s="57"/>
      <c r="J698" s="59">
        <f t="shared" ref="J698:J702" si="56">TRUNC(I698*D698,2)</f>
        <v>0</v>
      </c>
      <c r="K698" s="33"/>
      <c r="L698" s="115"/>
      <c r="M698" s="116"/>
      <c r="N698" s="33"/>
      <c r="O698" s="33"/>
      <c r="P698" s="33"/>
    </row>
    <row r="699" spans="1:16" ht="15" customHeight="1" outlineLevel="1">
      <c r="A699" s="40"/>
      <c r="B699" s="40"/>
      <c r="C699" s="41"/>
      <c r="D699" s="32"/>
      <c r="E699" s="38"/>
      <c r="F699" s="38"/>
      <c r="G699" s="38"/>
      <c r="H699" s="170"/>
      <c r="I699" s="57"/>
      <c r="J699" s="59">
        <f t="shared" si="56"/>
        <v>0</v>
      </c>
      <c r="K699" s="33"/>
      <c r="L699" s="115"/>
      <c r="M699" s="116"/>
      <c r="N699" s="33"/>
      <c r="O699" s="33"/>
      <c r="P699" s="33"/>
    </row>
    <row r="700" spans="1:16" ht="15" customHeight="1" outlineLevel="1">
      <c r="A700" s="40"/>
      <c r="B700" s="40"/>
      <c r="C700" s="41"/>
      <c r="D700" s="32"/>
      <c r="E700" s="38"/>
      <c r="F700" s="38"/>
      <c r="G700" s="38"/>
      <c r="H700" s="170"/>
      <c r="I700" s="57"/>
      <c r="J700" s="59">
        <f t="shared" si="56"/>
        <v>0</v>
      </c>
      <c r="K700" s="33"/>
      <c r="L700" s="115"/>
      <c r="M700" s="116"/>
      <c r="N700" s="33"/>
      <c r="O700" s="33"/>
      <c r="P700" s="33"/>
    </row>
    <row r="701" spans="1:16" ht="15" customHeight="1" outlineLevel="1">
      <c r="A701" s="40"/>
      <c r="B701" s="40"/>
      <c r="C701" s="41"/>
      <c r="D701" s="32"/>
      <c r="E701" s="38"/>
      <c r="F701" s="38"/>
      <c r="G701" s="38"/>
      <c r="H701" s="170"/>
      <c r="I701" s="57"/>
      <c r="J701" s="59">
        <f t="shared" si="56"/>
        <v>0</v>
      </c>
      <c r="K701" s="33"/>
      <c r="L701" s="115"/>
      <c r="M701" s="116"/>
      <c r="N701" s="33"/>
      <c r="O701" s="33"/>
      <c r="P701" s="33"/>
    </row>
    <row r="702" spans="1:16" ht="15" customHeight="1" outlineLevel="1">
      <c r="A702" s="40"/>
      <c r="B702" s="40"/>
      <c r="C702" s="41"/>
      <c r="D702" s="32"/>
      <c r="E702" s="38"/>
      <c r="F702" s="38"/>
      <c r="G702" s="38"/>
      <c r="H702" s="170"/>
      <c r="I702" s="57"/>
      <c r="J702" s="61">
        <f t="shared" si="56"/>
        <v>0</v>
      </c>
      <c r="K702" s="33"/>
      <c r="L702" s="115"/>
      <c r="M702" s="116"/>
      <c r="N702" s="33"/>
      <c r="O702" s="33"/>
      <c r="P702" s="33"/>
    </row>
    <row r="703" spans="1:16" ht="18" customHeight="1" outlineLevel="1">
      <c r="A703" s="43"/>
      <c r="B703" s="43"/>
      <c r="C703" s="44"/>
      <c r="D703" s="43"/>
      <c r="E703" s="43"/>
      <c r="F703" s="43"/>
      <c r="G703" s="43"/>
      <c r="H703" s="43"/>
      <c r="I703" s="75" t="s">
        <v>95</v>
      </c>
      <c r="J703" s="62">
        <f>SUBTOTAL(9,J698:J702)</f>
        <v>0</v>
      </c>
      <c r="K703" s="164"/>
      <c r="L703" s="164"/>
      <c r="M703" s="160"/>
      <c r="N703" s="164"/>
      <c r="O703" s="164"/>
      <c r="P703" s="164"/>
    </row>
    <row r="704" spans="1:16" ht="18" customHeight="1" outlineLevel="1">
      <c r="A704" s="43"/>
      <c r="B704" s="43"/>
      <c r="C704" s="44"/>
      <c r="D704" s="43"/>
      <c r="E704" s="43"/>
      <c r="F704" s="43"/>
      <c r="G704" s="43"/>
      <c r="H704" s="43"/>
      <c r="I704" s="75" t="s">
        <v>106</v>
      </c>
      <c r="J704" s="76">
        <f>SUBTOTAL(9,J677:J703)</f>
        <v>875.19999999999993</v>
      </c>
      <c r="K704" s="164"/>
      <c r="L704" s="164"/>
      <c r="M704" s="160"/>
      <c r="N704" s="164"/>
      <c r="O704" s="164"/>
      <c r="P704" s="164"/>
    </row>
    <row r="705" spans="1:16" ht="18" customHeight="1" outlineLevel="1">
      <c r="A705" s="43"/>
      <c r="B705" s="43" t="s">
        <v>10</v>
      </c>
      <c r="C705" s="44"/>
      <c r="D705" s="43"/>
      <c r="E705" s="43"/>
      <c r="F705" s="43"/>
      <c r="G705" s="43"/>
      <c r="H705" s="54" t="s">
        <v>367</v>
      </c>
      <c r="I705" s="172">
        <f>$M$1</f>
        <v>0.20480000000000001</v>
      </c>
      <c r="J705" s="76">
        <f>TRUNC(J704*I705,2)</f>
        <v>179.24</v>
      </c>
      <c r="K705" s="164"/>
      <c r="L705" s="115"/>
      <c r="M705" s="116"/>
      <c r="N705" s="164"/>
      <c r="O705" s="164"/>
      <c r="P705" s="164"/>
    </row>
    <row r="706" spans="1:16" ht="18" customHeight="1" outlineLevel="1">
      <c r="A706" s="43"/>
      <c r="B706" s="53" t="s">
        <v>372</v>
      </c>
      <c r="C706" s="55" t="s">
        <v>751</v>
      </c>
      <c r="D706" s="43"/>
      <c r="E706" s="43"/>
      <c r="F706" s="43"/>
      <c r="G706" s="43"/>
      <c r="H706" s="43"/>
      <c r="I706" s="75" t="s">
        <v>96</v>
      </c>
      <c r="J706" s="76">
        <f>J704+J705</f>
        <v>1054.44</v>
      </c>
      <c r="K706" s="164"/>
      <c r="L706" s="113"/>
      <c r="M706" s="114"/>
      <c r="N706" s="164"/>
      <c r="O706" s="164"/>
      <c r="P706" s="164"/>
    </row>
    <row r="708" spans="1:16" s="266" customFormat="1" ht="18" customHeight="1">
      <c r="A708" s="260" t="s">
        <v>764</v>
      </c>
      <c r="B708" s="261"/>
      <c r="C708" s="262"/>
      <c r="D708" s="261"/>
      <c r="E708" s="261"/>
      <c r="F708" s="261"/>
      <c r="G708" s="261"/>
      <c r="H708" s="261"/>
      <c r="I708" s="263"/>
      <c r="J708" s="261"/>
      <c r="K708" s="264"/>
      <c r="L708" s="264"/>
      <c r="M708" s="265"/>
      <c r="N708" s="264"/>
      <c r="O708" s="264"/>
      <c r="P708" s="264"/>
    </row>
    <row r="709" spans="1:16" ht="18" customHeight="1" outlineLevel="1">
      <c r="A709" s="28" t="s">
        <v>63</v>
      </c>
      <c r="B709" s="137" t="s">
        <v>64</v>
      </c>
      <c r="C709" s="29" t="s">
        <v>65</v>
      </c>
      <c r="D709" s="137" t="s">
        <v>66</v>
      </c>
      <c r="E709" s="321" t="s">
        <v>67</v>
      </c>
      <c r="F709" s="321"/>
      <c r="G709" s="321" t="s">
        <v>68</v>
      </c>
      <c r="H709" s="321"/>
      <c r="I709" s="136" t="s">
        <v>69</v>
      </c>
      <c r="J709" s="137" t="s">
        <v>70</v>
      </c>
      <c r="K709" s="30"/>
      <c r="L709" s="113"/>
      <c r="M709" s="114"/>
      <c r="N709" s="161"/>
      <c r="O709" s="161"/>
      <c r="P709" s="161"/>
    </row>
    <row r="710" spans="1:16" ht="15" customHeight="1" outlineLevel="1">
      <c r="A710" s="162" t="str">
        <f>VLOOKUP(B710,Equipamentos!A:E,2,FALSE)</f>
        <v>EQUIPAMENTO PARA SOLDA E CORTE COM OXIACETILENO</v>
      </c>
      <c r="B710" s="163" t="s">
        <v>765</v>
      </c>
      <c r="C710" s="56">
        <v>1</v>
      </c>
      <c r="D710" s="57"/>
      <c r="E710" s="320">
        <f>VLOOKUP(B710,Equipamentos!A:E,4,FALSE)</f>
        <v>0.94</v>
      </c>
      <c r="F710" s="320"/>
      <c r="G710" s="320">
        <f>VLOOKUP(B710,Equipamentos!A:E,5,FALSE)</f>
        <v>0.47</v>
      </c>
      <c r="H710" s="320"/>
      <c r="I710" s="31">
        <v>1</v>
      </c>
      <c r="J710" s="59">
        <f>TRUNC(I710*((C710*E710)+(D710*G710)),2)</f>
        <v>0.94</v>
      </c>
      <c r="K710" s="33"/>
      <c r="L710" s="115"/>
      <c r="M710" s="116"/>
      <c r="N710" s="164"/>
      <c r="O710" s="164"/>
      <c r="P710" s="164"/>
    </row>
    <row r="711" spans="1:16" ht="15" customHeight="1" outlineLevel="1">
      <c r="A711" s="162">
        <f>VLOOKUP(B711,Equipamentos!A:E,2,FALSE)</f>
        <v>0</v>
      </c>
      <c r="B711" s="163"/>
      <c r="C711" s="56"/>
      <c r="D711" s="57"/>
      <c r="E711" s="320">
        <f>VLOOKUP(B711,Equipamentos!A:E,4,FALSE)</f>
        <v>0</v>
      </c>
      <c r="F711" s="320"/>
      <c r="G711" s="320">
        <f>VLOOKUP(B711,Equipamentos!A:E,5,FALSE)</f>
        <v>0</v>
      </c>
      <c r="H711" s="320"/>
      <c r="I711" s="31"/>
      <c r="J711" s="59">
        <f t="shared" ref="J711:J719" si="57">TRUNC(I711*((C711*E711)+(D711*G711)),2)</f>
        <v>0</v>
      </c>
      <c r="K711" s="33"/>
      <c r="L711" s="115"/>
      <c r="M711" s="116"/>
      <c r="N711" s="164"/>
      <c r="O711" s="164"/>
      <c r="P711" s="164"/>
    </row>
    <row r="712" spans="1:16" ht="15" customHeight="1" outlineLevel="1">
      <c r="A712" s="162">
        <f>VLOOKUP(B712,Equipamentos!A:E,2,FALSE)</f>
        <v>0</v>
      </c>
      <c r="B712" s="163"/>
      <c r="C712" s="56"/>
      <c r="D712" s="57"/>
      <c r="E712" s="320">
        <f>VLOOKUP(B712,Equipamentos!A:E,4,FALSE)</f>
        <v>0</v>
      </c>
      <c r="F712" s="320"/>
      <c r="G712" s="320">
        <f>VLOOKUP(B712,Equipamentos!A:E,5,FALSE)</f>
        <v>0</v>
      </c>
      <c r="H712" s="320"/>
      <c r="I712" s="31"/>
      <c r="J712" s="59">
        <f t="shared" si="57"/>
        <v>0</v>
      </c>
      <c r="K712" s="33"/>
      <c r="L712" s="115"/>
      <c r="M712" s="116"/>
      <c r="N712" s="164"/>
      <c r="O712" s="164"/>
      <c r="P712" s="164"/>
    </row>
    <row r="713" spans="1:16" ht="15" customHeight="1" outlineLevel="1">
      <c r="A713" s="162">
        <f>VLOOKUP(B713,Equipamentos!A:E,2,FALSE)</f>
        <v>0</v>
      </c>
      <c r="B713" s="163"/>
      <c r="C713" s="56"/>
      <c r="D713" s="57"/>
      <c r="E713" s="320">
        <f>VLOOKUP(B713,Equipamentos!A:E,4,FALSE)</f>
        <v>0</v>
      </c>
      <c r="F713" s="320"/>
      <c r="G713" s="320">
        <f>VLOOKUP(B713,Equipamentos!A:E,5,FALSE)</f>
        <v>0</v>
      </c>
      <c r="H713" s="320"/>
      <c r="I713" s="31"/>
      <c r="J713" s="59">
        <f t="shared" si="57"/>
        <v>0</v>
      </c>
      <c r="K713" s="33"/>
      <c r="L713" s="115"/>
      <c r="M713" s="116"/>
      <c r="N713" s="164"/>
      <c r="O713" s="164"/>
      <c r="P713" s="164"/>
    </row>
    <row r="714" spans="1:16" ht="15" customHeight="1" outlineLevel="1">
      <c r="A714" s="162">
        <f>VLOOKUP(B714,Equipamentos!A:E,2,FALSE)</f>
        <v>0</v>
      </c>
      <c r="B714" s="163"/>
      <c r="C714" s="56"/>
      <c r="D714" s="57"/>
      <c r="E714" s="320">
        <f>VLOOKUP(B714,Equipamentos!A:E,4,FALSE)</f>
        <v>0</v>
      </c>
      <c r="F714" s="320"/>
      <c r="G714" s="320">
        <f>VLOOKUP(B714,Equipamentos!A:E,5,FALSE)</f>
        <v>0</v>
      </c>
      <c r="H714" s="320"/>
      <c r="I714" s="31"/>
      <c r="J714" s="59">
        <f t="shared" si="57"/>
        <v>0</v>
      </c>
      <c r="K714" s="33"/>
      <c r="L714" s="115"/>
      <c r="M714" s="116"/>
      <c r="N714" s="164"/>
      <c r="O714" s="164"/>
      <c r="P714" s="164"/>
    </row>
    <row r="715" spans="1:16" ht="15" customHeight="1" outlineLevel="1">
      <c r="A715" s="162">
        <f>VLOOKUP(B715,Equipamentos!A:E,2,FALSE)</f>
        <v>0</v>
      </c>
      <c r="B715" s="163"/>
      <c r="C715" s="56"/>
      <c r="D715" s="57"/>
      <c r="E715" s="320">
        <f>VLOOKUP(B715,Equipamentos!A:E,4,FALSE)</f>
        <v>0</v>
      </c>
      <c r="F715" s="320"/>
      <c r="G715" s="320">
        <f>VLOOKUP(B715,Equipamentos!A:E,5,FALSE)</f>
        <v>0</v>
      </c>
      <c r="H715" s="320"/>
      <c r="I715" s="31"/>
      <c r="J715" s="59">
        <f t="shared" si="57"/>
        <v>0</v>
      </c>
      <c r="K715" s="33"/>
      <c r="L715" s="115"/>
      <c r="M715" s="116"/>
      <c r="N715" s="164"/>
      <c r="O715" s="164"/>
      <c r="P715" s="164"/>
    </row>
    <row r="716" spans="1:16" ht="15" customHeight="1" outlineLevel="1">
      <c r="A716" s="162">
        <f>VLOOKUP(B716,Equipamentos!A:E,2,FALSE)</f>
        <v>0</v>
      </c>
      <c r="B716" s="163"/>
      <c r="C716" s="56"/>
      <c r="D716" s="57"/>
      <c r="E716" s="320">
        <f>VLOOKUP(B716,Equipamentos!A:E,4,FALSE)</f>
        <v>0</v>
      </c>
      <c r="F716" s="320"/>
      <c r="G716" s="320">
        <f>VLOOKUP(B716,Equipamentos!A:E,5,FALSE)</f>
        <v>0</v>
      </c>
      <c r="H716" s="320"/>
      <c r="I716" s="31"/>
      <c r="J716" s="59">
        <f t="shared" si="57"/>
        <v>0</v>
      </c>
      <c r="K716" s="33"/>
      <c r="L716" s="115"/>
      <c r="M716" s="116"/>
      <c r="N716" s="164"/>
      <c r="O716" s="164"/>
      <c r="P716" s="164"/>
    </row>
    <row r="717" spans="1:16" ht="15" customHeight="1" outlineLevel="1">
      <c r="A717" s="162">
        <f>VLOOKUP(B717,Equipamentos!A:E,2,FALSE)</f>
        <v>0</v>
      </c>
      <c r="B717" s="163"/>
      <c r="C717" s="56"/>
      <c r="D717" s="57"/>
      <c r="E717" s="320">
        <f>VLOOKUP(B717,Equipamentos!A:E,4,FALSE)</f>
        <v>0</v>
      </c>
      <c r="F717" s="320"/>
      <c r="G717" s="320">
        <f>VLOOKUP(B717,Equipamentos!A:E,5,FALSE)</f>
        <v>0</v>
      </c>
      <c r="H717" s="320"/>
      <c r="I717" s="31"/>
      <c r="J717" s="59">
        <f t="shared" si="57"/>
        <v>0</v>
      </c>
      <c r="K717" s="33"/>
      <c r="L717" s="115"/>
      <c r="M717" s="116"/>
      <c r="N717" s="164"/>
      <c r="O717" s="164"/>
      <c r="P717" s="164"/>
    </row>
    <row r="718" spans="1:16" ht="15" customHeight="1" outlineLevel="1">
      <c r="A718" s="162">
        <f>VLOOKUP(B718,Equipamentos!A:E,2,FALSE)</f>
        <v>0</v>
      </c>
      <c r="B718" s="163"/>
      <c r="C718" s="56"/>
      <c r="D718" s="57"/>
      <c r="E718" s="320">
        <f>VLOOKUP(B718,Equipamentos!A:E,4,FALSE)</f>
        <v>0</v>
      </c>
      <c r="F718" s="320"/>
      <c r="G718" s="320">
        <f>VLOOKUP(B718,Equipamentos!A:E,5,FALSE)</f>
        <v>0</v>
      </c>
      <c r="H718" s="320"/>
      <c r="I718" s="31"/>
      <c r="J718" s="59">
        <f t="shared" si="57"/>
        <v>0</v>
      </c>
      <c r="K718" s="33"/>
      <c r="L718" s="115"/>
      <c r="M718" s="116"/>
      <c r="N718" s="164"/>
      <c r="O718" s="164"/>
      <c r="P718" s="164"/>
    </row>
    <row r="719" spans="1:16" ht="15" customHeight="1" outlineLevel="1">
      <c r="A719" s="162">
        <f>VLOOKUP(B719,Equipamentos!A:E,2,FALSE)</f>
        <v>0</v>
      </c>
      <c r="B719" s="163"/>
      <c r="C719" s="56"/>
      <c r="D719" s="57"/>
      <c r="E719" s="320">
        <f>VLOOKUP(B719,Equipamentos!A:E,4,FALSE)</f>
        <v>0</v>
      </c>
      <c r="F719" s="320"/>
      <c r="G719" s="320">
        <f>VLOOKUP(B719,Equipamentos!A:E,5,FALSE)</f>
        <v>0</v>
      </c>
      <c r="H719" s="320"/>
      <c r="I719" s="31"/>
      <c r="J719" s="61">
        <f t="shared" si="57"/>
        <v>0</v>
      </c>
      <c r="K719" s="33"/>
      <c r="L719" s="115"/>
      <c r="M719" s="116"/>
      <c r="N719" s="164"/>
      <c r="O719" s="164"/>
      <c r="P719" s="164"/>
    </row>
    <row r="720" spans="1:16" ht="18" customHeight="1" outlineLevel="1">
      <c r="A720" s="34"/>
      <c r="B720" s="34"/>
      <c r="C720" s="35"/>
      <c r="D720" s="34"/>
      <c r="E720" s="34"/>
      <c r="F720" s="34"/>
      <c r="G720" s="34"/>
      <c r="H720" s="34"/>
      <c r="I720" s="36" t="s">
        <v>71</v>
      </c>
      <c r="J720" s="62">
        <f>SUBTOTAL(9,J710:J719)</f>
        <v>0.94</v>
      </c>
      <c r="K720" s="33"/>
      <c r="L720" s="117"/>
      <c r="M720" s="46"/>
      <c r="N720" s="164"/>
      <c r="O720" s="164"/>
      <c r="P720" s="164"/>
    </row>
    <row r="721" spans="1:16" ht="18" customHeight="1" outlineLevel="1">
      <c r="A721" s="28" t="s">
        <v>72</v>
      </c>
      <c r="B721" s="137" t="s">
        <v>64</v>
      </c>
      <c r="C721" s="29" t="s">
        <v>73</v>
      </c>
      <c r="D721" s="137" t="s">
        <v>74</v>
      </c>
      <c r="E721" s="321" t="s">
        <v>368</v>
      </c>
      <c r="F721" s="326"/>
      <c r="G721" s="165"/>
      <c r="H721" s="165"/>
      <c r="I721" s="136" t="s">
        <v>69</v>
      </c>
      <c r="J721" s="63" t="s">
        <v>70</v>
      </c>
      <c r="K721" s="30"/>
      <c r="L721" s="113"/>
      <c r="M721" s="114"/>
      <c r="N721" s="30"/>
      <c r="O721" s="30"/>
      <c r="P721" s="30"/>
    </row>
    <row r="722" spans="1:16" ht="15" customHeight="1" outlineLevel="1">
      <c r="A722" s="162" t="str">
        <f>VLOOKUP(B722,'M.O.'!A:E,2,FALSE)</f>
        <v>SOLDADOR</v>
      </c>
      <c r="B722" s="163" t="s">
        <v>389</v>
      </c>
      <c r="C722" s="58"/>
      <c r="D722" s="59">
        <f>VLOOKUP(B722,'M.O.'!A:E,5,FALSE)</f>
        <v>28.17</v>
      </c>
      <c r="E722" s="323">
        <v>111.5</v>
      </c>
      <c r="F722" s="323"/>
      <c r="G722" s="38"/>
      <c r="H722" s="38"/>
      <c r="I722" s="31">
        <v>1</v>
      </c>
      <c r="J722" s="59">
        <f t="shared" ref="J722:J731" si="58">TRUNC(I722*D722,2)</f>
        <v>28.17</v>
      </c>
      <c r="K722" s="33"/>
      <c r="L722" s="115"/>
      <c r="M722" s="116"/>
      <c r="N722" s="33"/>
      <c r="O722" s="33"/>
      <c r="P722" s="33"/>
    </row>
    <row r="723" spans="1:16" ht="15" outlineLevel="1">
      <c r="A723" s="162">
        <f>VLOOKUP(B723,'M.O.'!A:E,2,FALSE)</f>
        <v>0</v>
      </c>
      <c r="B723" s="163"/>
      <c r="C723" s="58"/>
      <c r="D723" s="59">
        <f>VLOOKUP(B723,'M.O.'!A:E,5,FALSE)</f>
        <v>0</v>
      </c>
      <c r="E723" s="323">
        <v>111.5</v>
      </c>
      <c r="F723" s="323"/>
      <c r="G723" s="38"/>
      <c r="H723" s="38"/>
      <c r="I723" s="31"/>
      <c r="J723" s="59">
        <f t="shared" si="58"/>
        <v>0</v>
      </c>
      <c r="K723" s="33"/>
      <c r="L723" s="115"/>
      <c r="M723" s="116"/>
      <c r="N723" s="33"/>
      <c r="O723" s="33"/>
      <c r="P723" s="33"/>
    </row>
    <row r="724" spans="1:16" ht="15" outlineLevel="1">
      <c r="A724" s="162">
        <f>VLOOKUP(B724,'M.O.'!A:E,2,FALSE)</f>
        <v>0</v>
      </c>
      <c r="B724" s="163"/>
      <c r="C724" s="58"/>
      <c r="D724" s="59">
        <f>VLOOKUP(B724,'M.O.'!A:E,5,FALSE)</f>
        <v>0</v>
      </c>
      <c r="E724" s="323">
        <v>111.5</v>
      </c>
      <c r="F724" s="323"/>
      <c r="G724" s="38"/>
      <c r="H724" s="38"/>
      <c r="I724" s="31"/>
      <c r="J724" s="59">
        <f t="shared" si="58"/>
        <v>0</v>
      </c>
      <c r="K724" s="33"/>
      <c r="L724" s="115"/>
      <c r="M724" s="116"/>
      <c r="N724" s="33"/>
      <c r="O724" s="33"/>
      <c r="P724" s="33"/>
    </row>
    <row r="725" spans="1:16" ht="15" outlineLevel="1">
      <c r="A725" s="162">
        <f>VLOOKUP(B725,'M.O.'!A:E,2,FALSE)</f>
        <v>0</v>
      </c>
      <c r="B725" s="163"/>
      <c r="C725" s="58"/>
      <c r="D725" s="59">
        <f>VLOOKUP(B725,'M.O.'!A:E,5,FALSE)</f>
        <v>0</v>
      </c>
      <c r="E725" s="323">
        <v>111.5</v>
      </c>
      <c r="F725" s="323"/>
      <c r="G725" s="38"/>
      <c r="H725" s="38"/>
      <c r="I725" s="31"/>
      <c r="J725" s="59">
        <f t="shared" si="58"/>
        <v>0</v>
      </c>
      <c r="K725" s="33"/>
      <c r="L725" s="115"/>
      <c r="M725" s="116"/>
      <c r="N725" s="33"/>
      <c r="O725" s="33"/>
      <c r="P725" s="33"/>
    </row>
    <row r="726" spans="1:16" ht="15" outlineLevel="1">
      <c r="A726" s="162">
        <f>VLOOKUP(B726,'M.O.'!A:E,2,FALSE)</f>
        <v>0</v>
      </c>
      <c r="B726" s="163"/>
      <c r="C726" s="58"/>
      <c r="D726" s="59">
        <f>VLOOKUP(B726,'M.O.'!A:E,5,FALSE)</f>
        <v>0</v>
      </c>
      <c r="E726" s="323">
        <v>111.5</v>
      </c>
      <c r="F726" s="323"/>
      <c r="G726" s="38"/>
      <c r="H726" s="38"/>
      <c r="I726" s="31"/>
      <c r="J726" s="59">
        <f t="shared" si="58"/>
        <v>0</v>
      </c>
      <c r="K726" s="33"/>
      <c r="L726" s="115"/>
      <c r="M726" s="116"/>
      <c r="N726" s="33"/>
      <c r="O726" s="33"/>
      <c r="P726" s="33"/>
    </row>
    <row r="727" spans="1:16" ht="15" outlineLevel="1">
      <c r="A727" s="162">
        <f>VLOOKUP(B727,'M.O.'!A:E,2,FALSE)</f>
        <v>0</v>
      </c>
      <c r="B727" s="163"/>
      <c r="C727" s="58"/>
      <c r="D727" s="59">
        <f>VLOOKUP(B727,'M.O.'!A:E,5,FALSE)</f>
        <v>0</v>
      </c>
      <c r="E727" s="323">
        <v>111.5</v>
      </c>
      <c r="F727" s="323"/>
      <c r="G727" s="38"/>
      <c r="H727" s="38"/>
      <c r="I727" s="31"/>
      <c r="J727" s="59">
        <f t="shared" si="58"/>
        <v>0</v>
      </c>
      <c r="K727" s="33"/>
      <c r="L727" s="115"/>
      <c r="M727" s="116"/>
      <c r="N727" s="33"/>
      <c r="O727" s="33"/>
      <c r="P727" s="33"/>
    </row>
    <row r="728" spans="1:16" ht="15" outlineLevel="1">
      <c r="A728" s="162">
        <f>VLOOKUP(B728,'M.O.'!A:E,2,FALSE)</f>
        <v>0</v>
      </c>
      <c r="B728" s="163"/>
      <c r="C728" s="58"/>
      <c r="D728" s="59">
        <f>VLOOKUP(B728,'M.O.'!A:E,5,FALSE)</f>
        <v>0</v>
      </c>
      <c r="E728" s="323">
        <v>111.5</v>
      </c>
      <c r="F728" s="323"/>
      <c r="G728" s="38"/>
      <c r="H728" s="38"/>
      <c r="I728" s="31"/>
      <c r="J728" s="59">
        <f t="shared" si="58"/>
        <v>0</v>
      </c>
      <c r="K728" s="33"/>
      <c r="L728" s="115"/>
      <c r="M728" s="116"/>
      <c r="N728" s="33"/>
      <c r="O728" s="33"/>
      <c r="P728" s="33"/>
    </row>
    <row r="729" spans="1:16" ht="15" outlineLevel="1">
      <c r="A729" s="162">
        <f>VLOOKUP(B729,'M.O.'!A:E,2,FALSE)</f>
        <v>0</v>
      </c>
      <c r="B729" s="163"/>
      <c r="C729" s="58"/>
      <c r="D729" s="59">
        <f>VLOOKUP(B729,'M.O.'!A:E,5,FALSE)</f>
        <v>0</v>
      </c>
      <c r="E729" s="323">
        <v>111.5</v>
      </c>
      <c r="F729" s="323"/>
      <c r="G729" s="38"/>
      <c r="H729" s="38"/>
      <c r="I729" s="31"/>
      <c r="J729" s="59">
        <f t="shared" si="58"/>
        <v>0</v>
      </c>
      <c r="K729" s="33"/>
      <c r="L729" s="115"/>
      <c r="M729" s="116"/>
      <c r="N729" s="33"/>
      <c r="O729" s="33"/>
      <c r="P729" s="33"/>
    </row>
    <row r="730" spans="1:16" ht="15" outlineLevel="1">
      <c r="A730" s="162">
        <f>VLOOKUP(B730,'M.O.'!A:E,2,FALSE)</f>
        <v>0</v>
      </c>
      <c r="B730" s="163"/>
      <c r="C730" s="58"/>
      <c r="D730" s="59">
        <f>VLOOKUP(B730,'M.O.'!A:E,5,FALSE)</f>
        <v>0</v>
      </c>
      <c r="E730" s="323">
        <v>111.5</v>
      </c>
      <c r="F730" s="323"/>
      <c r="G730" s="38"/>
      <c r="H730" s="38"/>
      <c r="I730" s="31"/>
      <c r="J730" s="59">
        <f t="shared" si="58"/>
        <v>0</v>
      </c>
      <c r="K730" s="33"/>
      <c r="L730" s="115"/>
      <c r="M730" s="116"/>
      <c r="N730" s="33"/>
      <c r="O730" s="33"/>
      <c r="P730" s="33"/>
    </row>
    <row r="731" spans="1:16" ht="15" outlineLevel="1">
      <c r="A731" s="162">
        <f>VLOOKUP(B731,'M.O.'!A:E,2,FALSE)</f>
        <v>0</v>
      </c>
      <c r="B731" s="163"/>
      <c r="C731" s="58"/>
      <c r="D731" s="59">
        <f>VLOOKUP(B731,'M.O.'!A:E,5,FALSE)</f>
        <v>0</v>
      </c>
      <c r="E731" s="323">
        <v>111.5</v>
      </c>
      <c r="F731" s="323"/>
      <c r="G731" s="38"/>
      <c r="H731" s="38"/>
      <c r="I731" s="31"/>
      <c r="J731" s="61">
        <f t="shared" si="58"/>
        <v>0</v>
      </c>
      <c r="K731" s="33"/>
      <c r="L731" s="115"/>
      <c r="M731" s="116"/>
      <c r="N731" s="33"/>
      <c r="O731" s="33"/>
      <c r="P731" s="33"/>
    </row>
    <row r="732" spans="1:16" ht="18" customHeight="1" outlineLevel="1">
      <c r="A732" s="34"/>
      <c r="B732" s="34"/>
      <c r="C732" s="35"/>
      <c r="D732" s="34"/>
      <c r="E732" s="34"/>
      <c r="F732" s="34"/>
      <c r="G732" s="34"/>
      <c r="H732" s="34"/>
      <c r="I732" s="36" t="s">
        <v>75</v>
      </c>
      <c r="J732" s="62">
        <f>SUBTOTAL(9,J722:J731)</f>
        <v>28.17</v>
      </c>
      <c r="K732" s="33"/>
      <c r="L732" s="117"/>
      <c r="M732" s="46"/>
      <c r="N732" s="39"/>
      <c r="O732" s="39"/>
      <c r="P732" s="39"/>
    </row>
    <row r="733" spans="1:16" ht="18" customHeight="1" outlineLevel="1">
      <c r="A733" s="28" t="s">
        <v>76</v>
      </c>
      <c r="B733" s="137" t="s">
        <v>64</v>
      </c>
      <c r="C733" s="29" t="s">
        <v>77</v>
      </c>
      <c r="D733" s="137" t="s">
        <v>78</v>
      </c>
      <c r="E733" s="321" t="s">
        <v>79</v>
      </c>
      <c r="F733" s="321"/>
      <c r="G733" s="324" t="s">
        <v>80</v>
      </c>
      <c r="H733" s="324"/>
      <c r="I733" s="136"/>
      <c r="J733" s="63" t="s">
        <v>81</v>
      </c>
      <c r="K733" s="30"/>
      <c r="L733" s="113"/>
      <c r="M733" s="114"/>
      <c r="N733" s="30"/>
      <c r="O733" s="30"/>
      <c r="P733" s="30"/>
    </row>
    <row r="734" spans="1:16" ht="15" customHeight="1" outlineLevel="1">
      <c r="A734" s="40" t="s">
        <v>369</v>
      </c>
      <c r="B734" s="166">
        <v>14</v>
      </c>
      <c r="C734" s="41">
        <v>5</v>
      </c>
      <c r="D734" s="42" t="s">
        <v>98</v>
      </c>
      <c r="E734" s="325"/>
      <c r="F734" s="325"/>
      <c r="G734" s="325"/>
      <c r="H734" s="325"/>
      <c r="I734" s="167"/>
      <c r="J734" s="59">
        <f>TRUNC((IF(D734&lt;&gt;0,J732,0)+IF(E734&lt;&gt;0,J720,0)+IF(G734&lt;&gt;0,J753,0))*(C734/100),2)</f>
        <v>1.4</v>
      </c>
      <c r="K734" s="33"/>
      <c r="L734" s="168"/>
      <c r="M734" s="169"/>
      <c r="N734" s="33"/>
      <c r="O734" s="33"/>
      <c r="P734" s="33"/>
    </row>
    <row r="735" spans="1:16" ht="15" customHeight="1" outlineLevel="1">
      <c r="A735" s="40" t="s">
        <v>99</v>
      </c>
      <c r="B735" s="166">
        <v>11</v>
      </c>
      <c r="C735" s="41">
        <v>1.1200000000000001</v>
      </c>
      <c r="D735" s="42" t="s">
        <v>98</v>
      </c>
      <c r="E735" s="325"/>
      <c r="F735" s="325"/>
      <c r="G735" s="325"/>
      <c r="H735" s="325"/>
      <c r="I735" s="167"/>
      <c r="J735" s="59">
        <f>TRUNC((IF(D735&lt;&gt;0,J732,0)+IF(E735&lt;&gt;0,J720,0)+IF(G735&lt;&gt;0,J753,0))*(C735/100),2)</f>
        <v>0.31</v>
      </c>
      <c r="K735" s="33"/>
      <c r="L735" s="168"/>
      <c r="M735" s="169"/>
      <c r="N735" s="33"/>
      <c r="O735" s="33"/>
      <c r="P735" s="33"/>
    </row>
    <row r="736" spans="1:16" ht="15" customHeight="1" outlineLevel="1">
      <c r="A736" s="40" t="s">
        <v>100</v>
      </c>
      <c r="B736" s="166">
        <v>12</v>
      </c>
      <c r="C736" s="41">
        <v>9.6</v>
      </c>
      <c r="D736" s="42" t="s">
        <v>98</v>
      </c>
      <c r="E736" s="325"/>
      <c r="F736" s="325"/>
      <c r="G736" s="325"/>
      <c r="H736" s="325"/>
      <c r="I736" s="167"/>
      <c r="J736" s="59">
        <f>TRUNC((IF(D736&lt;&gt;0,J732,0)+IF(E736&lt;&gt;0,J720,0)+IF(G736&lt;&gt;0,J753,0))*(C736/100),2)</f>
        <v>2.7</v>
      </c>
      <c r="K736" s="33"/>
      <c r="L736" s="168"/>
      <c r="M736" s="169"/>
      <c r="N736" s="33"/>
      <c r="O736" s="33"/>
      <c r="P736" s="33"/>
    </row>
    <row r="737" spans="1:16" ht="15" customHeight="1" outlineLevel="1">
      <c r="A737" s="40" t="s">
        <v>101</v>
      </c>
      <c r="B737" s="166">
        <v>13</v>
      </c>
      <c r="C737" s="41">
        <v>4.79</v>
      </c>
      <c r="D737" s="42" t="s">
        <v>98</v>
      </c>
      <c r="E737" s="325"/>
      <c r="F737" s="325"/>
      <c r="G737" s="325"/>
      <c r="H737" s="325"/>
      <c r="I737" s="167"/>
      <c r="J737" s="61">
        <f>TRUNC((IF(D737&lt;&gt;0,J732,0)+IF(E737&lt;&gt;0,J720,0)+IF(G737&lt;&gt;0,J753,0))*(C737/100),2)</f>
        <v>1.34</v>
      </c>
      <c r="K737" s="33"/>
      <c r="L737" s="168"/>
      <c r="M737" s="169"/>
      <c r="N737" s="33"/>
      <c r="O737" s="33"/>
      <c r="P737" s="33"/>
    </row>
    <row r="738" spans="1:16" ht="18" customHeight="1" outlineLevel="1">
      <c r="A738" s="43"/>
      <c r="B738" s="43"/>
      <c r="C738" s="44"/>
      <c r="D738" s="43"/>
      <c r="E738" s="43"/>
      <c r="F738" s="43"/>
      <c r="G738" s="43"/>
      <c r="H738" s="43"/>
      <c r="I738" s="45" t="s">
        <v>82</v>
      </c>
      <c r="J738" s="62">
        <f>SUBTOTAL(9,J734:J737)</f>
        <v>5.75</v>
      </c>
      <c r="K738" s="33"/>
      <c r="L738" s="117"/>
      <c r="M738" s="46"/>
      <c r="N738" s="164"/>
      <c r="O738" s="164"/>
      <c r="P738" s="164"/>
    </row>
    <row r="739" spans="1:16" ht="18" customHeight="1" outlineLevel="1">
      <c r="A739" s="43"/>
      <c r="B739" s="43"/>
      <c r="C739" s="44"/>
      <c r="D739" s="43"/>
      <c r="E739" s="43"/>
      <c r="F739" s="43"/>
      <c r="G739" s="43"/>
      <c r="H739" s="43"/>
      <c r="I739" s="45" t="s">
        <v>370</v>
      </c>
      <c r="J739" s="62">
        <f>SUBTOTAL(9,J710:J738)</f>
        <v>34.860000000000007</v>
      </c>
      <c r="K739" s="33"/>
      <c r="L739" s="117"/>
      <c r="M739" s="46"/>
      <c r="N739" s="33"/>
      <c r="O739" s="33"/>
      <c r="P739" s="33"/>
    </row>
    <row r="740" spans="1:16" ht="18" customHeight="1" outlineLevel="1">
      <c r="A740" s="43"/>
      <c r="B740" s="43"/>
      <c r="C740" s="44"/>
      <c r="D740" s="43"/>
      <c r="E740" s="43"/>
      <c r="F740" s="43"/>
      <c r="G740" s="43"/>
      <c r="H740" s="43"/>
      <c r="I740" s="45" t="s">
        <v>83</v>
      </c>
      <c r="J740" s="64">
        <v>38.75</v>
      </c>
      <c r="K740" s="33"/>
      <c r="L740" s="117"/>
      <c r="M740" s="46"/>
      <c r="N740" s="33"/>
      <c r="O740" s="33"/>
      <c r="P740" s="33"/>
    </row>
    <row r="741" spans="1:16" ht="18" customHeight="1" outlineLevel="1">
      <c r="A741" s="43"/>
      <c r="B741" s="43"/>
      <c r="C741" s="44"/>
      <c r="D741" s="43"/>
      <c r="E741" s="43"/>
      <c r="F741" s="43"/>
      <c r="G741" s="43"/>
      <c r="H741" s="43"/>
      <c r="I741" s="45" t="s">
        <v>84</v>
      </c>
      <c r="J741" s="65">
        <f>TRUNC(J739/J740,2)</f>
        <v>0.89</v>
      </c>
      <c r="K741" s="33"/>
      <c r="L741" s="117"/>
      <c r="M741" s="46"/>
      <c r="N741" s="33"/>
      <c r="O741" s="33"/>
      <c r="P741" s="33"/>
    </row>
    <row r="742" spans="1:16" ht="18" customHeight="1" outlineLevel="1">
      <c r="A742" s="47" t="s">
        <v>85</v>
      </c>
      <c r="B742" s="48" t="s">
        <v>64</v>
      </c>
      <c r="C742" s="49" t="s">
        <v>13</v>
      </c>
      <c r="D742" s="37" t="s">
        <v>94</v>
      </c>
      <c r="E742" s="37"/>
      <c r="F742" s="37"/>
      <c r="G742" s="50"/>
      <c r="H742" s="50"/>
      <c r="I742" s="50" t="s">
        <v>69</v>
      </c>
      <c r="J742" s="63" t="s">
        <v>94</v>
      </c>
      <c r="K742" s="30"/>
      <c r="L742" s="113"/>
      <c r="M742" s="114"/>
      <c r="N742" s="30"/>
      <c r="O742" s="30"/>
      <c r="P742" s="30"/>
    </row>
    <row r="743" spans="1:16" ht="15" customHeight="1" outlineLevel="1">
      <c r="A743" s="162" t="str">
        <f>VLOOKUP(B743,Materiais!A:D,2,FALSE)</f>
        <v>GÁS ACETILENO</v>
      </c>
      <c r="B743" s="162" t="s">
        <v>767</v>
      </c>
      <c r="C743" s="60" t="str">
        <f>VLOOKUP(B743,Materiais!A:D,3,FALSE)</f>
        <v>Kg</v>
      </c>
      <c r="D743" s="59">
        <f>VLOOKUP(B743,Materiais!A:D,4,FALSE)</f>
        <v>47.49</v>
      </c>
      <c r="E743" s="170"/>
      <c r="F743" s="170"/>
      <c r="G743" s="170"/>
      <c r="H743" s="170"/>
      <c r="I743" s="31">
        <v>6.4999999999999997E-3</v>
      </c>
      <c r="J743" s="59">
        <f t="shared" ref="J743:J752" si="59">TRUNC(I743*D743,2)</f>
        <v>0.3</v>
      </c>
      <c r="K743" s="33"/>
      <c r="L743" s="115"/>
      <c r="M743" s="116"/>
      <c r="N743" s="33"/>
      <c r="O743" s="33"/>
      <c r="P743" s="33"/>
    </row>
    <row r="744" spans="1:16" ht="15" customHeight="1" outlineLevel="1">
      <c r="A744" s="162" t="str">
        <f>VLOOKUP(B744,Materiais!A:D,2,FALSE)</f>
        <v>GÁS OXIGÊNIO</v>
      </c>
      <c r="B744" s="162" t="s">
        <v>768</v>
      </c>
      <c r="C744" s="60" t="str">
        <f>VLOOKUP(B744,Materiais!A:D,3,FALSE)</f>
        <v>m3</v>
      </c>
      <c r="D744" s="59">
        <f>VLOOKUP(B744,Materiais!A:D,4,FALSE)</f>
        <v>12.39</v>
      </c>
      <c r="E744" s="170"/>
      <c r="F744" s="170"/>
      <c r="G744" s="170"/>
      <c r="H744" s="170"/>
      <c r="I744" s="31">
        <v>2.75E-2</v>
      </c>
      <c r="J744" s="59">
        <f t="shared" si="59"/>
        <v>0.34</v>
      </c>
      <c r="K744" s="33"/>
      <c r="L744" s="115"/>
      <c r="M744" s="116"/>
      <c r="N744" s="33"/>
      <c r="O744" s="33"/>
      <c r="P744" s="33"/>
    </row>
    <row r="745" spans="1:16" ht="15" customHeight="1" outlineLevel="1">
      <c r="A745" s="162">
        <f>VLOOKUP(B745,Materiais!A:D,2,FALSE)</f>
        <v>0</v>
      </c>
      <c r="B745" s="162"/>
      <c r="C745" s="60">
        <f>VLOOKUP(B745,Materiais!A:D,3,FALSE)</f>
        <v>0</v>
      </c>
      <c r="D745" s="59">
        <f>VLOOKUP(B745,Materiais!A:D,4,FALSE)</f>
        <v>0</v>
      </c>
      <c r="E745" s="170"/>
      <c r="F745" s="170"/>
      <c r="G745" s="170"/>
      <c r="H745" s="170"/>
      <c r="I745" s="31"/>
      <c r="J745" s="59">
        <f t="shared" si="59"/>
        <v>0</v>
      </c>
      <c r="K745" s="33"/>
      <c r="L745" s="115"/>
      <c r="M745" s="116"/>
      <c r="N745" s="33"/>
      <c r="O745" s="33"/>
      <c r="P745" s="33"/>
    </row>
    <row r="746" spans="1:16" ht="15" customHeight="1" outlineLevel="1">
      <c r="A746" s="162">
        <f>VLOOKUP(B746,Materiais!A:D,2,FALSE)</f>
        <v>0</v>
      </c>
      <c r="B746" s="162"/>
      <c r="C746" s="60">
        <f>VLOOKUP(B746,Materiais!A:D,3,FALSE)</f>
        <v>0</v>
      </c>
      <c r="D746" s="59">
        <f>VLOOKUP(B746,Materiais!A:D,4,FALSE)</f>
        <v>0</v>
      </c>
      <c r="E746" s="170"/>
      <c r="F746" s="170"/>
      <c r="G746" s="170"/>
      <c r="H746" s="170"/>
      <c r="I746" s="31"/>
      <c r="J746" s="59">
        <f t="shared" si="59"/>
        <v>0</v>
      </c>
      <c r="K746" s="33"/>
      <c r="L746" s="115"/>
      <c r="M746" s="116"/>
      <c r="N746" s="33"/>
      <c r="O746" s="33"/>
      <c r="P746" s="33"/>
    </row>
    <row r="747" spans="1:16" ht="15" customHeight="1" outlineLevel="1">
      <c r="A747" s="162">
        <f>VLOOKUP(B747,Materiais!A:D,2,FALSE)</f>
        <v>0</v>
      </c>
      <c r="B747" s="162"/>
      <c r="C747" s="60">
        <f>VLOOKUP(B747,Materiais!A:D,3,FALSE)</f>
        <v>0</v>
      </c>
      <c r="D747" s="59">
        <f>VLOOKUP(B747,Materiais!A:D,4,FALSE)</f>
        <v>0</v>
      </c>
      <c r="E747" s="170"/>
      <c r="F747" s="170"/>
      <c r="G747" s="170"/>
      <c r="H747" s="170"/>
      <c r="I747" s="31"/>
      <c r="J747" s="59">
        <f t="shared" si="59"/>
        <v>0</v>
      </c>
      <c r="K747" s="33"/>
      <c r="L747" s="115"/>
      <c r="M747" s="116"/>
      <c r="N747" s="33"/>
      <c r="O747" s="33"/>
      <c r="P747" s="33"/>
    </row>
    <row r="748" spans="1:16" ht="15" customHeight="1" outlineLevel="1">
      <c r="A748" s="162">
        <f>VLOOKUP(B748,Materiais!A:D,2,FALSE)</f>
        <v>0</v>
      </c>
      <c r="B748" s="162"/>
      <c r="C748" s="60">
        <f>VLOOKUP(B748,Materiais!A:D,3,FALSE)</f>
        <v>0</v>
      </c>
      <c r="D748" s="59">
        <f>VLOOKUP(B748,Materiais!A:D,4,FALSE)</f>
        <v>0</v>
      </c>
      <c r="E748" s="170"/>
      <c r="F748" s="170"/>
      <c r="G748" s="170"/>
      <c r="H748" s="170"/>
      <c r="I748" s="31"/>
      <c r="J748" s="59">
        <f t="shared" si="59"/>
        <v>0</v>
      </c>
      <c r="K748" s="33"/>
      <c r="L748" s="115"/>
      <c r="M748" s="116"/>
      <c r="N748" s="33"/>
      <c r="O748" s="33"/>
      <c r="P748" s="33"/>
    </row>
    <row r="749" spans="1:16" ht="15" customHeight="1" outlineLevel="1">
      <c r="A749" s="162">
        <f>VLOOKUP(B749,Materiais!A:D,2,FALSE)</f>
        <v>0</v>
      </c>
      <c r="B749" s="162"/>
      <c r="C749" s="60">
        <f>VLOOKUP(B749,Materiais!A:D,3,FALSE)</f>
        <v>0</v>
      </c>
      <c r="D749" s="59">
        <f>VLOOKUP(B749,Materiais!A:D,4,FALSE)</f>
        <v>0</v>
      </c>
      <c r="E749" s="170"/>
      <c r="F749" s="170"/>
      <c r="G749" s="170"/>
      <c r="H749" s="170"/>
      <c r="I749" s="31"/>
      <c r="J749" s="59">
        <f t="shared" si="59"/>
        <v>0</v>
      </c>
      <c r="K749" s="33"/>
      <c r="L749" s="115"/>
      <c r="M749" s="116"/>
      <c r="N749" s="33"/>
      <c r="O749" s="33"/>
      <c r="P749" s="33"/>
    </row>
    <row r="750" spans="1:16" ht="15" customHeight="1" outlineLevel="1">
      <c r="A750" s="162">
        <f>VLOOKUP(B750,Materiais!A:D,2,FALSE)</f>
        <v>0</v>
      </c>
      <c r="B750" s="162"/>
      <c r="C750" s="60">
        <f>VLOOKUP(B750,Materiais!A:D,3,FALSE)</f>
        <v>0</v>
      </c>
      <c r="D750" s="59">
        <f>VLOOKUP(B750,Materiais!A:D,4,FALSE)</f>
        <v>0</v>
      </c>
      <c r="E750" s="170"/>
      <c r="F750" s="170"/>
      <c r="G750" s="170"/>
      <c r="H750" s="170"/>
      <c r="I750" s="31"/>
      <c r="J750" s="59">
        <f t="shared" si="59"/>
        <v>0</v>
      </c>
      <c r="K750" s="33"/>
      <c r="L750" s="115"/>
      <c r="M750" s="116"/>
      <c r="N750" s="33"/>
      <c r="O750" s="33"/>
      <c r="P750" s="33"/>
    </row>
    <row r="751" spans="1:16" ht="15" customHeight="1" outlineLevel="1">
      <c r="A751" s="162">
        <f>VLOOKUP(B751,Materiais!A:D,2,FALSE)</f>
        <v>0</v>
      </c>
      <c r="B751" s="162"/>
      <c r="C751" s="60">
        <f>VLOOKUP(B751,Materiais!A:D,3,FALSE)</f>
        <v>0</v>
      </c>
      <c r="D751" s="59">
        <f>VLOOKUP(B751,Materiais!A:D,4,FALSE)</f>
        <v>0</v>
      </c>
      <c r="E751" s="170"/>
      <c r="F751" s="170"/>
      <c r="G751" s="170"/>
      <c r="H751" s="170"/>
      <c r="I751" s="31"/>
      <c r="J751" s="59">
        <f t="shared" si="59"/>
        <v>0</v>
      </c>
      <c r="K751" s="33"/>
      <c r="L751" s="115"/>
      <c r="M751" s="116"/>
      <c r="N751" s="33"/>
      <c r="O751" s="33"/>
      <c r="P751" s="33"/>
    </row>
    <row r="752" spans="1:16" ht="15" customHeight="1" outlineLevel="1">
      <c r="A752" s="162">
        <f>VLOOKUP(B752,Materiais!A:D,2,FALSE)</f>
        <v>0</v>
      </c>
      <c r="B752" s="162"/>
      <c r="C752" s="60">
        <f>VLOOKUP(B752,Materiais!A:D,3,FALSE)</f>
        <v>0</v>
      </c>
      <c r="D752" s="59">
        <f>VLOOKUP(B752,Materiais!A:D,4,FALSE)</f>
        <v>0</v>
      </c>
      <c r="E752" s="170"/>
      <c r="F752" s="170"/>
      <c r="G752" s="170"/>
      <c r="H752" s="170"/>
      <c r="I752" s="31"/>
      <c r="J752" s="59">
        <f t="shared" si="59"/>
        <v>0</v>
      </c>
      <c r="K752" s="33"/>
      <c r="L752" s="115"/>
      <c r="M752" s="116"/>
      <c r="N752" s="33"/>
      <c r="O752" s="33"/>
      <c r="P752" s="33"/>
    </row>
    <row r="753" spans="1:16" ht="18" customHeight="1" outlineLevel="1">
      <c r="A753" s="66"/>
      <c r="B753" s="66"/>
      <c r="C753" s="67"/>
      <c r="D753" s="66"/>
      <c r="E753" s="66"/>
      <c r="F753" s="66"/>
      <c r="G753" s="66"/>
      <c r="H753" s="66"/>
      <c r="I753" s="68" t="s">
        <v>371</v>
      </c>
      <c r="J753" s="69">
        <f>SUBTOTAL(9,J743:J752)</f>
        <v>0.64</v>
      </c>
      <c r="K753" s="33"/>
      <c r="L753" s="117"/>
      <c r="M753" s="46"/>
      <c r="N753" s="39"/>
      <c r="O753" s="39"/>
      <c r="P753" s="39"/>
    </row>
    <row r="754" spans="1:16" ht="18" customHeight="1" outlineLevel="1">
      <c r="A754" s="26" t="s">
        <v>87</v>
      </c>
      <c r="B754" s="70" t="s">
        <v>64</v>
      </c>
      <c r="C754" s="71" t="s">
        <v>13</v>
      </c>
      <c r="D754" s="72" t="s">
        <v>94</v>
      </c>
      <c r="E754" s="72"/>
      <c r="F754" s="72"/>
      <c r="G754" s="73"/>
      <c r="H754" s="73"/>
      <c r="I754" s="73" t="s">
        <v>69</v>
      </c>
      <c r="J754" s="72" t="s">
        <v>94</v>
      </c>
      <c r="K754" s="30"/>
      <c r="L754" s="113"/>
      <c r="M754" s="114"/>
      <c r="N754" s="30"/>
      <c r="O754" s="30"/>
      <c r="P754" s="30"/>
    </row>
    <row r="755" spans="1:16" ht="15" customHeight="1" outlineLevel="1">
      <c r="A755" s="162">
        <f>VLOOKUP(B755,Serviços!A:D,2,FALSE)</f>
        <v>0</v>
      </c>
      <c r="B755" s="162"/>
      <c r="C755" s="60">
        <f>VLOOKUP(B755,Serviços!A:D,3,FALSE)</f>
        <v>0</v>
      </c>
      <c r="D755" s="74">
        <f>VLOOKUP(B755,Serviços!A:F,6,FALSE)</f>
        <v>0</v>
      </c>
      <c r="E755" s="171"/>
      <c r="F755" s="171"/>
      <c r="G755" s="171"/>
      <c r="H755" s="171"/>
      <c r="I755" s="57"/>
      <c r="J755" s="59">
        <f>TRUNC(I755*D755,2)</f>
        <v>0</v>
      </c>
      <c r="K755" s="33"/>
      <c r="L755" s="115"/>
      <c r="M755" s="116"/>
      <c r="N755" s="33"/>
      <c r="O755" s="33"/>
      <c r="P755" s="33"/>
    </row>
    <row r="756" spans="1:16" ht="15" customHeight="1" outlineLevel="1">
      <c r="A756" s="162">
        <f>VLOOKUP(B756,Serviços!A:D,2,FALSE)</f>
        <v>0</v>
      </c>
      <c r="B756" s="162"/>
      <c r="C756" s="60">
        <f>VLOOKUP(B756,Serviços!A:D,3,FALSE)</f>
        <v>0</v>
      </c>
      <c r="D756" s="74">
        <f>VLOOKUP(B756,Serviços!A:F,6,FALSE)</f>
        <v>0</v>
      </c>
      <c r="E756" s="171"/>
      <c r="F756" s="171"/>
      <c r="G756" s="171"/>
      <c r="H756" s="171"/>
      <c r="I756" s="57"/>
      <c r="J756" s="59">
        <f t="shared" ref="J756:J759" si="60">TRUNC(I756*D756,2)</f>
        <v>0</v>
      </c>
      <c r="K756" s="33"/>
      <c r="L756" s="115"/>
      <c r="M756" s="116"/>
      <c r="N756" s="33"/>
      <c r="O756" s="33"/>
      <c r="P756" s="33"/>
    </row>
    <row r="757" spans="1:16" ht="15" customHeight="1" outlineLevel="1">
      <c r="A757" s="162">
        <f>VLOOKUP(B757,Serviços!A:D,2,FALSE)</f>
        <v>0</v>
      </c>
      <c r="B757" s="162"/>
      <c r="C757" s="60">
        <f>VLOOKUP(B757,Serviços!A:D,3,FALSE)</f>
        <v>0</v>
      </c>
      <c r="D757" s="74">
        <f>VLOOKUP(B757,Serviços!A:F,6,FALSE)</f>
        <v>0</v>
      </c>
      <c r="E757" s="171"/>
      <c r="F757" s="171"/>
      <c r="G757" s="171"/>
      <c r="H757" s="171"/>
      <c r="I757" s="57"/>
      <c r="J757" s="59">
        <f t="shared" si="60"/>
        <v>0</v>
      </c>
      <c r="K757" s="33"/>
      <c r="L757" s="115"/>
      <c r="M757" s="116"/>
      <c r="N757" s="33"/>
      <c r="O757" s="33"/>
      <c r="P757" s="33"/>
    </row>
    <row r="758" spans="1:16" ht="15" customHeight="1" outlineLevel="1">
      <c r="A758" s="162">
        <f>VLOOKUP(B758,Serviços!A:D,2,FALSE)</f>
        <v>0</v>
      </c>
      <c r="B758" s="162"/>
      <c r="C758" s="60">
        <f>VLOOKUP(B758,Serviços!A:D,3,FALSE)</f>
        <v>0</v>
      </c>
      <c r="D758" s="74">
        <f>VLOOKUP(B758,Serviços!A:F,6,FALSE)</f>
        <v>0</v>
      </c>
      <c r="E758" s="171"/>
      <c r="F758" s="171"/>
      <c r="G758" s="171"/>
      <c r="H758" s="171"/>
      <c r="I758" s="57"/>
      <c r="J758" s="59">
        <f t="shared" si="60"/>
        <v>0</v>
      </c>
      <c r="K758" s="33"/>
      <c r="L758" s="115"/>
      <c r="M758" s="116"/>
      <c r="N758" s="33"/>
      <c r="O758" s="33"/>
      <c r="P758" s="33"/>
    </row>
    <row r="759" spans="1:16" ht="15" customHeight="1" outlineLevel="1">
      <c r="A759" s="162">
        <f>VLOOKUP(B759,Serviços!A:D,2,FALSE)</f>
        <v>0</v>
      </c>
      <c r="B759" s="162"/>
      <c r="C759" s="60">
        <f>VLOOKUP(B759,Serviços!A:D,3,FALSE)</f>
        <v>0</v>
      </c>
      <c r="D759" s="74">
        <f>VLOOKUP(B759,Serviços!A:F,6,FALSE)</f>
        <v>0</v>
      </c>
      <c r="E759" s="171"/>
      <c r="F759" s="171"/>
      <c r="G759" s="171"/>
      <c r="H759" s="171"/>
      <c r="I759" s="57"/>
      <c r="J759" s="59">
        <f t="shared" si="60"/>
        <v>0</v>
      </c>
      <c r="K759" s="33"/>
      <c r="L759" s="115"/>
      <c r="M759" s="116"/>
      <c r="N759" s="33"/>
      <c r="O759" s="33"/>
      <c r="P759" s="33"/>
    </row>
    <row r="760" spans="1:16" ht="18" customHeight="1" outlineLevel="1">
      <c r="A760" s="34"/>
      <c r="B760" s="34"/>
      <c r="C760" s="35"/>
      <c r="D760" s="34"/>
      <c r="E760" s="34"/>
      <c r="F760" s="34"/>
      <c r="G760" s="34"/>
      <c r="H760" s="34"/>
      <c r="I760" s="51" t="s">
        <v>88</v>
      </c>
      <c r="J760" s="52">
        <f>SUBTOTAL(9,J755:J759)</f>
        <v>0</v>
      </c>
      <c r="K760" s="33"/>
      <c r="L760" s="117"/>
      <c r="M760" s="46"/>
      <c r="N760" s="39"/>
      <c r="O760" s="39"/>
      <c r="P760" s="39"/>
    </row>
    <row r="761" spans="1:16" ht="18" customHeight="1" outlineLevel="1">
      <c r="A761" s="28" t="s">
        <v>89</v>
      </c>
      <c r="B761" s="53" t="s">
        <v>64</v>
      </c>
      <c r="C761" s="29" t="s">
        <v>13</v>
      </c>
      <c r="D761" s="137" t="s">
        <v>90</v>
      </c>
      <c r="E761" s="137" t="s">
        <v>91</v>
      </c>
      <c r="F761" s="137" t="s">
        <v>92</v>
      </c>
      <c r="G761" s="137" t="s">
        <v>93</v>
      </c>
      <c r="H761" s="137" t="s">
        <v>81</v>
      </c>
      <c r="I761" s="136" t="s">
        <v>69</v>
      </c>
      <c r="J761" s="137" t="s">
        <v>94</v>
      </c>
      <c r="K761" s="161"/>
      <c r="L761" s="113"/>
      <c r="M761" s="114"/>
      <c r="N761" s="161"/>
      <c r="O761" s="161"/>
      <c r="P761" s="161"/>
    </row>
    <row r="762" spans="1:16" ht="15" customHeight="1" outlineLevel="1">
      <c r="A762" s="162">
        <f>VLOOKUP(B762,Serviços!A:D,2,FALSE)</f>
        <v>0</v>
      </c>
      <c r="B762" s="40"/>
      <c r="C762" s="60">
        <f>VLOOKUP(B762,Serviços!A:D,3,FALSE)</f>
        <v>0</v>
      </c>
      <c r="D762" s="32"/>
      <c r="E762" s="38"/>
      <c r="F762" s="38"/>
      <c r="G762" s="38"/>
      <c r="H762" s="170">
        <f>VLOOKUP(B762,Serviços!A:F,6,FALSE)</f>
        <v>0</v>
      </c>
      <c r="I762" s="57"/>
      <c r="J762" s="59">
        <f t="shared" ref="J762:J766" si="61">TRUNC(I762*D762,2)</f>
        <v>0</v>
      </c>
      <c r="K762" s="33"/>
      <c r="L762" s="115"/>
      <c r="M762" s="116"/>
      <c r="N762" s="33"/>
      <c r="O762" s="33"/>
      <c r="P762" s="33"/>
    </row>
    <row r="763" spans="1:16" ht="15" customHeight="1" outlineLevel="1">
      <c r="A763" s="40"/>
      <c r="B763" s="40"/>
      <c r="C763" s="41"/>
      <c r="D763" s="32"/>
      <c r="E763" s="38"/>
      <c r="F763" s="38"/>
      <c r="G763" s="38"/>
      <c r="H763" s="170"/>
      <c r="I763" s="57"/>
      <c r="J763" s="59">
        <f t="shared" si="61"/>
        <v>0</v>
      </c>
      <c r="K763" s="33"/>
      <c r="L763" s="115"/>
      <c r="M763" s="116"/>
      <c r="N763" s="33"/>
      <c r="O763" s="33"/>
      <c r="P763" s="33"/>
    </row>
    <row r="764" spans="1:16" ht="15" customHeight="1" outlineLevel="1">
      <c r="A764" s="40"/>
      <c r="B764" s="40"/>
      <c r="C764" s="41"/>
      <c r="D764" s="32"/>
      <c r="E764" s="38"/>
      <c r="F764" s="38"/>
      <c r="G764" s="38"/>
      <c r="H764" s="170"/>
      <c r="I764" s="57"/>
      <c r="J764" s="59">
        <f t="shared" si="61"/>
        <v>0</v>
      </c>
      <c r="K764" s="33"/>
      <c r="L764" s="115"/>
      <c r="M764" s="116"/>
      <c r="N764" s="33"/>
      <c r="O764" s="33"/>
      <c r="P764" s="33"/>
    </row>
    <row r="765" spans="1:16" ht="15" customHeight="1" outlineLevel="1">
      <c r="A765" s="40"/>
      <c r="B765" s="40"/>
      <c r="C765" s="41"/>
      <c r="D765" s="32"/>
      <c r="E765" s="38"/>
      <c r="F765" s="38"/>
      <c r="G765" s="38"/>
      <c r="H765" s="170"/>
      <c r="I765" s="57"/>
      <c r="J765" s="59">
        <f t="shared" si="61"/>
        <v>0</v>
      </c>
      <c r="K765" s="33"/>
      <c r="L765" s="115"/>
      <c r="M765" s="116"/>
      <c r="N765" s="33"/>
      <c r="O765" s="33"/>
      <c r="P765" s="33"/>
    </row>
    <row r="766" spans="1:16" ht="15" customHeight="1" outlineLevel="1">
      <c r="A766" s="40"/>
      <c r="B766" s="40"/>
      <c r="C766" s="41"/>
      <c r="D766" s="32"/>
      <c r="E766" s="38"/>
      <c r="F766" s="38"/>
      <c r="G766" s="38"/>
      <c r="H766" s="170"/>
      <c r="I766" s="57"/>
      <c r="J766" s="61">
        <f t="shared" si="61"/>
        <v>0</v>
      </c>
      <c r="K766" s="33"/>
      <c r="L766" s="115"/>
      <c r="M766" s="116"/>
      <c r="N766" s="33"/>
      <c r="O766" s="33"/>
      <c r="P766" s="33"/>
    </row>
    <row r="767" spans="1:16" ht="18" customHeight="1" outlineLevel="1">
      <c r="A767" s="43"/>
      <c r="B767" s="43"/>
      <c r="C767" s="44"/>
      <c r="D767" s="43"/>
      <c r="E767" s="43"/>
      <c r="F767" s="43"/>
      <c r="G767" s="43"/>
      <c r="H767" s="43"/>
      <c r="I767" s="75" t="s">
        <v>95</v>
      </c>
      <c r="J767" s="62">
        <f>SUBTOTAL(9,J762:J766)</f>
        <v>0</v>
      </c>
      <c r="K767" s="164"/>
      <c r="L767" s="164"/>
      <c r="M767" s="160"/>
      <c r="N767" s="164"/>
      <c r="O767" s="164"/>
      <c r="P767" s="164"/>
    </row>
    <row r="768" spans="1:16" ht="18" customHeight="1" outlineLevel="1">
      <c r="A768" s="43"/>
      <c r="B768" s="43"/>
      <c r="C768" s="44"/>
      <c r="D768" s="43"/>
      <c r="E768" s="43"/>
      <c r="F768" s="43"/>
      <c r="G768" s="43"/>
      <c r="H768" s="43"/>
      <c r="I768" s="75" t="s">
        <v>106</v>
      </c>
      <c r="J768" s="76">
        <f>SUBTOTAL(9,J741:J767)</f>
        <v>1.53</v>
      </c>
      <c r="K768" s="164"/>
      <c r="L768" s="164"/>
      <c r="M768" s="160"/>
      <c r="N768" s="164"/>
      <c r="O768" s="164"/>
      <c r="P768" s="164"/>
    </row>
    <row r="769" spans="1:16" ht="18" customHeight="1" outlineLevel="1">
      <c r="A769" s="43"/>
      <c r="B769" s="43" t="s">
        <v>10</v>
      </c>
      <c r="C769" s="44"/>
      <c r="D769" s="43"/>
      <c r="E769" s="43"/>
      <c r="F769" s="43"/>
      <c r="G769" s="43"/>
      <c r="H769" s="54" t="s">
        <v>367</v>
      </c>
      <c r="I769" s="172">
        <f>M1</f>
        <v>0.20480000000000001</v>
      </c>
      <c r="J769" s="76">
        <f>TRUNC(J768*I769,2)</f>
        <v>0.31</v>
      </c>
      <c r="K769" s="164"/>
      <c r="L769" s="115"/>
      <c r="M769" s="116"/>
      <c r="N769" s="164"/>
      <c r="O769" s="164"/>
      <c r="P769" s="164"/>
    </row>
    <row r="770" spans="1:16" ht="18" customHeight="1" outlineLevel="1">
      <c r="A770" s="43"/>
      <c r="B770" s="53" t="s">
        <v>372</v>
      </c>
      <c r="C770" s="55" t="s">
        <v>761</v>
      </c>
      <c r="D770" s="43"/>
      <c r="E770" s="43"/>
      <c r="F770" s="43"/>
      <c r="G770" s="43"/>
      <c r="H770" s="43"/>
      <c r="I770" s="75" t="s">
        <v>96</v>
      </c>
      <c r="J770" s="76">
        <f>SUM(J768:J769)</f>
        <v>1.84</v>
      </c>
      <c r="K770" s="164"/>
      <c r="L770" s="113"/>
      <c r="M770" s="114"/>
      <c r="N770" s="164"/>
      <c r="O770" s="164"/>
      <c r="P770" s="164"/>
    </row>
    <row r="772" spans="1:16" s="266" customFormat="1" ht="18" customHeight="1">
      <c r="A772" s="327" t="s">
        <v>771</v>
      </c>
      <c r="B772" s="327"/>
      <c r="C772" s="327"/>
      <c r="D772" s="327"/>
      <c r="E772" s="327"/>
      <c r="F772" s="327"/>
      <c r="G772" s="327"/>
      <c r="H772" s="327"/>
      <c r="I772" s="327"/>
      <c r="J772" s="327"/>
      <c r="K772" s="264"/>
      <c r="L772" s="264"/>
      <c r="M772" s="265"/>
      <c r="N772" s="264"/>
      <c r="O772" s="264"/>
      <c r="P772" s="264"/>
    </row>
    <row r="773" spans="1:16" ht="18" customHeight="1" outlineLevel="1">
      <c r="A773" s="28" t="s">
        <v>63</v>
      </c>
      <c r="B773" s="137" t="s">
        <v>64</v>
      </c>
      <c r="C773" s="29" t="s">
        <v>65</v>
      </c>
      <c r="D773" s="137" t="s">
        <v>66</v>
      </c>
      <c r="E773" s="321" t="s">
        <v>67</v>
      </c>
      <c r="F773" s="321"/>
      <c r="G773" s="321" t="s">
        <v>68</v>
      </c>
      <c r="H773" s="321"/>
      <c r="I773" s="136" t="s">
        <v>69</v>
      </c>
      <c r="J773" s="137" t="s">
        <v>70</v>
      </c>
      <c r="K773" s="30"/>
      <c r="L773" s="113"/>
      <c r="M773" s="114"/>
      <c r="N773" s="161"/>
      <c r="O773" s="161"/>
      <c r="P773" s="161"/>
    </row>
    <row r="774" spans="1:16" ht="15" customHeight="1" outlineLevel="1">
      <c r="A774" s="162" t="str">
        <f>VLOOKUP(B774,Equipamentos!A:E,2,FALSE)</f>
        <v>EQUIPAMENTO PARA SOLDA E CORTE COM OXIACETILENO</v>
      </c>
      <c r="B774" s="163" t="s">
        <v>765</v>
      </c>
      <c r="C774" s="56">
        <v>1</v>
      </c>
      <c r="D774" s="57"/>
      <c r="E774" s="320">
        <f>VLOOKUP(B774,Equipamentos!A:E,4,FALSE)</f>
        <v>0.94</v>
      </c>
      <c r="F774" s="320"/>
      <c r="G774" s="320">
        <f>VLOOKUP(B774,Equipamentos!A:E,5,FALSE)</f>
        <v>0.47</v>
      </c>
      <c r="H774" s="320"/>
      <c r="I774" s="31">
        <v>1</v>
      </c>
      <c r="J774" s="59">
        <f>TRUNC(I774*((C774*E774)+(D774*G774)),2)</f>
        <v>0.94</v>
      </c>
      <c r="K774" s="33"/>
      <c r="L774" s="115"/>
      <c r="M774" s="116"/>
      <c r="N774" s="164"/>
      <c r="O774" s="164"/>
      <c r="P774" s="164"/>
    </row>
    <row r="775" spans="1:16" ht="15" customHeight="1" outlineLevel="1">
      <c r="A775" s="162">
        <f>VLOOKUP(B775,Equipamentos!A:E,2,FALSE)</f>
        <v>0</v>
      </c>
      <c r="B775" s="163"/>
      <c r="C775" s="56"/>
      <c r="D775" s="57"/>
      <c r="E775" s="320">
        <f>VLOOKUP(B775,Equipamentos!A:E,4,FALSE)</f>
        <v>0</v>
      </c>
      <c r="F775" s="320"/>
      <c r="G775" s="320">
        <f>VLOOKUP(B775,Equipamentos!A:E,5,FALSE)</f>
        <v>0</v>
      </c>
      <c r="H775" s="320"/>
      <c r="I775" s="31"/>
      <c r="J775" s="59">
        <f t="shared" ref="J775:J783" si="62">TRUNC(I775*((C775*E775)+(D775*G775)),2)</f>
        <v>0</v>
      </c>
      <c r="K775" s="33"/>
      <c r="L775" s="115"/>
      <c r="M775" s="116"/>
      <c r="N775" s="164"/>
      <c r="O775" s="164"/>
      <c r="P775" s="164"/>
    </row>
    <row r="776" spans="1:16" ht="15" customHeight="1" outlineLevel="1">
      <c r="A776" s="162">
        <f>VLOOKUP(B776,Equipamentos!A:E,2,FALSE)</f>
        <v>0</v>
      </c>
      <c r="B776" s="163"/>
      <c r="C776" s="56"/>
      <c r="D776" s="57"/>
      <c r="E776" s="320">
        <f>VLOOKUP(B776,Equipamentos!A:E,4,FALSE)</f>
        <v>0</v>
      </c>
      <c r="F776" s="320"/>
      <c r="G776" s="320">
        <f>VLOOKUP(B776,Equipamentos!A:E,5,FALSE)</f>
        <v>0</v>
      </c>
      <c r="H776" s="320"/>
      <c r="I776" s="31"/>
      <c r="J776" s="59">
        <f t="shared" si="62"/>
        <v>0</v>
      </c>
      <c r="K776" s="33"/>
      <c r="L776" s="115"/>
      <c r="M776" s="116"/>
      <c r="N776" s="164"/>
      <c r="O776" s="164"/>
      <c r="P776" s="164"/>
    </row>
    <row r="777" spans="1:16" ht="15" customHeight="1" outlineLevel="1">
      <c r="A777" s="162">
        <f>VLOOKUP(B777,Equipamentos!A:E,2,FALSE)</f>
        <v>0</v>
      </c>
      <c r="B777" s="163"/>
      <c r="C777" s="56"/>
      <c r="D777" s="57"/>
      <c r="E777" s="320">
        <f>VLOOKUP(B777,Equipamentos!A:E,4,FALSE)</f>
        <v>0</v>
      </c>
      <c r="F777" s="320"/>
      <c r="G777" s="320">
        <f>VLOOKUP(B777,Equipamentos!A:E,5,FALSE)</f>
        <v>0</v>
      </c>
      <c r="H777" s="320"/>
      <c r="I777" s="31"/>
      <c r="J777" s="59">
        <f t="shared" si="62"/>
        <v>0</v>
      </c>
      <c r="K777" s="33"/>
      <c r="L777" s="115"/>
      <c r="M777" s="116"/>
      <c r="N777" s="164"/>
      <c r="O777" s="164"/>
      <c r="P777" s="164"/>
    </row>
    <row r="778" spans="1:16" ht="15" customHeight="1" outlineLevel="1">
      <c r="A778" s="162">
        <f>VLOOKUP(B778,Equipamentos!A:E,2,FALSE)</f>
        <v>0</v>
      </c>
      <c r="B778" s="163"/>
      <c r="C778" s="56"/>
      <c r="D778" s="57"/>
      <c r="E778" s="320">
        <f>VLOOKUP(B778,Equipamentos!A:E,4,FALSE)</f>
        <v>0</v>
      </c>
      <c r="F778" s="320"/>
      <c r="G778" s="320">
        <f>VLOOKUP(B778,Equipamentos!A:E,5,FALSE)</f>
        <v>0</v>
      </c>
      <c r="H778" s="320"/>
      <c r="I778" s="31"/>
      <c r="J778" s="59">
        <f t="shared" si="62"/>
        <v>0</v>
      </c>
      <c r="K778" s="33"/>
      <c r="L778" s="115"/>
      <c r="M778" s="116"/>
      <c r="N778" s="164"/>
      <c r="O778" s="164"/>
      <c r="P778" s="164"/>
    </row>
    <row r="779" spans="1:16" ht="15" customHeight="1" outlineLevel="1">
      <c r="A779" s="162">
        <f>VLOOKUP(B779,Equipamentos!A:E,2,FALSE)</f>
        <v>0</v>
      </c>
      <c r="B779" s="163"/>
      <c r="C779" s="56"/>
      <c r="D779" s="57"/>
      <c r="E779" s="320">
        <f>VLOOKUP(B779,Equipamentos!A:E,4,FALSE)</f>
        <v>0</v>
      </c>
      <c r="F779" s="320"/>
      <c r="G779" s="320">
        <f>VLOOKUP(B779,Equipamentos!A:E,5,FALSE)</f>
        <v>0</v>
      </c>
      <c r="H779" s="320"/>
      <c r="I779" s="31"/>
      <c r="J779" s="59">
        <f t="shared" si="62"/>
        <v>0</v>
      </c>
      <c r="K779" s="33"/>
      <c r="L779" s="115"/>
      <c r="M779" s="116"/>
      <c r="N779" s="164"/>
      <c r="O779" s="164"/>
      <c r="P779" s="164"/>
    </row>
    <row r="780" spans="1:16" ht="15" customHeight="1" outlineLevel="1">
      <c r="A780" s="162">
        <f>VLOOKUP(B780,Equipamentos!A:E,2,FALSE)</f>
        <v>0</v>
      </c>
      <c r="B780" s="163"/>
      <c r="C780" s="56"/>
      <c r="D780" s="57"/>
      <c r="E780" s="320">
        <f>VLOOKUP(B780,Equipamentos!A:E,4,FALSE)</f>
        <v>0</v>
      </c>
      <c r="F780" s="320"/>
      <c r="G780" s="320">
        <f>VLOOKUP(B780,Equipamentos!A:E,5,FALSE)</f>
        <v>0</v>
      </c>
      <c r="H780" s="320"/>
      <c r="I780" s="31"/>
      <c r="J780" s="59">
        <f t="shared" si="62"/>
        <v>0</v>
      </c>
      <c r="K780" s="33"/>
      <c r="L780" s="115"/>
      <c r="M780" s="116"/>
      <c r="N780" s="164"/>
      <c r="O780" s="164"/>
      <c r="P780" s="164"/>
    </row>
    <row r="781" spans="1:16" ht="15" customHeight="1" outlineLevel="1">
      <c r="A781" s="162">
        <f>VLOOKUP(B781,Equipamentos!A:E,2,FALSE)</f>
        <v>0</v>
      </c>
      <c r="B781" s="163"/>
      <c r="C781" s="56"/>
      <c r="D781" s="57"/>
      <c r="E781" s="320">
        <f>VLOOKUP(B781,Equipamentos!A:E,4,FALSE)</f>
        <v>0</v>
      </c>
      <c r="F781" s="320"/>
      <c r="G781" s="320">
        <f>VLOOKUP(B781,Equipamentos!A:E,5,FALSE)</f>
        <v>0</v>
      </c>
      <c r="H781" s="320"/>
      <c r="I781" s="31"/>
      <c r="J781" s="59">
        <f t="shared" si="62"/>
        <v>0</v>
      </c>
      <c r="K781" s="33"/>
      <c r="L781" s="115"/>
      <c r="M781" s="116"/>
      <c r="N781" s="164"/>
      <c r="O781" s="164"/>
      <c r="P781" s="164"/>
    </row>
    <row r="782" spans="1:16" ht="15" customHeight="1" outlineLevel="1">
      <c r="A782" s="162">
        <f>VLOOKUP(B782,Equipamentos!A:E,2,FALSE)</f>
        <v>0</v>
      </c>
      <c r="B782" s="163"/>
      <c r="C782" s="56"/>
      <c r="D782" s="57"/>
      <c r="E782" s="320">
        <f>VLOOKUP(B782,Equipamentos!A:E,4,FALSE)</f>
        <v>0</v>
      </c>
      <c r="F782" s="320"/>
      <c r="G782" s="320">
        <f>VLOOKUP(B782,Equipamentos!A:E,5,FALSE)</f>
        <v>0</v>
      </c>
      <c r="H782" s="320"/>
      <c r="I782" s="31"/>
      <c r="J782" s="59">
        <f t="shared" si="62"/>
        <v>0</v>
      </c>
      <c r="K782" s="33"/>
      <c r="L782" s="115"/>
      <c r="M782" s="116"/>
      <c r="N782" s="164"/>
      <c r="O782" s="164"/>
      <c r="P782" s="164"/>
    </row>
    <row r="783" spans="1:16" ht="15" customHeight="1" outlineLevel="1">
      <c r="A783" s="162">
        <f>VLOOKUP(B783,Equipamentos!A:E,2,FALSE)</f>
        <v>0</v>
      </c>
      <c r="B783" s="163"/>
      <c r="C783" s="56"/>
      <c r="D783" s="57"/>
      <c r="E783" s="320">
        <f>VLOOKUP(B783,Equipamentos!A:E,4,FALSE)</f>
        <v>0</v>
      </c>
      <c r="F783" s="320"/>
      <c r="G783" s="320">
        <f>VLOOKUP(B783,Equipamentos!A:E,5,FALSE)</f>
        <v>0</v>
      </c>
      <c r="H783" s="320"/>
      <c r="I783" s="31"/>
      <c r="J783" s="61">
        <f t="shared" si="62"/>
        <v>0</v>
      </c>
      <c r="K783" s="33"/>
      <c r="L783" s="115"/>
      <c r="M783" s="116"/>
      <c r="N783" s="164"/>
      <c r="O783" s="164"/>
      <c r="P783" s="164"/>
    </row>
    <row r="784" spans="1:16" ht="18" customHeight="1" outlineLevel="1">
      <c r="A784" s="34"/>
      <c r="B784" s="34"/>
      <c r="C784" s="35"/>
      <c r="D784" s="34"/>
      <c r="E784" s="34"/>
      <c r="F784" s="34"/>
      <c r="G784" s="34"/>
      <c r="H784" s="34"/>
      <c r="I784" s="36" t="s">
        <v>71</v>
      </c>
      <c r="J784" s="62">
        <f>SUBTOTAL(9,J774:J783)</f>
        <v>0.94</v>
      </c>
      <c r="K784" s="33"/>
      <c r="L784" s="117"/>
      <c r="M784" s="46"/>
      <c r="N784" s="164"/>
      <c r="O784" s="164"/>
      <c r="P784" s="164"/>
    </row>
    <row r="785" spans="1:16" ht="18" customHeight="1" outlineLevel="1">
      <c r="A785" s="28" t="s">
        <v>72</v>
      </c>
      <c r="B785" s="137" t="s">
        <v>64</v>
      </c>
      <c r="C785" s="29" t="s">
        <v>73</v>
      </c>
      <c r="D785" s="137" t="s">
        <v>74</v>
      </c>
      <c r="E785" s="321" t="s">
        <v>368</v>
      </c>
      <c r="F785" s="326"/>
      <c r="G785" s="165"/>
      <c r="H785" s="165"/>
      <c r="I785" s="136" t="s">
        <v>69</v>
      </c>
      <c r="J785" s="63" t="s">
        <v>70</v>
      </c>
      <c r="K785" s="30"/>
      <c r="L785" s="113"/>
      <c r="M785" s="114"/>
      <c r="N785" s="30"/>
      <c r="O785" s="30"/>
      <c r="P785" s="30"/>
    </row>
    <row r="786" spans="1:16" ht="15" customHeight="1" outlineLevel="1">
      <c r="A786" s="162" t="str">
        <f>VLOOKUP(B786,'M.O.'!A:E,2,FALSE)</f>
        <v>SOLDADOR</v>
      </c>
      <c r="B786" s="163" t="s">
        <v>389</v>
      </c>
      <c r="C786" s="58"/>
      <c r="D786" s="59">
        <f>VLOOKUP(B786,'M.O.'!A:E,5,FALSE)</f>
        <v>28.17</v>
      </c>
      <c r="E786" s="323">
        <v>111.5</v>
      </c>
      <c r="F786" s="323"/>
      <c r="G786" s="38"/>
      <c r="H786" s="38"/>
      <c r="I786" s="31">
        <v>1</v>
      </c>
      <c r="J786" s="59">
        <f t="shared" ref="J786:J795" si="63">TRUNC(I786*D786,2)</f>
        <v>28.17</v>
      </c>
      <c r="K786" s="33"/>
      <c r="L786" s="115"/>
      <c r="M786" s="116"/>
      <c r="N786" s="33"/>
      <c r="O786" s="33"/>
      <c r="P786" s="33"/>
    </row>
    <row r="787" spans="1:16" ht="15" outlineLevel="1">
      <c r="A787" s="162">
        <f>VLOOKUP(B787,'M.O.'!A:E,2,FALSE)</f>
        <v>0</v>
      </c>
      <c r="B787" s="163"/>
      <c r="C787" s="58"/>
      <c r="D787" s="59">
        <f>VLOOKUP(B787,'M.O.'!A:E,5,FALSE)</f>
        <v>0</v>
      </c>
      <c r="E787" s="323">
        <v>111.5</v>
      </c>
      <c r="F787" s="323"/>
      <c r="G787" s="38"/>
      <c r="H787" s="38"/>
      <c r="I787" s="31"/>
      <c r="J787" s="59">
        <f t="shared" si="63"/>
        <v>0</v>
      </c>
      <c r="K787" s="33"/>
      <c r="L787" s="115"/>
      <c r="M787" s="116"/>
      <c r="N787" s="33"/>
      <c r="O787" s="33"/>
      <c r="P787" s="33"/>
    </row>
    <row r="788" spans="1:16" ht="15" outlineLevel="1">
      <c r="A788" s="162">
        <f>VLOOKUP(B788,'M.O.'!A:E,2,FALSE)</f>
        <v>0</v>
      </c>
      <c r="B788" s="163"/>
      <c r="C788" s="58"/>
      <c r="D788" s="59">
        <f>VLOOKUP(B788,'M.O.'!A:E,5,FALSE)</f>
        <v>0</v>
      </c>
      <c r="E788" s="323">
        <v>111.5</v>
      </c>
      <c r="F788" s="323"/>
      <c r="G788" s="38"/>
      <c r="H788" s="38"/>
      <c r="I788" s="31"/>
      <c r="J788" s="59">
        <f t="shared" si="63"/>
        <v>0</v>
      </c>
      <c r="K788" s="33"/>
      <c r="L788" s="115"/>
      <c r="M788" s="116"/>
      <c r="N788" s="33"/>
      <c r="O788" s="33"/>
      <c r="P788" s="33"/>
    </row>
    <row r="789" spans="1:16" ht="15" outlineLevel="1">
      <c r="A789" s="162">
        <f>VLOOKUP(B789,'M.O.'!A:E,2,FALSE)</f>
        <v>0</v>
      </c>
      <c r="B789" s="163"/>
      <c r="C789" s="58"/>
      <c r="D789" s="59">
        <f>VLOOKUP(B789,'M.O.'!A:E,5,FALSE)</f>
        <v>0</v>
      </c>
      <c r="E789" s="323">
        <v>111.5</v>
      </c>
      <c r="F789" s="323"/>
      <c r="G789" s="38"/>
      <c r="H789" s="38"/>
      <c r="I789" s="31"/>
      <c r="J789" s="59">
        <f t="shared" si="63"/>
        <v>0</v>
      </c>
      <c r="K789" s="33"/>
      <c r="L789" s="115"/>
      <c r="M789" s="116"/>
      <c r="N789" s="33"/>
      <c r="O789" s="33"/>
      <c r="P789" s="33"/>
    </row>
    <row r="790" spans="1:16" ht="15" outlineLevel="1">
      <c r="A790" s="162">
        <f>VLOOKUP(B790,'M.O.'!A:E,2,FALSE)</f>
        <v>0</v>
      </c>
      <c r="B790" s="163"/>
      <c r="C790" s="58"/>
      <c r="D790" s="59">
        <f>VLOOKUP(B790,'M.O.'!A:E,5,FALSE)</f>
        <v>0</v>
      </c>
      <c r="E790" s="323">
        <v>111.5</v>
      </c>
      <c r="F790" s="323"/>
      <c r="G790" s="38"/>
      <c r="H790" s="38"/>
      <c r="I790" s="31"/>
      <c r="J790" s="59">
        <f t="shared" si="63"/>
        <v>0</v>
      </c>
      <c r="K790" s="33"/>
      <c r="L790" s="115"/>
      <c r="M790" s="116"/>
      <c r="N790" s="33"/>
      <c r="O790" s="33"/>
      <c r="P790" s="33"/>
    </row>
    <row r="791" spans="1:16" ht="15" outlineLevel="1">
      <c r="A791" s="162">
        <f>VLOOKUP(B791,'M.O.'!A:E,2,FALSE)</f>
        <v>0</v>
      </c>
      <c r="B791" s="163"/>
      <c r="C791" s="58"/>
      <c r="D791" s="59">
        <f>VLOOKUP(B791,'M.O.'!A:E,5,FALSE)</f>
        <v>0</v>
      </c>
      <c r="E791" s="323">
        <v>111.5</v>
      </c>
      <c r="F791" s="323"/>
      <c r="G791" s="38"/>
      <c r="H791" s="38"/>
      <c r="I791" s="31"/>
      <c r="J791" s="59">
        <f t="shared" si="63"/>
        <v>0</v>
      </c>
      <c r="K791" s="33"/>
      <c r="L791" s="115"/>
      <c r="M791" s="116"/>
      <c r="N791" s="33"/>
      <c r="O791" s="33"/>
      <c r="P791" s="33"/>
    </row>
    <row r="792" spans="1:16" ht="15" outlineLevel="1">
      <c r="A792" s="162">
        <f>VLOOKUP(B792,'M.O.'!A:E,2,FALSE)</f>
        <v>0</v>
      </c>
      <c r="B792" s="163"/>
      <c r="C792" s="58"/>
      <c r="D792" s="59">
        <f>VLOOKUP(B792,'M.O.'!A:E,5,FALSE)</f>
        <v>0</v>
      </c>
      <c r="E792" s="323">
        <v>111.5</v>
      </c>
      <c r="F792" s="323"/>
      <c r="G792" s="38"/>
      <c r="H792" s="38"/>
      <c r="I792" s="31"/>
      <c r="J792" s="59">
        <f t="shared" si="63"/>
        <v>0</v>
      </c>
      <c r="K792" s="33"/>
      <c r="L792" s="115"/>
      <c r="M792" s="116"/>
      <c r="N792" s="33"/>
      <c r="O792" s="33"/>
      <c r="P792" s="33"/>
    </row>
    <row r="793" spans="1:16" ht="15" outlineLevel="1">
      <c r="A793" s="162">
        <f>VLOOKUP(B793,'M.O.'!A:E,2,FALSE)</f>
        <v>0</v>
      </c>
      <c r="B793" s="163"/>
      <c r="C793" s="58"/>
      <c r="D793" s="59">
        <f>VLOOKUP(B793,'M.O.'!A:E,5,FALSE)</f>
        <v>0</v>
      </c>
      <c r="E793" s="323">
        <v>111.5</v>
      </c>
      <c r="F793" s="323"/>
      <c r="G793" s="38"/>
      <c r="H793" s="38"/>
      <c r="I793" s="31"/>
      <c r="J793" s="59">
        <f t="shared" si="63"/>
        <v>0</v>
      </c>
      <c r="K793" s="33"/>
      <c r="L793" s="115"/>
      <c r="M793" s="116"/>
      <c r="N793" s="33"/>
      <c r="O793" s="33"/>
      <c r="P793" s="33"/>
    </row>
    <row r="794" spans="1:16" ht="15" outlineLevel="1">
      <c r="A794" s="162">
        <f>VLOOKUP(B794,'M.O.'!A:E,2,FALSE)</f>
        <v>0</v>
      </c>
      <c r="B794" s="163"/>
      <c r="C794" s="58"/>
      <c r="D794" s="59">
        <f>VLOOKUP(B794,'M.O.'!A:E,5,FALSE)</f>
        <v>0</v>
      </c>
      <c r="E794" s="323">
        <v>111.5</v>
      </c>
      <c r="F794" s="323"/>
      <c r="G794" s="38"/>
      <c r="H794" s="38"/>
      <c r="I794" s="31"/>
      <c r="J794" s="59">
        <f t="shared" si="63"/>
        <v>0</v>
      </c>
      <c r="K794" s="33"/>
      <c r="L794" s="115"/>
      <c r="M794" s="116"/>
      <c r="N794" s="33"/>
      <c r="O794" s="33"/>
      <c r="P794" s="33"/>
    </row>
    <row r="795" spans="1:16" ht="15" outlineLevel="1">
      <c r="A795" s="162">
        <f>VLOOKUP(B795,'M.O.'!A:E,2,FALSE)</f>
        <v>0</v>
      </c>
      <c r="B795" s="163"/>
      <c r="C795" s="58"/>
      <c r="D795" s="59">
        <f>VLOOKUP(B795,'M.O.'!A:E,5,FALSE)</f>
        <v>0</v>
      </c>
      <c r="E795" s="323">
        <v>111.5</v>
      </c>
      <c r="F795" s="323"/>
      <c r="G795" s="38"/>
      <c r="H795" s="38"/>
      <c r="I795" s="31"/>
      <c r="J795" s="61">
        <f t="shared" si="63"/>
        <v>0</v>
      </c>
      <c r="K795" s="33"/>
      <c r="L795" s="115"/>
      <c r="M795" s="116"/>
      <c r="N795" s="33"/>
      <c r="O795" s="33"/>
      <c r="P795" s="33"/>
    </row>
    <row r="796" spans="1:16" ht="18" customHeight="1" outlineLevel="1">
      <c r="A796" s="34"/>
      <c r="B796" s="34"/>
      <c r="C796" s="35"/>
      <c r="D796" s="34"/>
      <c r="E796" s="34"/>
      <c r="F796" s="34"/>
      <c r="G796" s="34"/>
      <c r="H796" s="34"/>
      <c r="I796" s="36" t="s">
        <v>75</v>
      </c>
      <c r="J796" s="62">
        <f>SUBTOTAL(9,J786:J795)</f>
        <v>28.17</v>
      </c>
      <c r="K796" s="33"/>
      <c r="L796" s="117"/>
      <c r="M796" s="46"/>
      <c r="N796" s="39"/>
      <c r="O796" s="39"/>
      <c r="P796" s="39"/>
    </row>
    <row r="797" spans="1:16" ht="18" customHeight="1" outlineLevel="1">
      <c r="A797" s="28" t="s">
        <v>76</v>
      </c>
      <c r="B797" s="137" t="s">
        <v>64</v>
      </c>
      <c r="C797" s="29" t="s">
        <v>77</v>
      </c>
      <c r="D797" s="137" t="s">
        <v>78</v>
      </c>
      <c r="E797" s="321" t="s">
        <v>79</v>
      </c>
      <c r="F797" s="321"/>
      <c r="G797" s="324" t="s">
        <v>80</v>
      </c>
      <c r="H797" s="324"/>
      <c r="I797" s="136"/>
      <c r="J797" s="63" t="s">
        <v>81</v>
      </c>
      <c r="K797" s="30"/>
      <c r="L797" s="113"/>
      <c r="M797" s="114"/>
      <c r="N797" s="30"/>
      <c r="O797" s="30"/>
      <c r="P797" s="30"/>
    </row>
    <row r="798" spans="1:16" ht="15" customHeight="1" outlineLevel="1">
      <c r="A798" s="40" t="s">
        <v>369</v>
      </c>
      <c r="B798" s="166">
        <v>14</v>
      </c>
      <c r="C798" s="41">
        <v>5</v>
      </c>
      <c r="D798" s="42" t="s">
        <v>98</v>
      </c>
      <c r="E798" s="325"/>
      <c r="F798" s="325"/>
      <c r="G798" s="325"/>
      <c r="H798" s="325"/>
      <c r="I798" s="167"/>
      <c r="J798" s="59">
        <f>TRUNC((IF(D798&lt;&gt;0,J796,0)+IF(E798&lt;&gt;0,J784,0)+IF(G798&lt;&gt;0,J817,0))*(C798/100),2)</f>
        <v>1.4</v>
      </c>
      <c r="K798" s="33"/>
      <c r="L798" s="168"/>
      <c r="M798" s="169"/>
      <c r="N798" s="33"/>
      <c r="O798" s="33"/>
      <c r="P798" s="33"/>
    </row>
    <row r="799" spans="1:16" ht="15" customHeight="1" outlineLevel="1">
      <c r="A799" s="40" t="s">
        <v>99</v>
      </c>
      <c r="B799" s="166">
        <v>11</v>
      </c>
      <c r="C799" s="41">
        <v>1.1200000000000001</v>
      </c>
      <c r="D799" s="42" t="s">
        <v>98</v>
      </c>
      <c r="E799" s="325"/>
      <c r="F799" s="325"/>
      <c r="G799" s="325"/>
      <c r="H799" s="325"/>
      <c r="I799" s="167"/>
      <c r="J799" s="59">
        <f>TRUNC((IF(D799&lt;&gt;0,J796,0)+IF(E799&lt;&gt;0,J784,0)+IF(G799&lt;&gt;0,J817,0))*(C799/100),2)</f>
        <v>0.31</v>
      </c>
      <c r="K799" s="33"/>
      <c r="L799" s="168"/>
      <c r="M799" s="169"/>
      <c r="N799" s="33"/>
      <c r="O799" s="33"/>
      <c r="P799" s="33"/>
    </row>
    <row r="800" spans="1:16" ht="15" customHeight="1" outlineLevel="1">
      <c r="A800" s="40" t="s">
        <v>100</v>
      </c>
      <c r="B800" s="166">
        <v>12</v>
      </c>
      <c r="C800" s="41">
        <v>9.6</v>
      </c>
      <c r="D800" s="42" t="s">
        <v>98</v>
      </c>
      <c r="E800" s="325"/>
      <c r="F800" s="325"/>
      <c r="G800" s="325"/>
      <c r="H800" s="325"/>
      <c r="I800" s="167"/>
      <c r="J800" s="59">
        <f>TRUNC((IF(D800&lt;&gt;0,J796,0)+IF(E800&lt;&gt;0,J784,0)+IF(G800&lt;&gt;0,J817,0))*(C800/100),2)</f>
        <v>2.7</v>
      </c>
      <c r="K800" s="33"/>
      <c r="L800" s="168"/>
      <c r="M800" s="169"/>
      <c r="N800" s="33"/>
      <c r="O800" s="33"/>
      <c r="P800" s="33"/>
    </row>
    <row r="801" spans="1:16" ht="15" customHeight="1" outlineLevel="1">
      <c r="A801" s="40" t="s">
        <v>101</v>
      </c>
      <c r="B801" s="166">
        <v>13</v>
      </c>
      <c r="C801" s="41">
        <v>4.79</v>
      </c>
      <c r="D801" s="42" t="s">
        <v>98</v>
      </c>
      <c r="E801" s="325"/>
      <c r="F801" s="325"/>
      <c r="G801" s="325"/>
      <c r="H801" s="325"/>
      <c r="I801" s="167"/>
      <c r="J801" s="61">
        <f>TRUNC((IF(D801&lt;&gt;0,J796,0)+IF(E801&lt;&gt;0,J784,0)+IF(G801&lt;&gt;0,J817,0))*(C801/100),2)</f>
        <v>1.34</v>
      </c>
      <c r="K801" s="33"/>
      <c r="L801" s="168"/>
      <c r="M801" s="169"/>
      <c r="N801" s="33"/>
      <c r="O801" s="33"/>
      <c r="P801" s="33"/>
    </row>
    <row r="802" spans="1:16" ht="18" customHeight="1" outlineLevel="1">
      <c r="A802" s="43"/>
      <c r="B802" s="43"/>
      <c r="C802" s="44"/>
      <c r="D802" s="43"/>
      <c r="E802" s="43"/>
      <c r="F802" s="43"/>
      <c r="G802" s="43"/>
      <c r="H802" s="43"/>
      <c r="I802" s="45" t="s">
        <v>82</v>
      </c>
      <c r="J802" s="62">
        <f>SUBTOTAL(9,J798:J801)</f>
        <v>5.75</v>
      </c>
      <c r="K802" s="33"/>
      <c r="L802" s="117"/>
      <c r="M802" s="46"/>
      <c r="N802" s="164"/>
      <c r="O802" s="164"/>
      <c r="P802" s="164"/>
    </row>
    <row r="803" spans="1:16" ht="18" customHeight="1" outlineLevel="1">
      <c r="A803" s="43"/>
      <c r="B803" s="43"/>
      <c r="C803" s="44"/>
      <c r="D803" s="43"/>
      <c r="E803" s="43"/>
      <c r="F803" s="43"/>
      <c r="G803" s="43"/>
      <c r="H803" s="43"/>
      <c r="I803" s="45" t="s">
        <v>370</v>
      </c>
      <c r="J803" s="62">
        <f>SUBTOTAL(9,J774:J802)</f>
        <v>34.860000000000007</v>
      </c>
      <c r="K803" s="33"/>
      <c r="L803" s="117"/>
      <c r="M803" s="46"/>
      <c r="N803" s="33"/>
      <c r="O803" s="33"/>
      <c r="P803" s="33"/>
    </row>
    <row r="804" spans="1:16" ht="18" customHeight="1" outlineLevel="1">
      <c r="A804" s="43"/>
      <c r="B804" s="43"/>
      <c r="C804" s="44"/>
      <c r="D804" s="43"/>
      <c r="E804" s="43"/>
      <c r="F804" s="43"/>
      <c r="G804" s="43"/>
      <c r="H804" s="43"/>
      <c r="I804" s="45" t="s">
        <v>83</v>
      </c>
      <c r="J804" s="64">
        <v>1.9883</v>
      </c>
      <c r="K804" s="33"/>
      <c r="L804" s="117"/>
      <c r="M804" s="46"/>
      <c r="N804" s="33"/>
      <c r="O804" s="33"/>
      <c r="P804" s="33"/>
    </row>
    <row r="805" spans="1:16" ht="18" customHeight="1" outlineLevel="1">
      <c r="A805" s="43"/>
      <c r="B805" s="43"/>
      <c r="C805" s="44"/>
      <c r="D805" s="43"/>
      <c r="E805" s="43"/>
      <c r="F805" s="43"/>
      <c r="G805" s="43"/>
      <c r="H805" s="43"/>
      <c r="I805" s="45" t="s">
        <v>84</v>
      </c>
      <c r="J805" s="65">
        <f>TRUNC(J803/J804,2)</f>
        <v>17.53</v>
      </c>
      <c r="K805" s="33"/>
      <c r="L805" s="117"/>
      <c r="M805" s="46"/>
      <c r="N805" s="33"/>
      <c r="O805" s="33"/>
      <c r="P805" s="33"/>
    </row>
    <row r="806" spans="1:16" ht="18" customHeight="1" outlineLevel="1">
      <c r="A806" s="47" t="s">
        <v>85</v>
      </c>
      <c r="B806" s="48" t="s">
        <v>64</v>
      </c>
      <c r="C806" s="49" t="s">
        <v>13</v>
      </c>
      <c r="D806" s="37" t="s">
        <v>94</v>
      </c>
      <c r="E806" s="37"/>
      <c r="F806" s="37"/>
      <c r="G806" s="50"/>
      <c r="H806" s="50"/>
      <c r="I806" s="50" t="s">
        <v>69</v>
      </c>
      <c r="J806" s="63" t="s">
        <v>94</v>
      </c>
      <c r="K806" s="30"/>
      <c r="L806" s="113"/>
      <c r="M806" s="114"/>
      <c r="N806" s="30"/>
      <c r="O806" s="30"/>
      <c r="P806" s="30"/>
    </row>
    <row r="807" spans="1:16" ht="15" customHeight="1" outlineLevel="1">
      <c r="A807" s="162" t="str">
        <f>VLOOKUP(B807,Materiais!A:D,2,FALSE)</f>
        <v>GÁS ACETILENO</v>
      </c>
      <c r="B807" s="162" t="s">
        <v>767</v>
      </c>
      <c r="C807" s="60" t="str">
        <f>VLOOKUP(B807,Materiais!A:D,3,FALSE)</f>
        <v>Kg</v>
      </c>
      <c r="D807" s="59">
        <f>VLOOKUP(B807,Materiais!A:D,4,FALSE)</f>
        <v>47.49</v>
      </c>
      <c r="E807" s="170"/>
      <c r="F807" s="170"/>
      <c r="G807" s="170"/>
      <c r="H807" s="170"/>
      <c r="I807" s="31">
        <v>0.25430000000000003</v>
      </c>
      <c r="J807" s="59">
        <f t="shared" ref="J807:J816" si="64">TRUNC(I807*D807,2)</f>
        <v>12.07</v>
      </c>
      <c r="K807" s="33"/>
      <c r="L807" s="115"/>
      <c r="M807" s="116"/>
      <c r="N807" s="33"/>
      <c r="O807" s="33"/>
      <c r="P807" s="33"/>
    </row>
    <row r="808" spans="1:16" ht="15" customHeight="1" outlineLevel="1">
      <c r="A808" s="162" t="str">
        <f>VLOOKUP(B808,Materiais!A:D,2,FALSE)</f>
        <v>GÁS OXIGÊNIO</v>
      </c>
      <c r="B808" s="162" t="s">
        <v>768</v>
      </c>
      <c r="C808" s="60" t="str">
        <f>VLOOKUP(B808,Materiais!A:D,3,FALSE)</f>
        <v>m3</v>
      </c>
      <c r="D808" s="59">
        <f>VLOOKUP(B808,Materiais!A:D,4,FALSE)</f>
        <v>12.39</v>
      </c>
      <c r="E808" s="170"/>
      <c r="F808" s="170"/>
      <c r="G808" s="170"/>
      <c r="H808" s="170"/>
      <c r="I808" s="31">
        <v>0.2671</v>
      </c>
      <c r="J808" s="59">
        <f t="shared" si="64"/>
        <v>3.3</v>
      </c>
      <c r="K808" s="33"/>
      <c r="L808" s="115"/>
      <c r="M808" s="116"/>
      <c r="N808" s="33"/>
      <c r="O808" s="33"/>
      <c r="P808" s="33"/>
    </row>
    <row r="809" spans="1:16" ht="15" customHeight="1" outlineLevel="1">
      <c r="A809" s="162" t="str">
        <f>VLOOKUP(B809,Materiais!A:D,2,FALSE)</f>
        <v>VARETA EM AÇO-CARBONO PARA SOLDA OXIACETILENTO AWS A 5.2 R45</v>
      </c>
      <c r="B809" s="162" t="s">
        <v>773</v>
      </c>
      <c r="C809" s="60" t="str">
        <f>VLOOKUP(B809,Materiais!A:D,3,FALSE)</f>
        <v>Kg</v>
      </c>
      <c r="D809" s="59">
        <f>VLOOKUP(B809,Materiais!A:D,4,FALSE)</f>
        <v>35.03</v>
      </c>
      <c r="E809" s="170"/>
      <c r="F809" s="170"/>
      <c r="G809" s="170"/>
      <c r="H809" s="170"/>
      <c r="I809" s="31">
        <v>0.15179999999999999</v>
      </c>
      <c r="J809" s="59">
        <f t="shared" si="64"/>
        <v>5.31</v>
      </c>
      <c r="K809" s="33"/>
      <c r="L809" s="115"/>
      <c r="M809" s="116"/>
      <c r="N809" s="33"/>
      <c r="O809" s="33"/>
      <c r="P809" s="33"/>
    </row>
    <row r="810" spans="1:16" ht="15" customHeight="1" outlineLevel="1">
      <c r="A810" s="162">
        <f>VLOOKUP(B810,Materiais!A:D,2,FALSE)</f>
        <v>0</v>
      </c>
      <c r="B810" s="162"/>
      <c r="C810" s="60">
        <f>VLOOKUP(B810,Materiais!A:D,3,FALSE)</f>
        <v>0</v>
      </c>
      <c r="D810" s="59">
        <f>VLOOKUP(B810,Materiais!A:D,4,FALSE)</f>
        <v>0</v>
      </c>
      <c r="E810" s="170"/>
      <c r="F810" s="170"/>
      <c r="G810" s="170"/>
      <c r="H810" s="170"/>
      <c r="I810" s="31"/>
      <c r="J810" s="59">
        <f t="shared" si="64"/>
        <v>0</v>
      </c>
      <c r="K810" s="33"/>
      <c r="L810" s="115"/>
      <c r="M810" s="116"/>
      <c r="N810" s="33"/>
      <c r="O810" s="33"/>
      <c r="P810" s="33"/>
    </row>
    <row r="811" spans="1:16" ht="15" customHeight="1" outlineLevel="1">
      <c r="A811" s="162">
        <f>VLOOKUP(B811,Materiais!A:D,2,FALSE)</f>
        <v>0</v>
      </c>
      <c r="B811" s="162"/>
      <c r="C811" s="60">
        <f>VLOOKUP(B811,Materiais!A:D,3,FALSE)</f>
        <v>0</v>
      </c>
      <c r="D811" s="59">
        <f>VLOOKUP(B811,Materiais!A:D,4,FALSE)</f>
        <v>0</v>
      </c>
      <c r="E811" s="170"/>
      <c r="F811" s="170"/>
      <c r="G811" s="170"/>
      <c r="H811" s="170"/>
      <c r="I811" s="31"/>
      <c r="J811" s="59">
        <f t="shared" si="64"/>
        <v>0</v>
      </c>
      <c r="K811" s="33"/>
      <c r="L811" s="115"/>
      <c r="M811" s="116"/>
      <c r="N811" s="33"/>
      <c r="O811" s="33"/>
      <c r="P811" s="33"/>
    </row>
    <row r="812" spans="1:16" ht="15" customHeight="1" outlineLevel="1">
      <c r="A812" s="162">
        <f>VLOOKUP(B812,Materiais!A:D,2,FALSE)</f>
        <v>0</v>
      </c>
      <c r="B812" s="162"/>
      <c r="C812" s="60">
        <f>VLOOKUP(B812,Materiais!A:D,3,FALSE)</f>
        <v>0</v>
      </c>
      <c r="D812" s="59">
        <f>VLOOKUP(B812,Materiais!A:D,4,FALSE)</f>
        <v>0</v>
      </c>
      <c r="E812" s="170"/>
      <c r="F812" s="170"/>
      <c r="G812" s="170"/>
      <c r="H812" s="170"/>
      <c r="I812" s="31"/>
      <c r="J812" s="59">
        <f t="shared" si="64"/>
        <v>0</v>
      </c>
      <c r="K812" s="33"/>
      <c r="L812" s="115"/>
      <c r="M812" s="116"/>
      <c r="N812" s="33"/>
      <c r="O812" s="33"/>
      <c r="P812" s="33"/>
    </row>
    <row r="813" spans="1:16" ht="15" customHeight="1" outlineLevel="1">
      <c r="A813" s="162">
        <f>VLOOKUP(B813,Materiais!A:D,2,FALSE)</f>
        <v>0</v>
      </c>
      <c r="B813" s="162"/>
      <c r="C813" s="60">
        <f>VLOOKUP(B813,Materiais!A:D,3,FALSE)</f>
        <v>0</v>
      </c>
      <c r="D813" s="59">
        <f>VLOOKUP(B813,Materiais!A:D,4,FALSE)</f>
        <v>0</v>
      </c>
      <c r="E813" s="170"/>
      <c r="F813" s="170"/>
      <c r="G813" s="170"/>
      <c r="H813" s="170"/>
      <c r="I813" s="31"/>
      <c r="J813" s="59">
        <f t="shared" si="64"/>
        <v>0</v>
      </c>
      <c r="K813" s="33"/>
      <c r="L813" s="115"/>
      <c r="M813" s="116"/>
      <c r="N813" s="33"/>
      <c r="O813" s="33"/>
      <c r="P813" s="33"/>
    </row>
    <row r="814" spans="1:16" ht="15" customHeight="1" outlineLevel="1">
      <c r="A814" s="162">
        <f>VLOOKUP(B814,Materiais!A:D,2,FALSE)</f>
        <v>0</v>
      </c>
      <c r="B814" s="162"/>
      <c r="C814" s="60">
        <f>VLOOKUP(B814,Materiais!A:D,3,FALSE)</f>
        <v>0</v>
      </c>
      <c r="D814" s="59">
        <f>VLOOKUP(B814,Materiais!A:D,4,FALSE)</f>
        <v>0</v>
      </c>
      <c r="E814" s="170"/>
      <c r="F814" s="170"/>
      <c r="G814" s="170"/>
      <c r="H814" s="170"/>
      <c r="I814" s="31"/>
      <c r="J814" s="59">
        <f t="shared" si="64"/>
        <v>0</v>
      </c>
      <c r="K814" s="33"/>
      <c r="L814" s="115"/>
      <c r="M814" s="116"/>
      <c r="N814" s="33"/>
      <c r="O814" s="33"/>
      <c r="P814" s="33"/>
    </row>
    <row r="815" spans="1:16" ht="15" customHeight="1" outlineLevel="1">
      <c r="A815" s="162">
        <f>VLOOKUP(B815,Materiais!A:D,2,FALSE)</f>
        <v>0</v>
      </c>
      <c r="B815" s="162"/>
      <c r="C815" s="60">
        <f>VLOOKUP(B815,Materiais!A:D,3,FALSE)</f>
        <v>0</v>
      </c>
      <c r="D815" s="59">
        <f>VLOOKUP(B815,Materiais!A:D,4,FALSE)</f>
        <v>0</v>
      </c>
      <c r="E815" s="170"/>
      <c r="F815" s="170"/>
      <c r="G815" s="170"/>
      <c r="H815" s="170"/>
      <c r="I815" s="31"/>
      <c r="J815" s="59">
        <f t="shared" si="64"/>
        <v>0</v>
      </c>
      <c r="K815" s="33"/>
      <c r="L815" s="115"/>
      <c r="M815" s="116"/>
      <c r="N815" s="33"/>
      <c r="O815" s="33"/>
      <c r="P815" s="33"/>
    </row>
    <row r="816" spans="1:16" ht="15" customHeight="1" outlineLevel="1">
      <c r="A816" s="162">
        <f>VLOOKUP(B816,Materiais!A:D,2,FALSE)</f>
        <v>0</v>
      </c>
      <c r="B816" s="162"/>
      <c r="C816" s="60">
        <f>VLOOKUP(B816,Materiais!A:D,3,FALSE)</f>
        <v>0</v>
      </c>
      <c r="D816" s="59">
        <f>VLOOKUP(B816,Materiais!A:D,4,FALSE)</f>
        <v>0</v>
      </c>
      <c r="E816" s="170"/>
      <c r="F816" s="170"/>
      <c r="G816" s="170"/>
      <c r="H816" s="170"/>
      <c r="I816" s="31"/>
      <c r="J816" s="59">
        <f t="shared" si="64"/>
        <v>0</v>
      </c>
      <c r="K816" s="33"/>
      <c r="L816" s="115"/>
      <c r="M816" s="116"/>
      <c r="N816" s="33"/>
      <c r="O816" s="33"/>
      <c r="P816" s="33"/>
    </row>
    <row r="817" spans="1:16" ht="18" customHeight="1" outlineLevel="1">
      <c r="A817" s="66"/>
      <c r="B817" s="66"/>
      <c r="C817" s="67"/>
      <c r="D817" s="66"/>
      <c r="E817" s="66"/>
      <c r="F817" s="66"/>
      <c r="G817" s="66"/>
      <c r="H817" s="66"/>
      <c r="I817" s="68" t="s">
        <v>371</v>
      </c>
      <c r="J817" s="69">
        <f>SUBTOTAL(9,J807:J816)</f>
        <v>20.68</v>
      </c>
      <c r="K817" s="33"/>
      <c r="L817" s="117"/>
      <c r="M817" s="46"/>
      <c r="N817" s="39"/>
      <c r="O817" s="39"/>
      <c r="P817" s="39"/>
    </row>
    <row r="818" spans="1:16" ht="18" customHeight="1" outlineLevel="1">
      <c r="A818" s="26" t="s">
        <v>87</v>
      </c>
      <c r="B818" s="70" t="s">
        <v>64</v>
      </c>
      <c r="C818" s="71" t="s">
        <v>13</v>
      </c>
      <c r="D818" s="72" t="s">
        <v>94</v>
      </c>
      <c r="E818" s="72"/>
      <c r="F818" s="72"/>
      <c r="G818" s="73"/>
      <c r="H818" s="73"/>
      <c r="I818" s="73" t="s">
        <v>69</v>
      </c>
      <c r="J818" s="72" t="s">
        <v>94</v>
      </c>
      <c r="K818" s="30"/>
      <c r="L818" s="113"/>
      <c r="M818" s="114"/>
      <c r="N818" s="30"/>
      <c r="O818" s="30"/>
      <c r="P818" s="30"/>
    </row>
    <row r="819" spans="1:16" ht="15" customHeight="1" outlineLevel="1">
      <c r="A819" s="162">
        <f>VLOOKUP(B819,Serviços!A:D,2,FALSE)</f>
        <v>0</v>
      </c>
      <c r="B819" s="162"/>
      <c r="C819" s="60">
        <f>VLOOKUP(B819,Serviços!A:D,3,FALSE)</f>
        <v>0</v>
      </c>
      <c r="D819" s="74">
        <f>VLOOKUP(B819,Serviços!A:F,6,FALSE)</f>
        <v>0</v>
      </c>
      <c r="E819" s="171"/>
      <c r="F819" s="171"/>
      <c r="G819" s="171"/>
      <c r="H819" s="171"/>
      <c r="I819" s="57"/>
      <c r="J819" s="59">
        <f>TRUNC(I819*D819,2)</f>
        <v>0</v>
      </c>
      <c r="K819" s="33"/>
      <c r="L819" s="115"/>
      <c r="M819" s="116"/>
      <c r="N819" s="33"/>
      <c r="O819" s="33"/>
      <c r="P819" s="33"/>
    </row>
    <row r="820" spans="1:16" ht="15" customHeight="1" outlineLevel="1">
      <c r="A820" s="162">
        <f>VLOOKUP(B820,Serviços!A:D,2,FALSE)</f>
        <v>0</v>
      </c>
      <c r="B820" s="162"/>
      <c r="C820" s="60">
        <f>VLOOKUP(B820,Serviços!A:D,3,FALSE)</f>
        <v>0</v>
      </c>
      <c r="D820" s="74">
        <f>VLOOKUP(B820,Serviços!A:F,6,FALSE)</f>
        <v>0</v>
      </c>
      <c r="E820" s="171"/>
      <c r="F820" s="171"/>
      <c r="G820" s="171"/>
      <c r="H820" s="171"/>
      <c r="I820" s="57"/>
      <c r="J820" s="59">
        <f t="shared" ref="J820:J823" si="65">TRUNC(I820*D820,2)</f>
        <v>0</v>
      </c>
      <c r="K820" s="33"/>
      <c r="L820" s="115"/>
      <c r="M820" s="116"/>
      <c r="N820" s="33"/>
      <c r="O820" s="33"/>
      <c r="P820" s="33"/>
    </row>
    <row r="821" spans="1:16" ht="15" customHeight="1" outlineLevel="1">
      <c r="A821" s="162">
        <f>VLOOKUP(B821,Serviços!A:D,2,FALSE)</f>
        <v>0</v>
      </c>
      <c r="B821" s="162"/>
      <c r="C821" s="60">
        <f>VLOOKUP(B821,Serviços!A:D,3,FALSE)</f>
        <v>0</v>
      </c>
      <c r="D821" s="74">
        <f>VLOOKUP(B821,Serviços!A:F,6,FALSE)</f>
        <v>0</v>
      </c>
      <c r="E821" s="171"/>
      <c r="F821" s="171"/>
      <c r="G821" s="171"/>
      <c r="H821" s="171"/>
      <c r="I821" s="57"/>
      <c r="J821" s="59">
        <f t="shared" si="65"/>
        <v>0</v>
      </c>
      <c r="K821" s="33"/>
      <c r="L821" s="115"/>
      <c r="M821" s="116"/>
      <c r="N821" s="33"/>
      <c r="O821" s="33"/>
      <c r="P821" s="33"/>
    </row>
    <row r="822" spans="1:16" ht="15" customHeight="1" outlineLevel="1">
      <c r="A822" s="162">
        <f>VLOOKUP(B822,Serviços!A:D,2,FALSE)</f>
        <v>0</v>
      </c>
      <c r="B822" s="162"/>
      <c r="C822" s="60">
        <f>VLOOKUP(B822,Serviços!A:D,3,FALSE)</f>
        <v>0</v>
      </c>
      <c r="D822" s="74">
        <f>VLOOKUP(B822,Serviços!A:F,6,FALSE)</f>
        <v>0</v>
      </c>
      <c r="E822" s="171"/>
      <c r="F822" s="171"/>
      <c r="G822" s="171"/>
      <c r="H822" s="171"/>
      <c r="I822" s="57"/>
      <c r="J822" s="59">
        <f t="shared" si="65"/>
        <v>0</v>
      </c>
      <c r="K822" s="33"/>
      <c r="L822" s="115"/>
      <c r="M822" s="116"/>
      <c r="N822" s="33"/>
      <c r="O822" s="33"/>
      <c r="P822" s="33"/>
    </row>
    <row r="823" spans="1:16" ht="15" customHeight="1" outlineLevel="1">
      <c r="A823" s="162">
        <f>VLOOKUP(B823,Serviços!A:D,2,FALSE)</f>
        <v>0</v>
      </c>
      <c r="B823" s="162"/>
      <c r="C823" s="60">
        <f>VLOOKUP(B823,Serviços!A:D,3,FALSE)</f>
        <v>0</v>
      </c>
      <c r="D823" s="74">
        <f>VLOOKUP(B823,Serviços!A:F,6,FALSE)</f>
        <v>0</v>
      </c>
      <c r="E823" s="171"/>
      <c r="F823" s="171"/>
      <c r="G823" s="171"/>
      <c r="H823" s="171"/>
      <c r="I823" s="57"/>
      <c r="J823" s="59">
        <f t="shared" si="65"/>
        <v>0</v>
      </c>
      <c r="K823" s="33"/>
      <c r="L823" s="115"/>
      <c r="M823" s="116"/>
      <c r="N823" s="33"/>
      <c r="O823" s="33"/>
      <c r="P823" s="33"/>
    </row>
    <row r="824" spans="1:16" ht="18" customHeight="1" outlineLevel="1">
      <c r="A824" s="34"/>
      <c r="B824" s="34"/>
      <c r="C824" s="35"/>
      <c r="D824" s="34"/>
      <c r="E824" s="34"/>
      <c r="F824" s="34"/>
      <c r="G824" s="34"/>
      <c r="H824" s="34"/>
      <c r="I824" s="51" t="s">
        <v>88</v>
      </c>
      <c r="J824" s="52">
        <f>SUBTOTAL(9,J819:J823)</f>
        <v>0</v>
      </c>
      <c r="K824" s="33"/>
      <c r="L824" s="117"/>
      <c r="M824" s="46"/>
      <c r="N824" s="39"/>
      <c r="O824" s="39"/>
      <c r="P824" s="39"/>
    </row>
    <row r="825" spans="1:16" ht="18" customHeight="1" outlineLevel="1">
      <c r="A825" s="28" t="s">
        <v>89</v>
      </c>
      <c r="B825" s="53" t="s">
        <v>64</v>
      </c>
      <c r="C825" s="29" t="s">
        <v>13</v>
      </c>
      <c r="D825" s="137" t="s">
        <v>90</v>
      </c>
      <c r="E825" s="137" t="s">
        <v>91</v>
      </c>
      <c r="F825" s="137" t="s">
        <v>92</v>
      </c>
      <c r="G825" s="137" t="s">
        <v>93</v>
      </c>
      <c r="H825" s="137" t="s">
        <v>81</v>
      </c>
      <c r="I825" s="136" t="s">
        <v>69</v>
      </c>
      <c r="J825" s="137" t="s">
        <v>94</v>
      </c>
      <c r="K825" s="161"/>
      <c r="L825" s="113"/>
      <c r="M825" s="114"/>
      <c r="N825" s="161"/>
      <c r="O825" s="161"/>
      <c r="P825" s="161"/>
    </row>
    <row r="826" spans="1:16" ht="15" customHeight="1" outlineLevel="1">
      <c r="A826" s="162">
        <f>VLOOKUP(B826,Serviços!A:D,2,FALSE)</f>
        <v>0</v>
      </c>
      <c r="B826" s="40"/>
      <c r="C826" s="60">
        <f>VLOOKUP(B826,Serviços!A:D,3,FALSE)</f>
        <v>0</v>
      </c>
      <c r="D826" s="32"/>
      <c r="E826" s="38"/>
      <c r="F826" s="38"/>
      <c r="G826" s="38"/>
      <c r="H826" s="170"/>
      <c r="I826" s="57"/>
      <c r="J826" s="59">
        <f t="shared" ref="J826:J830" si="66">TRUNC(I826*D826,2)</f>
        <v>0</v>
      </c>
      <c r="K826" s="33"/>
      <c r="L826" s="115"/>
      <c r="M826" s="116"/>
      <c r="N826" s="33"/>
      <c r="O826" s="33"/>
      <c r="P826" s="33"/>
    </row>
    <row r="827" spans="1:16" ht="15" customHeight="1" outlineLevel="1">
      <c r="A827" s="40"/>
      <c r="B827" s="40"/>
      <c r="C827" s="41"/>
      <c r="D827" s="32"/>
      <c r="E827" s="38"/>
      <c r="F827" s="38"/>
      <c r="G827" s="38"/>
      <c r="H827" s="170"/>
      <c r="I827" s="57"/>
      <c r="J827" s="59">
        <f t="shared" si="66"/>
        <v>0</v>
      </c>
      <c r="K827" s="33"/>
      <c r="L827" s="115"/>
      <c r="M827" s="116"/>
      <c r="N827" s="33"/>
      <c r="O827" s="33"/>
      <c r="P827" s="33"/>
    </row>
    <row r="828" spans="1:16" ht="15" customHeight="1" outlineLevel="1">
      <c r="A828" s="40"/>
      <c r="B828" s="40"/>
      <c r="C828" s="41"/>
      <c r="D828" s="32"/>
      <c r="E828" s="38"/>
      <c r="F828" s="38"/>
      <c r="G828" s="38"/>
      <c r="H828" s="170"/>
      <c r="I828" s="57"/>
      <c r="J828" s="59">
        <f t="shared" si="66"/>
        <v>0</v>
      </c>
      <c r="K828" s="33"/>
      <c r="L828" s="115"/>
      <c r="M828" s="116"/>
      <c r="N828" s="33"/>
      <c r="O828" s="33"/>
      <c r="P828" s="33"/>
    </row>
    <row r="829" spans="1:16" ht="15" customHeight="1" outlineLevel="1">
      <c r="A829" s="40"/>
      <c r="B829" s="40"/>
      <c r="C829" s="41"/>
      <c r="D829" s="32"/>
      <c r="E829" s="38"/>
      <c r="F829" s="38"/>
      <c r="G829" s="38"/>
      <c r="H829" s="170"/>
      <c r="I829" s="57"/>
      <c r="J829" s="59">
        <f t="shared" si="66"/>
        <v>0</v>
      </c>
      <c r="K829" s="33"/>
      <c r="L829" s="115"/>
      <c r="M829" s="116"/>
      <c r="N829" s="33"/>
      <c r="O829" s="33"/>
      <c r="P829" s="33"/>
    </row>
    <row r="830" spans="1:16" ht="15" customHeight="1" outlineLevel="1">
      <c r="A830" s="40"/>
      <c r="B830" s="40"/>
      <c r="C830" s="41"/>
      <c r="D830" s="32"/>
      <c r="E830" s="38"/>
      <c r="F830" s="38"/>
      <c r="G830" s="38"/>
      <c r="H830" s="170"/>
      <c r="I830" s="57"/>
      <c r="J830" s="61">
        <f t="shared" si="66"/>
        <v>0</v>
      </c>
      <c r="K830" s="33"/>
      <c r="L830" s="115"/>
      <c r="M830" s="116"/>
      <c r="N830" s="33"/>
      <c r="O830" s="33"/>
      <c r="P830" s="33"/>
    </row>
    <row r="831" spans="1:16" ht="18" customHeight="1" outlineLevel="1">
      <c r="A831" s="43"/>
      <c r="B831" s="43"/>
      <c r="C831" s="44"/>
      <c r="D831" s="43"/>
      <c r="E831" s="43"/>
      <c r="F831" s="43"/>
      <c r="G831" s="43"/>
      <c r="H831" s="43"/>
      <c r="I831" s="75" t="s">
        <v>95</v>
      </c>
      <c r="J831" s="62">
        <f>SUBTOTAL(9,J826:J830)</f>
        <v>0</v>
      </c>
      <c r="K831" s="164"/>
      <c r="L831" s="164"/>
      <c r="M831" s="160"/>
      <c r="N831" s="164"/>
      <c r="O831" s="164"/>
      <c r="P831" s="164"/>
    </row>
    <row r="832" spans="1:16" ht="18" customHeight="1" outlineLevel="1">
      <c r="A832" s="43"/>
      <c r="B832" s="43"/>
      <c r="C832" s="44"/>
      <c r="D832" s="43"/>
      <c r="E832" s="43"/>
      <c r="F832" s="43"/>
      <c r="G832" s="43"/>
      <c r="H832" s="43"/>
      <c r="I832" s="75" t="s">
        <v>106</v>
      </c>
      <c r="J832" s="76">
        <f>SUBTOTAL(9,J805:J831)</f>
        <v>38.21</v>
      </c>
      <c r="K832" s="164"/>
      <c r="L832" s="164"/>
      <c r="M832" s="160"/>
      <c r="N832" s="164"/>
      <c r="O832" s="164"/>
      <c r="P832" s="164"/>
    </row>
    <row r="833" spans="1:16" ht="18" customHeight="1" outlineLevel="1">
      <c r="A833" s="43"/>
      <c r="B833" s="43" t="s">
        <v>10</v>
      </c>
      <c r="C833" s="44"/>
      <c r="D833" s="43"/>
      <c r="E833" s="43"/>
      <c r="F833" s="43"/>
      <c r="G833" s="43"/>
      <c r="H833" s="54" t="s">
        <v>367</v>
      </c>
      <c r="I833" s="172">
        <f>M1</f>
        <v>0.20480000000000001</v>
      </c>
      <c r="J833" s="76">
        <f>TRUNC(J832*I833,2)</f>
        <v>7.82</v>
      </c>
      <c r="K833" s="164"/>
      <c r="L833" s="115"/>
      <c r="M833" s="116"/>
      <c r="N833" s="164"/>
      <c r="O833" s="164"/>
      <c r="P833" s="164"/>
    </row>
    <row r="834" spans="1:16" ht="18" customHeight="1" outlineLevel="1">
      <c r="A834" s="43"/>
      <c r="B834" s="53" t="s">
        <v>372</v>
      </c>
      <c r="C834" s="55" t="s">
        <v>762</v>
      </c>
      <c r="D834" s="43"/>
      <c r="E834" s="43"/>
      <c r="F834" s="43"/>
      <c r="G834" s="43"/>
      <c r="H834" s="43"/>
      <c r="I834" s="75" t="s">
        <v>96</v>
      </c>
      <c r="J834" s="76">
        <f>SUM(J832:J833)</f>
        <v>46.03</v>
      </c>
      <c r="K834" s="164"/>
      <c r="L834" s="113"/>
      <c r="M834" s="114"/>
      <c r="N834" s="164"/>
      <c r="O834" s="164"/>
      <c r="P834" s="164"/>
    </row>
    <row r="836" spans="1:16" s="266" customFormat="1" ht="18" customHeight="1">
      <c r="A836" s="260" t="s">
        <v>775</v>
      </c>
      <c r="B836" s="261"/>
      <c r="C836" s="262"/>
      <c r="D836" s="261"/>
      <c r="E836" s="261"/>
      <c r="F836" s="261"/>
      <c r="G836" s="261"/>
      <c r="H836" s="261"/>
      <c r="I836" s="263"/>
      <c r="J836" s="261"/>
      <c r="K836" s="264"/>
      <c r="L836" s="264"/>
      <c r="M836" s="265"/>
      <c r="N836" s="264"/>
      <c r="O836" s="264"/>
      <c r="P836" s="264"/>
    </row>
    <row r="837" spans="1:16" ht="18" customHeight="1" outlineLevel="1">
      <c r="A837" s="28" t="s">
        <v>63</v>
      </c>
      <c r="B837" s="137" t="s">
        <v>64</v>
      </c>
      <c r="C837" s="29" t="s">
        <v>65</v>
      </c>
      <c r="D837" s="137" t="s">
        <v>66</v>
      </c>
      <c r="E837" s="321" t="s">
        <v>67</v>
      </c>
      <c r="F837" s="321"/>
      <c r="G837" s="321" t="s">
        <v>68</v>
      </c>
      <c r="H837" s="321"/>
      <c r="I837" s="136" t="s">
        <v>69</v>
      </c>
      <c r="J837" s="137" t="s">
        <v>70</v>
      </c>
      <c r="K837" s="30"/>
      <c r="L837" s="113"/>
      <c r="M837" s="114"/>
      <c r="N837" s="161"/>
      <c r="O837" s="161"/>
      <c r="P837" s="161"/>
    </row>
    <row r="838" spans="1:16" ht="15" customHeight="1" outlineLevel="1">
      <c r="A838" s="162" t="str">
        <f>VLOOKUP(B838,Equipamentos!A:E,2,FALSE)</f>
        <v>GRUPO GERADOR 36 / 40 KVA</v>
      </c>
      <c r="B838" s="163">
        <v>30042</v>
      </c>
      <c r="C838" s="56">
        <v>1</v>
      </c>
      <c r="D838" s="57">
        <v>0</v>
      </c>
      <c r="E838" s="320">
        <f>VLOOKUP(B838,Equipamentos!A:E,4,FALSE)</f>
        <v>37.67</v>
      </c>
      <c r="F838" s="320"/>
      <c r="G838" s="320">
        <f>VLOOKUP(B838,Equipamentos!A:E,5,FALSE)</f>
        <v>2.7</v>
      </c>
      <c r="H838" s="320"/>
      <c r="I838" s="31">
        <v>1</v>
      </c>
      <c r="J838" s="59">
        <f>TRUNC(I838*((C838*E838)+(D838*G838)),2)</f>
        <v>37.67</v>
      </c>
      <c r="K838" s="33"/>
      <c r="L838" s="115"/>
      <c r="M838" s="116"/>
      <c r="N838" s="164"/>
      <c r="O838" s="164"/>
      <c r="P838" s="164"/>
    </row>
    <row r="839" spans="1:16" ht="15" customHeight="1" outlineLevel="1">
      <c r="A839" s="162" t="str">
        <f>VLOOKUP(B839,Equipamentos!A:E,2,FALSE)</f>
        <v>MÁQUINA PARA SOLDA ELÉTRICA- 9,2 KW E</v>
      </c>
      <c r="B839" s="163" t="s">
        <v>385</v>
      </c>
      <c r="C839" s="56">
        <v>1</v>
      </c>
      <c r="D839" s="57"/>
      <c r="E839" s="320">
        <f>VLOOKUP(B839,Equipamentos!A:E,4,FALSE)</f>
        <v>0.12</v>
      </c>
      <c r="F839" s="320"/>
      <c r="G839" s="320">
        <f>VLOOKUP(B839,Equipamentos!A:E,5,FALSE)</f>
        <v>0.06</v>
      </c>
      <c r="H839" s="320"/>
      <c r="I839" s="31">
        <v>1</v>
      </c>
      <c r="J839" s="59">
        <f>TRUNC(I839*((C839*E839)+(D839*G839)),2)</f>
        <v>0.12</v>
      </c>
      <c r="K839" s="33"/>
      <c r="L839" s="115"/>
      <c r="M839" s="116"/>
      <c r="N839" s="164"/>
      <c r="O839" s="164"/>
      <c r="P839" s="164"/>
    </row>
    <row r="840" spans="1:16" ht="15" customHeight="1" outlineLevel="1">
      <c r="A840" s="162">
        <f>VLOOKUP(B840,Equipamentos!A:E,2,FALSE)</f>
        <v>0</v>
      </c>
      <c r="B840" s="163"/>
      <c r="C840" s="56"/>
      <c r="D840" s="57"/>
      <c r="E840" s="320">
        <f>VLOOKUP(B840,Equipamentos!A:E,4,FALSE)</f>
        <v>0</v>
      </c>
      <c r="F840" s="320"/>
      <c r="G840" s="320">
        <f>VLOOKUP(B840,Equipamentos!A:E,5,FALSE)</f>
        <v>0</v>
      </c>
      <c r="H840" s="320"/>
      <c r="I840" s="31"/>
      <c r="J840" s="59">
        <f t="shared" ref="J840:J847" si="67">TRUNC(I840*((C840*E840)+(D840*G840)),2)</f>
        <v>0</v>
      </c>
      <c r="K840" s="33"/>
      <c r="L840" s="115"/>
      <c r="M840" s="116"/>
      <c r="N840" s="164"/>
      <c r="O840" s="164"/>
      <c r="P840" s="164"/>
    </row>
    <row r="841" spans="1:16" ht="15" customHeight="1" outlineLevel="1">
      <c r="A841" s="162">
        <f>VLOOKUP(B841,Equipamentos!A:E,2,FALSE)</f>
        <v>0</v>
      </c>
      <c r="B841" s="163"/>
      <c r="C841" s="56"/>
      <c r="D841" s="57"/>
      <c r="E841" s="320">
        <f>VLOOKUP(B841,Equipamentos!A:E,4,FALSE)</f>
        <v>0</v>
      </c>
      <c r="F841" s="320"/>
      <c r="G841" s="320">
        <f>VLOOKUP(B841,Equipamentos!A:E,5,FALSE)</f>
        <v>0</v>
      </c>
      <c r="H841" s="320"/>
      <c r="I841" s="31"/>
      <c r="J841" s="59">
        <f t="shared" si="67"/>
        <v>0</v>
      </c>
      <c r="K841" s="33"/>
      <c r="L841" s="115"/>
      <c r="M841" s="116"/>
      <c r="N841" s="164"/>
      <c r="O841" s="164"/>
      <c r="P841" s="164"/>
    </row>
    <row r="842" spans="1:16" ht="15" customHeight="1" outlineLevel="1">
      <c r="A842" s="162">
        <f>VLOOKUP(B842,Equipamentos!A:E,2,FALSE)</f>
        <v>0</v>
      </c>
      <c r="B842" s="163"/>
      <c r="C842" s="56"/>
      <c r="D842" s="57"/>
      <c r="E842" s="320">
        <f>VLOOKUP(B842,Equipamentos!A:E,4,FALSE)</f>
        <v>0</v>
      </c>
      <c r="F842" s="320"/>
      <c r="G842" s="320">
        <f>VLOOKUP(B842,Equipamentos!A:E,5,FALSE)</f>
        <v>0</v>
      </c>
      <c r="H842" s="320"/>
      <c r="I842" s="31"/>
      <c r="J842" s="59">
        <f t="shared" si="67"/>
        <v>0</v>
      </c>
      <c r="K842" s="33"/>
      <c r="L842" s="115"/>
      <c r="M842" s="116"/>
      <c r="N842" s="164"/>
      <c r="O842" s="164"/>
      <c r="P842" s="164"/>
    </row>
    <row r="843" spans="1:16" ht="15" customHeight="1" outlineLevel="1">
      <c r="A843" s="162">
        <f>VLOOKUP(B843,Equipamentos!A:E,2,FALSE)</f>
        <v>0</v>
      </c>
      <c r="B843" s="163"/>
      <c r="C843" s="56"/>
      <c r="D843" s="57"/>
      <c r="E843" s="320">
        <f>VLOOKUP(B843,Equipamentos!A:E,4,FALSE)</f>
        <v>0</v>
      </c>
      <c r="F843" s="320"/>
      <c r="G843" s="320">
        <f>VLOOKUP(B843,Equipamentos!A:E,5,FALSE)</f>
        <v>0</v>
      </c>
      <c r="H843" s="320"/>
      <c r="I843" s="31"/>
      <c r="J843" s="59">
        <f t="shared" si="67"/>
        <v>0</v>
      </c>
      <c r="K843" s="33"/>
      <c r="L843" s="115"/>
      <c r="M843" s="116"/>
      <c r="N843" s="164"/>
      <c r="O843" s="164"/>
      <c r="P843" s="164"/>
    </row>
    <row r="844" spans="1:16" ht="15" customHeight="1" outlineLevel="1">
      <c r="A844" s="162">
        <f>VLOOKUP(B844,Equipamentos!A:E,2,FALSE)</f>
        <v>0</v>
      </c>
      <c r="B844" s="163"/>
      <c r="C844" s="56"/>
      <c r="D844" s="57"/>
      <c r="E844" s="320">
        <f>VLOOKUP(B844,Equipamentos!A:E,4,FALSE)</f>
        <v>0</v>
      </c>
      <c r="F844" s="320"/>
      <c r="G844" s="320">
        <f>VLOOKUP(B844,Equipamentos!A:E,5,FALSE)</f>
        <v>0</v>
      </c>
      <c r="H844" s="320"/>
      <c r="I844" s="31"/>
      <c r="J844" s="59">
        <f t="shared" si="67"/>
        <v>0</v>
      </c>
      <c r="K844" s="33"/>
      <c r="L844" s="115"/>
      <c r="M844" s="116"/>
      <c r="N844" s="164"/>
      <c r="O844" s="164"/>
      <c r="P844" s="164"/>
    </row>
    <row r="845" spans="1:16" ht="15" customHeight="1" outlineLevel="1">
      <c r="A845" s="162">
        <f>VLOOKUP(B845,Equipamentos!A:E,2,FALSE)</f>
        <v>0</v>
      </c>
      <c r="B845" s="163"/>
      <c r="C845" s="56"/>
      <c r="D845" s="57"/>
      <c r="E845" s="320">
        <f>VLOOKUP(B845,Equipamentos!A:E,4,FALSE)</f>
        <v>0</v>
      </c>
      <c r="F845" s="320"/>
      <c r="G845" s="320">
        <f>VLOOKUP(B845,Equipamentos!A:E,5,FALSE)</f>
        <v>0</v>
      </c>
      <c r="H845" s="320"/>
      <c r="I845" s="31"/>
      <c r="J845" s="59">
        <f t="shared" si="67"/>
        <v>0</v>
      </c>
      <c r="K845" s="33"/>
      <c r="L845" s="115"/>
      <c r="M845" s="116"/>
      <c r="N845" s="164"/>
      <c r="O845" s="164"/>
      <c r="P845" s="164"/>
    </row>
    <row r="846" spans="1:16" ht="15" customHeight="1" outlineLevel="1">
      <c r="A846" s="162">
        <f>VLOOKUP(B846,Equipamentos!A:E,2,FALSE)</f>
        <v>0</v>
      </c>
      <c r="B846" s="163"/>
      <c r="C846" s="56"/>
      <c r="D846" s="57"/>
      <c r="E846" s="320">
        <f>VLOOKUP(B846,Equipamentos!A:E,4,FALSE)</f>
        <v>0</v>
      </c>
      <c r="F846" s="320"/>
      <c r="G846" s="320">
        <f>VLOOKUP(B846,Equipamentos!A:E,5,FALSE)</f>
        <v>0</v>
      </c>
      <c r="H846" s="320"/>
      <c r="I846" s="31"/>
      <c r="J846" s="59">
        <f t="shared" si="67"/>
        <v>0</v>
      </c>
      <c r="K846" s="33"/>
      <c r="L846" s="115"/>
      <c r="M846" s="116"/>
      <c r="N846" s="164"/>
      <c r="O846" s="164"/>
      <c r="P846" s="164"/>
    </row>
    <row r="847" spans="1:16" ht="15" customHeight="1" outlineLevel="1">
      <c r="A847" s="162">
        <f>VLOOKUP(B847,Equipamentos!A:E,2,FALSE)</f>
        <v>0</v>
      </c>
      <c r="B847" s="163"/>
      <c r="C847" s="56"/>
      <c r="D847" s="57"/>
      <c r="E847" s="320">
        <f>VLOOKUP(B847,Equipamentos!A:E,4,FALSE)</f>
        <v>0</v>
      </c>
      <c r="F847" s="320"/>
      <c r="G847" s="320">
        <f>VLOOKUP(B847,Equipamentos!A:E,5,FALSE)</f>
        <v>0</v>
      </c>
      <c r="H847" s="320"/>
      <c r="I847" s="31"/>
      <c r="J847" s="61">
        <f t="shared" si="67"/>
        <v>0</v>
      </c>
      <c r="K847" s="33"/>
      <c r="L847" s="115"/>
      <c r="M847" s="116"/>
      <c r="N847" s="164"/>
      <c r="O847" s="164"/>
      <c r="P847" s="164"/>
    </row>
    <row r="848" spans="1:16" ht="18" customHeight="1" outlineLevel="1">
      <c r="A848" s="34"/>
      <c r="B848" s="34"/>
      <c r="C848" s="35"/>
      <c r="D848" s="34"/>
      <c r="E848" s="34"/>
      <c r="F848" s="34"/>
      <c r="G848" s="34"/>
      <c r="H848" s="34"/>
      <c r="I848" s="36" t="s">
        <v>71</v>
      </c>
      <c r="J848" s="62">
        <f>SUBTOTAL(9,J838:J847)</f>
        <v>37.79</v>
      </c>
      <c r="K848" s="33"/>
      <c r="L848" s="117"/>
      <c r="M848" s="46"/>
      <c r="N848" s="164"/>
      <c r="O848" s="164"/>
      <c r="P848" s="164"/>
    </row>
    <row r="849" spans="1:16" ht="18" customHeight="1" outlineLevel="1">
      <c r="A849" s="28" t="s">
        <v>72</v>
      </c>
      <c r="B849" s="137" t="s">
        <v>64</v>
      </c>
      <c r="C849" s="29" t="s">
        <v>73</v>
      </c>
      <c r="D849" s="137" t="s">
        <v>74</v>
      </c>
      <c r="E849" s="321" t="s">
        <v>368</v>
      </c>
      <c r="F849" s="326"/>
      <c r="G849" s="165"/>
      <c r="H849" s="165"/>
      <c r="I849" s="136" t="s">
        <v>69</v>
      </c>
      <c r="J849" s="63" t="s">
        <v>70</v>
      </c>
      <c r="K849" s="30"/>
      <c r="L849" s="113"/>
      <c r="M849" s="114"/>
      <c r="N849" s="30"/>
      <c r="O849" s="30"/>
      <c r="P849" s="30"/>
    </row>
    <row r="850" spans="1:16" ht="15" customHeight="1" outlineLevel="1">
      <c r="A850" s="162" t="str">
        <f>VLOOKUP(B850,'M.O.'!A:E,2,FALSE)</f>
        <v>AJUDANTE</v>
      </c>
      <c r="B850" s="163">
        <v>20003</v>
      </c>
      <c r="C850" s="58"/>
      <c r="D850" s="59">
        <f>VLOOKUP(B850,'M.O.'!A:E,5,FALSE)</f>
        <v>14.1</v>
      </c>
      <c r="E850" s="323">
        <v>111.5</v>
      </c>
      <c r="F850" s="323"/>
      <c r="G850" s="38"/>
      <c r="H850" s="38"/>
      <c r="I850" s="31">
        <v>1</v>
      </c>
      <c r="J850" s="59">
        <f t="shared" ref="J850:J859" si="68">TRUNC(I850*D850,2)</f>
        <v>14.1</v>
      </c>
      <c r="K850" s="33"/>
      <c r="L850" s="115"/>
      <c r="M850" s="116"/>
      <c r="N850" s="33"/>
      <c r="O850" s="33"/>
      <c r="P850" s="33"/>
    </row>
    <row r="851" spans="1:16" ht="15" outlineLevel="1">
      <c r="A851" s="162" t="str">
        <f>VLOOKUP(B851,'M.O.'!A:E,2,FALSE)</f>
        <v>SOLDADOR</v>
      </c>
      <c r="B851" s="163" t="s">
        <v>389</v>
      </c>
      <c r="C851" s="58"/>
      <c r="D851" s="59">
        <f>VLOOKUP(B851,'M.O.'!A:E,5,FALSE)</f>
        <v>28.17</v>
      </c>
      <c r="E851" s="323">
        <v>111.5</v>
      </c>
      <c r="F851" s="323"/>
      <c r="G851" s="38"/>
      <c r="H851" s="38"/>
      <c r="I851" s="31">
        <v>1</v>
      </c>
      <c r="J851" s="59">
        <f t="shared" si="68"/>
        <v>28.17</v>
      </c>
      <c r="K851" s="33"/>
      <c r="L851" s="115"/>
      <c r="M851" s="116"/>
      <c r="N851" s="33"/>
      <c r="O851" s="33"/>
      <c r="P851" s="33"/>
    </row>
    <row r="852" spans="1:16" ht="15" outlineLevel="1">
      <c r="A852" s="162">
        <f>VLOOKUP(B852,'M.O.'!A:E,2,FALSE)</f>
        <v>0</v>
      </c>
      <c r="B852" s="163"/>
      <c r="C852" s="58"/>
      <c r="D852" s="59">
        <f>VLOOKUP(B852,'M.O.'!A:E,5,FALSE)</f>
        <v>0</v>
      </c>
      <c r="E852" s="323"/>
      <c r="F852" s="323"/>
      <c r="G852" s="38"/>
      <c r="H852" s="38"/>
      <c r="I852" s="31"/>
      <c r="J852" s="59">
        <f t="shared" si="68"/>
        <v>0</v>
      </c>
      <c r="K852" s="33"/>
      <c r="L852" s="115"/>
      <c r="M852" s="116"/>
      <c r="N852" s="33"/>
      <c r="O852" s="33"/>
      <c r="P852" s="33"/>
    </row>
    <row r="853" spans="1:16" ht="15" outlineLevel="1">
      <c r="A853" s="162">
        <f>VLOOKUP(B853,'M.O.'!A:E,2,FALSE)</f>
        <v>0</v>
      </c>
      <c r="B853" s="163"/>
      <c r="C853" s="58"/>
      <c r="D853" s="59">
        <f>VLOOKUP(B853,'M.O.'!A:E,5,FALSE)</f>
        <v>0</v>
      </c>
      <c r="E853" s="323"/>
      <c r="F853" s="323"/>
      <c r="G853" s="38"/>
      <c r="H853" s="38"/>
      <c r="I853" s="31"/>
      <c r="J853" s="59">
        <f t="shared" si="68"/>
        <v>0</v>
      </c>
      <c r="K853" s="33"/>
      <c r="L853" s="115"/>
      <c r="M853" s="116"/>
      <c r="N853" s="33"/>
      <c r="O853" s="33"/>
      <c r="P853" s="33"/>
    </row>
    <row r="854" spans="1:16" ht="15" outlineLevel="1">
      <c r="A854" s="162">
        <f>VLOOKUP(B854,'M.O.'!A:E,2,FALSE)</f>
        <v>0</v>
      </c>
      <c r="B854" s="163"/>
      <c r="C854" s="58"/>
      <c r="D854" s="59">
        <f>VLOOKUP(B854,'M.O.'!A:E,5,FALSE)</f>
        <v>0</v>
      </c>
      <c r="E854" s="323"/>
      <c r="F854" s="323"/>
      <c r="G854" s="38"/>
      <c r="H854" s="38"/>
      <c r="I854" s="31"/>
      <c r="J854" s="59">
        <f t="shared" si="68"/>
        <v>0</v>
      </c>
      <c r="K854" s="33"/>
      <c r="L854" s="115"/>
      <c r="M854" s="116"/>
      <c r="N854" s="33"/>
      <c r="O854" s="33"/>
      <c r="P854" s="33"/>
    </row>
    <row r="855" spans="1:16" ht="15" outlineLevel="1">
      <c r="A855" s="162">
        <f>VLOOKUP(B855,'M.O.'!A:E,2,FALSE)</f>
        <v>0</v>
      </c>
      <c r="B855" s="163"/>
      <c r="C855" s="58"/>
      <c r="D855" s="59">
        <f>VLOOKUP(B855,'M.O.'!A:E,5,FALSE)</f>
        <v>0</v>
      </c>
      <c r="E855" s="323"/>
      <c r="F855" s="323"/>
      <c r="G855" s="38"/>
      <c r="H855" s="38"/>
      <c r="I855" s="31"/>
      <c r="J855" s="59">
        <f t="shared" si="68"/>
        <v>0</v>
      </c>
      <c r="K855" s="33"/>
      <c r="L855" s="115"/>
      <c r="M855" s="116"/>
      <c r="N855" s="33"/>
      <c r="O855" s="33"/>
      <c r="P855" s="33"/>
    </row>
    <row r="856" spans="1:16" ht="15" outlineLevel="1">
      <c r="A856" s="162">
        <f>VLOOKUP(B856,'M.O.'!A:E,2,FALSE)</f>
        <v>0</v>
      </c>
      <c r="B856" s="163"/>
      <c r="C856" s="58"/>
      <c r="D856" s="59">
        <f>VLOOKUP(B856,'M.O.'!A:E,5,FALSE)</f>
        <v>0</v>
      </c>
      <c r="E856" s="323"/>
      <c r="F856" s="323"/>
      <c r="G856" s="38"/>
      <c r="H856" s="38"/>
      <c r="I856" s="31"/>
      <c r="J856" s="59">
        <f t="shared" si="68"/>
        <v>0</v>
      </c>
      <c r="K856" s="33"/>
      <c r="L856" s="115"/>
      <c r="M856" s="116"/>
      <c r="N856" s="33"/>
      <c r="O856" s="33"/>
      <c r="P856" s="33"/>
    </row>
    <row r="857" spans="1:16" ht="15" outlineLevel="1">
      <c r="A857" s="162">
        <f>VLOOKUP(B857,'M.O.'!A:E,2,FALSE)</f>
        <v>0</v>
      </c>
      <c r="B857" s="163"/>
      <c r="C857" s="58"/>
      <c r="D857" s="59">
        <f>VLOOKUP(B857,'M.O.'!A:E,5,FALSE)</f>
        <v>0</v>
      </c>
      <c r="E857" s="323"/>
      <c r="F857" s="323"/>
      <c r="G857" s="38"/>
      <c r="H857" s="38"/>
      <c r="I857" s="31"/>
      <c r="J857" s="59">
        <f t="shared" si="68"/>
        <v>0</v>
      </c>
      <c r="K857" s="33"/>
      <c r="L857" s="115"/>
      <c r="M857" s="116"/>
      <c r="N857" s="33"/>
      <c r="O857" s="33"/>
      <c r="P857" s="33"/>
    </row>
    <row r="858" spans="1:16" ht="15" outlineLevel="1">
      <c r="A858" s="162">
        <f>VLOOKUP(B858,'M.O.'!A:E,2,FALSE)</f>
        <v>0</v>
      </c>
      <c r="B858" s="163"/>
      <c r="C858" s="58"/>
      <c r="D858" s="59">
        <f>VLOOKUP(B858,'M.O.'!A:E,5,FALSE)</f>
        <v>0</v>
      </c>
      <c r="E858" s="323"/>
      <c r="F858" s="323"/>
      <c r="G858" s="38"/>
      <c r="H858" s="38"/>
      <c r="I858" s="31"/>
      <c r="J858" s="59">
        <f t="shared" si="68"/>
        <v>0</v>
      </c>
      <c r="K858" s="33"/>
      <c r="L858" s="115"/>
      <c r="M858" s="116"/>
      <c r="N858" s="33"/>
      <c r="O858" s="33"/>
      <c r="P858" s="33"/>
    </row>
    <row r="859" spans="1:16" ht="15" outlineLevel="1">
      <c r="A859" s="162">
        <f>VLOOKUP(B859,'M.O.'!A:E,2,FALSE)</f>
        <v>0</v>
      </c>
      <c r="B859" s="163"/>
      <c r="C859" s="58"/>
      <c r="D859" s="59">
        <f>VLOOKUP(B859,'M.O.'!A:E,5,FALSE)</f>
        <v>0</v>
      </c>
      <c r="E859" s="323"/>
      <c r="F859" s="323"/>
      <c r="G859" s="38"/>
      <c r="H859" s="38"/>
      <c r="I859" s="31"/>
      <c r="J859" s="61">
        <f t="shared" si="68"/>
        <v>0</v>
      </c>
      <c r="K859" s="33"/>
      <c r="L859" s="115"/>
      <c r="M859" s="116"/>
      <c r="N859" s="33"/>
      <c r="O859" s="33"/>
      <c r="P859" s="33"/>
    </row>
    <row r="860" spans="1:16" ht="18" customHeight="1" outlineLevel="1">
      <c r="A860" s="34"/>
      <c r="B860" s="34"/>
      <c r="C860" s="35"/>
      <c r="D860" s="34"/>
      <c r="E860" s="34"/>
      <c r="F860" s="34"/>
      <c r="G860" s="34"/>
      <c r="H860" s="34"/>
      <c r="I860" s="36" t="s">
        <v>75</v>
      </c>
      <c r="J860" s="62">
        <f>SUBTOTAL(9,J850:J859)</f>
        <v>42.27</v>
      </c>
      <c r="K860" s="33"/>
      <c r="L860" s="117"/>
      <c r="M860" s="46"/>
      <c r="N860" s="39"/>
      <c r="O860" s="39"/>
      <c r="P860" s="39"/>
    </row>
    <row r="861" spans="1:16" ht="18" customHeight="1" outlineLevel="1">
      <c r="A861" s="28" t="s">
        <v>76</v>
      </c>
      <c r="B861" s="137" t="s">
        <v>64</v>
      </c>
      <c r="C861" s="29" t="s">
        <v>77</v>
      </c>
      <c r="D861" s="137" t="s">
        <v>78</v>
      </c>
      <c r="E861" s="321" t="s">
        <v>79</v>
      </c>
      <c r="F861" s="321"/>
      <c r="G861" s="324" t="s">
        <v>80</v>
      </c>
      <c r="H861" s="324"/>
      <c r="I861" s="136"/>
      <c r="J861" s="63" t="s">
        <v>81</v>
      </c>
      <c r="K861" s="30"/>
      <c r="L861" s="113"/>
      <c r="M861" s="114"/>
      <c r="N861" s="30"/>
      <c r="O861" s="30"/>
      <c r="P861" s="30"/>
    </row>
    <row r="862" spans="1:16" ht="15" customHeight="1" outlineLevel="1">
      <c r="A862" s="40" t="s">
        <v>369</v>
      </c>
      <c r="B862" s="166">
        <v>14</v>
      </c>
      <c r="C862" s="41">
        <v>5</v>
      </c>
      <c r="D862" s="42" t="s">
        <v>98</v>
      </c>
      <c r="E862" s="325"/>
      <c r="F862" s="325"/>
      <c r="G862" s="325"/>
      <c r="H862" s="325"/>
      <c r="I862" s="167"/>
      <c r="J862" s="59">
        <f>TRUNC((IF(D862&lt;&gt;0,J860,0)+IF(E862&lt;&gt;0,J848,0)+IF(G862&lt;&gt;0,J881,0))*(C862/100),2)</f>
        <v>2.11</v>
      </c>
      <c r="K862" s="33"/>
      <c r="L862" s="168"/>
      <c r="M862" s="169"/>
      <c r="N862" s="33"/>
      <c r="O862" s="33"/>
      <c r="P862" s="33"/>
    </row>
    <row r="863" spans="1:16" ht="15" customHeight="1" outlineLevel="1">
      <c r="A863" s="40" t="s">
        <v>99</v>
      </c>
      <c r="B863" s="166">
        <v>11</v>
      </c>
      <c r="C863" s="41">
        <v>1.1200000000000001</v>
      </c>
      <c r="D863" s="42" t="s">
        <v>98</v>
      </c>
      <c r="E863" s="325"/>
      <c r="F863" s="325"/>
      <c r="G863" s="325"/>
      <c r="H863" s="325"/>
      <c r="I863" s="167"/>
      <c r="J863" s="59">
        <f>TRUNC((IF(D863&lt;&gt;0,J860,0)+IF(E863&lt;&gt;0,J848,0)+IF(G863&lt;&gt;0,J881,0))*(C863/100),2)</f>
        <v>0.47</v>
      </c>
      <c r="K863" s="33"/>
      <c r="L863" s="168"/>
      <c r="M863" s="169"/>
      <c r="N863" s="33"/>
      <c r="O863" s="33"/>
      <c r="P863" s="33"/>
    </row>
    <row r="864" spans="1:16" ht="15" customHeight="1" outlineLevel="1">
      <c r="A864" s="40" t="s">
        <v>100</v>
      </c>
      <c r="B864" s="166">
        <v>12</v>
      </c>
      <c r="C864" s="41">
        <v>9.6</v>
      </c>
      <c r="D864" s="42" t="s">
        <v>98</v>
      </c>
      <c r="E864" s="325"/>
      <c r="F864" s="325"/>
      <c r="G864" s="325"/>
      <c r="H864" s="325"/>
      <c r="I864" s="167"/>
      <c r="J864" s="59">
        <f>TRUNC((IF(D864&lt;&gt;0,J860,0)+IF(E864&lt;&gt;0,J848,0)+IF(G864&lt;&gt;0,J881,0))*(C864/100),2)</f>
        <v>4.05</v>
      </c>
      <c r="K864" s="33"/>
      <c r="L864" s="168"/>
      <c r="M864" s="169"/>
      <c r="N864" s="33"/>
      <c r="O864" s="33"/>
      <c r="P864" s="33"/>
    </row>
    <row r="865" spans="1:16" ht="15" customHeight="1" outlineLevel="1">
      <c r="A865" s="40" t="s">
        <v>101</v>
      </c>
      <c r="B865" s="166">
        <v>13</v>
      </c>
      <c r="C865" s="41">
        <v>4.79</v>
      </c>
      <c r="D865" s="42" t="s">
        <v>98</v>
      </c>
      <c r="E865" s="325"/>
      <c r="F865" s="325"/>
      <c r="G865" s="325"/>
      <c r="H865" s="325"/>
      <c r="I865" s="167"/>
      <c r="J865" s="61">
        <f>TRUNC((IF(D865&lt;&gt;0,J860,0)+IF(E865&lt;&gt;0,J848,0)+IF(G865&lt;&gt;0,J881,0))*(C865/100),2)</f>
        <v>2.02</v>
      </c>
      <c r="K865" s="33"/>
      <c r="L865" s="168"/>
      <c r="M865" s="169"/>
      <c r="N865" s="33"/>
      <c r="O865" s="33"/>
      <c r="P865" s="33"/>
    </row>
    <row r="866" spans="1:16" ht="18" customHeight="1" outlineLevel="1">
      <c r="A866" s="43"/>
      <c r="B866" s="43"/>
      <c r="C866" s="44"/>
      <c r="D866" s="43"/>
      <c r="E866" s="43"/>
      <c r="F866" s="43"/>
      <c r="G866" s="43"/>
      <c r="H866" s="43"/>
      <c r="I866" s="45" t="s">
        <v>82</v>
      </c>
      <c r="J866" s="62">
        <f>SUBTOTAL(9,J862:J865)</f>
        <v>8.65</v>
      </c>
      <c r="K866" s="33"/>
      <c r="L866" s="117"/>
      <c r="M866" s="46"/>
      <c r="N866" s="164"/>
      <c r="O866" s="164"/>
      <c r="P866" s="164"/>
    </row>
    <row r="867" spans="1:16" ht="18" customHeight="1" outlineLevel="1">
      <c r="A867" s="43"/>
      <c r="B867" s="43"/>
      <c r="C867" s="44"/>
      <c r="D867" s="43"/>
      <c r="E867" s="43"/>
      <c r="F867" s="43"/>
      <c r="G867" s="43"/>
      <c r="H867" s="43"/>
      <c r="I867" s="45" t="s">
        <v>370</v>
      </c>
      <c r="J867" s="62">
        <f>SUBTOTAL(9,J838:J866)</f>
        <v>88.71</v>
      </c>
      <c r="K867" s="33"/>
      <c r="L867" s="117"/>
      <c r="M867" s="46"/>
      <c r="N867" s="33"/>
      <c r="O867" s="33"/>
      <c r="P867" s="33"/>
    </row>
    <row r="868" spans="1:16" ht="18" customHeight="1" outlineLevel="1">
      <c r="A868" s="43"/>
      <c r="B868" s="43"/>
      <c r="C868" s="44"/>
      <c r="D868" s="43"/>
      <c r="E868" s="43"/>
      <c r="F868" s="43"/>
      <c r="G868" s="43"/>
      <c r="H868" s="43"/>
      <c r="I868" s="45" t="s">
        <v>83</v>
      </c>
      <c r="J868" s="64">
        <v>2.7896999999999998</v>
      </c>
      <c r="K868" s="33"/>
      <c r="L868" s="117"/>
      <c r="M868" s="46"/>
      <c r="N868" s="33"/>
      <c r="O868" s="33"/>
      <c r="P868" s="33"/>
    </row>
    <row r="869" spans="1:16" ht="18" customHeight="1" outlineLevel="1">
      <c r="A869" s="43"/>
      <c r="B869" s="43"/>
      <c r="C869" s="44"/>
      <c r="D869" s="43"/>
      <c r="E869" s="43"/>
      <c r="F869" s="43"/>
      <c r="G869" s="43"/>
      <c r="H869" s="43"/>
      <c r="I869" s="45" t="s">
        <v>84</v>
      </c>
      <c r="J869" s="65">
        <f>TRUNC(J867/J868,2)</f>
        <v>31.79</v>
      </c>
      <c r="K869" s="33"/>
      <c r="L869" s="117"/>
      <c r="M869" s="46"/>
      <c r="N869" s="33"/>
      <c r="O869" s="33"/>
      <c r="P869" s="33"/>
    </row>
    <row r="870" spans="1:16" ht="18" customHeight="1" outlineLevel="1">
      <c r="A870" s="47" t="s">
        <v>85</v>
      </c>
      <c r="B870" s="48" t="s">
        <v>64</v>
      </c>
      <c r="C870" s="49" t="s">
        <v>13</v>
      </c>
      <c r="D870" s="37" t="s">
        <v>94</v>
      </c>
      <c r="E870" s="37"/>
      <c r="F870" s="37"/>
      <c r="G870" s="50"/>
      <c r="H870" s="50"/>
      <c r="I870" s="50" t="s">
        <v>69</v>
      </c>
      <c r="J870" s="63" t="s">
        <v>94</v>
      </c>
      <c r="K870" s="30"/>
      <c r="L870" s="113"/>
      <c r="M870" s="114"/>
      <c r="N870" s="30"/>
      <c r="O870" s="30"/>
      <c r="P870" s="30"/>
    </row>
    <row r="871" spans="1:16" ht="15" customHeight="1" outlineLevel="1">
      <c r="A871" s="162" t="str">
        <f>VLOOKUP(B871,Materiais!A:D,2,FALSE)</f>
        <v>ELETRODO REVESTIDO E70XX</v>
      </c>
      <c r="B871" s="162" t="s">
        <v>777</v>
      </c>
      <c r="C871" s="60" t="str">
        <f>VLOOKUP(B871,Materiais!A:D,3,FALSE)</f>
        <v>Kg</v>
      </c>
      <c r="D871" s="59">
        <f>VLOOKUP(B871,Materiais!A:D,4,FALSE)</f>
        <v>30.87</v>
      </c>
      <c r="E871" s="170"/>
      <c r="F871" s="170"/>
      <c r="G871" s="170"/>
      <c r="H871" s="170"/>
      <c r="I871" s="31">
        <v>1</v>
      </c>
      <c r="J871" s="59">
        <f t="shared" ref="J871:J880" si="69">TRUNC(I871*D871,2)</f>
        <v>30.87</v>
      </c>
      <c r="K871" s="33"/>
      <c r="L871" s="115"/>
      <c r="M871" s="116"/>
      <c r="N871" s="33"/>
      <c r="O871" s="33"/>
      <c r="P871" s="33"/>
    </row>
    <row r="872" spans="1:16" ht="15" customHeight="1" outlineLevel="1">
      <c r="A872" s="162">
        <f>VLOOKUP(B872,Materiais!A:D,2,FALSE)</f>
        <v>0</v>
      </c>
      <c r="B872" s="162"/>
      <c r="C872" s="60">
        <f>VLOOKUP(B872,Materiais!A:D,3,FALSE)</f>
        <v>0</v>
      </c>
      <c r="D872" s="59">
        <f>VLOOKUP(B872,Materiais!A:D,4,FALSE)</f>
        <v>0</v>
      </c>
      <c r="E872" s="170"/>
      <c r="F872" s="170"/>
      <c r="G872" s="170"/>
      <c r="H872" s="170"/>
      <c r="I872" s="31"/>
      <c r="J872" s="59">
        <f t="shared" si="69"/>
        <v>0</v>
      </c>
      <c r="K872" s="33"/>
      <c r="L872" s="115"/>
      <c r="M872" s="116"/>
      <c r="N872" s="33"/>
      <c r="O872" s="33"/>
      <c r="P872" s="33"/>
    </row>
    <row r="873" spans="1:16" ht="15" customHeight="1" outlineLevel="1">
      <c r="A873" s="162">
        <f>VLOOKUP(B873,Materiais!A:D,2,FALSE)</f>
        <v>0</v>
      </c>
      <c r="B873" s="162"/>
      <c r="C873" s="60">
        <f>VLOOKUP(B873,Materiais!A:D,3,FALSE)</f>
        <v>0</v>
      </c>
      <c r="D873" s="59">
        <f>VLOOKUP(B873,Materiais!A:D,4,FALSE)</f>
        <v>0</v>
      </c>
      <c r="E873" s="170"/>
      <c r="F873" s="170"/>
      <c r="G873" s="170"/>
      <c r="H873" s="170"/>
      <c r="I873" s="31"/>
      <c r="J873" s="59">
        <f t="shared" si="69"/>
        <v>0</v>
      </c>
      <c r="K873" s="33"/>
      <c r="L873" s="115"/>
      <c r="M873" s="116"/>
      <c r="N873" s="33"/>
      <c r="O873" s="33"/>
      <c r="P873" s="33"/>
    </row>
    <row r="874" spans="1:16" ht="15" customHeight="1" outlineLevel="1">
      <c r="A874" s="162">
        <f>VLOOKUP(B874,Materiais!A:D,2,FALSE)</f>
        <v>0</v>
      </c>
      <c r="B874" s="162"/>
      <c r="C874" s="60">
        <f>VLOOKUP(B874,Materiais!A:D,3,FALSE)</f>
        <v>0</v>
      </c>
      <c r="D874" s="59">
        <f>VLOOKUP(B874,Materiais!A:D,4,FALSE)</f>
        <v>0</v>
      </c>
      <c r="E874" s="170"/>
      <c r="F874" s="170"/>
      <c r="G874" s="170"/>
      <c r="H874" s="170"/>
      <c r="I874" s="31"/>
      <c r="J874" s="59">
        <f t="shared" si="69"/>
        <v>0</v>
      </c>
      <c r="K874" s="33"/>
      <c r="L874" s="115"/>
      <c r="M874" s="116"/>
      <c r="N874" s="33"/>
      <c r="O874" s="33"/>
      <c r="P874" s="33"/>
    </row>
    <row r="875" spans="1:16" ht="15" customHeight="1" outlineLevel="1">
      <c r="A875" s="162">
        <f>VLOOKUP(B875,Materiais!A:D,2,FALSE)</f>
        <v>0</v>
      </c>
      <c r="B875" s="162"/>
      <c r="C875" s="60">
        <f>VLOOKUP(B875,Materiais!A:D,3,FALSE)</f>
        <v>0</v>
      </c>
      <c r="D875" s="59">
        <f>VLOOKUP(B875,Materiais!A:D,4,FALSE)</f>
        <v>0</v>
      </c>
      <c r="E875" s="170"/>
      <c r="F875" s="170"/>
      <c r="G875" s="170"/>
      <c r="H875" s="170"/>
      <c r="I875" s="31"/>
      <c r="J875" s="59">
        <f t="shared" si="69"/>
        <v>0</v>
      </c>
      <c r="K875" s="33"/>
      <c r="L875" s="115"/>
      <c r="M875" s="116"/>
      <c r="N875" s="33"/>
      <c r="O875" s="33"/>
      <c r="P875" s="33"/>
    </row>
    <row r="876" spans="1:16" ht="15" customHeight="1" outlineLevel="1">
      <c r="A876" s="162">
        <f>VLOOKUP(B876,Materiais!A:D,2,FALSE)</f>
        <v>0</v>
      </c>
      <c r="B876" s="162"/>
      <c r="C876" s="60">
        <f>VLOOKUP(B876,Materiais!A:D,3,FALSE)</f>
        <v>0</v>
      </c>
      <c r="D876" s="59">
        <f>VLOOKUP(B876,Materiais!A:D,4,FALSE)</f>
        <v>0</v>
      </c>
      <c r="E876" s="170"/>
      <c r="F876" s="170"/>
      <c r="G876" s="170"/>
      <c r="H876" s="170"/>
      <c r="I876" s="31"/>
      <c r="J876" s="59">
        <f t="shared" si="69"/>
        <v>0</v>
      </c>
      <c r="K876" s="33"/>
      <c r="L876" s="115"/>
      <c r="M876" s="116"/>
      <c r="N876" s="33"/>
      <c r="O876" s="33"/>
      <c r="P876" s="33"/>
    </row>
    <row r="877" spans="1:16" ht="15" customHeight="1" outlineLevel="1">
      <c r="A877" s="162">
        <f>VLOOKUP(B877,Materiais!A:D,2,FALSE)</f>
        <v>0</v>
      </c>
      <c r="B877" s="162"/>
      <c r="C877" s="60">
        <f>VLOOKUP(B877,Materiais!A:D,3,FALSE)</f>
        <v>0</v>
      </c>
      <c r="D877" s="59">
        <f>VLOOKUP(B877,Materiais!A:D,4,FALSE)</f>
        <v>0</v>
      </c>
      <c r="E877" s="170"/>
      <c r="F877" s="170"/>
      <c r="G877" s="170"/>
      <c r="H877" s="170"/>
      <c r="I877" s="31"/>
      <c r="J877" s="59">
        <f t="shared" si="69"/>
        <v>0</v>
      </c>
      <c r="K877" s="33"/>
      <c r="L877" s="115"/>
      <c r="M877" s="116"/>
      <c r="N877" s="33"/>
      <c r="O877" s="33"/>
      <c r="P877" s="33"/>
    </row>
    <row r="878" spans="1:16" ht="15" customHeight="1" outlineLevel="1">
      <c r="A878" s="162">
        <f>VLOOKUP(B878,Materiais!A:D,2,FALSE)</f>
        <v>0</v>
      </c>
      <c r="B878" s="162"/>
      <c r="C878" s="60">
        <f>VLOOKUP(B878,Materiais!A:D,3,FALSE)</f>
        <v>0</v>
      </c>
      <c r="D878" s="59">
        <f>VLOOKUP(B878,Materiais!A:D,4,FALSE)</f>
        <v>0</v>
      </c>
      <c r="E878" s="170"/>
      <c r="F878" s="170"/>
      <c r="G878" s="170"/>
      <c r="H878" s="170"/>
      <c r="I878" s="31"/>
      <c r="J878" s="59">
        <f t="shared" si="69"/>
        <v>0</v>
      </c>
      <c r="K878" s="33"/>
      <c r="L878" s="115"/>
      <c r="M878" s="116"/>
      <c r="N878" s="33"/>
      <c r="O878" s="33"/>
      <c r="P878" s="33"/>
    </row>
    <row r="879" spans="1:16" ht="15" customHeight="1" outlineLevel="1">
      <c r="A879" s="162">
        <f>VLOOKUP(B879,Materiais!A:D,2,FALSE)</f>
        <v>0</v>
      </c>
      <c r="B879" s="162"/>
      <c r="C879" s="60">
        <f>VLOOKUP(B879,Materiais!A:D,3,FALSE)</f>
        <v>0</v>
      </c>
      <c r="D879" s="59">
        <f>VLOOKUP(B879,Materiais!A:D,4,FALSE)</f>
        <v>0</v>
      </c>
      <c r="E879" s="170"/>
      <c r="F879" s="170"/>
      <c r="G879" s="170"/>
      <c r="H879" s="170"/>
      <c r="I879" s="31"/>
      <c r="J879" s="59">
        <f t="shared" si="69"/>
        <v>0</v>
      </c>
      <c r="K879" s="33"/>
      <c r="L879" s="115"/>
      <c r="M879" s="116"/>
      <c r="N879" s="33"/>
      <c r="O879" s="33"/>
      <c r="P879" s="33"/>
    </row>
    <row r="880" spans="1:16" ht="15" customHeight="1" outlineLevel="1">
      <c r="A880" s="162">
        <f>VLOOKUP(B880,Materiais!A:D,2,FALSE)</f>
        <v>0</v>
      </c>
      <c r="B880" s="162"/>
      <c r="C880" s="60">
        <f>VLOOKUP(B880,Materiais!A:D,3,FALSE)</f>
        <v>0</v>
      </c>
      <c r="D880" s="59">
        <f>VLOOKUP(B880,Materiais!A:D,4,FALSE)</f>
        <v>0</v>
      </c>
      <c r="E880" s="170"/>
      <c r="F880" s="170"/>
      <c r="G880" s="170"/>
      <c r="H880" s="170"/>
      <c r="I880" s="31"/>
      <c r="J880" s="59">
        <f t="shared" si="69"/>
        <v>0</v>
      </c>
      <c r="K880" s="33"/>
      <c r="L880" s="115"/>
      <c r="M880" s="116"/>
      <c r="N880" s="33"/>
      <c r="O880" s="33"/>
      <c r="P880" s="33"/>
    </row>
    <row r="881" spans="1:16" ht="18" customHeight="1" outlineLevel="1">
      <c r="A881" s="66"/>
      <c r="B881" s="66"/>
      <c r="C881" s="67"/>
      <c r="D881" s="66"/>
      <c r="E881" s="66"/>
      <c r="F881" s="66"/>
      <c r="G881" s="66"/>
      <c r="H881" s="66"/>
      <c r="I881" s="68" t="s">
        <v>371</v>
      </c>
      <c r="J881" s="69">
        <f>SUBTOTAL(9,J871:J880)</f>
        <v>30.87</v>
      </c>
      <c r="K881" s="33"/>
      <c r="L881" s="117"/>
      <c r="M881" s="46"/>
      <c r="N881" s="39"/>
      <c r="O881" s="39"/>
      <c r="P881" s="39"/>
    </row>
    <row r="882" spans="1:16" ht="18" customHeight="1" outlineLevel="1">
      <c r="A882" s="26" t="s">
        <v>87</v>
      </c>
      <c r="B882" s="70" t="s">
        <v>64</v>
      </c>
      <c r="C882" s="71" t="s">
        <v>13</v>
      </c>
      <c r="D882" s="72" t="s">
        <v>94</v>
      </c>
      <c r="E882" s="72"/>
      <c r="F882" s="72"/>
      <c r="G882" s="73"/>
      <c r="H882" s="73"/>
      <c r="I882" s="73" t="s">
        <v>69</v>
      </c>
      <c r="J882" s="72" t="s">
        <v>94</v>
      </c>
      <c r="K882" s="30"/>
      <c r="L882" s="113"/>
      <c r="M882" s="114"/>
      <c r="N882" s="30"/>
      <c r="O882" s="30"/>
      <c r="P882" s="30"/>
    </row>
    <row r="883" spans="1:16" ht="15" customHeight="1" outlineLevel="1">
      <c r="A883" s="162">
        <f>VLOOKUP(B883,Serviços!A:D,2,FALSE)</f>
        <v>0</v>
      </c>
      <c r="B883" s="162"/>
      <c r="C883" s="60">
        <f>VLOOKUP(B883,Serviços!A:D,3,FALSE)</f>
        <v>0</v>
      </c>
      <c r="D883" s="74">
        <f>VLOOKUP(B883,Serviços!A:F,6,FALSE)</f>
        <v>0</v>
      </c>
      <c r="E883" s="171"/>
      <c r="F883" s="171"/>
      <c r="G883" s="171"/>
      <c r="H883" s="171"/>
      <c r="I883" s="57"/>
      <c r="J883" s="59">
        <f>TRUNC(I883*D883,2)</f>
        <v>0</v>
      </c>
      <c r="K883" s="33"/>
      <c r="L883" s="115"/>
      <c r="M883" s="116"/>
      <c r="N883" s="33"/>
      <c r="O883" s="33"/>
      <c r="P883" s="33"/>
    </row>
    <row r="884" spans="1:16" ht="15" customHeight="1" outlineLevel="1">
      <c r="A884" s="162">
        <f>VLOOKUP(B884,Serviços!A:D,2,FALSE)</f>
        <v>0</v>
      </c>
      <c r="B884" s="162"/>
      <c r="C884" s="60">
        <f>VLOOKUP(B884,Serviços!A:D,3,FALSE)</f>
        <v>0</v>
      </c>
      <c r="D884" s="74">
        <f>VLOOKUP(B884,Serviços!A:F,6,FALSE)</f>
        <v>0</v>
      </c>
      <c r="E884" s="171"/>
      <c r="F884" s="171"/>
      <c r="G884" s="171"/>
      <c r="H884" s="171"/>
      <c r="I884" s="57"/>
      <c r="J884" s="59">
        <f t="shared" ref="J884:J887" si="70">TRUNC(I884*D884,2)</f>
        <v>0</v>
      </c>
      <c r="K884" s="33"/>
      <c r="L884" s="115"/>
      <c r="M884" s="116"/>
      <c r="N884" s="33"/>
      <c r="O884" s="33"/>
      <c r="P884" s="33"/>
    </row>
    <row r="885" spans="1:16" ht="15" customHeight="1" outlineLevel="1">
      <c r="A885" s="162">
        <f>VLOOKUP(B885,Serviços!A:D,2,FALSE)</f>
        <v>0</v>
      </c>
      <c r="B885" s="162"/>
      <c r="C885" s="60">
        <f>VLOOKUP(B885,Serviços!A:D,3,FALSE)</f>
        <v>0</v>
      </c>
      <c r="D885" s="74">
        <f>VLOOKUP(B885,Serviços!A:F,6,FALSE)</f>
        <v>0</v>
      </c>
      <c r="E885" s="171"/>
      <c r="F885" s="171"/>
      <c r="G885" s="171"/>
      <c r="H885" s="171"/>
      <c r="I885" s="57"/>
      <c r="J885" s="59">
        <f t="shared" si="70"/>
        <v>0</v>
      </c>
      <c r="K885" s="33"/>
      <c r="L885" s="115"/>
      <c r="M885" s="116"/>
      <c r="N885" s="33"/>
      <c r="O885" s="33"/>
      <c r="P885" s="33"/>
    </row>
    <row r="886" spans="1:16" ht="15" customHeight="1" outlineLevel="1">
      <c r="A886" s="162">
        <f>VLOOKUP(B886,Serviços!A:D,2,FALSE)</f>
        <v>0</v>
      </c>
      <c r="B886" s="162"/>
      <c r="C886" s="60">
        <f>VLOOKUP(B886,Serviços!A:D,3,FALSE)</f>
        <v>0</v>
      </c>
      <c r="D886" s="74">
        <f>VLOOKUP(B886,Serviços!A:F,6,FALSE)</f>
        <v>0</v>
      </c>
      <c r="E886" s="171"/>
      <c r="F886" s="171"/>
      <c r="G886" s="171"/>
      <c r="H886" s="171"/>
      <c r="I886" s="57"/>
      <c r="J886" s="59">
        <f t="shared" si="70"/>
        <v>0</v>
      </c>
      <c r="K886" s="33"/>
      <c r="L886" s="115"/>
      <c r="M886" s="116"/>
      <c r="N886" s="33"/>
      <c r="O886" s="33"/>
      <c r="P886" s="33"/>
    </row>
    <row r="887" spans="1:16" ht="15" customHeight="1" outlineLevel="1">
      <c r="A887" s="162">
        <f>VLOOKUP(B887,Serviços!A:D,2,FALSE)</f>
        <v>0</v>
      </c>
      <c r="B887" s="162"/>
      <c r="C887" s="60">
        <f>VLOOKUP(B887,Serviços!A:D,3,FALSE)</f>
        <v>0</v>
      </c>
      <c r="D887" s="74">
        <f>VLOOKUP(B887,Serviços!A:F,6,FALSE)</f>
        <v>0</v>
      </c>
      <c r="E887" s="171"/>
      <c r="F887" s="171"/>
      <c r="G887" s="171"/>
      <c r="H887" s="171"/>
      <c r="I887" s="57"/>
      <c r="J887" s="59">
        <f t="shared" si="70"/>
        <v>0</v>
      </c>
      <c r="K887" s="33"/>
      <c r="L887" s="115"/>
      <c r="M887" s="116"/>
      <c r="N887" s="33"/>
      <c r="O887" s="33"/>
      <c r="P887" s="33"/>
    </row>
    <row r="888" spans="1:16" ht="18" customHeight="1" outlineLevel="1">
      <c r="A888" s="34"/>
      <c r="B888" s="34"/>
      <c r="C888" s="35"/>
      <c r="D888" s="34"/>
      <c r="E888" s="34"/>
      <c r="F888" s="34"/>
      <c r="G888" s="34"/>
      <c r="H888" s="34"/>
      <c r="I888" s="51" t="s">
        <v>88</v>
      </c>
      <c r="J888" s="52">
        <f>SUBTOTAL(9,J883:J887)</f>
        <v>0</v>
      </c>
      <c r="K888" s="33"/>
      <c r="L888" s="117"/>
      <c r="M888" s="46"/>
      <c r="N888" s="39"/>
      <c r="O888" s="39"/>
      <c r="P888" s="39"/>
    </row>
    <row r="889" spans="1:16" ht="18" customHeight="1" outlineLevel="1">
      <c r="A889" s="28" t="s">
        <v>89</v>
      </c>
      <c r="B889" s="53" t="s">
        <v>64</v>
      </c>
      <c r="C889" s="29" t="s">
        <v>13</v>
      </c>
      <c r="D889" s="137" t="s">
        <v>90</v>
      </c>
      <c r="E889" s="137" t="s">
        <v>91</v>
      </c>
      <c r="F889" s="137" t="s">
        <v>92</v>
      </c>
      <c r="G889" s="137" t="s">
        <v>93</v>
      </c>
      <c r="H889" s="137" t="s">
        <v>81</v>
      </c>
      <c r="I889" s="136" t="s">
        <v>69</v>
      </c>
      <c r="J889" s="137" t="s">
        <v>94</v>
      </c>
      <c r="K889" s="161"/>
      <c r="L889" s="113"/>
      <c r="M889" s="114"/>
      <c r="N889" s="161"/>
      <c r="O889" s="161"/>
      <c r="P889" s="161"/>
    </row>
    <row r="890" spans="1:16" ht="15" customHeight="1" outlineLevel="1">
      <c r="A890" s="40"/>
      <c r="B890" s="40"/>
      <c r="C890" s="41"/>
      <c r="D890" s="32"/>
      <c r="E890" s="38"/>
      <c r="F890" s="38"/>
      <c r="G890" s="38"/>
      <c r="H890" s="170"/>
      <c r="I890" s="57"/>
      <c r="J890" s="59">
        <f t="shared" ref="J890:J894" si="71">TRUNC(I890*D890,2)</f>
        <v>0</v>
      </c>
      <c r="K890" s="33"/>
      <c r="L890" s="115"/>
      <c r="M890" s="116"/>
      <c r="N890" s="33"/>
      <c r="O890" s="33"/>
      <c r="P890" s="33"/>
    </row>
    <row r="891" spans="1:16" ht="15" customHeight="1" outlineLevel="1">
      <c r="A891" s="40"/>
      <c r="B891" s="40"/>
      <c r="C891" s="41"/>
      <c r="D891" s="32"/>
      <c r="E891" s="38"/>
      <c r="F891" s="38"/>
      <c r="G891" s="38"/>
      <c r="H891" s="170"/>
      <c r="I891" s="57"/>
      <c r="J891" s="59">
        <f t="shared" si="71"/>
        <v>0</v>
      </c>
      <c r="K891" s="33"/>
      <c r="L891" s="115"/>
      <c r="M891" s="116"/>
      <c r="N891" s="33"/>
      <c r="O891" s="33"/>
      <c r="P891" s="33"/>
    </row>
    <row r="892" spans="1:16" ht="15" customHeight="1" outlineLevel="1">
      <c r="A892" s="40"/>
      <c r="B892" s="40"/>
      <c r="C892" s="41"/>
      <c r="D892" s="32"/>
      <c r="E892" s="38"/>
      <c r="F892" s="38"/>
      <c r="G892" s="38"/>
      <c r="H892" s="170"/>
      <c r="I892" s="57"/>
      <c r="J892" s="59">
        <f t="shared" si="71"/>
        <v>0</v>
      </c>
      <c r="K892" s="33"/>
      <c r="L892" s="115"/>
      <c r="M892" s="116"/>
      <c r="N892" s="33"/>
      <c r="O892" s="33"/>
      <c r="P892" s="33"/>
    </row>
    <row r="893" spans="1:16" ht="15" customHeight="1" outlineLevel="1">
      <c r="A893" s="40"/>
      <c r="B893" s="40"/>
      <c r="C893" s="41"/>
      <c r="D893" s="32"/>
      <c r="E893" s="38"/>
      <c r="F893" s="38"/>
      <c r="G893" s="38"/>
      <c r="H893" s="170"/>
      <c r="I893" s="57"/>
      <c r="J893" s="59">
        <f t="shared" si="71"/>
        <v>0</v>
      </c>
      <c r="K893" s="33"/>
      <c r="L893" s="115"/>
      <c r="M893" s="116"/>
      <c r="N893" s="33"/>
      <c r="O893" s="33"/>
      <c r="P893" s="33"/>
    </row>
    <row r="894" spans="1:16" ht="15" customHeight="1" outlineLevel="1">
      <c r="A894" s="40"/>
      <c r="B894" s="40"/>
      <c r="C894" s="41"/>
      <c r="D894" s="32"/>
      <c r="E894" s="38"/>
      <c r="F894" s="38"/>
      <c r="G894" s="38"/>
      <c r="H894" s="170"/>
      <c r="I894" s="57"/>
      <c r="J894" s="61">
        <f t="shared" si="71"/>
        <v>0</v>
      </c>
      <c r="K894" s="33"/>
      <c r="L894" s="115"/>
      <c r="M894" s="116"/>
      <c r="N894" s="33"/>
      <c r="O894" s="33"/>
      <c r="P894" s="33"/>
    </row>
    <row r="895" spans="1:16" ht="18" customHeight="1" outlineLevel="1">
      <c r="A895" s="43"/>
      <c r="B895" s="43"/>
      <c r="C895" s="44"/>
      <c r="D895" s="43"/>
      <c r="E895" s="43"/>
      <c r="F895" s="43"/>
      <c r="G895" s="43"/>
      <c r="H895" s="43"/>
      <c r="I895" s="75" t="s">
        <v>95</v>
      </c>
      <c r="J895" s="62">
        <f>SUBTOTAL(9,J890:J894)</f>
        <v>0</v>
      </c>
      <c r="K895" s="164"/>
      <c r="L895" s="164"/>
      <c r="M895" s="160"/>
      <c r="N895" s="164"/>
      <c r="O895" s="164"/>
      <c r="P895" s="164"/>
    </row>
    <row r="896" spans="1:16" ht="18" customHeight="1" outlineLevel="1">
      <c r="A896" s="43"/>
      <c r="B896" s="43"/>
      <c r="C896" s="44"/>
      <c r="D896" s="43"/>
      <c r="E896" s="43"/>
      <c r="F896" s="43"/>
      <c r="G896" s="43"/>
      <c r="H896" s="43"/>
      <c r="I896" s="75" t="s">
        <v>106</v>
      </c>
      <c r="J896" s="76">
        <f>SUBTOTAL(9,J869:J895)</f>
        <v>62.66</v>
      </c>
      <c r="K896" s="164"/>
      <c r="L896" s="164"/>
      <c r="M896" s="160"/>
      <c r="N896" s="164"/>
      <c r="O896" s="164"/>
      <c r="P896" s="164"/>
    </row>
    <row r="897" spans="1:16" ht="18" customHeight="1" outlineLevel="1">
      <c r="A897" s="43"/>
      <c r="B897" s="43" t="s">
        <v>10</v>
      </c>
      <c r="C897" s="44"/>
      <c r="D897" s="43"/>
      <c r="E897" s="43"/>
      <c r="F897" s="43"/>
      <c r="G897" s="43"/>
      <c r="H897" s="54" t="s">
        <v>367</v>
      </c>
      <c r="I897" s="172">
        <f>$M$1</f>
        <v>0.20480000000000001</v>
      </c>
      <c r="J897" s="76">
        <f>TRUNC(J896*I897,2)</f>
        <v>12.83</v>
      </c>
      <c r="K897" s="164"/>
      <c r="L897" s="115"/>
      <c r="M897" s="116"/>
      <c r="N897" s="164"/>
      <c r="O897" s="164"/>
      <c r="P897" s="164"/>
    </row>
    <row r="898" spans="1:16" ht="18" customHeight="1" outlineLevel="1">
      <c r="A898" s="43"/>
      <c r="B898" s="53" t="s">
        <v>372</v>
      </c>
      <c r="C898" s="55" t="s">
        <v>752</v>
      </c>
      <c r="D898" s="43"/>
      <c r="E898" s="43"/>
      <c r="F898" s="43"/>
      <c r="G898" s="43"/>
      <c r="H898" s="43"/>
      <c r="I898" s="75" t="s">
        <v>96</v>
      </c>
      <c r="J898" s="76">
        <f>SUM(J896:J897)</f>
        <v>75.489999999999995</v>
      </c>
      <c r="K898" s="164"/>
      <c r="L898" s="113"/>
      <c r="M898" s="114"/>
      <c r="N898" s="164"/>
      <c r="O898" s="164"/>
      <c r="P898" s="164"/>
    </row>
    <row r="900" spans="1:16" s="266" customFormat="1" ht="18" customHeight="1">
      <c r="A900" s="260" t="s">
        <v>781</v>
      </c>
      <c r="B900" s="261"/>
      <c r="C900" s="262"/>
      <c r="D900" s="261"/>
      <c r="E900" s="261"/>
      <c r="F900" s="261"/>
      <c r="G900" s="261"/>
      <c r="H900" s="261"/>
      <c r="I900" s="263"/>
      <c r="J900" s="261"/>
      <c r="K900" s="264"/>
      <c r="L900" s="264"/>
      <c r="M900" s="265"/>
      <c r="N900" s="264"/>
      <c r="O900" s="264"/>
      <c r="P900" s="264"/>
    </row>
    <row r="901" spans="1:16" ht="18" customHeight="1" outlineLevel="1">
      <c r="A901" s="28" t="s">
        <v>63</v>
      </c>
      <c r="B901" s="137" t="s">
        <v>64</v>
      </c>
      <c r="C901" s="29" t="s">
        <v>65</v>
      </c>
      <c r="D901" s="137" t="s">
        <v>66</v>
      </c>
      <c r="E901" s="321" t="s">
        <v>67</v>
      </c>
      <c r="F901" s="321"/>
      <c r="G901" s="321" t="s">
        <v>68</v>
      </c>
      <c r="H901" s="321"/>
      <c r="I901" s="136" t="s">
        <v>69</v>
      </c>
      <c r="J901" s="137" t="s">
        <v>70</v>
      </c>
      <c r="K901" s="30"/>
      <c r="L901" s="113"/>
      <c r="M901" s="114"/>
      <c r="N901" s="161"/>
      <c r="O901" s="161"/>
      <c r="P901" s="161"/>
    </row>
    <row r="902" spans="1:16" ht="15" customHeight="1" outlineLevel="1">
      <c r="A902" s="162" t="str">
        <f>VLOOKUP(B902,Equipamentos!A:E,2,FALSE)</f>
        <v>Veículos Leves (incluso combustível)</v>
      </c>
      <c r="B902" s="163" t="s">
        <v>437</v>
      </c>
      <c r="C902" s="56">
        <v>1</v>
      </c>
      <c r="D902" s="57">
        <v>0</v>
      </c>
      <c r="E902" s="320">
        <f>VLOOKUP(B902,Equipamentos!A:E,4,FALSE)</f>
        <v>2997.26</v>
      </c>
      <c r="F902" s="320"/>
      <c r="G902" s="320">
        <f>VLOOKUP(B902,Equipamentos!A:E,5,FALSE)</f>
        <v>0</v>
      </c>
      <c r="H902" s="320"/>
      <c r="I902" s="31">
        <v>5</v>
      </c>
      <c r="J902" s="59">
        <f>TRUNC(I902*((C902*E902)+(D902*G902)),2)</f>
        <v>14986.3</v>
      </c>
      <c r="K902" s="33"/>
      <c r="L902" s="115"/>
      <c r="M902" s="116"/>
      <c r="N902" s="164"/>
      <c r="O902" s="164"/>
      <c r="P902" s="164"/>
    </row>
    <row r="903" spans="1:16" ht="15" customHeight="1" outlineLevel="1">
      <c r="A903" s="162">
        <f>VLOOKUP(B903,Equipamentos!A:E,2,FALSE)</f>
        <v>0</v>
      </c>
      <c r="B903" s="163"/>
      <c r="C903" s="56"/>
      <c r="D903" s="57"/>
      <c r="E903" s="320">
        <f>VLOOKUP(B903,Equipamentos!A:E,4,FALSE)</f>
        <v>0</v>
      </c>
      <c r="F903" s="320"/>
      <c r="G903" s="320">
        <f>VLOOKUP(B903,Equipamentos!A:E,5,FALSE)</f>
        <v>0</v>
      </c>
      <c r="H903" s="320"/>
      <c r="I903" s="31"/>
      <c r="J903" s="59">
        <f t="shared" ref="J903:J911" si="72">TRUNC(I903*((C903*E903)+(D903*G903)),2)</f>
        <v>0</v>
      </c>
      <c r="K903" s="33"/>
      <c r="L903" s="115"/>
      <c r="M903" s="116"/>
      <c r="N903" s="164"/>
      <c r="O903" s="164"/>
      <c r="P903" s="164"/>
    </row>
    <row r="904" spans="1:16" ht="15" customHeight="1" outlineLevel="1">
      <c r="A904" s="162">
        <f>VLOOKUP(B904,Equipamentos!A:E,2,FALSE)</f>
        <v>0</v>
      </c>
      <c r="B904" s="163"/>
      <c r="C904" s="56"/>
      <c r="D904" s="57"/>
      <c r="E904" s="320">
        <f>VLOOKUP(B904,Equipamentos!A:E,4,FALSE)</f>
        <v>0</v>
      </c>
      <c r="F904" s="320"/>
      <c r="G904" s="320">
        <f>VLOOKUP(B904,Equipamentos!A:E,5,FALSE)</f>
        <v>0</v>
      </c>
      <c r="H904" s="320"/>
      <c r="I904" s="31"/>
      <c r="J904" s="59">
        <f t="shared" si="72"/>
        <v>0</v>
      </c>
      <c r="K904" s="33"/>
      <c r="L904" s="115"/>
      <c r="M904" s="116"/>
      <c r="N904" s="164"/>
      <c r="O904" s="164"/>
      <c r="P904" s="164"/>
    </row>
    <row r="905" spans="1:16" ht="15" customHeight="1" outlineLevel="1">
      <c r="A905" s="162">
        <f>VLOOKUP(B905,Equipamentos!A:E,2,FALSE)</f>
        <v>0</v>
      </c>
      <c r="B905" s="163"/>
      <c r="C905" s="56"/>
      <c r="D905" s="57"/>
      <c r="E905" s="320">
        <f>VLOOKUP(B905,Equipamentos!A:E,4,FALSE)</f>
        <v>0</v>
      </c>
      <c r="F905" s="320"/>
      <c r="G905" s="320">
        <f>VLOOKUP(B905,Equipamentos!A:E,5,FALSE)</f>
        <v>0</v>
      </c>
      <c r="H905" s="320"/>
      <c r="I905" s="31"/>
      <c r="J905" s="59">
        <f t="shared" si="72"/>
        <v>0</v>
      </c>
      <c r="K905" s="33"/>
      <c r="L905" s="115"/>
      <c r="M905" s="116"/>
      <c r="N905" s="164"/>
      <c r="O905" s="164"/>
      <c r="P905" s="164"/>
    </row>
    <row r="906" spans="1:16" ht="15" customHeight="1" outlineLevel="1">
      <c r="A906" s="162">
        <f>VLOOKUP(B906,Equipamentos!A:E,2,FALSE)</f>
        <v>0</v>
      </c>
      <c r="B906" s="163"/>
      <c r="C906" s="56"/>
      <c r="D906" s="57"/>
      <c r="E906" s="320">
        <f>VLOOKUP(B906,Equipamentos!A:E,4,FALSE)</f>
        <v>0</v>
      </c>
      <c r="F906" s="320"/>
      <c r="G906" s="320">
        <f>VLOOKUP(B906,Equipamentos!A:E,5,FALSE)</f>
        <v>0</v>
      </c>
      <c r="H906" s="320"/>
      <c r="I906" s="31"/>
      <c r="J906" s="59">
        <f t="shared" si="72"/>
        <v>0</v>
      </c>
      <c r="K906" s="33"/>
      <c r="L906" s="115"/>
      <c r="M906" s="116"/>
      <c r="N906" s="164"/>
      <c r="O906" s="164"/>
      <c r="P906" s="164"/>
    </row>
    <row r="907" spans="1:16" ht="15" customHeight="1" outlineLevel="1">
      <c r="A907" s="162">
        <f>VLOOKUP(B907,Equipamentos!A:E,2,FALSE)</f>
        <v>0</v>
      </c>
      <c r="B907" s="163"/>
      <c r="C907" s="56"/>
      <c r="D907" s="57"/>
      <c r="E907" s="320">
        <f>VLOOKUP(B907,Equipamentos!A:E,4,FALSE)</f>
        <v>0</v>
      </c>
      <c r="F907" s="320"/>
      <c r="G907" s="320">
        <f>VLOOKUP(B907,Equipamentos!A:E,5,FALSE)</f>
        <v>0</v>
      </c>
      <c r="H907" s="320"/>
      <c r="I907" s="31"/>
      <c r="J907" s="59">
        <f t="shared" si="72"/>
        <v>0</v>
      </c>
      <c r="K907" s="33"/>
      <c r="L907" s="115"/>
      <c r="M907" s="116"/>
      <c r="N907" s="164"/>
      <c r="O907" s="164"/>
      <c r="P907" s="164"/>
    </row>
    <row r="908" spans="1:16" ht="15" customHeight="1" outlineLevel="1">
      <c r="A908" s="162">
        <f>VLOOKUP(B908,Equipamentos!A:E,2,FALSE)</f>
        <v>0</v>
      </c>
      <c r="B908" s="163"/>
      <c r="C908" s="56"/>
      <c r="D908" s="57"/>
      <c r="E908" s="320">
        <f>VLOOKUP(B908,Equipamentos!A:E,4,FALSE)</f>
        <v>0</v>
      </c>
      <c r="F908" s="320"/>
      <c r="G908" s="320">
        <f>VLOOKUP(B908,Equipamentos!A:E,5,FALSE)</f>
        <v>0</v>
      </c>
      <c r="H908" s="320"/>
      <c r="I908" s="31"/>
      <c r="J908" s="59">
        <f t="shared" si="72"/>
        <v>0</v>
      </c>
      <c r="K908" s="33"/>
      <c r="L908" s="115"/>
      <c r="M908" s="116"/>
      <c r="N908" s="164"/>
      <c r="O908" s="164"/>
      <c r="P908" s="164"/>
    </row>
    <row r="909" spans="1:16" ht="15" customHeight="1" outlineLevel="1">
      <c r="A909" s="162">
        <f>VLOOKUP(B909,Equipamentos!A:E,2,FALSE)</f>
        <v>0</v>
      </c>
      <c r="B909" s="163"/>
      <c r="C909" s="56"/>
      <c r="D909" s="57"/>
      <c r="E909" s="320">
        <f>VLOOKUP(B909,Equipamentos!A:E,4,FALSE)</f>
        <v>0</v>
      </c>
      <c r="F909" s="320"/>
      <c r="G909" s="320">
        <f>VLOOKUP(B909,Equipamentos!A:E,5,FALSE)</f>
        <v>0</v>
      </c>
      <c r="H909" s="320"/>
      <c r="I909" s="31"/>
      <c r="J909" s="59">
        <f t="shared" si="72"/>
        <v>0</v>
      </c>
      <c r="K909" s="33"/>
      <c r="L909" s="115"/>
      <c r="M909" s="116"/>
      <c r="N909" s="164"/>
      <c r="O909" s="164"/>
      <c r="P909" s="164"/>
    </row>
    <row r="910" spans="1:16" ht="15" customHeight="1" outlineLevel="1">
      <c r="A910" s="162">
        <f>VLOOKUP(B910,Equipamentos!A:E,2,FALSE)</f>
        <v>0</v>
      </c>
      <c r="B910" s="163"/>
      <c r="C910" s="56"/>
      <c r="D910" s="57"/>
      <c r="E910" s="320">
        <f>VLOOKUP(B910,Equipamentos!A:E,4,FALSE)</f>
        <v>0</v>
      </c>
      <c r="F910" s="320"/>
      <c r="G910" s="320">
        <f>VLOOKUP(B910,Equipamentos!A:E,5,FALSE)</f>
        <v>0</v>
      </c>
      <c r="H910" s="320"/>
      <c r="I910" s="31"/>
      <c r="J910" s="59">
        <f t="shared" si="72"/>
        <v>0</v>
      </c>
      <c r="K910" s="33"/>
      <c r="L910" s="115"/>
      <c r="M910" s="116"/>
      <c r="N910" s="164"/>
      <c r="O910" s="164"/>
      <c r="P910" s="164"/>
    </row>
    <row r="911" spans="1:16" ht="15" customHeight="1" outlineLevel="1">
      <c r="A911" s="162">
        <f>VLOOKUP(B911,Equipamentos!A:E,2,FALSE)</f>
        <v>0</v>
      </c>
      <c r="B911" s="163"/>
      <c r="C911" s="56"/>
      <c r="D911" s="57"/>
      <c r="E911" s="320">
        <f>VLOOKUP(B911,Equipamentos!A:E,4,FALSE)</f>
        <v>0</v>
      </c>
      <c r="F911" s="320"/>
      <c r="G911" s="320">
        <f>VLOOKUP(B911,Equipamentos!A:E,5,FALSE)</f>
        <v>0</v>
      </c>
      <c r="H911" s="320"/>
      <c r="I911" s="31"/>
      <c r="J911" s="61">
        <f t="shared" si="72"/>
        <v>0</v>
      </c>
      <c r="K911" s="33"/>
      <c r="L911" s="115"/>
      <c r="M911" s="116"/>
      <c r="N911" s="164"/>
      <c r="O911" s="164"/>
      <c r="P911" s="164"/>
    </row>
    <row r="912" spans="1:16" ht="18" customHeight="1" outlineLevel="1">
      <c r="A912" s="34"/>
      <c r="B912" s="34"/>
      <c r="C912" s="35"/>
      <c r="D912" s="34"/>
      <c r="E912" s="34"/>
      <c r="F912" s="34"/>
      <c r="G912" s="34"/>
      <c r="H912" s="34"/>
      <c r="I912" s="36" t="s">
        <v>71</v>
      </c>
      <c r="J912" s="62">
        <f>SUBTOTAL(9,J902:J911)</f>
        <v>14986.3</v>
      </c>
      <c r="K912" s="33"/>
      <c r="L912" s="117"/>
      <c r="M912" s="46"/>
      <c r="N912" s="164"/>
      <c r="O912" s="164"/>
      <c r="P912" s="164"/>
    </row>
    <row r="913" spans="1:16" ht="18" customHeight="1" outlineLevel="1">
      <c r="A913" s="28" t="s">
        <v>72</v>
      </c>
      <c r="B913" s="137" t="s">
        <v>64</v>
      </c>
      <c r="C913" s="29" t="s">
        <v>73</v>
      </c>
      <c r="D913" s="137" t="s">
        <v>74</v>
      </c>
      <c r="E913" s="321" t="s">
        <v>368</v>
      </c>
      <c r="F913" s="326"/>
      <c r="G913" s="165"/>
      <c r="H913" s="165"/>
      <c r="I913" s="136" t="s">
        <v>69</v>
      </c>
      <c r="J913" s="63" t="s">
        <v>70</v>
      </c>
      <c r="K913" s="30"/>
      <c r="L913" s="113"/>
      <c r="M913" s="114"/>
      <c r="N913" s="30"/>
      <c r="O913" s="30"/>
      <c r="P913" s="30"/>
    </row>
    <row r="914" spans="1:16" ht="15" customHeight="1" outlineLevel="1">
      <c r="A914" s="162" t="str">
        <f>VLOOKUP(B914,'M.O.'!A:E,2,FALSE)</f>
        <v>Engenheiro de Produção/ Civil</v>
      </c>
      <c r="B914" s="163" t="s">
        <v>437</v>
      </c>
      <c r="C914" s="58"/>
      <c r="D914" s="59">
        <f>VLOOKUP(B914,'M.O.'!A:E,5,FALSE)</f>
        <v>18121.240000000002</v>
      </c>
      <c r="E914" s="323">
        <v>111.5</v>
      </c>
      <c r="F914" s="323"/>
      <c r="G914" s="38"/>
      <c r="H914" s="38"/>
      <c r="I914" s="31">
        <v>3</v>
      </c>
      <c r="J914" s="59">
        <f t="shared" ref="J914:J923" si="73">TRUNC(I914*D914,2)</f>
        <v>54363.72</v>
      </c>
      <c r="K914" s="33"/>
      <c r="L914" s="115"/>
      <c r="M914" s="116"/>
      <c r="N914" s="33"/>
      <c r="O914" s="33"/>
      <c r="P914" s="33"/>
    </row>
    <row r="915" spans="1:16" ht="15" outlineLevel="1">
      <c r="A915" s="162" t="str">
        <f>VLOOKUP(B915,'M.O.'!A:E,2,FALSE)</f>
        <v>Topógrafo</v>
      </c>
      <c r="B915" s="163" t="s">
        <v>438</v>
      </c>
      <c r="C915" s="58"/>
      <c r="D915" s="59">
        <f>VLOOKUP(B915,'M.O.'!A:E,5,FALSE)</f>
        <v>5583.8</v>
      </c>
      <c r="E915" s="323">
        <v>111.5</v>
      </c>
      <c r="F915" s="323"/>
      <c r="G915" s="38"/>
      <c r="H915" s="38"/>
      <c r="I915" s="31">
        <v>0.6</v>
      </c>
      <c r="J915" s="59">
        <f>TRUNC(I915*D915,2)</f>
        <v>3350.28</v>
      </c>
      <c r="K915" s="33"/>
      <c r="L915" s="115"/>
      <c r="M915" s="116"/>
      <c r="N915" s="33"/>
      <c r="O915" s="33"/>
      <c r="P915" s="33"/>
    </row>
    <row r="916" spans="1:16" ht="15" outlineLevel="1">
      <c r="A916" s="162" t="str">
        <f>VLOOKUP(B916,'M.O.'!A:E,2,FALSE)</f>
        <v>Auxiliar de Topografia</v>
      </c>
      <c r="B916" s="163" t="s">
        <v>439</v>
      </c>
      <c r="C916" s="58"/>
      <c r="D916" s="59">
        <f>VLOOKUP(B916,'M.O.'!A:E,5,FALSE)</f>
        <v>2186.31</v>
      </c>
      <c r="E916" s="323">
        <v>111.5</v>
      </c>
      <c r="F916" s="323"/>
      <c r="G916" s="38"/>
      <c r="H916" s="38"/>
      <c r="I916" s="31">
        <v>1.2</v>
      </c>
      <c r="J916" s="59">
        <f t="shared" si="73"/>
        <v>2623.57</v>
      </c>
      <c r="K916" s="33"/>
      <c r="L916" s="115"/>
      <c r="M916" s="116"/>
      <c r="N916" s="33"/>
      <c r="O916" s="33"/>
      <c r="P916" s="33"/>
    </row>
    <row r="917" spans="1:16" ht="15" outlineLevel="1">
      <c r="A917" s="162" t="str">
        <f>VLOOKUP(B917,'M.O.'!A:E,2,FALSE)</f>
        <v>Motorista</v>
      </c>
      <c r="B917" s="163" t="s">
        <v>440</v>
      </c>
      <c r="C917" s="58"/>
      <c r="D917" s="59">
        <f>VLOOKUP(B917,'M.O.'!A:E,5,FALSE)</f>
        <v>3273.66</v>
      </c>
      <c r="E917" s="323">
        <v>111.5</v>
      </c>
      <c r="F917" s="323"/>
      <c r="G917" s="38"/>
      <c r="H917" s="38"/>
      <c r="I917" s="31">
        <v>5</v>
      </c>
      <c r="J917" s="59">
        <f t="shared" si="73"/>
        <v>16368.3</v>
      </c>
      <c r="K917" s="33"/>
      <c r="L917" s="115"/>
      <c r="M917" s="116"/>
      <c r="N917" s="33"/>
      <c r="O917" s="33"/>
      <c r="P917" s="33"/>
    </row>
    <row r="918" spans="1:16" ht="15" outlineLevel="1">
      <c r="A918" s="162" t="str">
        <f>VLOOKUP(B918,'M.O.'!A:E,2,FALSE)</f>
        <v>Almoxarife / Apontador / Comprador</v>
      </c>
      <c r="B918" s="163" t="s">
        <v>441</v>
      </c>
      <c r="C918" s="58"/>
      <c r="D918" s="59">
        <f>VLOOKUP(B918,'M.O.'!A:E,5,FALSE)</f>
        <v>6771.77</v>
      </c>
      <c r="E918" s="323">
        <v>111.5</v>
      </c>
      <c r="F918" s="323"/>
      <c r="G918" s="38"/>
      <c r="H918" s="38"/>
      <c r="I918" s="31">
        <v>6</v>
      </c>
      <c r="J918" s="59">
        <f t="shared" si="73"/>
        <v>40630.620000000003</v>
      </c>
      <c r="K918" s="33"/>
      <c r="L918" s="115"/>
      <c r="M918" s="116"/>
      <c r="N918" s="33"/>
      <c r="O918" s="33"/>
      <c r="P918" s="33"/>
    </row>
    <row r="919" spans="1:16" ht="15" outlineLevel="1">
      <c r="A919" s="162" t="str">
        <f>VLOOKUP(B919,'M.O.'!A:E,2,FALSE)</f>
        <v>Vigia</v>
      </c>
      <c r="B919" s="163" t="s">
        <v>442</v>
      </c>
      <c r="C919" s="58"/>
      <c r="D919" s="59">
        <f>VLOOKUP(B919,'M.O.'!A:E,5,FALSE)</f>
        <v>2263.6999999999998</v>
      </c>
      <c r="E919" s="323">
        <v>111.5</v>
      </c>
      <c r="F919" s="323"/>
      <c r="G919" s="38"/>
      <c r="H919" s="38"/>
      <c r="I919" s="31">
        <v>17</v>
      </c>
      <c r="J919" s="59">
        <f t="shared" si="73"/>
        <v>38482.9</v>
      </c>
      <c r="K919" s="33"/>
      <c r="L919" s="115"/>
      <c r="M919" s="116"/>
      <c r="N919" s="33"/>
      <c r="O919" s="33"/>
      <c r="P919" s="33"/>
    </row>
    <row r="920" spans="1:16" ht="15" outlineLevel="1">
      <c r="A920" s="162">
        <f>VLOOKUP(B920,'M.O.'!A:E,2,FALSE)</f>
        <v>0</v>
      </c>
      <c r="B920" s="163"/>
      <c r="C920" s="58"/>
      <c r="D920" s="59">
        <f>VLOOKUP(B920,'M.O.'!A:E,5,FALSE)</f>
        <v>0</v>
      </c>
      <c r="E920" s="323">
        <v>111.5</v>
      </c>
      <c r="F920" s="323"/>
      <c r="G920" s="38"/>
      <c r="H920" s="38"/>
      <c r="I920" s="31"/>
      <c r="J920" s="59">
        <f t="shared" si="73"/>
        <v>0</v>
      </c>
      <c r="K920" s="33"/>
      <c r="L920" s="115"/>
      <c r="M920" s="116"/>
      <c r="N920" s="33"/>
      <c r="O920" s="33"/>
      <c r="P920" s="33"/>
    </row>
    <row r="921" spans="1:16" ht="15" outlineLevel="1">
      <c r="A921" s="162">
        <f>VLOOKUP(B921,'M.O.'!A:E,2,FALSE)</f>
        <v>0</v>
      </c>
      <c r="B921" s="163"/>
      <c r="C921" s="58"/>
      <c r="D921" s="59">
        <f>VLOOKUP(B921,'M.O.'!A:E,5,FALSE)</f>
        <v>0</v>
      </c>
      <c r="E921" s="323">
        <v>111.5</v>
      </c>
      <c r="F921" s="323"/>
      <c r="G921" s="38"/>
      <c r="H921" s="38"/>
      <c r="I921" s="31"/>
      <c r="J921" s="59">
        <f t="shared" si="73"/>
        <v>0</v>
      </c>
      <c r="K921" s="33"/>
      <c r="L921" s="115"/>
      <c r="M921" s="116"/>
      <c r="N921" s="33"/>
      <c r="O921" s="33"/>
      <c r="P921" s="33"/>
    </row>
    <row r="922" spans="1:16" ht="15" outlineLevel="1">
      <c r="A922" s="162">
        <f>VLOOKUP(B922,'M.O.'!A:E,2,FALSE)</f>
        <v>0</v>
      </c>
      <c r="B922" s="163"/>
      <c r="C922" s="58"/>
      <c r="D922" s="59">
        <f>VLOOKUP(B922,'M.O.'!A:E,5,FALSE)</f>
        <v>0</v>
      </c>
      <c r="E922" s="323">
        <v>111.5</v>
      </c>
      <c r="F922" s="323"/>
      <c r="G922" s="38"/>
      <c r="H922" s="38"/>
      <c r="I922" s="31"/>
      <c r="J922" s="59">
        <f t="shared" si="73"/>
        <v>0</v>
      </c>
      <c r="K922" s="33"/>
      <c r="L922" s="115"/>
      <c r="M922" s="116"/>
      <c r="N922" s="33"/>
      <c r="O922" s="33"/>
      <c r="P922" s="33"/>
    </row>
    <row r="923" spans="1:16" ht="15" outlineLevel="1">
      <c r="A923" s="162">
        <f>VLOOKUP(B923,'M.O.'!A:E,2,FALSE)</f>
        <v>0</v>
      </c>
      <c r="B923" s="163"/>
      <c r="C923" s="58"/>
      <c r="D923" s="59">
        <f>VLOOKUP(B923,'M.O.'!A:E,5,FALSE)</f>
        <v>0</v>
      </c>
      <c r="E923" s="323">
        <v>111.5</v>
      </c>
      <c r="F923" s="323"/>
      <c r="G923" s="38"/>
      <c r="H923" s="38"/>
      <c r="I923" s="31"/>
      <c r="J923" s="61">
        <f t="shared" si="73"/>
        <v>0</v>
      </c>
      <c r="K923" s="33"/>
      <c r="L923" s="115"/>
      <c r="M923" s="116"/>
      <c r="N923" s="33"/>
      <c r="O923" s="33"/>
      <c r="P923" s="33"/>
    </row>
    <row r="924" spans="1:16" ht="18" customHeight="1" outlineLevel="1">
      <c r="A924" s="34"/>
      <c r="B924" s="34"/>
      <c r="C924" s="35"/>
      <c r="D924" s="34"/>
      <c r="E924" s="34"/>
      <c r="F924" s="34"/>
      <c r="G924" s="34"/>
      <c r="H924" s="34"/>
      <c r="I924" s="36" t="s">
        <v>75</v>
      </c>
      <c r="J924" s="62">
        <f>SUBTOTAL(9,J914:J923)</f>
        <v>155819.38999999998</v>
      </c>
      <c r="K924" s="33"/>
      <c r="L924" s="117"/>
      <c r="M924" s="46"/>
      <c r="N924" s="39"/>
      <c r="O924" s="39"/>
      <c r="P924" s="39"/>
    </row>
    <row r="925" spans="1:16" ht="18" customHeight="1" outlineLevel="1">
      <c r="A925" s="28" t="s">
        <v>76</v>
      </c>
      <c r="B925" s="137" t="s">
        <v>64</v>
      </c>
      <c r="C925" s="29" t="s">
        <v>77</v>
      </c>
      <c r="D925" s="137" t="s">
        <v>78</v>
      </c>
      <c r="E925" s="321" t="s">
        <v>79</v>
      </c>
      <c r="F925" s="321"/>
      <c r="G925" s="324" t="s">
        <v>80</v>
      </c>
      <c r="H925" s="324"/>
      <c r="I925" s="136"/>
      <c r="J925" s="63" t="s">
        <v>81</v>
      </c>
      <c r="K925" s="30"/>
      <c r="L925" s="113"/>
      <c r="M925" s="114"/>
      <c r="N925" s="30"/>
      <c r="O925" s="30"/>
      <c r="P925" s="30"/>
    </row>
    <row r="926" spans="1:16" ht="15" customHeight="1" outlineLevel="1">
      <c r="A926" s="40" t="s">
        <v>369</v>
      </c>
      <c r="B926" s="166">
        <v>14</v>
      </c>
      <c r="C926" s="41">
        <v>0</v>
      </c>
      <c r="D926" s="42" t="s">
        <v>98</v>
      </c>
      <c r="E926" s="325"/>
      <c r="F926" s="325"/>
      <c r="G926" s="325"/>
      <c r="H926" s="325"/>
      <c r="I926" s="167"/>
      <c r="J926" s="59">
        <f>TRUNC((IF(D926&lt;&gt;0,J924,0)+IF(E926&lt;&gt;0,J912,0)+IF(G926&lt;&gt;0,J945,0))*(C926/100),2)</f>
        <v>0</v>
      </c>
      <c r="K926" s="33"/>
      <c r="L926" s="168"/>
      <c r="M926" s="169"/>
      <c r="N926" s="33"/>
      <c r="O926" s="33"/>
      <c r="P926" s="33"/>
    </row>
    <row r="927" spans="1:16" ht="15" customHeight="1" outlineLevel="1">
      <c r="A927" s="40" t="s">
        <v>99</v>
      </c>
      <c r="B927" s="166">
        <v>11</v>
      </c>
      <c r="C927" s="41"/>
      <c r="D927" s="42" t="s">
        <v>98</v>
      </c>
      <c r="E927" s="325"/>
      <c r="F927" s="325"/>
      <c r="G927" s="325"/>
      <c r="H927" s="325"/>
      <c r="I927" s="167"/>
      <c r="J927" s="59">
        <f>TRUNC((IF(D927&lt;&gt;0,J924,0)+IF(E927&lt;&gt;0,J912,0)+IF(G927&lt;&gt;0,J945,0))*(C927/100),2)</f>
        <v>0</v>
      </c>
      <c r="K927" s="33"/>
      <c r="L927" s="168"/>
      <c r="M927" s="169"/>
      <c r="N927" s="33"/>
      <c r="O927" s="33"/>
      <c r="P927" s="33"/>
    </row>
    <row r="928" spans="1:16" ht="15" customHeight="1" outlineLevel="1">
      <c r="A928" s="40" t="s">
        <v>100</v>
      </c>
      <c r="B928" s="166">
        <v>12</v>
      </c>
      <c r="C928" s="41"/>
      <c r="D928" s="42" t="s">
        <v>98</v>
      </c>
      <c r="E928" s="325"/>
      <c r="F928" s="325"/>
      <c r="G928" s="325"/>
      <c r="H928" s="325"/>
      <c r="I928" s="167"/>
      <c r="J928" s="59">
        <f>TRUNC((IF(D928&lt;&gt;0,J924,0)+IF(E928&lt;&gt;0,J912,0)+IF(G928&lt;&gt;0,J945,0))*(C928/100),2)</f>
        <v>0</v>
      </c>
      <c r="K928" s="33"/>
      <c r="L928" s="168"/>
      <c r="M928" s="169"/>
      <c r="N928" s="33"/>
      <c r="O928" s="33"/>
      <c r="P928" s="33"/>
    </row>
    <row r="929" spans="1:16" ht="15" customHeight="1" outlineLevel="1">
      <c r="A929" s="40" t="s">
        <v>101</v>
      </c>
      <c r="B929" s="166">
        <v>13</v>
      </c>
      <c r="C929" s="41"/>
      <c r="D929" s="42" t="s">
        <v>98</v>
      </c>
      <c r="E929" s="325"/>
      <c r="F929" s="325"/>
      <c r="G929" s="325"/>
      <c r="H929" s="325"/>
      <c r="I929" s="167"/>
      <c r="J929" s="61">
        <f>TRUNC((IF(D929&lt;&gt;0,J924,0)+IF(E929&lt;&gt;0,J912,0)+IF(G929&lt;&gt;0,J945,0))*(C929/100),2)</f>
        <v>0</v>
      </c>
      <c r="K929" s="33"/>
      <c r="L929" s="168"/>
      <c r="M929" s="169"/>
      <c r="N929" s="33"/>
      <c r="O929" s="33"/>
      <c r="P929" s="33"/>
    </row>
    <row r="930" spans="1:16" ht="18" customHeight="1" outlineLevel="1">
      <c r="A930" s="43"/>
      <c r="B930" s="43"/>
      <c r="C930" s="44"/>
      <c r="D930" s="43"/>
      <c r="E930" s="43"/>
      <c r="F930" s="43"/>
      <c r="G930" s="43"/>
      <c r="H930" s="43"/>
      <c r="I930" s="45" t="s">
        <v>82</v>
      </c>
      <c r="J930" s="62">
        <f>SUBTOTAL(9,J926:J929)</f>
        <v>0</v>
      </c>
      <c r="K930" s="33"/>
      <c r="L930" s="117"/>
      <c r="M930" s="46"/>
      <c r="N930" s="164"/>
      <c r="O930" s="164"/>
      <c r="P930" s="164"/>
    </row>
    <row r="931" spans="1:16" ht="18" customHeight="1" outlineLevel="1">
      <c r="A931" s="43"/>
      <c r="B931" s="43"/>
      <c r="C931" s="44"/>
      <c r="D931" s="43"/>
      <c r="E931" s="43"/>
      <c r="F931" s="43"/>
      <c r="G931" s="43"/>
      <c r="H931" s="43"/>
      <c r="I931" s="45" t="s">
        <v>370</v>
      </c>
      <c r="J931" s="62">
        <f>SUBTOTAL(9,J902:J930)</f>
        <v>170805.69</v>
      </c>
      <c r="K931" s="33"/>
      <c r="L931" s="117"/>
      <c r="M931" s="46"/>
      <c r="N931" s="33"/>
      <c r="O931" s="33"/>
      <c r="P931" s="33"/>
    </row>
    <row r="932" spans="1:16" ht="18" customHeight="1" outlineLevel="1">
      <c r="A932" s="43"/>
      <c r="B932" s="43"/>
      <c r="C932" s="44"/>
      <c r="D932" s="43"/>
      <c r="E932" s="43"/>
      <c r="F932" s="43"/>
      <c r="G932" s="43"/>
      <c r="H932" s="43"/>
      <c r="I932" s="45" t="s">
        <v>83</v>
      </c>
      <c r="J932" s="64">
        <v>1</v>
      </c>
      <c r="K932" s="33"/>
      <c r="L932" s="117"/>
      <c r="M932" s="46"/>
      <c r="N932" s="33"/>
      <c r="O932" s="33"/>
      <c r="P932" s="33"/>
    </row>
    <row r="933" spans="1:16" ht="18" customHeight="1" outlineLevel="1">
      <c r="A933" s="43"/>
      <c r="B933" s="43"/>
      <c r="C933" s="44"/>
      <c r="D933" s="43"/>
      <c r="E933" s="43"/>
      <c r="F933" s="43"/>
      <c r="G933" s="43"/>
      <c r="H933" s="43"/>
      <c r="I933" s="45" t="s">
        <v>84</v>
      </c>
      <c r="J933" s="65">
        <f>TRUNC(J931/J932,2)</f>
        <v>170805.69</v>
      </c>
      <c r="K933" s="33"/>
      <c r="L933" s="117"/>
      <c r="M933" s="46"/>
      <c r="N933" s="33"/>
      <c r="O933" s="33"/>
      <c r="P933" s="33"/>
    </row>
    <row r="934" spans="1:16" ht="18" customHeight="1" outlineLevel="1">
      <c r="A934" s="47" t="s">
        <v>85</v>
      </c>
      <c r="B934" s="48" t="s">
        <v>64</v>
      </c>
      <c r="C934" s="49" t="s">
        <v>13</v>
      </c>
      <c r="D934" s="37" t="s">
        <v>94</v>
      </c>
      <c r="E934" s="37"/>
      <c r="F934" s="37"/>
      <c r="G934" s="50"/>
      <c r="H934" s="50"/>
      <c r="I934" s="50" t="s">
        <v>69</v>
      </c>
      <c r="J934" s="63" t="s">
        <v>94</v>
      </c>
      <c r="K934" s="30"/>
      <c r="L934" s="113"/>
      <c r="M934" s="114"/>
      <c r="N934" s="30"/>
      <c r="O934" s="30"/>
      <c r="P934" s="30"/>
    </row>
    <row r="935" spans="1:16" ht="15" customHeight="1" outlineLevel="1">
      <c r="A935" s="162" t="str">
        <f>VLOOKUP(B935,Materiais!A:D,2,FALSE)</f>
        <v>Material de Expediente / Cópias / Impressões</v>
      </c>
      <c r="B935" s="163" t="s">
        <v>437</v>
      </c>
      <c r="C935" s="60" t="str">
        <f>VLOOKUP(B935,Materiais!A:D,3,FALSE)</f>
        <v>mês</v>
      </c>
      <c r="D935" s="59">
        <f>VLOOKUP(B935,Materiais!A:D,4,FALSE)</f>
        <v>200</v>
      </c>
      <c r="E935" s="170"/>
      <c r="F935" s="170"/>
      <c r="G935" s="170"/>
      <c r="H935" s="170"/>
      <c r="I935" s="31">
        <v>6</v>
      </c>
      <c r="J935" s="59">
        <f t="shared" ref="J935:J944" si="74">TRUNC(I935*D935,2)</f>
        <v>1200</v>
      </c>
      <c r="K935" s="33"/>
      <c r="L935" s="115"/>
      <c r="M935" s="116"/>
      <c r="N935" s="33"/>
      <c r="O935" s="33"/>
      <c r="P935" s="33"/>
    </row>
    <row r="936" spans="1:16" ht="15" customHeight="1" outlineLevel="1">
      <c r="A936" s="162" t="str">
        <f>VLOOKUP(B936,Materiais!A:D,2,FALSE)</f>
        <v>Medicamentos</v>
      </c>
      <c r="B936" s="163" t="s">
        <v>438</v>
      </c>
      <c r="C936" s="60" t="str">
        <f>VLOOKUP(B936,Materiais!A:D,3,FALSE)</f>
        <v>mês</v>
      </c>
      <c r="D936" s="59">
        <f>VLOOKUP(B936,Materiais!A:D,4,FALSE)</f>
        <v>50</v>
      </c>
      <c r="E936" s="170"/>
      <c r="F936" s="170"/>
      <c r="G936" s="170"/>
      <c r="H936" s="170"/>
      <c r="I936" s="31">
        <v>6</v>
      </c>
      <c r="J936" s="59">
        <f t="shared" si="74"/>
        <v>300</v>
      </c>
      <c r="K936" s="33"/>
      <c r="L936" s="115"/>
      <c r="M936" s="116"/>
      <c r="N936" s="33"/>
      <c r="O936" s="33"/>
      <c r="P936" s="33"/>
    </row>
    <row r="937" spans="1:16" ht="15" customHeight="1" outlineLevel="1">
      <c r="A937" s="162">
        <f>VLOOKUP(B937,Materiais!A:D,2,FALSE)</f>
        <v>0</v>
      </c>
      <c r="B937" s="162"/>
      <c r="C937" s="60">
        <f>VLOOKUP(B937,Materiais!A:D,3,FALSE)</f>
        <v>0</v>
      </c>
      <c r="D937" s="59">
        <f>VLOOKUP(B937,Materiais!A:D,4,FALSE)</f>
        <v>0</v>
      </c>
      <c r="E937" s="170"/>
      <c r="F937" s="170"/>
      <c r="G937" s="170"/>
      <c r="H937" s="170"/>
      <c r="I937" s="31"/>
      <c r="J937" s="59">
        <f t="shared" si="74"/>
        <v>0</v>
      </c>
      <c r="K937" s="33"/>
      <c r="L937" s="115"/>
      <c r="M937" s="116"/>
      <c r="N937" s="33"/>
      <c r="O937" s="33"/>
      <c r="P937" s="33"/>
    </row>
    <row r="938" spans="1:16" ht="15" customHeight="1" outlineLevel="1">
      <c r="A938" s="162">
        <f>VLOOKUP(B938,Materiais!A:D,2,FALSE)</f>
        <v>0</v>
      </c>
      <c r="B938" s="162"/>
      <c r="C938" s="60">
        <f>VLOOKUP(B938,Materiais!A:D,3,FALSE)</f>
        <v>0</v>
      </c>
      <c r="D938" s="59">
        <f>VLOOKUP(B938,Materiais!A:D,4,FALSE)</f>
        <v>0</v>
      </c>
      <c r="E938" s="170"/>
      <c r="F938" s="170"/>
      <c r="G938" s="170"/>
      <c r="H938" s="170"/>
      <c r="I938" s="31"/>
      <c r="J938" s="59">
        <f t="shared" si="74"/>
        <v>0</v>
      </c>
      <c r="K938" s="33"/>
      <c r="L938" s="115"/>
      <c r="M938" s="116"/>
      <c r="N938" s="33"/>
      <c r="O938" s="33"/>
      <c r="P938" s="33"/>
    </row>
    <row r="939" spans="1:16" ht="15" customHeight="1" outlineLevel="1">
      <c r="A939" s="162">
        <f>VLOOKUP(B939,Materiais!A:D,2,FALSE)</f>
        <v>0</v>
      </c>
      <c r="B939" s="162"/>
      <c r="C939" s="60">
        <f>VLOOKUP(B939,Materiais!A:D,3,FALSE)</f>
        <v>0</v>
      </c>
      <c r="D939" s="59">
        <f>VLOOKUP(B939,Materiais!A:D,4,FALSE)</f>
        <v>0</v>
      </c>
      <c r="E939" s="170"/>
      <c r="F939" s="170"/>
      <c r="G939" s="170"/>
      <c r="H939" s="170"/>
      <c r="I939" s="31"/>
      <c r="J939" s="59">
        <f t="shared" si="74"/>
        <v>0</v>
      </c>
      <c r="K939" s="33"/>
      <c r="L939" s="115"/>
      <c r="M939" s="116"/>
      <c r="N939" s="33"/>
      <c r="O939" s="33"/>
      <c r="P939" s="33"/>
    </row>
    <row r="940" spans="1:16" ht="15" customHeight="1" outlineLevel="1">
      <c r="A940" s="162">
        <f>VLOOKUP(B940,Materiais!A:D,2,FALSE)</f>
        <v>0</v>
      </c>
      <c r="B940" s="162"/>
      <c r="C940" s="60">
        <f>VLOOKUP(B940,Materiais!A:D,3,FALSE)</f>
        <v>0</v>
      </c>
      <c r="D940" s="59">
        <f>VLOOKUP(B940,Materiais!A:D,4,FALSE)</f>
        <v>0</v>
      </c>
      <c r="E940" s="170"/>
      <c r="F940" s="170"/>
      <c r="G940" s="170"/>
      <c r="H940" s="170"/>
      <c r="I940" s="31"/>
      <c r="J940" s="59">
        <f t="shared" si="74"/>
        <v>0</v>
      </c>
      <c r="K940" s="33"/>
      <c r="L940" s="115"/>
      <c r="M940" s="116"/>
      <c r="N940" s="33"/>
      <c r="O940" s="33"/>
      <c r="P940" s="33"/>
    </row>
    <row r="941" spans="1:16" ht="15" customHeight="1" outlineLevel="1">
      <c r="A941" s="162">
        <f>VLOOKUP(B941,Materiais!A:D,2,FALSE)</f>
        <v>0</v>
      </c>
      <c r="B941" s="162"/>
      <c r="C941" s="60">
        <f>VLOOKUP(B941,Materiais!A:D,3,FALSE)</f>
        <v>0</v>
      </c>
      <c r="D941" s="59">
        <f>VLOOKUP(B941,Materiais!A:D,4,FALSE)</f>
        <v>0</v>
      </c>
      <c r="E941" s="170"/>
      <c r="F941" s="170"/>
      <c r="G941" s="170"/>
      <c r="H941" s="170"/>
      <c r="I941" s="31"/>
      <c r="J941" s="59">
        <f t="shared" si="74"/>
        <v>0</v>
      </c>
      <c r="K941" s="33"/>
      <c r="L941" s="115"/>
      <c r="M941" s="116"/>
      <c r="N941" s="33"/>
      <c r="O941" s="33"/>
      <c r="P941" s="33"/>
    </row>
    <row r="942" spans="1:16" ht="15" customHeight="1" outlineLevel="1">
      <c r="A942" s="162">
        <f>VLOOKUP(B942,Materiais!A:D,2,FALSE)</f>
        <v>0</v>
      </c>
      <c r="B942" s="162"/>
      <c r="C942" s="60">
        <f>VLOOKUP(B942,Materiais!A:D,3,FALSE)</f>
        <v>0</v>
      </c>
      <c r="D942" s="59">
        <f>VLOOKUP(B942,Materiais!A:D,4,FALSE)</f>
        <v>0</v>
      </c>
      <c r="E942" s="170"/>
      <c r="F942" s="170"/>
      <c r="G942" s="170"/>
      <c r="H942" s="170"/>
      <c r="I942" s="31"/>
      <c r="J942" s="59">
        <f t="shared" si="74"/>
        <v>0</v>
      </c>
      <c r="K942" s="33"/>
      <c r="L942" s="115"/>
      <c r="M942" s="116"/>
      <c r="N942" s="33"/>
      <c r="O942" s="33"/>
      <c r="P942" s="33"/>
    </row>
    <row r="943" spans="1:16" ht="15" customHeight="1" outlineLevel="1">
      <c r="A943" s="162">
        <f>VLOOKUP(B943,Materiais!A:D,2,FALSE)</f>
        <v>0</v>
      </c>
      <c r="B943" s="162"/>
      <c r="C943" s="60">
        <f>VLOOKUP(B943,Materiais!A:D,3,FALSE)</f>
        <v>0</v>
      </c>
      <c r="D943" s="59">
        <f>VLOOKUP(B943,Materiais!A:D,4,FALSE)</f>
        <v>0</v>
      </c>
      <c r="E943" s="170"/>
      <c r="F943" s="170"/>
      <c r="G943" s="170"/>
      <c r="H943" s="170"/>
      <c r="I943" s="31"/>
      <c r="J943" s="59">
        <f t="shared" si="74"/>
        <v>0</v>
      </c>
      <c r="K943" s="33"/>
      <c r="L943" s="115"/>
      <c r="M943" s="116"/>
      <c r="N943" s="33"/>
      <c r="O943" s="33"/>
      <c r="P943" s="33"/>
    </row>
    <row r="944" spans="1:16" ht="15" customHeight="1" outlineLevel="1">
      <c r="A944" s="162">
        <f>VLOOKUP(B944,Materiais!A:D,2,FALSE)</f>
        <v>0</v>
      </c>
      <c r="B944" s="162"/>
      <c r="C944" s="60">
        <f>VLOOKUP(B944,Materiais!A:D,3,FALSE)</f>
        <v>0</v>
      </c>
      <c r="D944" s="59">
        <f>VLOOKUP(B944,Materiais!A:D,4,FALSE)</f>
        <v>0</v>
      </c>
      <c r="E944" s="170"/>
      <c r="F944" s="170"/>
      <c r="G944" s="170"/>
      <c r="H944" s="170"/>
      <c r="I944" s="31"/>
      <c r="J944" s="59">
        <f t="shared" si="74"/>
        <v>0</v>
      </c>
      <c r="K944" s="33"/>
      <c r="L944" s="115"/>
      <c r="M944" s="116"/>
      <c r="N944" s="33"/>
      <c r="O944" s="33"/>
      <c r="P944" s="33"/>
    </row>
    <row r="945" spans="1:16" ht="18" customHeight="1" outlineLevel="1">
      <c r="A945" s="66"/>
      <c r="B945" s="66"/>
      <c r="C945" s="67"/>
      <c r="D945" s="66"/>
      <c r="E945" s="66"/>
      <c r="F945" s="66"/>
      <c r="G945" s="66"/>
      <c r="H945" s="66"/>
      <c r="I945" s="68" t="s">
        <v>371</v>
      </c>
      <c r="J945" s="69">
        <f>SUBTOTAL(9,J935:J944)</f>
        <v>1500</v>
      </c>
      <c r="K945" s="33"/>
      <c r="L945" s="117"/>
      <c r="M945" s="46"/>
      <c r="N945" s="39"/>
      <c r="O945" s="39"/>
      <c r="P945" s="39"/>
    </row>
    <row r="946" spans="1:16" ht="18" customHeight="1" outlineLevel="1">
      <c r="A946" s="26" t="s">
        <v>87</v>
      </c>
      <c r="B946" s="70" t="s">
        <v>64</v>
      </c>
      <c r="C946" s="71" t="s">
        <v>13</v>
      </c>
      <c r="D946" s="72" t="s">
        <v>94</v>
      </c>
      <c r="E946" s="72"/>
      <c r="F946" s="72"/>
      <c r="G946" s="73"/>
      <c r="H946" s="73"/>
      <c r="I946" s="73" t="s">
        <v>69</v>
      </c>
      <c r="J946" s="72" t="s">
        <v>94</v>
      </c>
      <c r="K946" s="30"/>
      <c r="L946" s="113"/>
      <c r="M946" s="114"/>
      <c r="N946" s="30"/>
      <c r="O946" s="30"/>
      <c r="P946" s="30"/>
    </row>
    <row r="947" spans="1:16" ht="15" customHeight="1" outlineLevel="1">
      <c r="A947" s="162" t="str">
        <f>VLOOKUP(B947,Serviços!A:D,2,FALSE)</f>
        <v>PCMSO ( NR-7 )</v>
      </c>
      <c r="B947" s="162" t="s">
        <v>437</v>
      </c>
      <c r="C947" s="60" t="str">
        <f>VLOOKUP(B947,Serviços!A:D,3,FALSE)</f>
        <v>un</v>
      </c>
      <c r="D947" s="74">
        <f>VLOOKUP(B947,Serviços!A:F,6,FALSE)</f>
        <v>475</v>
      </c>
      <c r="E947" s="171"/>
      <c r="F947" s="171"/>
      <c r="G947" s="171"/>
      <c r="H947" s="171"/>
      <c r="I947" s="57">
        <v>1</v>
      </c>
      <c r="J947" s="59">
        <f>TRUNC(I947*D947,2)</f>
        <v>475</v>
      </c>
      <c r="K947" s="33"/>
      <c r="L947" s="115"/>
      <c r="M947" s="116"/>
      <c r="N947" s="33"/>
      <c r="O947" s="33"/>
      <c r="P947" s="33"/>
    </row>
    <row r="948" spans="1:16" ht="15" customHeight="1" outlineLevel="1">
      <c r="A948" s="162" t="str">
        <f>VLOOKUP(B948,Serviços!A:D,2,FALSE)</f>
        <v>PCMAT ( NR-18 )</v>
      </c>
      <c r="B948" s="162" t="s">
        <v>438</v>
      </c>
      <c r="C948" s="60" t="str">
        <f>VLOOKUP(B948,Serviços!A:D,3,FALSE)</f>
        <v>un</v>
      </c>
      <c r="D948" s="74">
        <f>VLOOKUP(B948,Serviços!A:F,6,FALSE)</f>
        <v>1625</v>
      </c>
      <c r="E948" s="171"/>
      <c r="F948" s="171"/>
      <c r="G948" s="171"/>
      <c r="H948" s="171"/>
      <c r="I948" s="57">
        <v>1</v>
      </c>
      <c r="J948" s="59">
        <f t="shared" ref="J948:J951" si="75">TRUNC(I948*D948,2)</f>
        <v>1625</v>
      </c>
      <c r="K948" s="33"/>
      <c r="L948" s="115"/>
      <c r="M948" s="116"/>
      <c r="N948" s="33"/>
      <c r="O948" s="33"/>
      <c r="P948" s="33"/>
    </row>
    <row r="949" spans="1:16" ht="15" customHeight="1" outlineLevel="1">
      <c r="A949" s="162" t="str">
        <f>VLOOKUP(B949,Serviços!A:D,2,FALSE)</f>
        <v>Exames Admissionais/Demissionais</v>
      </c>
      <c r="B949" s="162" t="s">
        <v>439</v>
      </c>
      <c r="C949" s="60" t="str">
        <f>VLOOKUP(B949,Serviços!A:D,3,FALSE)</f>
        <v>un</v>
      </c>
      <c r="D949" s="74">
        <f>VLOOKUP(B949,Serviços!A:F,6,FALSE)</f>
        <v>25</v>
      </c>
      <c r="E949" s="171"/>
      <c r="F949" s="171"/>
      <c r="G949" s="171"/>
      <c r="H949" s="171"/>
      <c r="I949" s="57">
        <v>66</v>
      </c>
      <c r="J949" s="59">
        <f t="shared" si="75"/>
        <v>1650</v>
      </c>
      <c r="K949" s="33"/>
      <c r="L949" s="115"/>
      <c r="M949" s="116"/>
      <c r="N949" s="33"/>
      <c r="O949" s="33"/>
      <c r="P949" s="33"/>
    </row>
    <row r="950" spans="1:16" ht="15" customHeight="1" outlineLevel="1">
      <c r="A950" s="162" t="str">
        <f>VLOOKUP(B950,Serviços!A:D,2,FALSE)</f>
        <v>Anotação de Responsabilidade Técnica</v>
      </c>
      <c r="B950" s="162" t="s">
        <v>440</v>
      </c>
      <c r="C950" s="60" t="str">
        <f>VLOOKUP(B950,Serviços!A:D,3,FALSE)</f>
        <v>un</v>
      </c>
      <c r="D950" s="74">
        <f>VLOOKUP(B950,Serviços!A:F,6,FALSE)</f>
        <v>254.59</v>
      </c>
      <c r="E950" s="171"/>
      <c r="F950" s="171"/>
      <c r="G950" s="171"/>
      <c r="H950" s="171"/>
      <c r="I950" s="57">
        <v>3</v>
      </c>
      <c r="J950" s="59">
        <f t="shared" si="75"/>
        <v>763.77</v>
      </c>
      <c r="K950" s="33"/>
      <c r="L950" s="115"/>
      <c r="M950" s="116"/>
      <c r="N950" s="33"/>
      <c r="O950" s="33"/>
      <c r="P950" s="33"/>
    </row>
    <row r="951" spans="1:16" ht="15" customHeight="1" outlineLevel="1">
      <c r="A951" s="162" t="str">
        <f>VLOOKUP(B951,Serviços!A:D,2,FALSE)</f>
        <v>Ensaios Tecnológicos</v>
      </c>
      <c r="B951" s="162" t="s">
        <v>441</v>
      </c>
      <c r="C951" s="60" t="str">
        <f>VLOOKUP(B951,Serviços!A:D,3,FALSE)</f>
        <v>un</v>
      </c>
      <c r="D951" s="74">
        <f>VLOOKUP(B951,Serviços!A:F,6,FALSE)</f>
        <v>210.66</v>
      </c>
      <c r="E951" s="171"/>
      <c r="F951" s="171"/>
      <c r="G951" s="171"/>
      <c r="H951" s="171"/>
      <c r="I951" s="57">
        <v>60</v>
      </c>
      <c r="J951" s="59">
        <f t="shared" si="75"/>
        <v>12639.6</v>
      </c>
      <c r="K951" s="33"/>
      <c r="L951" s="115"/>
      <c r="M951" s="116"/>
      <c r="N951" s="33"/>
      <c r="O951" s="33"/>
      <c r="P951" s="33"/>
    </row>
    <row r="952" spans="1:16" ht="18" customHeight="1" outlineLevel="1">
      <c r="A952" s="34"/>
      <c r="B952" s="34"/>
      <c r="C952" s="35"/>
      <c r="D952" s="34"/>
      <c r="E952" s="34"/>
      <c r="F952" s="34"/>
      <c r="G952" s="34"/>
      <c r="H952" s="34"/>
      <c r="I952" s="51" t="s">
        <v>88</v>
      </c>
      <c r="J952" s="52">
        <f>SUBTOTAL(9,J947:J951)</f>
        <v>17153.370000000003</v>
      </c>
      <c r="K952" s="33"/>
      <c r="L952" s="117"/>
      <c r="M952" s="46"/>
      <c r="N952" s="39"/>
      <c r="O952" s="39"/>
      <c r="P952" s="39"/>
    </row>
    <row r="953" spans="1:16" ht="18" customHeight="1" outlineLevel="1">
      <c r="A953" s="28" t="s">
        <v>89</v>
      </c>
      <c r="B953" s="53" t="s">
        <v>64</v>
      </c>
      <c r="C953" s="29" t="s">
        <v>13</v>
      </c>
      <c r="D953" s="137" t="s">
        <v>90</v>
      </c>
      <c r="E953" s="137" t="s">
        <v>91</v>
      </c>
      <c r="F953" s="137" t="s">
        <v>92</v>
      </c>
      <c r="G953" s="137" t="s">
        <v>93</v>
      </c>
      <c r="H953" s="137" t="s">
        <v>81</v>
      </c>
      <c r="I953" s="136" t="s">
        <v>69</v>
      </c>
      <c r="J953" s="137" t="s">
        <v>94</v>
      </c>
      <c r="K953" s="161"/>
      <c r="L953" s="113"/>
      <c r="M953" s="114"/>
      <c r="N953" s="161"/>
      <c r="O953" s="161"/>
      <c r="P953" s="161"/>
    </row>
    <row r="954" spans="1:16" ht="15" customHeight="1" outlineLevel="1">
      <c r="A954" s="40"/>
      <c r="B954" s="40"/>
      <c r="C954" s="41"/>
      <c r="D954" s="32"/>
      <c r="E954" s="38"/>
      <c r="F954" s="38"/>
      <c r="G954" s="38"/>
      <c r="H954" s="170"/>
      <c r="I954" s="57"/>
      <c r="J954" s="59">
        <f t="shared" ref="J954:J958" si="76">TRUNC(I954*D954,2)</f>
        <v>0</v>
      </c>
      <c r="K954" s="33"/>
      <c r="L954" s="115"/>
      <c r="M954" s="116"/>
      <c r="N954" s="33"/>
      <c r="O954" s="33"/>
      <c r="P954" s="33"/>
    </row>
    <row r="955" spans="1:16" ht="15" customHeight="1" outlineLevel="1">
      <c r="A955" s="40"/>
      <c r="B955" s="40"/>
      <c r="C955" s="41"/>
      <c r="D955" s="32"/>
      <c r="E955" s="38"/>
      <c r="F955" s="38"/>
      <c r="G955" s="38"/>
      <c r="H955" s="170"/>
      <c r="I955" s="57"/>
      <c r="J955" s="59">
        <f t="shared" si="76"/>
        <v>0</v>
      </c>
      <c r="K955" s="33"/>
      <c r="L955" s="115"/>
      <c r="M955" s="116"/>
      <c r="N955" s="33"/>
      <c r="O955" s="33"/>
      <c r="P955" s="33"/>
    </row>
    <row r="956" spans="1:16" ht="15" customHeight="1" outlineLevel="1">
      <c r="A956" s="40"/>
      <c r="B956" s="40"/>
      <c r="C956" s="41"/>
      <c r="D956" s="32"/>
      <c r="E956" s="38"/>
      <c r="F956" s="38"/>
      <c r="G956" s="38"/>
      <c r="H956" s="170"/>
      <c r="I956" s="57"/>
      <c r="J956" s="59">
        <f t="shared" si="76"/>
        <v>0</v>
      </c>
      <c r="K956" s="33"/>
      <c r="L956" s="115"/>
      <c r="M956" s="116"/>
      <c r="N956" s="33"/>
      <c r="O956" s="33"/>
      <c r="P956" s="33"/>
    </row>
    <row r="957" spans="1:16" ht="15" customHeight="1" outlineLevel="1">
      <c r="A957" s="40"/>
      <c r="B957" s="40"/>
      <c r="C957" s="41"/>
      <c r="D957" s="32"/>
      <c r="E957" s="38"/>
      <c r="F957" s="38"/>
      <c r="G957" s="38"/>
      <c r="H957" s="170"/>
      <c r="I957" s="57"/>
      <c r="J957" s="59">
        <f t="shared" si="76"/>
        <v>0</v>
      </c>
      <c r="K957" s="33"/>
      <c r="L957" s="115"/>
      <c r="M957" s="116"/>
      <c r="N957" s="33"/>
      <c r="O957" s="33"/>
      <c r="P957" s="33"/>
    </row>
    <row r="958" spans="1:16" ht="15" customHeight="1" outlineLevel="1">
      <c r="A958" s="40"/>
      <c r="B958" s="40"/>
      <c r="C958" s="41"/>
      <c r="D958" s="32"/>
      <c r="E958" s="38"/>
      <c r="F958" s="38"/>
      <c r="G958" s="38"/>
      <c r="H958" s="170"/>
      <c r="I958" s="57"/>
      <c r="J958" s="61">
        <f t="shared" si="76"/>
        <v>0</v>
      </c>
      <c r="K958" s="33"/>
      <c r="L958" s="115"/>
      <c r="M958" s="116"/>
      <c r="N958" s="33"/>
      <c r="O958" s="33"/>
      <c r="P958" s="33"/>
    </row>
    <row r="959" spans="1:16" ht="18" customHeight="1" outlineLevel="1">
      <c r="A959" s="43"/>
      <c r="B959" s="43"/>
      <c r="C959" s="44"/>
      <c r="D959" s="43"/>
      <c r="E959" s="43"/>
      <c r="F959" s="43"/>
      <c r="G959" s="43"/>
      <c r="H959" s="43"/>
      <c r="I959" s="75" t="s">
        <v>95</v>
      </c>
      <c r="J959" s="62">
        <f>SUBTOTAL(9,J954:J958)</f>
        <v>0</v>
      </c>
      <c r="K959" s="164"/>
      <c r="L959" s="164"/>
      <c r="M959" s="160"/>
      <c r="N959" s="164"/>
      <c r="O959" s="164"/>
      <c r="P959" s="164"/>
    </row>
    <row r="960" spans="1:16" ht="18" customHeight="1" outlineLevel="1">
      <c r="A960" s="43"/>
      <c r="B960" s="43"/>
      <c r="C960" s="44"/>
      <c r="D960" s="43"/>
      <c r="E960" s="43"/>
      <c r="F960" s="43"/>
      <c r="G960" s="43"/>
      <c r="H960" s="43"/>
      <c r="I960" s="75" t="s">
        <v>106</v>
      </c>
      <c r="J960" s="76">
        <f>SUBTOTAL(9,J933:J959)</f>
        <v>189459.06</v>
      </c>
      <c r="K960" s="164"/>
      <c r="L960" s="164"/>
      <c r="M960" s="160"/>
      <c r="N960" s="164"/>
      <c r="O960" s="164"/>
      <c r="P960" s="164"/>
    </row>
    <row r="961" spans="1:16" ht="18" customHeight="1" outlineLevel="1">
      <c r="A961" s="43"/>
      <c r="B961" s="43" t="s">
        <v>10</v>
      </c>
      <c r="C961" s="44"/>
      <c r="D961" s="43"/>
      <c r="E961" s="43"/>
      <c r="F961" s="43"/>
      <c r="G961" s="43"/>
      <c r="H961" s="54" t="s">
        <v>367</v>
      </c>
      <c r="I961" s="172">
        <f>$M$1</f>
        <v>0.20480000000000001</v>
      </c>
      <c r="J961" s="76">
        <f>(J960*I961)</f>
        <v>38801.215488000002</v>
      </c>
      <c r="K961" s="164"/>
      <c r="L961" s="115"/>
      <c r="M961" s="116"/>
      <c r="N961" s="164"/>
      <c r="O961" s="164"/>
      <c r="P961" s="164"/>
    </row>
    <row r="962" spans="1:16" ht="18" customHeight="1" outlineLevel="1">
      <c r="A962" s="43"/>
      <c r="B962" s="53" t="s">
        <v>372</v>
      </c>
      <c r="C962" s="55" t="s">
        <v>735</v>
      </c>
      <c r="D962" s="43"/>
      <c r="E962" s="43"/>
      <c r="F962" s="43"/>
      <c r="G962" s="43"/>
      <c r="H962" s="43"/>
      <c r="I962" s="75" t="s">
        <v>96</v>
      </c>
      <c r="J962" s="76">
        <f>SUM(J960:J961)</f>
        <v>228260.27548800001</v>
      </c>
      <c r="K962" s="164"/>
      <c r="L962" s="113"/>
      <c r="M962" s="114"/>
      <c r="N962" s="164"/>
      <c r="O962" s="164"/>
      <c r="P962" s="164"/>
    </row>
    <row r="964" spans="1:16" s="266" customFormat="1" ht="18" customHeight="1">
      <c r="A964" s="260" t="s">
        <v>412</v>
      </c>
      <c r="B964" s="261"/>
      <c r="C964" s="262"/>
      <c r="D964" s="261"/>
      <c r="E964" s="261"/>
      <c r="F964" s="261"/>
      <c r="G964" s="261"/>
      <c r="H964" s="261"/>
      <c r="I964" s="263"/>
      <c r="J964" s="261"/>
      <c r="K964" s="264"/>
      <c r="L964" s="264"/>
      <c r="M964" s="265"/>
      <c r="N964" s="264"/>
      <c r="O964" s="264"/>
      <c r="P964" s="264"/>
    </row>
    <row r="965" spans="1:16" ht="18" customHeight="1" outlineLevel="1">
      <c r="A965" s="28" t="s">
        <v>63</v>
      </c>
      <c r="B965" s="137" t="s">
        <v>64</v>
      </c>
      <c r="C965" s="29" t="s">
        <v>65</v>
      </c>
      <c r="D965" s="137" t="s">
        <v>66</v>
      </c>
      <c r="E965" s="321" t="s">
        <v>67</v>
      </c>
      <c r="F965" s="321"/>
      <c r="G965" s="321" t="s">
        <v>68</v>
      </c>
      <c r="H965" s="321"/>
      <c r="I965" s="136" t="s">
        <v>69</v>
      </c>
      <c r="J965" s="137" t="s">
        <v>70</v>
      </c>
      <c r="K965" s="30"/>
      <c r="L965" s="113"/>
      <c r="M965" s="114"/>
      <c r="N965" s="161"/>
      <c r="O965" s="161"/>
      <c r="P965" s="161"/>
    </row>
    <row r="966" spans="1:16" ht="15" customHeight="1" outlineLevel="1">
      <c r="A966" s="162">
        <f>VLOOKUP(B966,Equipamentos!A:E,2,FALSE)</f>
        <v>0</v>
      </c>
      <c r="B966" s="163"/>
      <c r="C966" s="56"/>
      <c r="D966" s="57"/>
      <c r="E966" s="320">
        <f>VLOOKUP(B966,Equipamentos!A:E,4,FALSE)</f>
        <v>0</v>
      </c>
      <c r="F966" s="320"/>
      <c r="G966" s="320">
        <f>VLOOKUP(B966,Equipamentos!A:E,5,FALSE)</f>
        <v>0</v>
      </c>
      <c r="H966" s="320"/>
      <c r="I966" s="31"/>
      <c r="J966" s="59">
        <f>TRUNC(I966*((C966*E966)+(D966*G966)),2)</f>
        <v>0</v>
      </c>
      <c r="K966" s="33"/>
      <c r="L966" s="115"/>
      <c r="M966" s="116"/>
      <c r="N966" s="164"/>
      <c r="O966" s="164"/>
      <c r="P966" s="164"/>
    </row>
    <row r="967" spans="1:16" ht="15" customHeight="1" outlineLevel="1">
      <c r="A967" s="162">
        <f>VLOOKUP(B967,Equipamentos!A:E,2,FALSE)</f>
        <v>0</v>
      </c>
      <c r="B967" s="163"/>
      <c r="C967" s="56"/>
      <c r="D967" s="57"/>
      <c r="E967" s="320">
        <f>VLOOKUP(B967,Equipamentos!A:E,4,FALSE)</f>
        <v>0</v>
      </c>
      <c r="F967" s="320"/>
      <c r="G967" s="320">
        <f>VLOOKUP(B967,Equipamentos!A:E,5,FALSE)</f>
        <v>0</v>
      </c>
      <c r="H967" s="320"/>
      <c r="I967" s="31"/>
      <c r="J967" s="59">
        <f t="shared" ref="J967" si="77">TRUNC(I967*((C967*E967)+(D967*G967)),2)</f>
        <v>0</v>
      </c>
      <c r="K967" s="33"/>
      <c r="L967" s="115"/>
      <c r="M967" s="116"/>
      <c r="N967" s="164"/>
      <c r="O967" s="164"/>
      <c r="P967" s="164"/>
    </row>
    <row r="968" spans="1:16" ht="18" customHeight="1" outlineLevel="1">
      <c r="A968" s="34"/>
      <c r="B968" s="34"/>
      <c r="C968" s="35"/>
      <c r="D968" s="34"/>
      <c r="E968" s="34"/>
      <c r="F968" s="34"/>
      <c r="G968" s="34"/>
      <c r="H968" s="34"/>
      <c r="I968" s="36" t="s">
        <v>71</v>
      </c>
      <c r="J968" s="62">
        <f>SUBTOTAL(9,J966:J967)</f>
        <v>0</v>
      </c>
      <c r="K968" s="33"/>
      <c r="L968" s="117"/>
      <c r="M968" s="46"/>
      <c r="N968" s="164"/>
      <c r="O968" s="164"/>
      <c r="P968" s="164"/>
    </row>
    <row r="969" spans="1:16" ht="18" customHeight="1" outlineLevel="1">
      <c r="A969" s="28" t="s">
        <v>72</v>
      </c>
      <c r="B969" s="137" t="s">
        <v>64</v>
      </c>
      <c r="C969" s="29" t="s">
        <v>73</v>
      </c>
      <c r="D969" s="137" t="s">
        <v>74</v>
      </c>
      <c r="E969" s="321" t="s">
        <v>368</v>
      </c>
      <c r="F969" s="326"/>
      <c r="G969" s="165"/>
      <c r="H969" s="165"/>
      <c r="I969" s="136" t="s">
        <v>69</v>
      </c>
      <c r="J969" s="63" t="s">
        <v>70</v>
      </c>
      <c r="K969" s="30"/>
      <c r="L969" s="113"/>
      <c r="M969" s="114"/>
      <c r="N969" s="30"/>
      <c r="O969" s="30"/>
      <c r="P969" s="30"/>
    </row>
    <row r="970" spans="1:16" ht="15" customHeight="1" outlineLevel="1">
      <c r="A970" s="162">
        <f>VLOOKUP(B970,'M.O.'!A:E,2,FALSE)</f>
        <v>0</v>
      </c>
      <c r="B970" s="163"/>
      <c r="C970" s="58"/>
      <c r="D970" s="59">
        <f>VLOOKUP(B970,'M.O.'!A:E,5,FALSE)</f>
        <v>0</v>
      </c>
      <c r="E970" s="323">
        <v>111.5</v>
      </c>
      <c r="F970" s="323"/>
      <c r="G970" s="38"/>
      <c r="H970" s="38"/>
      <c r="I970" s="31"/>
      <c r="J970" s="59">
        <f t="shared" ref="J970:J971" si="78">TRUNC(I970*D970,2)</f>
        <v>0</v>
      </c>
      <c r="K970" s="33"/>
      <c r="L970" s="115"/>
      <c r="M970" s="116"/>
      <c r="N970" s="33"/>
      <c r="O970" s="33"/>
      <c r="P970" s="33"/>
    </row>
    <row r="971" spans="1:16" ht="15" outlineLevel="1">
      <c r="A971" s="162">
        <f>VLOOKUP(B971,'M.O.'!A:E,2,FALSE)</f>
        <v>0</v>
      </c>
      <c r="B971" s="163"/>
      <c r="C971" s="58"/>
      <c r="D971" s="59">
        <f>VLOOKUP(B971,'M.O.'!A:E,5,FALSE)</f>
        <v>0</v>
      </c>
      <c r="E971" s="323">
        <v>111.5</v>
      </c>
      <c r="F971" s="323"/>
      <c r="G971" s="38"/>
      <c r="H971" s="38"/>
      <c r="I971" s="31"/>
      <c r="J971" s="59">
        <f t="shared" si="78"/>
        <v>0</v>
      </c>
      <c r="K971" s="33"/>
      <c r="L971" s="115"/>
      <c r="M971" s="116"/>
      <c r="N971" s="33"/>
      <c r="O971" s="33"/>
      <c r="P971" s="33"/>
    </row>
    <row r="972" spans="1:16" ht="18" customHeight="1" outlineLevel="1">
      <c r="A972" s="34"/>
      <c r="B972" s="34"/>
      <c r="C972" s="35"/>
      <c r="D972" s="34"/>
      <c r="E972" s="34"/>
      <c r="F972" s="34"/>
      <c r="G972" s="34"/>
      <c r="H972" s="34"/>
      <c r="I972" s="36" t="s">
        <v>75</v>
      </c>
      <c r="J972" s="62">
        <f>SUBTOTAL(9,J970:J971)</f>
        <v>0</v>
      </c>
      <c r="K972" s="33"/>
      <c r="L972" s="117"/>
      <c r="M972" s="46"/>
      <c r="N972" s="39"/>
      <c r="O972" s="39"/>
      <c r="P972" s="39"/>
    </row>
    <row r="973" spans="1:16" ht="18" customHeight="1" outlineLevel="1">
      <c r="A973" s="28" t="s">
        <v>76</v>
      </c>
      <c r="B973" s="137" t="s">
        <v>64</v>
      </c>
      <c r="C973" s="29" t="s">
        <v>77</v>
      </c>
      <c r="D973" s="137" t="s">
        <v>78</v>
      </c>
      <c r="E973" s="321" t="s">
        <v>79</v>
      </c>
      <c r="F973" s="321"/>
      <c r="G973" s="324" t="s">
        <v>80</v>
      </c>
      <c r="H973" s="324"/>
      <c r="I973" s="136"/>
      <c r="J973" s="63" t="s">
        <v>81</v>
      </c>
      <c r="K973" s="30"/>
      <c r="L973" s="113"/>
      <c r="M973" s="114"/>
      <c r="N973" s="30"/>
      <c r="O973" s="30"/>
      <c r="P973" s="30"/>
    </row>
    <row r="974" spans="1:16" ht="15" customHeight="1" outlineLevel="1">
      <c r="A974" s="40" t="s">
        <v>369</v>
      </c>
      <c r="B974" s="166">
        <v>14</v>
      </c>
      <c r="C974" s="41">
        <v>0</v>
      </c>
      <c r="D974" s="42" t="s">
        <v>98</v>
      </c>
      <c r="E974" s="325"/>
      <c r="F974" s="325"/>
      <c r="G974" s="325"/>
      <c r="H974" s="325"/>
      <c r="I974" s="167"/>
      <c r="J974" s="59">
        <f>TRUNC((IF(D974&lt;&gt;0,J972,0)+IF(E974&lt;&gt;0,J968,0)+IF(G974&lt;&gt;0,J985,0))*(C974/100),2)</f>
        <v>0</v>
      </c>
      <c r="K974" s="33"/>
      <c r="L974" s="168"/>
      <c r="M974" s="169"/>
      <c r="N974" s="33"/>
      <c r="O974" s="33"/>
      <c r="P974" s="33"/>
    </row>
    <row r="975" spans="1:16" ht="15" customHeight="1" outlineLevel="1">
      <c r="A975" s="40" t="s">
        <v>99</v>
      </c>
      <c r="B975" s="166">
        <v>11</v>
      </c>
      <c r="C975" s="41">
        <v>1.1200000000000001</v>
      </c>
      <c r="D975" s="42" t="s">
        <v>98</v>
      </c>
      <c r="E975" s="325"/>
      <c r="F975" s="325"/>
      <c r="G975" s="325"/>
      <c r="H975" s="325"/>
      <c r="I975" s="167"/>
      <c r="J975" s="59">
        <f>TRUNC((IF(D975&lt;&gt;0,J972,0)+IF(E975&lt;&gt;0,J968,0)+IF(G975&lt;&gt;0,J985,0))*(C975/100),2)</f>
        <v>0</v>
      </c>
      <c r="K975" s="33"/>
      <c r="L975" s="168"/>
      <c r="M975" s="169"/>
      <c r="N975" s="33"/>
      <c r="O975" s="33"/>
      <c r="P975" s="33"/>
    </row>
    <row r="976" spans="1:16" ht="15" customHeight="1" outlineLevel="1">
      <c r="A976" s="40" t="s">
        <v>100</v>
      </c>
      <c r="B976" s="166">
        <v>12</v>
      </c>
      <c r="C976" s="41">
        <v>9.6</v>
      </c>
      <c r="D976" s="42" t="s">
        <v>98</v>
      </c>
      <c r="E976" s="325"/>
      <c r="F976" s="325"/>
      <c r="G976" s="325"/>
      <c r="H976" s="325"/>
      <c r="I976" s="167"/>
      <c r="J976" s="59">
        <f>TRUNC((IF(D976&lt;&gt;0,J972,0)+IF(E976&lt;&gt;0,J968,0)+IF(G976&lt;&gt;0,J985,0))*(C976/100),2)</f>
        <v>0</v>
      </c>
      <c r="K976" s="33"/>
      <c r="L976" s="168"/>
      <c r="M976" s="169"/>
      <c r="N976" s="33"/>
      <c r="O976" s="33"/>
      <c r="P976" s="33"/>
    </row>
    <row r="977" spans="1:16" ht="15" customHeight="1" outlineLevel="1">
      <c r="A977" s="40" t="s">
        <v>101</v>
      </c>
      <c r="B977" s="166">
        <v>13</v>
      </c>
      <c r="C977" s="41">
        <v>4.79</v>
      </c>
      <c r="D977" s="42" t="s">
        <v>98</v>
      </c>
      <c r="E977" s="325"/>
      <c r="F977" s="325"/>
      <c r="G977" s="325"/>
      <c r="H977" s="325"/>
      <c r="I977" s="167"/>
      <c r="J977" s="61">
        <f>TRUNC((IF(D977&lt;&gt;0,J972,0)+IF(E977&lt;&gt;0,J968,0)+IF(G977&lt;&gt;0,J985,0))*(C977/100),2)</f>
        <v>0</v>
      </c>
      <c r="K977" s="33"/>
      <c r="L977" s="168"/>
      <c r="M977" s="169"/>
      <c r="N977" s="33"/>
      <c r="O977" s="33"/>
      <c r="P977" s="33"/>
    </row>
    <row r="978" spans="1:16" ht="18" customHeight="1" outlineLevel="1">
      <c r="A978" s="43"/>
      <c r="B978" s="43"/>
      <c r="C978" s="44"/>
      <c r="D978" s="43"/>
      <c r="E978" s="43"/>
      <c r="F978" s="43"/>
      <c r="G978" s="43"/>
      <c r="H978" s="43"/>
      <c r="I978" s="45" t="s">
        <v>82</v>
      </c>
      <c r="J978" s="62">
        <f>SUBTOTAL(9,J974:J977)</f>
        <v>0</v>
      </c>
      <c r="K978" s="33"/>
      <c r="L978" s="117"/>
      <c r="M978" s="46"/>
      <c r="N978" s="164"/>
      <c r="O978" s="164"/>
      <c r="P978" s="164"/>
    </row>
    <row r="979" spans="1:16" ht="18" customHeight="1" outlineLevel="1">
      <c r="A979" s="43"/>
      <c r="B979" s="43"/>
      <c r="C979" s="44"/>
      <c r="D979" s="43"/>
      <c r="E979" s="43"/>
      <c r="F979" s="43"/>
      <c r="G979" s="43"/>
      <c r="H979" s="43"/>
      <c r="I979" s="45" t="s">
        <v>370</v>
      </c>
      <c r="J979" s="62">
        <f>SUBTOTAL(9,J966:J978)</f>
        <v>0</v>
      </c>
      <c r="K979" s="33"/>
      <c r="L979" s="117"/>
      <c r="M979" s="46"/>
      <c r="N979" s="33"/>
      <c r="O979" s="33"/>
      <c r="P979" s="33"/>
    </row>
    <row r="980" spans="1:16" ht="18" customHeight="1" outlineLevel="1">
      <c r="A980" s="43"/>
      <c r="B980" s="43"/>
      <c r="C980" s="44"/>
      <c r="D980" s="43"/>
      <c r="E980" s="43"/>
      <c r="F980" s="43"/>
      <c r="G980" s="43"/>
      <c r="H980" s="43"/>
      <c r="I980" s="45" t="s">
        <v>83</v>
      </c>
      <c r="J980" s="64">
        <v>1</v>
      </c>
      <c r="K980" s="33"/>
      <c r="L980" s="117"/>
      <c r="M980" s="46"/>
      <c r="N980" s="33"/>
      <c r="O980" s="33"/>
      <c r="P980" s="33"/>
    </row>
    <row r="981" spans="1:16" ht="18" customHeight="1" outlineLevel="1">
      <c r="A981" s="43"/>
      <c r="B981" s="43"/>
      <c r="C981" s="44"/>
      <c r="D981" s="43"/>
      <c r="E981" s="43"/>
      <c r="F981" s="43"/>
      <c r="G981" s="43"/>
      <c r="H981" s="43"/>
      <c r="I981" s="45" t="s">
        <v>84</v>
      </c>
      <c r="J981" s="65">
        <f>TRUNC(J979/J980,2)</f>
        <v>0</v>
      </c>
      <c r="K981" s="33"/>
      <c r="L981" s="117"/>
      <c r="M981" s="46"/>
      <c r="N981" s="33"/>
      <c r="O981" s="33"/>
      <c r="P981" s="33"/>
    </row>
    <row r="982" spans="1:16" ht="18" customHeight="1" outlineLevel="1">
      <c r="A982" s="47" t="s">
        <v>85</v>
      </c>
      <c r="B982" s="48" t="s">
        <v>64</v>
      </c>
      <c r="C982" s="49" t="s">
        <v>13</v>
      </c>
      <c r="D982" s="37" t="s">
        <v>94</v>
      </c>
      <c r="E982" s="37"/>
      <c r="F982" s="37"/>
      <c r="G982" s="50"/>
      <c r="H982" s="50"/>
      <c r="I982" s="50" t="s">
        <v>69</v>
      </c>
      <c r="J982" s="63" t="s">
        <v>94</v>
      </c>
      <c r="K982" s="30"/>
      <c r="L982" s="113"/>
      <c r="M982" s="114"/>
      <c r="N982" s="30"/>
      <c r="O982" s="30"/>
      <c r="P982" s="30"/>
    </row>
    <row r="983" spans="1:16" ht="15" customHeight="1" outlineLevel="1">
      <c r="A983" s="162">
        <f>VLOOKUP(B983,Materiais!A:D,2,FALSE)</f>
        <v>0</v>
      </c>
      <c r="B983" s="162"/>
      <c r="C983" s="60">
        <f>VLOOKUP(B983,Materiais!A:D,3,FALSE)</f>
        <v>0</v>
      </c>
      <c r="D983" s="59">
        <f>VLOOKUP(B983,Materiais!A:D,4,FALSE)</f>
        <v>0</v>
      </c>
      <c r="E983" s="170"/>
      <c r="F983" s="170"/>
      <c r="G983" s="170"/>
      <c r="H983" s="170"/>
      <c r="I983" s="31"/>
      <c r="J983" s="59">
        <f t="shared" ref="J983:J984" si="79">TRUNC(I983*D983,2)</f>
        <v>0</v>
      </c>
      <c r="K983" s="33"/>
      <c r="L983" s="115"/>
      <c r="M983" s="116"/>
      <c r="N983" s="33"/>
      <c r="O983" s="33"/>
      <c r="P983" s="33"/>
    </row>
    <row r="984" spans="1:16" ht="15" customHeight="1" outlineLevel="1">
      <c r="A984" s="162">
        <f>VLOOKUP(B984,Materiais!A:D,2,FALSE)</f>
        <v>0</v>
      </c>
      <c r="B984" s="162"/>
      <c r="C984" s="60">
        <f>VLOOKUP(B984,Materiais!A:D,3,FALSE)</f>
        <v>0</v>
      </c>
      <c r="D984" s="59">
        <f>VLOOKUP(B984,Materiais!A:D,4,FALSE)</f>
        <v>0</v>
      </c>
      <c r="E984" s="170"/>
      <c r="F984" s="170"/>
      <c r="G984" s="170"/>
      <c r="H984" s="170"/>
      <c r="I984" s="31"/>
      <c r="J984" s="59">
        <f t="shared" si="79"/>
        <v>0</v>
      </c>
      <c r="K984" s="33"/>
      <c r="L984" s="115"/>
      <c r="M984" s="116"/>
      <c r="N984" s="33"/>
      <c r="O984" s="33"/>
      <c r="P984" s="33"/>
    </row>
    <row r="985" spans="1:16" ht="18" customHeight="1" outlineLevel="1">
      <c r="A985" s="66"/>
      <c r="B985" s="66"/>
      <c r="C985" s="67"/>
      <c r="D985" s="66"/>
      <c r="E985" s="66"/>
      <c r="F985" s="66"/>
      <c r="G985" s="66"/>
      <c r="H985" s="66"/>
      <c r="I985" s="68" t="s">
        <v>371</v>
      </c>
      <c r="J985" s="69">
        <f>SUBTOTAL(9,J983:J984)</f>
        <v>0</v>
      </c>
      <c r="K985" s="33"/>
      <c r="L985" s="117"/>
      <c r="M985" s="46"/>
      <c r="N985" s="39"/>
      <c r="O985" s="39"/>
      <c r="P985" s="39"/>
    </row>
    <row r="986" spans="1:16" ht="18" customHeight="1" outlineLevel="1">
      <c r="A986" s="26" t="s">
        <v>87</v>
      </c>
      <c r="B986" s="70" t="s">
        <v>64</v>
      </c>
      <c r="C986" s="71" t="s">
        <v>13</v>
      </c>
      <c r="D986" s="72" t="s">
        <v>94</v>
      </c>
      <c r="E986" s="72"/>
      <c r="F986" s="72"/>
      <c r="G986" s="73"/>
      <c r="H986" s="73"/>
      <c r="I986" s="73" t="s">
        <v>69</v>
      </c>
      <c r="J986" s="72" t="s">
        <v>94</v>
      </c>
      <c r="K986" s="30"/>
      <c r="L986" s="113"/>
      <c r="M986" s="114"/>
      <c r="N986" s="30"/>
      <c r="O986" s="30"/>
      <c r="P986" s="30"/>
    </row>
    <row r="987" spans="1:16" ht="15" customHeight="1" outlineLevel="1">
      <c r="A987" s="162" t="str">
        <f>VLOOKUP(B987,Serviços!A:D,2,FALSE)</f>
        <v>Desmatamento, destocamento e limpeza - árvores com diâmetros menores de 15 cm</v>
      </c>
      <c r="B987" s="162" t="s">
        <v>503</v>
      </c>
      <c r="C987" s="60" t="str">
        <f>VLOOKUP(B987,Serviços!A:D,3,FALSE)</f>
        <v>m²</v>
      </c>
      <c r="D987" s="74">
        <f>VLOOKUP(B987,Serviços!A:F,6,FALSE)</f>
        <v>0.23</v>
      </c>
      <c r="E987" s="171"/>
      <c r="F987" s="171"/>
      <c r="G987" s="171"/>
      <c r="H987" s="171"/>
      <c r="I987" s="57">
        <v>900</v>
      </c>
      <c r="J987" s="59">
        <f t="shared" ref="J987:J992" si="80">(I987*D987)</f>
        <v>207</v>
      </c>
      <c r="K987" s="33"/>
      <c r="L987" s="115"/>
      <c r="M987" s="116"/>
      <c r="N987" s="33"/>
      <c r="O987" s="33"/>
      <c r="P987" s="33"/>
    </row>
    <row r="988" spans="1:16" ht="15" customHeight="1" outlineLevel="1">
      <c r="A988" s="162" t="str">
        <f>VLOOKUP(B988,Serviços!A:D,2,FALSE)</f>
        <v>Escav., carga e transp. 1ª categ. c/ carregadeira p/
pequenos movimentos de terra - (dt: 201 a 400m)</v>
      </c>
      <c r="B988" s="162" t="s">
        <v>504</v>
      </c>
      <c r="C988" s="60" t="str">
        <f>VLOOKUP(B988,Serviços!A:D,3,FALSE)</f>
        <v>m²</v>
      </c>
      <c r="D988" s="74">
        <f>VLOOKUP(B988,Serviços!A:F,6,FALSE)</f>
        <v>10.98</v>
      </c>
      <c r="E988" s="171"/>
      <c r="F988" s="171"/>
      <c r="G988" s="171"/>
      <c r="H988" s="171"/>
      <c r="I988" s="57">
        <v>280.8</v>
      </c>
      <c r="J988" s="59">
        <f t="shared" si="80"/>
        <v>3083.1840000000002</v>
      </c>
      <c r="K988" s="33"/>
      <c r="L988" s="115"/>
      <c r="M988" s="116"/>
      <c r="N988" s="33"/>
      <c r="O988" s="33"/>
      <c r="P988" s="33"/>
    </row>
    <row r="989" spans="1:16" ht="15" customHeight="1" outlineLevel="1">
      <c r="A989" s="162" t="str">
        <f>VLOOKUP(B989,Serviços!A:D,2,FALSE)</f>
        <v>Compactação mecânica sem controle de laboratório</v>
      </c>
      <c r="B989" s="162" t="s">
        <v>505</v>
      </c>
      <c r="C989" s="60" t="str">
        <f>VLOOKUP(B989,Serviços!A:D,3,FALSE)</f>
        <v>m³</v>
      </c>
      <c r="D989" s="74">
        <f>VLOOKUP(B989,Serviços!A:F,6,FALSE)</f>
        <v>1.83</v>
      </c>
      <c r="E989" s="171"/>
      <c r="F989" s="171"/>
      <c r="G989" s="171"/>
      <c r="H989" s="171"/>
      <c r="I989" s="57">
        <v>216</v>
      </c>
      <c r="J989" s="59">
        <f t="shared" si="80"/>
        <v>395.28000000000003</v>
      </c>
      <c r="K989" s="33"/>
      <c r="L989" s="115"/>
      <c r="M989" s="116"/>
      <c r="N989" s="33"/>
      <c r="O989" s="33"/>
      <c r="P989" s="33"/>
    </row>
    <row r="990" spans="1:16" ht="15" customHeight="1" outlineLevel="1">
      <c r="A990" s="162" t="str">
        <f>VLOOKUP(B990,Serviços!A:D,2,FALSE)</f>
        <v>Escritório de campo</v>
      </c>
      <c r="B990" s="162" t="s">
        <v>506</v>
      </c>
      <c r="C990" s="60" t="str">
        <f>VLOOKUP(B990,Serviços!A:D,3,FALSE)</f>
        <v>m²</v>
      </c>
      <c r="D990" s="74">
        <f>VLOOKUP(B990,Serviços!A:F,6,FALSE)</f>
        <v>281.31</v>
      </c>
      <c r="E990" s="171"/>
      <c r="F990" s="171"/>
      <c r="G990" s="171"/>
      <c r="H990" s="171"/>
      <c r="I990" s="57">
        <v>21</v>
      </c>
      <c r="J990" s="59">
        <f t="shared" si="80"/>
        <v>5907.51</v>
      </c>
      <c r="K990" s="33"/>
      <c r="L990" s="115"/>
      <c r="M990" s="116"/>
      <c r="N990" s="33"/>
      <c r="O990" s="33"/>
      <c r="P990" s="33"/>
    </row>
    <row r="991" spans="1:16" ht="15" customHeight="1" outlineLevel="1">
      <c r="A991" s="162" t="str">
        <f>VLOOKUP(B991,Serviços!A:D,2,FALSE)</f>
        <v>Alojamento (pessoal operacional)</v>
      </c>
      <c r="B991" s="162" t="s">
        <v>507</v>
      </c>
      <c r="C991" s="60" t="str">
        <f>VLOOKUP(B991,Serviços!A:D,3,FALSE)</f>
        <v>m²</v>
      </c>
      <c r="D991" s="74">
        <f>VLOOKUP(B991,Serviços!A:F,6,FALSE)</f>
        <v>281.31</v>
      </c>
      <c r="E991" s="171"/>
      <c r="F991" s="171"/>
      <c r="G991" s="171"/>
      <c r="H991" s="171"/>
      <c r="I991" s="57">
        <v>27.23</v>
      </c>
      <c r="J991" s="59">
        <f t="shared" si="80"/>
        <v>7660.0713000000005</v>
      </c>
      <c r="K991" s="33"/>
      <c r="L991" s="115"/>
      <c r="M991" s="116"/>
      <c r="N991" s="33"/>
      <c r="O991" s="33"/>
      <c r="P991" s="33"/>
    </row>
    <row r="992" spans="1:16" ht="15" customHeight="1" outlineLevel="1">
      <c r="A992" s="162" t="str">
        <f>VLOOKUP(B992,Serviços!A:D,2,FALSE)</f>
        <v>Alojamento (pessoal técnico administrativo)</v>
      </c>
      <c r="B992" s="162" t="s">
        <v>508</v>
      </c>
      <c r="C992" s="60" t="str">
        <f>VLOOKUP(B992,Serviços!A:D,3,FALSE)</f>
        <v>m²</v>
      </c>
      <c r="D992" s="74">
        <f>VLOOKUP(B992,Serviços!A:F,6,FALSE)</f>
        <v>281.31</v>
      </c>
      <c r="E992" s="171"/>
      <c r="F992" s="171"/>
      <c r="G992" s="171"/>
      <c r="H992" s="171"/>
      <c r="I992" s="57">
        <v>10.44</v>
      </c>
      <c r="J992" s="59">
        <f t="shared" si="80"/>
        <v>2936.8764000000001</v>
      </c>
      <c r="K992" s="33"/>
      <c r="L992" s="115"/>
      <c r="M992" s="116"/>
      <c r="N992" s="33"/>
      <c r="O992" s="33"/>
      <c r="P992" s="33"/>
    </row>
    <row r="993" spans="1:16" ht="15" customHeight="1" outlineLevel="1">
      <c r="A993" s="162" t="str">
        <f>VLOOKUP(B993,Serviços!A:D,2,FALSE)</f>
        <v>Alojamento (engenheiros)</v>
      </c>
      <c r="B993" s="162" t="s">
        <v>509</v>
      </c>
      <c r="C993" s="60" t="str">
        <f>VLOOKUP(B993,Serviços!A:D,3,FALSE)</f>
        <v>mês</v>
      </c>
      <c r="D993" s="74">
        <f>VLOOKUP(B993,Serviços!A:F,6,FALSE)</f>
        <v>5355.84</v>
      </c>
      <c r="E993" s="171"/>
      <c r="F993" s="171"/>
      <c r="G993" s="171"/>
      <c r="H993" s="171"/>
      <c r="I993" s="57">
        <v>6</v>
      </c>
      <c r="J993" s="59">
        <f t="shared" ref="J993:J1021" si="81">(I993*D993)</f>
        <v>32135.040000000001</v>
      </c>
      <c r="K993" s="33"/>
      <c r="L993" s="115"/>
      <c r="M993" s="116"/>
      <c r="N993" s="33"/>
      <c r="O993" s="33"/>
      <c r="P993" s="33"/>
    </row>
    <row r="994" spans="1:16" ht="15" customHeight="1" outlineLevel="1">
      <c r="A994" s="162" t="str">
        <f>VLOOKUP(B994,Serviços!A:D,2,FALSE)</f>
        <v>Mobiliário de Escritório (inclusive equipamentos de informática)</v>
      </c>
      <c r="B994" s="162" t="s">
        <v>510</v>
      </c>
      <c r="C994" s="60" t="str">
        <f>VLOOKUP(B994,Serviços!A:D,3,FALSE)</f>
        <v>mês</v>
      </c>
      <c r="D994" s="74">
        <f>VLOOKUP(B994,Serviços!A:F,6,FALSE)</f>
        <v>6230.67</v>
      </c>
      <c r="E994" s="171"/>
      <c r="F994" s="171"/>
      <c r="G994" s="171"/>
      <c r="H994" s="171"/>
      <c r="I994" s="57">
        <v>3</v>
      </c>
      <c r="J994" s="59">
        <f t="shared" si="81"/>
        <v>18692.010000000002</v>
      </c>
      <c r="K994" s="33"/>
      <c r="L994" s="115"/>
      <c r="M994" s="116"/>
      <c r="N994" s="33"/>
      <c r="O994" s="33"/>
      <c r="P994" s="33"/>
    </row>
    <row r="995" spans="1:16" ht="15" customHeight="1" outlineLevel="1">
      <c r="A995" s="162" t="str">
        <f>VLOOKUP(B995,Serviços!A:D,2,FALSE)</f>
        <v>Mobiliário de Alojamento (engenheiros)</v>
      </c>
      <c r="B995" s="162" t="s">
        <v>511</v>
      </c>
      <c r="C995" s="60" t="str">
        <f>VLOOKUP(B995,Serviços!A:D,3,FALSE)</f>
        <v>mês</v>
      </c>
      <c r="D995" s="74">
        <f>VLOOKUP(B995,Serviços!A:F,6,FALSE)</f>
        <v>597.46</v>
      </c>
      <c r="E995" s="171"/>
      <c r="F995" s="171"/>
      <c r="G995" s="171"/>
      <c r="H995" s="171"/>
      <c r="I995" s="57">
        <v>6</v>
      </c>
      <c r="J995" s="59">
        <f t="shared" si="81"/>
        <v>3584.76</v>
      </c>
      <c r="K995" s="33"/>
      <c r="L995" s="115"/>
      <c r="M995" s="116"/>
      <c r="N995" s="33"/>
      <c r="O995" s="33"/>
      <c r="P995" s="33"/>
    </row>
    <row r="996" spans="1:16" ht="15" customHeight="1" outlineLevel="1">
      <c r="A996" s="162" t="str">
        <f>VLOOKUP(B996,Serviços!A:D,2,FALSE)</f>
        <v>Almoxarifado</v>
      </c>
      <c r="B996" s="162" t="s">
        <v>512</v>
      </c>
      <c r="C996" s="60" t="str">
        <f>VLOOKUP(B996,Serviços!A:D,3,FALSE)</f>
        <v>m²</v>
      </c>
      <c r="D996" s="74">
        <f>VLOOKUP(B996,Serviços!A:F,6,FALSE)</f>
        <v>196.92</v>
      </c>
      <c r="E996" s="171"/>
      <c r="F996" s="171"/>
      <c r="G996" s="171"/>
      <c r="H996" s="171"/>
      <c r="I996" s="57">
        <v>12</v>
      </c>
      <c r="J996" s="59">
        <f t="shared" si="81"/>
        <v>2363.04</v>
      </c>
      <c r="K996" s="33"/>
      <c r="L996" s="115"/>
      <c r="M996" s="116"/>
      <c r="N996" s="33"/>
      <c r="O996" s="33"/>
      <c r="P996" s="33"/>
    </row>
    <row r="997" spans="1:16" ht="15" customHeight="1" outlineLevel="1">
      <c r="A997" s="162" t="str">
        <f>VLOOKUP(B997,Serviços!A:D,2,FALSE)</f>
        <v>Galpões para Carpintaria e Armação (COBERTURA)</v>
      </c>
      <c r="B997" s="162" t="s">
        <v>513</v>
      </c>
      <c r="C997" s="60" t="str">
        <f>VLOOKUP(B997,Serviços!A:D,3,FALSE)</f>
        <v>m²</v>
      </c>
      <c r="D997" s="74">
        <f>VLOOKUP(B997,Serviços!A:F,6,FALSE)</f>
        <v>196.92</v>
      </c>
      <c r="E997" s="171"/>
      <c r="F997" s="171"/>
      <c r="G997" s="171"/>
      <c r="H997" s="171"/>
      <c r="I997" s="57">
        <v>40</v>
      </c>
      <c r="J997" s="59">
        <f t="shared" si="81"/>
        <v>7876.7999999999993</v>
      </c>
      <c r="K997" s="33"/>
      <c r="L997" s="115"/>
      <c r="M997" s="116"/>
      <c r="N997" s="33"/>
      <c r="O997" s="33"/>
      <c r="P997" s="33"/>
    </row>
    <row r="998" spans="1:16" ht="15" customHeight="1" outlineLevel="1">
      <c r="A998" s="162" t="str">
        <f>VLOOKUP(B998,Serviços!A:D,2,FALSE)</f>
        <v>Fiscalização</v>
      </c>
      <c r="B998" s="162" t="s">
        <v>514</v>
      </c>
      <c r="C998" s="60" t="str">
        <f>VLOOKUP(B998,Serviços!A:D,3,FALSE)</f>
        <v>m²</v>
      </c>
      <c r="D998" s="74">
        <f>VLOOKUP(B998,Serviços!A:F,6,FALSE)</f>
        <v>281.31</v>
      </c>
      <c r="E998" s="171"/>
      <c r="F998" s="171"/>
      <c r="G998" s="171"/>
      <c r="H998" s="171"/>
      <c r="I998" s="57">
        <v>9</v>
      </c>
      <c r="J998" s="59">
        <f t="shared" si="81"/>
        <v>2531.79</v>
      </c>
      <c r="K998" s="33"/>
      <c r="L998" s="115"/>
      <c r="M998" s="116"/>
      <c r="N998" s="33"/>
      <c r="O998" s="33"/>
      <c r="P998" s="33"/>
    </row>
    <row r="999" spans="1:16" ht="15" customHeight="1" outlineLevel="1">
      <c r="A999" s="162" t="str">
        <f>VLOOKUP(B999,Serviços!A:D,2,FALSE)</f>
        <v>Vestiários</v>
      </c>
      <c r="B999" s="162" t="s">
        <v>515</v>
      </c>
      <c r="C999" s="60" t="str">
        <f>VLOOKUP(B999,Serviços!A:D,3,FALSE)</f>
        <v>m²</v>
      </c>
      <c r="D999" s="74">
        <f>VLOOKUP(B999,Serviços!A:F,6,FALSE)</f>
        <v>281.31</v>
      </c>
      <c r="E999" s="171"/>
      <c r="F999" s="171"/>
      <c r="G999" s="171"/>
      <c r="H999" s="171"/>
      <c r="I999" s="57">
        <v>45</v>
      </c>
      <c r="J999" s="59">
        <f t="shared" si="81"/>
        <v>12658.95</v>
      </c>
      <c r="K999" s="33"/>
      <c r="L999" s="115"/>
      <c r="M999" s="116"/>
      <c r="N999" s="33"/>
      <c r="O999" s="33"/>
      <c r="P999" s="33"/>
    </row>
    <row r="1000" spans="1:16" ht="15" customHeight="1" outlineLevel="1">
      <c r="A1000" s="162" t="str">
        <f>VLOOKUP(B1000,Serviços!A:D,2,FALSE)</f>
        <v>Sanitários</v>
      </c>
      <c r="B1000" s="162" t="s">
        <v>516</v>
      </c>
      <c r="C1000" s="60" t="str">
        <f>VLOOKUP(B1000,Serviços!A:D,3,FALSE)</f>
        <v>m²</v>
      </c>
      <c r="D1000" s="74">
        <f>VLOOKUP(B1000,Serviços!A:F,6,FALSE)</f>
        <v>281.31</v>
      </c>
      <c r="E1000" s="171"/>
      <c r="F1000" s="171"/>
      <c r="G1000" s="171"/>
      <c r="H1000" s="171"/>
      <c r="I1000" s="57">
        <v>13.86</v>
      </c>
      <c r="J1000" s="59">
        <f t="shared" si="81"/>
        <v>3898.9566</v>
      </c>
      <c r="K1000" s="33"/>
      <c r="L1000" s="115"/>
      <c r="M1000" s="116"/>
      <c r="N1000" s="33"/>
      <c r="O1000" s="33"/>
      <c r="P1000" s="33"/>
    </row>
    <row r="1001" spans="1:16" ht="15" customHeight="1" outlineLevel="1">
      <c r="A1001" s="162" t="str">
        <f>VLOOKUP(B1001,Serviços!A:D,2,FALSE)</f>
        <v>Refeitório (para os administrativos)</v>
      </c>
      <c r="B1001" s="162" t="s">
        <v>517</v>
      </c>
      <c r="C1001" s="60" t="str">
        <f>VLOOKUP(B1001,Serviços!A:D,3,FALSE)</f>
        <v>m²</v>
      </c>
      <c r="D1001" s="74">
        <f>VLOOKUP(B1001,Serviços!A:F,6,FALSE)</f>
        <v>281.31</v>
      </c>
      <c r="E1001" s="171"/>
      <c r="F1001" s="171"/>
      <c r="G1001" s="171"/>
      <c r="H1001" s="171"/>
      <c r="I1001" s="57">
        <v>6</v>
      </c>
      <c r="J1001" s="59">
        <f t="shared" si="81"/>
        <v>1687.8600000000001</v>
      </c>
      <c r="K1001" s="33"/>
      <c r="L1001" s="115"/>
      <c r="M1001" s="116"/>
      <c r="N1001" s="33"/>
      <c r="O1001" s="33"/>
      <c r="P1001" s="33"/>
    </row>
    <row r="1002" spans="1:16" ht="15" customHeight="1" outlineLevel="1">
      <c r="A1002" s="162" t="str">
        <f>VLOOKUP(B1002,Serviços!A:D,2,FALSE)</f>
        <v>Tenda 6x6 m (REFEITÓRIO)</v>
      </c>
      <c r="B1002" s="162" t="s">
        <v>518</v>
      </c>
      <c r="C1002" s="60" t="str">
        <f>VLOOKUP(B1002,Serviços!A:D,3,FALSE)</f>
        <v>mês</v>
      </c>
      <c r="D1002" s="74">
        <f>VLOOKUP(B1002,Serviços!A:F,6,FALSE)</f>
        <v>1057.55</v>
      </c>
      <c r="E1002" s="171"/>
      <c r="F1002" s="171"/>
      <c r="G1002" s="171"/>
      <c r="H1002" s="171"/>
      <c r="I1002" s="57">
        <v>6</v>
      </c>
      <c r="J1002" s="59">
        <f t="shared" si="81"/>
        <v>6345.2999999999993</v>
      </c>
      <c r="K1002" s="33"/>
      <c r="L1002" s="115"/>
      <c r="M1002" s="116"/>
      <c r="N1002" s="33"/>
      <c r="O1002" s="33"/>
      <c r="P1002" s="33"/>
    </row>
    <row r="1003" spans="1:16" ht="15" customHeight="1" outlineLevel="1">
      <c r="A1003" s="162" t="str">
        <f>VLOOKUP(B1003,Serviços!A:D,2,FALSE)</f>
        <v>Mesa com 4 cadeiras (refeitório – tendas)</v>
      </c>
      <c r="B1003" s="162" t="s">
        <v>519</v>
      </c>
      <c r="C1003" s="60" t="str">
        <f>VLOOKUP(B1003,Serviços!A:D,3,FALSE)</f>
        <v>cj</v>
      </c>
      <c r="D1003" s="74">
        <f>VLOOKUP(B1003,Serviços!A:F,6,FALSE)</f>
        <v>222.45</v>
      </c>
      <c r="E1003" s="171"/>
      <c r="F1003" s="171"/>
      <c r="G1003" s="171"/>
      <c r="H1003" s="171"/>
      <c r="I1003" s="57">
        <v>8</v>
      </c>
      <c r="J1003" s="59">
        <f t="shared" si="81"/>
        <v>1779.6</v>
      </c>
      <c r="K1003" s="33"/>
      <c r="L1003" s="115"/>
      <c r="M1003" s="116"/>
      <c r="N1003" s="33"/>
      <c r="O1003" s="33"/>
      <c r="P1003" s="33"/>
    </row>
    <row r="1004" spans="1:16" ht="15" customHeight="1" outlineLevel="1">
      <c r="A1004" s="162" t="str">
        <f>VLOOKUP(B1004,Serviços!A:D,2,FALSE)</f>
        <v>Cercas</v>
      </c>
      <c r="B1004" s="162" t="s">
        <v>520</v>
      </c>
      <c r="C1004" s="60" t="str">
        <f>VLOOKUP(B1004,Serviços!A:D,3,FALSE)</f>
        <v>m</v>
      </c>
      <c r="D1004" s="74">
        <f>VLOOKUP(B1004,Serviços!A:F,6,FALSE)</f>
        <v>16.07</v>
      </c>
      <c r="E1004" s="171"/>
      <c r="F1004" s="171"/>
      <c r="G1004" s="171"/>
      <c r="H1004" s="171"/>
      <c r="I1004" s="57">
        <v>120</v>
      </c>
      <c r="J1004" s="59">
        <f t="shared" si="81"/>
        <v>1928.4</v>
      </c>
      <c r="K1004" s="33"/>
      <c r="L1004" s="115"/>
      <c r="M1004" s="116"/>
      <c r="N1004" s="33"/>
      <c r="O1004" s="33"/>
      <c r="P1004" s="33"/>
    </row>
    <row r="1005" spans="1:16" ht="15" customHeight="1" outlineLevel="1">
      <c r="A1005" s="162" t="str">
        <f>VLOOKUP(B1005,Serviços!A:D,2,FALSE)</f>
        <v>Guaritas</v>
      </c>
      <c r="B1005" s="162" t="s">
        <v>521</v>
      </c>
      <c r="C1005" s="60" t="str">
        <f>VLOOKUP(B1005,Serviços!A:D,3,FALSE)</f>
        <v>m²</v>
      </c>
      <c r="D1005" s="74">
        <f>VLOOKUP(B1005,Serviços!A:F,6,FALSE)</f>
        <v>281.31</v>
      </c>
      <c r="E1005" s="171"/>
      <c r="F1005" s="171"/>
      <c r="G1005" s="171"/>
      <c r="H1005" s="171"/>
      <c r="I1005" s="57">
        <v>4</v>
      </c>
      <c r="J1005" s="59">
        <f t="shared" si="81"/>
        <v>1125.24</v>
      </c>
      <c r="K1005" s="33"/>
      <c r="L1005" s="115"/>
      <c r="M1005" s="116"/>
      <c r="N1005" s="33"/>
      <c r="O1005" s="33"/>
      <c r="P1005" s="33"/>
    </row>
    <row r="1006" spans="1:16" ht="15" customHeight="1" outlineLevel="1">
      <c r="A1006" s="162" t="str">
        <f>VLOOKUP(B1006,Serviços!A:D,2,FALSE)</f>
        <v>Placa de Obra</v>
      </c>
      <c r="B1006" s="162" t="s">
        <v>522</v>
      </c>
      <c r="C1006" s="60" t="str">
        <f>VLOOKUP(B1006,Serviços!A:D,3,FALSE)</f>
        <v>m²</v>
      </c>
      <c r="D1006" s="74">
        <f>VLOOKUP(B1006,Serviços!A:F,6,FALSE)</f>
        <v>398.22</v>
      </c>
      <c r="E1006" s="171"/>
      <c r="F1006" s="171"/>
      <c r="G1006" s="171"/>
      <c r="H1006" s="171"/>
      <c r="I1006" s="57">
        <v>7.5</v>
      </c>
      <c r="J1006" s="59">
        <f t="shared" si="81"/>
        <v>2986.65</v>
      </c>
      <c r="K1006" s="33"/>
      <c r="L1006" s="115"/>
      <c r="M1006" s="116"/>
      <c r="N1006" s="33"/>
      <c r="O1006" s="33"/>
      <c r="P1006" s="33"/>
    </row>
    <row r="1007" spans="1:16" ht="15" customHeight="1" outlineLevel="1">
      <c r="A1007" s="162" t="str">
        <f>VLOOKUP(B1007,Serviços!A:D,2,FALSE)</f>
        <v>Obelisco de Inauguração (COM PLACA)</v>
      </c>
      <c r="B1007" s="162" t="s">
        <v>523</v>
      </c>
      <c r="C1007" s="60" t="str">
        <f>VLOOKUP(B1007,Serviços!A:D,3,FALSE)</f>
        <v>un</v>
      </c>
      <c r="D1007" s="74">
        <f>VLOOKUP(B1007,Serviços!A:F,6,FALSE)</f>
        <v>8252.83</v>
      </c>
      <c r="E1007" s="171"/>
      <c r="F1007" s="171"/>
      <c r="G1007" s="171"/>
      <c r="H1007" s="171"/>
      <c r="I1007" s="57">
        <v>0.5</v>
      </c>
      <c r="J1007" s="59">
        <f t="shared" si="81"/>
        <v>4126.415</v>
      </c>
      <c r="K1007" s="33"/>
      <c r="L1007" s="115"/>
      <c r="M1007" s="116"/>
      <c r="N1007" s="33"/>
      <c r="O1007" s="33"/>
      <c r="P1007" s="33"/>
    </row>
    <row r="1008" spans="1:16" ht="15" customHeight="1" outlineLevel="1">
      <c r="A1008" s="162" t="str">
        <f>VLOOKUP(B1008,Serviços!A:D,2,FALSE)</f>
        <v>Instalações Provisórias de Água/Esgoto</v>
      </c>
      <c r="B1008" s="162" t="s">
        <v>524</v>
      </c>
      <c r="C1008" s="60" t="str">
        <f>VLOOKUP(B1008,Serviços!A:D,3,FALSE)</f>
        <v>un</v>
      </c>
      <c r="D1008" s="74">
        <f>VLOOKUP(B1008,Serviços!A:F,6,FALSE)</f>
        <v>3158.33</v>
      </c>
      <c r="E1008" s="171"/>
      <c r="F1008" s="171"/>
      <c r="G1008" s="171"/>
      <c r="H1008" s="171"/>
      <c r="I1008" s="57">
        <v>1</v>
      </c>
      <c r="J1008" s="59">
        <f t="shared" si="81"/>
        <v>3158.33</v>
      </c>
      <c r="K1008" s="33"/>
      <c r="L1008" s="115"/>
      <c r="M1008" s="116"/>
      <c r="N1008" s="33"/>
      <c r="O1008" s="33"/>
      <c r="P1008" s="33"/>
    </row>
    <row r="1009" spans="1:16" ht="15" customHeight="1" outlineLevel="1">
      <c r="A1009" s="162" t="str">
        <f>VLOOKUP(B1009,Serviços!A:D,2,FALSE)</f>
        <v>Instalações Provisórias de Energia Elétrica</v>
      </c>
      <c r="B1009" s="162" t="s">
        <v>525</v>
      </c>
      <c r="C1009" s="60" t="str">
        <f>VLOOKUP(B1009,Serviços!A:D,3,FALSE)</f>
        <v>un</v>
      </c>
      <c r="D1009" s="74">
        <f>VLOOKUP(B1009,Serviços!A:F,6,FALSE)</f>
        <v>5036.34</v>
      </c>
      <c r="E1009" s="171"/>
      <c r="F1009" s="171"/>
      <c r="G1009" s="171"/>
      <c r="H1009" s="171"/>
      <c r="I1009" s="57">
        <v>1</v>
      </c>
      <c r="J1009" s="59">
        <f t="shared" si="81"/>
        <v>5036.34</v>
      </c>
      <c r="K1009" s="33"/>
      <c r="L1009" s="115"/>
      <c r="M1009" s="116"/>
      <c r="N1009" s="33"/>
      <c r="O1009" s="33"/>
      <c r="P1009" s="33"/>
    </row>
    <row r="1010" spans="1:16" ht="15" customHeight="1" outlineLevel="1">
      <c r="A1010" s="162" t="str">
        <f>VLOOKUP(B1010,Serviços!A:D,2,FALSE)</f>
        <v>Consumo de Energia (CANTEIRO/ ALOJAMENTO)</v>
      </c>
      <c r="B1010" s="162" t="s">
        <v>526</v>
      </c>
      <c r="C1010" s="60" t="str">
        <f>VLOOKUP(B1010,Serviços!A:D,3,FALSE)</f>
        <v>KWH</v>
      </c>
      <c r="D1010" s="74">
        <f>VLOOKUP(B1010,Serviços!A:F,6,FALSE)</f>
        <v>0.54</v>
      </c>
      <c r="E1010" s="171"/>
      <c r="F1010" s="171"/>
      <c r="G1010" s="171"/>
      <c r="H1010" s="171"/>
      <c r="I1010" s="57">
        <v>9984</v>
      </c>
      <c r="J1010" s="59">
        <f t="shared" si="81"/>
        <v>5391.3600000000006</v>
      </c>
      <c r="K1010" s="33"/>
      <c r="L1010" s="115"/>
      <c r="M1010" s="116"/>
      <c r="N1010" s="33"/>
      <c r="O1010" s="33"/>
      <c r="P1010" s="33"/>
    </row>
    <row r="1011" spans="1:16" ht="15" customHeight="1" outlineLevel="1">
      <c r="A1011" s="162" t="str">
        <f>VLOOKUP(B1011,Serviços!A:D,2,FALSE)</f>
        <v>Consumo de Telefone/Internet (CANTEIRO)</v>
      </c>
      <c r="B1011" s="162" t="s">
        <v>527</v>
      </c>
      <c r="C1011" s="60" t="str">
        <f>VLOOKUP(B1011,Serviços!A:D,3,FALSE)</f>
        <v>mês</v>
      </c>
      <c r="D1011" s="74">
        <f>VLOOKUP(B1011,Serviços!A:F,6,FALSE)</f>
        <v>160</v>
      </c>
      <c r="E1011" s="171"/>
      <c r="F1011" s="171"/>
      <c r="G1011" s="171"/>
      <c r="H1011" s="171"/>
      <c r="I1011" s="57">
        <v>6</v>
      </c>
      <c r="J1011" s="59">
        <f t="shared" si="81"/>
        <v>960</v>
      </c>
      <c r="K1011" s="33"/>
      <c r="L1011" s="115"/>
      <c r="M1011" s="116"/>
      <c r="N1011" s="33"/>
      <c r="O1011" s="33"/>
      <c r="P1011" s="33"/>
    </row>
    <row r="1012" spans="1:16" ht="15" customHeight="1" outlineLevel="1">
      <c r="A1012" s="162" t="str">
        <f>VLOOKUP(B1012,Serviços!A:D,2,FALSE)</f>
        <v>Materiais de Limpeza (ALOJAMENTO ENGENHEIRO /ESCRITORIO URBANO)</v>
      </c>
      <c r="B1012" s="162" t="s">
        <v>528</v>
      </c>
      <c r="C1012" s="60" t="str">
        <f>VLOOKUP(B1012,Serviços!A:D,3,FALSE)</f>
        <v>mês</v>
      </c>
      <c r="D1012" s="74">
        <f>VLOOKUP(B1012,Serviços!A:F,6,FALSE)</f>
        <v>50</v>
      </c>
      <c r="E1012" s="171"/>
      <c r="F1012" s="171"/>
      <c r="G1012" s="171"/>
      <c r="H1012" s="171"/>
      <c r="I1012" s="57">
        <v>6</v>
      </c>
      <c r="J1012" s="59">
        <f t="shared" si="81"/>
        <v>300</v>
      </c>
      <c r="K1012" s="33"/>
      <c r="L1012" s="115"/>
      <c r="M1012" s="116"/>
      <c r="N1012" s="33"/>
      <c r="O1012" s="33"/>
      <c r="P1012" s="33"/>
    </row>
    <row r="1013" spans="1:16" ht="15" customHeight="1" outlineLevel="1">
      <c r="A1013" s="162" t="str">
        <f>VLOOKUP(B1013,Serviços!A:D,2,FALSE)</f>
        <v>Faxineira (ALOJAMENTO ENGENHEIRO /ESCRITORIO URBANO) – mensalista</v>
      </c>
      <c r="B1013" s="162" t="s">
        <v>529</v>
      </c>
      <c r="C1013" s="60" t="str">
        <f>VLOOKUP(B1013,Serviços!A:D,3,FALSE)</f>
        <v>mês</v>
      </c>
      <c r="D1013" s="74">
        <f>VLOOKUP(B1013,Serviços!A:F,6,FALSE)</f>
        <v>2375.92</v>
      </c>
      <c r="E1013" s="171"/>
      <c r="F1013" s="171"/>
      <c r="G1013" s="171"/>
      <c r="H1013" s="171"/>
      <c r="I1013" s="57">
        <v>1.2</v>
      </c>
      <c r="J1013" s="59">
        <f t="shared" si="81"/>
        <v>2851.1039999999998</v>
      </c>
      <c r="K1013" s="33"/>
      <c r="L1013" s="115"/>
      <c r="M1013" s="116"/>
      <c r="N1013" s="33"/>
      <c r="O1013" s="33"/>
      <c r="P1013" s="33"/>
    </row>
    <row r="1014" spans="1:16" ht="15" customHeight="1" outlineLevel="1">
      <c r="A1014" s="162" t="str">
        <f>VLOOKUP(B1014,Serviços!A:D,2,FALSE)</f>
        <v>Sinalização - placas da obra (caminhos de serviço)</v>
      </c>
      <c r="B1014" s="162" t="s">
        <v>530</v>
      </c>
      <c r="C1014" s="60" t="str">
        <f>VLOOKUP(B1014,Serviços!A:D,3,FALSE)</f>
        <v>m²</v>
      </c>
      <c r="D1014" s="74">
        <f>VLOOKUP(B1014,Serviços!A:F,6,FALSE)</f>
        <v>419.36</v>
      </c>
      <c r="E1014" s="171"/>
      <c r="F1014" s="171"/>
      <c r="G1014" s="171"/>
      <c r="H1014" s="171"/>
      <c r="I1014" s="57">
        <v>8</v>
      </c>
      <c r="J1014" s="59">
        <f t="shared" si="81"/>
        <v>3354.88</v>
      </c>
      <c r="K1014" s="33"/>
      <c r="L1014" s="115"/>
      <c r="M1014" s="116"/>
      <c r="N1014" s="33"/>
      <c r="O1014" s="33"/>
      <c r="P1014" s="33"/>
    </row>
    <row r="1015" spans="1:16" ht="15" customHeight="1" outlineLevel="1">
      <c r="A1015" s="162" t="str">
        <f>VLOOKUP(B1015,Serviços!A:D,2,FALSE)</f>
        <v>Sinalização - placas da obra (desvio / pare siga)</v>
      </c>
      <c r="B1015" s="162" t="s">
        <v>531</v>
      </c>
      <c r="C1015" s="60" t="str">
        <f>VLOOKUP(B1015,Serviços!A:D,3,FALSE)</f>
        <v>m²</v>
      </c>
      <c r="D1015" s="74">
        <f>VLOOKUP(B1015,Serviços!A:F,6,FALSE)</f>
        <v>419.36</v>
      </c>
      <c r="E1015" s="171"/>
      <c r="F1015" s="171"/>
      <c r="G1015" s="171"/>
      <c r="H1015" s="171"/>
      <c r="I1015" s="57">
        <v>6</v>
      </c>
      <c r="J1015" s="59">
        <f t="shared" si="81"/>
        <v>2516.16</v>
      </c>
      <c r="K1015" s="33"/>
      <c r="L1015" s="115"/>
      <c r="M1015" s="116"/>
      <c r="N1015" s="33"/>
      <c r="O1015" s="33"/>
      <c r="P1015" s="33"/>
    </row>
    <row r="1016" spans="1:16" ht="15" customHeight="1" outlineLevel="1">
      <c r="A1016" s="162" t="str">
        <f>VLOOKUP(B1016,Serviços!A:D,2,FALSE)</f>
        <v>Cone de sinalização (desvio)</v>
      </c>
      <c r="B1016" s="162" t="s">
        <v>532</v>
      </c>
      <c r="C1016" s="60" t="str">
        <f>VLOOKUP(B1016,Serviços!A:D,3,FALSE)</f>
        <v>un</v>
      </c>
      <c r="D1016" s="74">
        <f>VLOOKUP(B1016,Serviços!A:F,6,FALSE)</f>
        <v>90.76</v>
      </c>
      <c r="E1016" s="171"/>
      <c r="F1016" s="171"/>
      <c r="G1016" s="171"/>
      <c r="H1016" s="171"/>
      <c r="I1016" s="57">
        <v>8</v>
      </c>
      <c r="J1016" s="59">
        <f t="shared" si="81"/>
        <v>726.08</v>
      </c>
      <c r="K1016" s="33"/>
      <c r="L1016" s="115"/>
      <c r="M1016" s="116"/>
      <c r="N1016" s="33"/>
      <c r="O1016" s="33"/>
      <c r="P1016" s="33"/>
    </row>
    <row r="1017" spans="1:16" ht="15" customHeight="1" outlineLevel="1">
      <c r="A1017" s="162" t="str">
        <f>VLOOKUP(B1017,Serviços!A:D,2,FALSE)</f>
        <v>Tambor de 200L (desvio)</v>
      </c>
      <c r="B1017" s="162" t="s">
        <v>533</v>
      </c>
      <c r="C1017" s="60" t="str">
        <f>VLOOKUP(B1017,Serviços!A:D,3,FALSE)</f>
        <v>un</v>
      </c>
      <c r="D1017" s="74">
        <f>VLOOKUP(B1017,Serviços!A:F,6,FALSE)</f>
        <v>102.65</v>
      </c>
      <c r="E1017" s="171"/>
      <c r="F1017" s="171"/>
      <c r="G1017" s="171"/>
      <c r="H1017" s="171"/>
      <c r="I1017" s="57">
        <v>10</v>
      </c>
      <c r="J1017" s="59">
        <f t="shared" si="81"/>
        <v>1026.5</v>
      </c>
      <c r="K1017" s="33"/>
      <c r="L1017" s="115"/>
      <c r="M1017" s="116"/>
      <c r="N1017" s="33"/>
      <c r="O1017" s="33"/>
      <c r="P1017" s="33"/>
    </row>
    <row r="1018" spans="1:16" ht="15" customHeight="1" outlineLevel="1">
      <c r="A1018" s="162" t="str">
        <f>VLOOKUP(B1018,Serviços!A:D,2,FALSE)</f>
        <v>Servente para sinalização (desvio)</v>
      </c>
      <c r="B1018" s="162" t="s">
        <v>534</v>
      </c>
      <c r="C1018" s="60" t="str">
        <f>VLOOKUP(B1018,Serviços!A:D,3,FALSE)</f>
        <v>mês</v>
      </c>
      <c r="D1018" s="74">
        <f>VLOOKUP(B1018,Serviços!A:F,6,FALSE)</f>
        <v>2375.92</v>
      </c>
      <c r="E1018" s="171"/>
      <c r="F1018" s="171"/>
      <c r="G1018" s="171"/>
      <c r="H1018" s="171"/>
      <c r="I1018" s="57">
        <v>6</v>
      </c>
      <c r="J1018" s="59">
        <f t="shared" si="81"/>
        <v>14255.52</v>
      </c>
      <c r="K1018" s="33"/>
      <c r="L1018" s="115"/>
      <c r="M1018" s="116"/>
      <c r="N1018" s="33"/>
      <c r="O1018" s="33"/>
      <c r="P1018" s="33"/>
    </row>
    <row r="1019" spans="1:16" ht="15" customHeight="1" outlineLevel="1">
      <c r="A1019" s="162" t="str">
        <f>VLOOKUP(B1019,Serviços!A:D,2,FALSE)</f>
        <v>Licença de Instalação de Canteiro (fixo)</v>
      </c>
      <c r="B1019" s="162" t="s">
        <v>535</v>
      </c>
      <c r="C1019" s="60" t="str">
        <f>VLOOKUP(B1019,Serviços!A:D,3,FALSE)</f>
        <v>un</v>
      </c>
      <c r="D1019" s="74">
        <f>VLOOKUP(B1019,Serviços!A:F,6,FALSE)</f>
        <v>5403.04</v>
      </c>
      <c r="E1019" s="171"/>
      <c r="F1019" s="171"/>
      <c r="G1019" s="171"/>
      <c r="H1019" s="171"/>
      <c r="I1019" s="57">
        <v>1</v>
      </c>
      <c r="J1019" s="59">
        <f t="shared" si="81"/>
        <v>5403.04</v>
      </c>
      <c r="K1019" s="33"/>
      <c r="L1019" s="115"/>
      <c r="M1019" s="116"/>
      <c r="N1019" s="33"/>
      <c r="O1019" s="33"/>
      <c r="P1019" s="33"/>
    </row>
    <row r="1020" spans="1:16" ht="15" customHeight="1" outlineLevel="1">
      <c r="A1020" s="162" t="str">
        <f>VLOOKUP(B1020,Serviços!A:D,2,FALSE)</f>
        <v>Licença de Instalação de Canteiro (área)</v>
      </c>
      <c r="B1020" s="162" t="s">
        <v>536</v>
      </c>
      <c r="C1020" s="60" t="str">
        <f>VLOOKUP(B1020,Serviços!A:D,3,FALSE)</f>
        <v>m²</v>
      </c>
      <c r="D1020" s="74">
        <f>VLOOKUP(B1020,Serviços!A:F,6,FALSE)</f>
        <v>0.4</v>
      </c>
      <c r="E1020" s="171"/>
      <c r="F1020" s="171"/>
      <c r="G1020" s="171"/>
      <c r="H1020" s="171"/>
      <c r="I1020" s="57">
        <v>216</v>
      </c>
      <c r="J1020" s="59">
        <f t="shared" si="81"/>
        <v>86.4</v>
      </c>
      <c r="K1020" s="33"/>
      <c r="L1020" s="115"/>
      <c r="M1020" s="116"/>
      <c r="N1020" s="33"/>
      <c r="O1020" s="33"/>
      <c r="P1020" s="33"/>
    </row>
    <row r="1021" spans="1:16" ht="15" customHeight="1" outlineLevel="1">
      <c r="A1021" s="162" t="str">
        <f>VLOOKUP(B1021,Serviços!A:D,2,FALSE)</f>
        <v>Licença de Outorga de Uso da Água</v>
      </c>
      <c r="B1021" s="162" t="s">
        <v>537</v>
      </c>
      <c r="C1021" s="60" t="str">
        <f>VLOOKUP(B1021,Serviços!A:D,3,FALSE)</f>
        <v>un</v>
      </c>
      <c r="D1021" s="74">
        <f>VLOOKUP(B1021,Serviços!A:F,6,FALSE)</f>
        <v>4807.28</v>
      </c>
      <c r="E1021" s="171"/>
      <c r="F1021" s="171"/>
      <c r="G1021" s="171"/>
      <c r="H1021" s="171"/>
      <c r="I1021" s="57">
        <v>1</v>
      </c>
      <c r="J1021" s="59">
        <f t="shared" si="81"/>
        <v>4807.28</v>
      </c>
      <c r="K1021" s="33"/>
      <c r="L1021" s="115"/>
      <c r="M1021" s="116"/>
      <c r="N1021" s="33"/>
      <c r="O1021" s="33"/>
      <c r="P1021" s="33"/>
    </row>
    <row r="1022" spans="1:16" ht="15" customHeight="1" outlineLevel="1">
      <c r="A1022" s="162">
        <f>VLOOKUP(B1022,Serviços!A:D,2,FALSE)</f>
        <v>0</v>
      </c>
      <c r="B1022" s="162"/>
      <c r="C1022" s="60">
        <f>VLOOKUP(B1022,Serviços!A:D,3,FALSE)</f>
        <v>0</v>
      </c>
      <c r="D1022" s="74">
        <f>VLOOKUP(B1022,Serviços!A:F,6,FALSE)</f>
        <v>0</v>
      </c>
      <c r="E1022" s="171"/>
      <c r="F1022" s="171"/>
      <c r="G1022" s="171"/>
      <c r="H1022" s="171"/>
      <c r="I1022" s="57"/>
      <c r="J1022" s="59">
        <f t="shared" ref="J1022" si="82">TRUNC(I1022*D1022,2)</f>
        <v>0</v>
      </c>
      <c r="K1022" s="33"/>
      <c r="L1022" s="115"/>
      <c r="M1022" s="116"/>
      <c r="N1022" s="33"/>
      <c r="O1022" s="33"/>
      <c r="P1022" s="33"/>
    </row>
    <row r="1023" spans="1:16" ht="18" customHeight="1" outlineLevel="1">
      <c r="A1023" s="34"/>
      <c r="B1023" s="34"/>
      <c r="C1023" s="35"/>
      <c r="D1023" s="34"/>
      <c r="E1023" s="34"/>
      <c r="F1023" s="34"/>
      <c r="G1023" s="34"/>
      <c r="H1023" s="34"/>
      <c r="I1023" s="51" t="s">
        <v>88</v>
      </c>
      <c r="J1023" s="52">
        <f>SUBTOTAL(9,J987:J1022)</f>
        <v>173783.72729999997</v>
      </c>
      <c r="K1023" s="33"/>
      <c r="L1023" s="117"/>
      <c r="M1023" s="46"/>
      <c r="N1023" s="39"/>
      <c r="O1023" s="39"/>
      <c r="P1023" s="39"/>
    </row>
    <row r="1024" spans="1:16" ht="18" customHeight="1" outlineLevel="1">
      <c r="A1024" s="28" t="s">
        <v>89</v>
      </c>
      <c r="B1024" s="53" t="s">
        <v>64</v>
      </c>
      <c r="C1024" s="29" t="s">
        <v>13</v>
      </c>
      <c r="D1024" s="137" t="s">
        <v>90</v>
      </c>
      <c r="E1024" s="137" t="s">
        <v>91</v>
      </c>
      <c r="F1024" s="137" t="s">
        <v>92</v>
      </c>
      <c r="G1024" s="137" t="s">
        <v>93</v>
      </c>
      <c r="H1024" s="137" t="s">
        <v>81</v>
      </c>
      <c r="I1024" s="136" t="s">
        <v>69</v>
      </c>
      <c r="J1024" s="137" t="s">
        <v>94</v>
      </c>
      <c r="K1024" s="161"/>
      <c r="L1024" s="113"/>
      <c r="M1024" s="114"/>
      <c r="N1024" s="161"/>
      <c r="O1024" s="161"/>
      <c r="P1024" s="161"/>
    </row>
    <row r="1025" spans="1:16" ht="15" customHeight="1" outlineLevel="1">
      <c r="A1025" s="40"/>
      <c r="B1025" s="40"/>
      <c r="C1025" s="41"/>
      <c r="D1025" s="32"/>
      <c r="E1025" s="38"/>
      <c r="F1025" s="38"/>
      <c r="G1025" s="38"/>
      <c r="H1025" s="170"/>
      <c r="I1025" s="57"/>
      <c r="J1025" s="59">
        <f t="shared" ref="J1025:J1029" si="83">TRUNC(I1025*D1025,2)</f>
        <v>0</v>
      </c>
      <c r="K1025" s="33"/>
      <c r="L1025" s="115"/>
      <c r="M1025" s="116"/>
      <c r="N1025" s="33"/>
      <c r="O1025" s="33"/>
      <c r="P1025" s="33"/>
    </row>
    <row r="1026" spans="1:16" ht="15" customHeight="1" outlineLevel="1">
      <c r="A1026" s="40"/>
      <c r="B1026" s="40"/>
      <c r="C1026" s="41"/>
      <c r="D1026" s="32"/>
      <c r="E1026" s="38"/>
      <c r="F1026" s="38"/>
      <c r="G1026" s="38"/>
      <c r="H1026" s="170"/>
      <c r="I1026" s="57"/>
      <c r="J1026" s="59">
        <f t="shared" si="83"/>
        <v>0</v>
      </c>
      <c r="K1026" s="33"/>
      <c r="L1026" s="115"/>
      <c r="M1026" s="116"/>
      <c r="N1026" s="33"/>
      <c r="O1026" s="33"/>
      <c r="P1026" s="33"/>
    </row>
    <row r="1027" spans="1:16" ht="15" customHeight="1" outlineLevel="1">
      <c r="A1027" s="40"/>
      <c r="B1027" s="40"/>
      <c r="C1027" s="41"/>
      <c r="D1027" s="32"/>
      <c r="E1027" s="38"/>
      <c r="F1027" s="38"/>
      <c r="G1027" s="38"/>
      <c r="H1027" s="170"/>
      <c r="I1027" s="57"/>
      <c r="J1027" s="59">
        <f t="shared" si="83"/>
        <v>0</v>
      </c>
      <c r="K1027" s="33"/>
      <c r="L1027" s="115"/>
      <c r="M1027" s="116"/>
      <c r="N1027" s="33"/>
      <c r="O1027" s="33"/>
      <c r="P1027" s="33"/>
    </row>
    <row r="1028" spans="1:16" ht="15" customHeight="1" outlineLevel="1">
      <c r="A1028" s="40"/>
      <c r="B1028" s="40"/>
      <c r="C1028" s="41"/>
      <c r="D1028" s="32"/>
      <c r="E1028" s="38"/>
      <c r="F1028" s="38"/>
      <c r="G1028" s="38"/>
      <c r="H1028" s="170"/>
      <c r="I1028" s="57"/>
      <c r="J1028" s="59">
        <f t="shared" si="83"/>
        <v>0</v>
      </c>
      <c r="K1028" s="33"/>
      <c r="L1028" s="115"/>
      <c r="M1028" s="116"/>
      <c r="N1028" s="33"/>
      <c r="O1028" s="33"/>
      <c r="P1028" s="33"/>
    </row>
    <row r="1029" spans="1:16" ht="15" customHeight="1" outlineLevel="1">
      <c r="A1029" s="40"/>
      <c r="B1029" s="40"/>
      <c r="C1029" s="41"/>
      <c r="D1029" s="32"/>
      <c r="E1029" s="38"/>
      <c r="F1029" s="38"/>
      <c r="G1029" s="38"/>
      <c r="H1029" s="170"/>
      <c r="I1029" s="57"/>
      <c r="J1029" s="61">
        <f t="shared" si="83"/>
        <v>0</v>
      </c>
      <c r="K1029" s="33"/>
      <c r="L1029" s="115"/>
      <c r="M1029" s="116"/>
      <c r="N1029" s="33"/>
      <c r="O1029" s="33"/>
      <c r="P1029" s="33"/>
    </row>
    <row r="1030" spans="1:16" ht="18" customHeight="1" outlineLevel="1">
      <c r="A1030" s="43"/>
      <c r="B1030" s="43"/>
      <c r="C1030" s="44"/>
      <c r="D1030" s="43"/>
      <c r="E1030" s="43"/>
      <c r="F1030" s="43"/>
      <c r="G1030" s="43"/>
      <c r="H1030" s="43"/>
      <c r="I1030" s="75" t="s">
        <v>95</v>
      </c>
      <c r="J1030" s="62">
        <f>SUBTOTAL(9,J1025:J1029)</f>
        <v>0</v>
      </c>
      <c r="K1030" s="164"/>
      <c r="L1030" s="164"/>
      <c r="M1030" s="160"/>
      <c r="N1030" s="164"/>
      <c r="O1030" s="164"/>
      <c r="P1030" s="164"/>
    </row>
    <row r="1031" spans="1:16" ht="18" customHeight="1" outlineLevel="1">
      <c r="A1031" s="43"/>
      <c r="B1031" s="43"/>
      <c r="C1031" s="44"/>
      <c r="D1031" s="43"/>
      <c r="E1031" s="43"/>
      <c r="F1031" s="43"/>
      <c r="G1031" s="43"/>
      <c r="H1031" s="43"/>
      <c r="I1031" s="75" t="s">
        <v>106</v>
      </c>
      <c r="J1031" s="76">
        <f>SUBTOTAL(9,J981:J1030)</f>
        <v>173783.72729999997</v>
      </c>
      <c r="K1031" s="164"/>
      <c r="L1031" s="164"/>
      <c r="M1031" s="160"/>
      <c r="N1031" s="164"/>
      <c r="O1031" s="164"/>
      <c r="P1031" s="164"/>
    </row>
    <row r="1032" spans="1:16" ht="18" customHeight="1" outlineLevel="1">
      <c r="A1032" s="43"/>
      <c r="B1032" s="43" t="s">
        <v>10</v>
      </c>
      <c r="C1032" s="44"/>
      <c r="D1032" s="43"/>
      <c r="E1032" s="43"/>
      <c r="F1032" s="43"/>
      <c r="G1032" s="43"/>
      <c r="H1032" s="54" t="s">
        <v>367</v>
      </c>
      <c r="I1032" s="172">
        <f>$M$1</f>
        <v>0.20480000000000001</v>
      </c>
      <c r="J1032" s="76">
        <f>ROUND(J1031*I1032,2)</f>
        <v>35590.910000000003</v>
      </c>
      <c r="K1032" s="164"/>
      <c r="L1032" s="115"/>
      <c r="M1032" s="116"/>
      <c r="N1032" s="164"/>
      <c r="O1032" s="164"/>
      <c r="P1032" s="164"/>
    </row>
    <row r="1033" spans="1:16" ht="18" customHeight="1" outlineLevel="1">
      <c r="A1033" s="43"/>
      <c r="B1033" s="53" t="s">
        <v>372</v>
      </c>
      <c r="C1033" s="55">
        <v>42290</v>
      </c>
      <c r="D1033" s="43"/>
      <c r="E1033" s="43"/>
      <c r="F1033" s="43"/>
      <c r="G1033" s="43"/>
      <c r="H1033" s="43"/>
      <c r="I1033" s="75" t="s">
        <v>96</v>
      </c>
      <c r="J1033" s="76">
        <f>SUM(J1031:J1032)</f>
        <v>209374.63729999997</v>
      </c>
      <c r="K1033" s="164"/>
      <c r="L1033" s="113"/>
      <c r="M1033" s="114"/>
      <c r="N1033" s="164"/>
      <c r="O1033" s="164"/>
      <c r="P1033" s="164"/>
    </row>
    <row r="1035" spans="1:16" s="266" customFormat="1" ht="18" customHeight="1">
      <c r="A1035" s="260" t="s">
        <v>784</v>
      </c>
      <c r="B1035" s="261"/>
      <c r="C1035" s="262"/>
      <c r="D1035" s="261"/>
      <c r="E1035" s="261"/>
      <c r="F1035" s="261"/>
      <c r="G1035" s="261"/>
      <c r="H1035" s="261"/>
      <c r="I1035" s="263"/>
      <c r="J1035" s="261"/>
      <c r="K1035" s="264"/>
      <c r="L1035" s="264"/>
      <c r="M1035" s="265"/>
      <c r="N1035" s="264"/>
      <c r="O1035" s="264"/>
      <c r="P1035" s="264"/>
    </row>
    <row r="1036" spans="1:16" ht="18" customHeight="1" outlineLevel="1">
      <c r="A1036" s="28" t="s">
        <v>63</v>
      </c>
      <c r="B1036" s="137" t="s">
        <v>64</v>
      </c>
      <c r="C1036" s="29" t="s">
        <v>65</v>
      </c>
      <c r="D1036" s="137" t="s">
        <v>66</v>
      </c>
      <c r="E1036" s="321" t="s">
        <v>67</v>
      </c>
      <c r="F1036" s="321"/>
      <c r="G1036" s="321" t="s">
        <v>68</v>
      </c>
      <c r="H1036" s="321"/>
      <c r="I1036" s="136" t="s">
        <v>69</v>
      </c>
      <c r="J1036" s="137" t="s">
        <v>70</v>
      </c>
      <c r="K1036" s="30"/>
      <c r="L1036" s="113"/>
      <c r="M1036" s="114"/>
      <c r="N1036" s="161"/>
      <c r="O1036" s="161"/>
      <c r="P1036" s="161"/>
    </row>
    <row r="1037" spans="1:16" ht="15" customHeight="1" outlineLevel="1">
      <c r="A1037" s="162">
        <f>VLOOKUP(B1037,Equipamentos!A:E,2,FALSE)</f>
        <v>0</v>
      </c>
      <c r="B1037" s="163"/>
      <c r="C1037" s="56"/>
      <c r="D1037" s="57"/>
      <c r="E1037" s="320">
        <f>VLOOKUP(B1037,Equipamentos!A:E,4,FALSE)</f>
        <v>0</v>
      </c>
      <c r="F1037" s="320"/>
      <c r="G1037" s="320">
        <f>VLOOKUP(B1037,Equipamentos!A:E,5,FALSE)</f>
        <v>0</v>
      </c>
      <c r="H1037" s="320"/>
      <c r="I1037" s="31"/>
      <c r="J1037" s="59">
        <f>TRUNC(I1037*((C1037*E1037)+(D1037*G1037)),2)</f>
        <v>0</v>
      </c>
      <c r="K1037" s="33"/>
      <c r="L1037" s="115"/>
      <c r="M1037" s="116"/>
      <c r="N1037" s="164"/>
      <c r="O1037" s="164"/>
      <c r="P1037" s="164"/>
    </row>
    <row r="1038" spans="1:16" ht="15" customHeight="1" outlineLevel="1">
      <c r="A1038" s="162">
        <f>VLOOKUP(B1038,Equipamentos!A:E,2,FALSE)</f>
        <v>0</v>
      </c>
      <c r="B1038" s="163"/>
      <c r="C1038" s="56"/>
      <c r="D1038" s="57"/>
      <c r="E1038" s="320">
        <f>VLOOKUP(B1038,Equipamentos!A:E,4,FALSE)</f>
        <v>0</v>
      </c>
      <c r="F1038" s="320"/>
      <c r="G1038" s="320">
        <f>VLOOKUP(B1038,Equipamentos!A:E,5,FALSE)</f>
        <v>0</v>
      </c>
      <c r="H1038" s="320"/>
      <c r="I1038" s="31"/>
      <c r="J1038" s="59">
        <f t="shared" ref="J1038:J1046" si="84">TRUNC(I1038*((C1038*E1038)+(D1038*G1038)),2)</f>
        <v>0</v>
      </c>
      <c r="K1038" s="33"/>
      <c r="L1038" s="115"/>
      <c r="M1038" s="116"/>
      <c r="N1038" s="164"/>
      <c r="O1038" s="164"/>
      <c r="P1038" s="164"/>
    </row>
    <row r="1039" spans="1:16" ht="15" customHeight="1" outlineLevel="1">
      <c r="A1039" s="162">
        <f>VLOOKUP(B1039,Equipamentos!A:E,2,FALSE)</f>
        <v>0</v>
      </c>
      <c r="B1039" s="163"/>
      <c r="C1039" s="56"/>
      <c r="D1039" s="57"/>
      <c r="E1039" s="320">
        <f>VLOOKUP(B1039,Equipamentos!A:E,4,FALSE)</f>
        <v>0</v>
      </c>
      <c r="F1039" s="320"/>
      <c r="G1039" s="320">
        <f>VLOOKUP(B1039,Equipamentos!A:E,5,FALSE)</f>
        <v>0</v>
      </c>
      <c r="H1039" s="320"/>
      <c r="I1039" s="31"/>
      <c r="J1039" s="59">
        <f t="shared" si="84"/>
        <v>0</v>
      </c>
      <c r="K1039" s="33"/>
      <c r="L1039" s="115"/>
      <c r="M1039" s="116"/>
      <c r="N1039" s="164"/>
      <c r="O1039" s="164"/>
      <c r="P1039" s="164"/>
    </row>
    <row r="1040" spans="1:16" ht="15" customHeight="1" outlineLevel="1">
      <c r="A1040" s="162">
        <f>VLOOKUP(B1040,Equipamentos!A:E,2,FALSE)</f>
        <v>0</v>
      </c>
      <c r="B1040" s="163"/>
      <c r="C1040" s="56"/>
      <c r="D1040" s="57"/>
      <c r="E1040" s="320">
        <f>VLOOKUP(B1040,Equipamentos!A:E,4,FALSE)</f>
        <v>0</v>
      </c>
      <c r="F1040" s="320"/>
      <c r="G1040" s="320">
        <f>VLOOKUP(B1040,Equipamentos!A:E,5,FALSE)</f>
        <v>0</v>
      </c>
      <c r="H1040" s="320"/>
      <c r="I1040" s="31"/>
      <c r="J1040" s="59">
        <f t="shared" si="84"/>
        <v>0</v>
      </c>
      <c r="K1040" s="33"/>
      <c r="L1040" s="115"/>
      <c r="M1040" s="116"/>
      <c r="N1040" s="164"/>
      <c r="O1040" s="164"/>
      <c r="P1040" s="164"/>
    </row>
    <row r="1041" spans="1:16" ht="15" customHeight="1" outlineLevel="1">
      <c r="A1041" s="162">
        <f>VLOOKUP(B1041,Equipamentos!A:E,2,FALSE)</f>
        <v>0</v>
      </c>
      <c r="B1041" s="163"/>
      <c r="C1041" s="56"/>
      <c r="D1041" s="57"/>
      <c r="E1041" s="320">
        <f>VLOOKUP(B1041,Equipamentos!A:E,4,FALSE)</f>
        <v>0</v>
      </c>
      <c r="F1041" s="320"/>
      <c r="G1041" s="320">
        <f>VLOOKUP(B1041,Equipamentos!A:E,5,FALSE)</f>
        <v>0</v>
      </c>
      <c r="H1041" s="320"/>
      <c r="I1041" s="31"/>
      <c r="J1041" s="59">
        <f t="shared" si="84"/>
        <v>0</v>
      </c>
      <c r="K1041" s="33"/>
      <c r="L1041" s="115"/>
      <c r="M1041" s="116"/>
      <c r="N1041" s="164"/>
      <c r="O1041" s="164"/>
      <c r="P1041" s="164"/>
    </row>
    <row r="1042" spans="1:16" ht="15" customHeight="1" outlineLevel="1">
      <c r="A1042" s="162">
        <f>VLOOKUP(B1042,Equipamentos!A:E,2,FALSE)</f>
        <v>0</v>
      </c>
      <c r="B1042" s="163"/>
      <c r="C1042" s="56"/>
      <c r="D1042" s="57"/>
      <c r="E1042" s="320">
        <f>VLOOKUP(B1042,Equipamentos!A:E,4,FALSE)</f>
        <v>0</v>
      </c>
      <c r="F1042" s="320"/>
      <c r="G1042" s="320">
        <f>VLOOKUP(B1042,Equipamentos!A:E,5,FALSE)</f>
        <v>0</v>
      </c>
      <c r="H1042" s="320"/>
      <c r="I1042" s="31"/>
      <c r="J1042" s="59">
        <f t="shared" si="84"/>
        <v>0</v>
      </c>
      <c r="K1042" s="33"/>
      <c r="L1042" s="115"/>
      <c r="M1042" s="116"/>
      <c r="N1042" s="164"/>
      <c r="O1042" s="164"/>
      <c r="P1042" s="164"/>
    </row>
    <row r="1043" spans="1:16" ht="15" customHeight="1" outlineLevel="1">
      <c r="A1043" s="162">
        <f>VLOOKUP(B1043,Equipamentos!A:E,2,FALSE)</f>
        <v>0</v>
      </c>
      <c r="B1043" s="163"/>
      <c r="C1043" s="56"/>
      <c r="D1043" s="57"/>
      <c r="E1043" s="320">
        <f>VLOOKUP(B1043,Equipamentos!A:E,4,FALSE)</f>
        <v>0</v>
      </c>
      <c r="F1043" s="320"/>
      <c r="G1043" s="320">
        <f>VLOOKUP(B1043,Equipamentos!A:E,5,FALSE)</f>
        <v>0</v>
      </c>
      <c r="H1043" s="320"/>
      <c r="I1043" s="31"/>
      <c r="J1043" s="59">
        <f t="shared" si="84"/>
        <v>0</v>
      </c>
      <c r="K1043" s="33"/>
      <c r="L1043" s="115"/>
      <c r="M1043" s="116"/>
      <c r="N1043" s="164"/>
      <c r="O1043" s="164"/>
      <c r="P1043" s="164"/>
    </row>
    <row r="1044" spans="1:16" ht="15" customHeight="1" outlineLevel="1">
      <c r="A1044" s="162">
        <f>VLOOKUP(B1044,Equipamentos!A:E,2,FALSE)</f>
        <v>0</v>
      </c>
      <c r="B1044" s="163"/>
      <c r="C1044" s="56"/>
      <c r="D1044" s="57"/>
      <c r="E1044" s="320">
        <f>VLOOKUP(B1044,Equipamentos!A:E,4,FALSE)</f>
        <v>0</v>
      </c>
      <c r="F1044" s="320"/>
      <c r="G1044" s="320">
        <f>VLOOKUP(B1044,Equipamentos!A:E,5,FALSE)</f>
        <v>0</v>
      </c>
      <c r="H1044" s="320"/>
      <c r="I1044" s="31"/>
      <c r="J1044" s="59">
        <f t="shared" si="84"/>
        <v>0</v>
      </c>
      <c r="K1044" s="33"/>
      <c r="L1044" s="115"/>
      <c r="M1044" s="116"/>
      <c r="N1044" s="164"/>
      <c r="O1044" s="164"/>
      <c r="P1044" s="164"/>
    </row>
    <row r="1045" spans="1:16" ht="15" customHeight="1" outlineLevel="1">
      <c r="A1045" s="162">
        <f>VLOOKUP(B1045,Equipamentos!A:E,2,FALSE)</f>
        <v>0</v>
      </c>
      <c r="B1045" s="163"/>
      <c r="C1045" s="56"/>
      <c r="D1045" s="57"/>
      <c r="E1045" s="320">
        <f>VLOOKUP(B1045,Equipamentos!A:E,4,FALSE)</f>
        <v>0</v>
      </c>
      <c r="F1045" s="320"/>
      <c r="G1045" s="320">
        <f>VLOOKUP(B1045,Equipamentos!A:E,5,FALSE)</f>
        <v>0</v>
      </c>
      <c r="H1045" s="320"/>
      <c r="I1045" s="31"/>
      <c r="J1045" s="59">
        <f t="shared" si="84"/>
        <v>0</v>
      </c>
      <c r="K1045" s="33"/>
      <c r="L1045" s="115"/>
      <c r="M1045" s="116"/>
      <c r="N1045" s="164"/>
      <c r="O1045" s="164"/>
      <c r="P1045" s="164"/>
    </row>
    <row r="1046" spans="1:16" ht="15" customHeight="1" outlineLevel="1">
      <c r="A1046" s="162">
        <f>VLOOKUP(B1046,Equipamentos!A:E,2,FALSE)</f>
        <v>0</v>
      </c>
      <c r="B1046" s="163"/>
      <c r="C1046" s="56"/>
      <c r="D1046" s="57"/>
      <c r="E1046" s="320">
        <f>VLOOKUP(B1046,Equipamentos!A:E,4,FALSE)</f>
        <v>0</v>
      </c>
      <c r="F1046" s="320"/>
      <c r="G1046" s="320">
        <f>VLOOKUP(B1046,Equipamentos!A:E,5,FALSE)</f>
        <v>0</v>
      </c>
      <c r="H1046" s="320"/>
      <c r="I1046" s="31"/>
      <c r="J1046" s="61">
        <f t="shared" si="84"/>
        <v>0</v>
      </c>
      <c r="K1046" s="33"/>
      <c r="L1046" s="115"/>
      <c r="M1046" s="116"/>
      <c r="N1046" s="164"/>
      <c r="O1046" s="164"/>
      <c r="P1046" s="164"/>
    </row>
    <row r="1047" spans="1:16" ht="18" customHeight="1" outlineLevel="1">
      <c r="A1047" s="34"/>
      <c r="B1047" s="34"/>
      <c r="C1047" s="35"/>
      <c r="D1047" s="34"/>
      <c r="E1047" s="34"/>
      <c r="F1047" s="34"/>
      <c r="G1047" s="34"/>
      <c r="H1047" s="34"/>
      <c r="I1047" s="36" t="s">
        <v>71</v>
      </c>
      <c r="J1047" s="62">
        <f>SUBTOTAL(9,J1037:J1046)</f>
        <v>0</v>
      </c>
      <c r="K1047" s="33"/>
      <c r="L1047" s="117"/>
      <c r="M1047" s="46"/>
      <c r="N1047" s="164"/>
      <c r="O1047" s="164"/>
      <c r="P1047" s="164"/>
    </row>
    <row r="1048" spans="1:16" ht="18" customHeight="1" outlineLevel="1">
      <c r="A1048" s="28" t="s">
        <v>72</v>
      </c>
      <c r="B1048" s="137" t="s">
        <v>64</v>
      </c>
      <c r="C1048" s="29" t="s">
        <v>73</v>
      </c>
      <c r="D1048" s="137" t="s">
        <v>74</v>
      </c>
      <c r="E1048" s="321" t="s">
        <v>368</v>
      </c>
      <c r="F1048" s="326"/>
      <c r="G1048" s="165"/>
      <c r="H1048" s="165"/>
      <c r="I1048" s="136" t="s">
        <v>69</v>
      </c>
      <c r="J1048" s="63" t="s">
        <v>70</v>
      </c>
      <c r="K1048" s="30"/>
      <c r="L1048" s="113"/>
      <c r="M1048" s="114"/>
      <c r="N1048" s="30"/>
      <c r="O1048" s="30"/>
      <c r="P1048" s="30"/>
    </row>
    <row r="1049" spans="1:16" ht="15" customHeight="1" outlineLevel="1">
      <c r="A1049" s="162">
        <f>VLOOKUP(B1049,'M.O.'!A:E,2,FALSE)</f>
        <v>0</v>
      </c>
      <c r="B1049" s="163"/>
      <c r="C1049" s="58"/>
      <c r="D1049" s="59">
        <f>VLOOKUP(B1049,'M.O.'!A:E,5,FALSE)</f>
        <v>0</v>
      </c>
      <c r="E1049" s="323">
        <v>111.5</v>
      </c>
      <c r="F1049" s="323"/>
      <c r="G1049" s="38"/>
      <c r="H1049" s="38"/>
      <c r="I1049" s="31"/>
      <c r="J1049" s="59">
        <f t="shared" ref="J1049:J1058" si="85">TRUNC(I1049*D1049,2)</f>
        <v>0</v>
      </c>
      <c r="K1049" s="33"/>
      <c r="L1049" s="115"/>
      <c r="M1049" s="116"/>
      <c r="N1049" s="33"/>
      <c r="O1049" s="33"/>
      <c r="P1049" s="33"/>
    </row>
    <row r="1050" spans="1:16" ht="15" outlineLevel="1">
      <c r="A1050" s="162">
        <f>VLOOKUP(B1050,'M.O.'!A:E,2,FALSE)</f>
        <v>0</v>
      </c>
      <c r="B1050" s="163"/>
      <c r="C1050" s="58"/>
      <c r="D1050" s="59">
        <f>VLOOKUP(B1050,'M.O.'!A:E,5,FALSE)</f>
        <v>0</v>
      </c>
      <c r="E1050" s="323">
        <v>111.5</v>
      </c>
      <c r="F1050" s="323"/>
      <c r="G1050" s="38"/>
      <c r="H1050" s="38"/>
      <c r="I1050" s="31"/>
      <c r="J1050" s="59">
        <f t="shared" si="85"/>
        <v>0</v>
      </c>
      <c r="K1050" s="33"/>
      <c r="L1050" s="115"/>
      <c r="M1050" s="116"/>
      <c r="N1050" s="33"/>
      <c r="O1050" s="33"/>
      <c r="P1050" s="33"/>
    </row>
    <row r="1051" spans="1:16" ht="15" outlineLevel="1">
      <c r="A1051" s="162">
        <f>VLOOKUP(B1051,'M.O.'!A:E,2,FALSE)</f>
        <v>0</v>
      </c>
      <c r="B1051" s="163"/>
      <c r="C1051" s="58"/>
      <c r="D1051" s="59">
        <f>VLOOKUP(B1051,'M.O.'!A:E,5,FALSE)</f>
        <v>0</v>
      </c>
      <c r="E1051" s="323">
        <v>111.5</v>
      </c>
      <c r="F1051" s="323"/>
      <c r="G1051" s="38"/>
      <c r="H1051" s="38"/>
      <c r="I1051" s="31"/>
      <c r="J1051" s="59">
        <f t="shared" si="85"/>
        <v>0</v>
      </c>
      <c r="K1051" s="33"/>
      <c r="L1051" s="115"/>
      <c r="M1051" s="116"/>
      <c r="N1051" s="33"/>
      <c r="O1051" s="33"/>
      <c r="P1051" s="33"/>
    </row>
    <row r="1052" spans="1:16" ht="15" outlineLevel="1">
      <c r="A1052" s="162">
        <f>VLOOKUP(B1052,'M.O.'!A:E,2,FALSE)</f>
        <v>0</v>
      </c>
      <c r="B1052" s="163"/>
      <c r="C1052" s="58"/>
      <c r="D1052" s="59">
        <f>VLOOKUP(B1052,'M.O.'!A:E,5,FALSE)</f>
        <v>0</v>
      </c>
      <c r="E1052" s="323">
        <v>111.5</v>
      </c>
      <c r="F1052" s="323"/>
      <c r="G1052" s="38"/>
      <c r="H1052" s="38"/>
      <c r="I1052" s="31"/>
      <c r="J1052" s="59">
        <f t="shared" si="85"/>
        <v>0</v>
      </c>
      <c r="K1052" s="33"/>
      <c r="L1052" s="115"/>
      <c r="M1052" s="116"/>
      <c r="N1052" s="33"/>
      <c r="O1052" s="33"/>
      <c r="P1052" s="33"/>
    </row>
    <row r="1053" spans="1:16" ht="15" outlineLevel="1">
      <c r="A1053" s="162">
        <f>VLOOKUP(B1053,'M.O.'!A:E,2,FALSE)</f>
        <v>0</v>
      </c>
      <c r="B1053" s="163"/>
      <c r="C1053" s="58"/>
      <c r="D1053" s="59">
        <f>VLOOKUP(B1053,'M.O.'!A:E,5,FALSE)</f>
        <v>0</v>
      </c>
      <c r="E1053" s="323">
        <v>111.5</v>
      </c>
      <c r="F1053" s="323"/>
      <c r="G1053" s="38"/>
      <c r="H1053" s="38"/>
      <c r="I1053" s="31"/>
      <c r="J1053" s="59">
        <f t="shared" si="85"/>
        <v>0</v>
      </c>
      <c r="K1053" s="33"/>
      <c r="L1053" s="115"/>
      <c r="M1053" s="116"/>
      <c r="N1053" s="33"/>
      <c r="O1053" s="33"/>
      <c r="P1053" s="33"/>
    </row>
    <row r="1054" spans="1:16" ht="15" outlineLevel="1">
      <c r="A1054" s="162">
        <f>VLOOKUP(B1054,'M.O.'!A:E,2,FALSE)</f>
        <v>0</v>
      </c>
      <c r="B1054" s="163"/>
      <c r="C1054" s="58"/>
      <c r="D1054" s="59">
        <f>VLOOKUP(B1054,'M.O.'!A:E,5,FALSE)</f>
        <v>0</v>
      </c>
      <c r="E1054" s="323">
        <v>111.5</v>
      </c>
      <c r="F1054" s="323"/>
      <c r="G1054" s="38"/>
      <c r="H1054" s="38"/>
      <c r="I1054" s="31"/>
      <c r="J1054" s="59">
        <f t="shared" si="85"/>
        <v>0</v>
      </c>
      <c r="K1054" s="33"/>
      <c r="L1054" s="115"/>
      <c r="M1054" s="116"/>
      <c r="N1054" s="33"/>
      <c r="O1054" s="33"/>
      <c r="P1054" s="33"/>
    </row>
    <row r="1055" spans="1:16" ht="15" outlineLevel="1">
      <c r="A1055" s="162">
        <f>VLOOKUP(B1055,'M.O.'!A:E,2,FALSE)</f>
        <v>0</v>
      </c>
      <c r="B1055" s="163"/>
      <c r="C1055" s="58"/>
      <c r="D1055" s="59">
        <f>VLOOKUP(B1055,'M.O.'!A:E,5,FALSE)</f>
        <v>0</v>
      </c>
      <c r="E1055" s="323">
        <v>111.5</v>
      </c>
      <c r="F1055" s="323"/>
      <c r="G1055" s="38"/>
      <c r="H1055" s="38"/>
      <c r="I1055" s="31"/>
      <c r="J1055" s="59">
        <f t="shared" si="85"/>
        <v>0</v>
      </c>
      <c r="K1055" s="33"/>
      <c r="L1055" s="115"/>
      <c r="M1055" s="116"/>
      <c r="N1055" s="33"/>
      <c r="O1055" s="33"/>
      <c r="P1055" s="33"/>
    </row>
    <row r="1056" spans="1:16" ht="15" outlineLevel="1">
      <c r="A1056" s="162">
        <f>VLOOKUP(B1056,'M.O.'!A:E,2,FALSE)</f>
        <v>0</v>
      </c>
      <c r="B1056" s="163"/>
      <c r="C1056" s="58"/>
      <c r="D1056" s="59">
        <f>VLOOKUP(B1056,'M.O.'!A:E,5,FALSE)</f>
        <v>0</v>
      </c>
      <c r="E1056" s="323">
        <v>111.5</v>
      </c>
      <c r="F1056" s="323"/>
      <c r="G1056" s="38"/>
      <c r="H1056" s="38"/>
      <c r="I1056" s="31"/>
      <c r="J1056" s="59">
        <f t="shared" si="85"/>
        <v>0</v>
      </c>
      <c r="K1056" s="33"/>
      <c r="L1056" s="115"/>
      <c r="M1056" s="116"/>
      <c r="N1056" s="33"/>
      <c r="O1056" s="33"/>
      <c r="P1056" s="33"/>
    </row>
    <row r="1057" spans="1:16" ht="15" outlineLevel="1">
      <c r="A1057" s="162">
        <f>VLOOKUP(B1057,'M.O.'!A:E,2,FALSE)</f>
        <v>0</v>
      </c>
      <c r="B1057" s="163"/>
      <c r="C1057" s="58"/>
      <c r="D1057" s="59">
        <f>VLOOKUP(B1057,'M.O.'!A:E,5,FALSE)</f>
        <v>0</v>
      </c>
      <c r="E1057" s="323">
        <v>111.5</v>
      </c>
      <c r="F1057" s="323"/>
      <c r="G1057" s="38"/>
      <c r="H1057" s="38"/>
      <c r="I1057" s="31"/>
      <c r="J1057" s="59">
        <f t="shared" si="85"/>
        <v>0</v>
      </c>
      <c r="K1057" s="33"/>
      <c r="L1057" s="115"/>
      <c r="M1057" s="116"/>
      <c r="N1057" s="33"/>
      <c r="O1057" s="33"/>
      <c r="P1057" s="33"/>
    </row>
    <row r="1058" spans="1:16" ht="15" outlineLevel="1">
      <c r="A1058" s="162">
        <f>VLOOKUP(B1058,'M.O.'!A:E,2,FALSE)</f>
        <v>0</v>
      </c>
      <c r="B1058" s="163"/>
      <c r="C1058" s="58"/>
      <c r="D1058" s="59">
        <f>VLOOKUP(B1058,'M.O.'!A:E,5,FALSE)</f>
        <v>0</v>
      </c>
      <c r="E1058" s="323">
        <v>111.5</v>
      </c>
      <c r="F1058" s="323"/>
      <c r="G1058" s="38"/>
      <c r="H1058" s="38"/>
      <c r="I1058" s="31"/>
      <c r="J1058" s="61">
        <f t="shared" si="85"/>
        <v>0</v>
      </c>
      <c r="K1058" s="33"/>
      <c r="L1058" s="115"/>
      <c r="M1058" s="116"/>
      <c r="N1058" s="33"/>
      <c r="O1058" s="33"/>
      <c r="P1058" s="33"/>
    </row>
    <row r="1059" spans="1:16" ht="18" customHeight="1" outlineLevel="1">
      <c r="A1059" s="34"/>
      <c r="B1059" s="34"/>
      <c r="C1059" s="35"/>
      <c r="D1059" s="34"/>
      <c r="E1059" s="34"/>
      <c r="F1059" s="34"/>
      <c r="G1059" s="34"/>
      <c r="H1059" s="34"/>
      <c r="I1059" s="36" t="s">
        <v>75</v>
      </c>
      <c r="J1059" s="62">
        <f>SUBTOTAL(9,J1049:J1058)</f>
        <v>0</v>
      </c>
      <c r="K1059" s="33"/>
      <c r="L1059" s="117"/>
      <c r="M1059" s="46"/>
      <c r="N1059" s="39"/>
      <c r="O1059" s="39"/>
      <c r="P1059" s="39"/>
    </row>
    <row r="1060" spans="1:16" ht="18" customHeight="1" outlineLevel="1">
      <c r="A1060" s="28" t="s">
        <v>76</v>
      </c>
      <c r="B1060" s="137" t="s">
        <v>64</v>
      </c>
      <c r="C1060" s="29" t="s">
        <v>77</v>
      </c>
      <c r="D1060" s="137" t="s">
        <v>78</v>
      </c>
      <c r="E1060" s="321" t="s">
        <v>79</v>
      </c>
      <c r="F1060" s="321"/>
      <c r="G1060" s="324" t="s">
        <v>80</v>
      </c>
      <c r="H1060" s="324"/>
      <c r="I1060" s="136"/>
      <c r="J1060" s="63" t="s">
        <v>81</v>
      </c>
      <c r="K1060" s="30"/>
      <c r="L1060" s="113"/>
      <c r="M1060" s="114"/>
      <c r="N1060" s="30"/>
      <c r="O1060" s="30"/>
      <c r="P1060" s="30"/>
    </row>
    <row r="1061" spans="1:16" ht="15" customHeight="1" outlineLevel="1">
      <c r="A1061" s="40" t="s">
        <v>369</v>
      </c>
      <c r="B1061" s="166">
        <v>14</v>
      </c>
      <c r="C1061" s="41">
        <v>0</v>
      </c>
      <c r="D1061" s="42" t="s">
        <v>98</v>
      </c>
      <c r="E1061" s="325"/>
      <c r="F1061" s="325"/>
      <c r="G1061" s="325"/>
      <c r="H1061" s="325"/>
      <c r="I1061" s="167"/>
      <c r="J1061" s="59">
        <f>TRUNC((IF(D1061&lt;&gt;0,J1059,0)+IF(E1061&lt;&gt;0,J1047,0)+IF(G1061&lt;&gt;0,J1080,0))*(C1061/100),2)</f>
        <v>0</v>
      </c>
      <c r="K1061" s="33"/>
      <c r="L1061" s="168"/>
      <c r="M1061" s="169"/>
      <c r="N1061" s="33"/>
      <c r="O1061" s="33"/>
      <c r="P1061" s="33"/>
    </row>
    <row r="1062" spans="1:16" ht="15" customHeight="1" outlineLevel="1">
      <c r="A1062" s="40" t="s">
        <v>99</v>
      </c>
      <c r="B1062" s="166">
        <v>11</v>
      </c>
      <c r="C1062" s="41">
        <v>1.1200000000000001</v>
      </c>
      <c r="D1062" s="42" t="s">
        <v>98</v>
      </c>
      <c r="E1062" s="325"/>
      <c r="F1062" s="325"/>
      <c r="G1062" s="325"/>
      <c r="H1062" s="325"/>
      <c r="I1062" s="167"/>
      <c r="J1062" s="59">
        <f>TRUNC((IF(D1062&lt;&gt;0,J1059,0)+IF(E1062&lt;&gt;0,J1047,0)+IF(G1062&lt;&gt;0,J1080,0))*(C1062/100),2)</f>
        <v>0</v>
      </c>
      <c r="K1062" s="33"/>
      <c r="L1062" s="168"/>
      <c r="M1062" s="169"/>
      <c r="N1062" s="33"/>
      <c r="O1062" s="33"/>
      <c r="P1062" s="33"/>
    </row>
    <row r="1063" spans="1:16" ht="15" customHeight="1" outlineLevel="1">
      <c r="A1063" s="40" t="s">
        <v>100</v>
      </c>
      <c r="B1063" s="166">
        <v>12</v>
      </c>
      <c r="C1063" s="41">
        <v>9.6</v>
      </c>
      <c r="D1063" s="42" t="s">
        <v>98</v>
      </c>
      <c r="E1063" s="325"/>
      <c r="F1063" s="325"/>
      <c r="G1063" s="325"/>
      <c r="H1063" s="325"/>
      <c r="I1063" s="167"/>
      <c r="J1063" s="59">
        <f>TRUNC((IF(D1063&lt;&gt;0,J1059,0)+IF(E1063&lt;&gt;0,J1047,0)+IF(G1063&lt;&gt;0,J1080,0))*(C1063/100),2)</f>
        <v>0</v>
      </c>
      <c r="K1063" s="33"/>
      <c r="L1063" s="168"/>
      <c r="M1063" s="169"/>
      <c r="N1063" s="33"/>
      <c r="O1063" s="33"/>
      <c r="P1063" s="33"/>
    </row>
    <row r="1064" spans="1:16" ht="15" customHeight="1" outlineLevel="1">
      <c r="A1064" s="40" t="s">
        <v>101</v>
      </c>
      <c r="B1064" s="166">
        <v>13</v>
      </c>
      <c r="C1064" s="41">
        <v>4.79</v>
      </c>
      <c r="D1064" s="42" t="s">
        <v>98</v>
      </c>
      <c r="E1064" s="325"/>
      <c r="F1064" s="325"/>
      <c r="G1064" s="325"/>
      <c r="H1064" s="325"/>
      <c r="I1064" s="167"/>
      <c r="J1064" s="61">
        <f>TRUNC((IF(D1064&lt;&gt;0,J1059,0)+IF(E1064&lt;&gt;0,J1047,0)+IF(G1064&lt;&gt;0,J1080,0))*(C1064/100),2)</f>
        <v>0</v>
      </c>
      <c r="K1064" s="33"/>
      <c r="L1064" s="168"/>
      <c r="M1064" s="169"/>
      <c r="N1064" s="33"/>
      <c r="O1064" s="33"/>
      <c r="P1064" s="33"/>
    </row>
    <row r="1065" spans="1:16" ht="18" customHeight="1" outlineLevel="1">
      <c r="A1065" s="43"/>
      <c r="B1065" s="43"/>
      <c r="C1065" s="44"/>
      <c r="D1065" s="43"/>
      <c r="E1065" s="43"/>
      <c r="F1065" s="43"/>
      <c r="G1065" s="43"/>
      <c r="H1065" s="43"/>
      <c r="I1065" s="45" t="s">
        <v>82</v>
      </c>
      <c r="J1065" s="62">
        <f>SUBTOTAL(9,J1061:J1064)</f>
        <v>0</v>
      </c>
      <c r="K1065" s="33"/>
      <c r="L1065" s="117"/>
      <c r="M1065" s="46"/>
      <c r="N1065" s="164"/>
      <c r="O1065" s="164"/>
      <c r="P1065" s="164"/>
    </row>
    <row r="1066" spans="1:16" ht="18" customHeight="1" outlineLevel="1">
      <c r="A1066" s="43"/>
      <c r="B1066" s="43"/>
      <c r="C1066" s="44"/>
      <c r="D1066" s="43"/>
      <c r="E1066" s="43"/>
      <c r="F1066" s="43"/>
      <c r="G1066" s="43"/>
      <c r="H1066" s="43"/>
      <c r="I1066" s="45" t="s">
        <v>370</v>
      </c>
      <c r="J1066" s="62">
        <f>SUBTOTAL(9,J1037:J1065)</f>
        <v>0</v>
      </c>
      <c r="K1066" s="33"/>
      <c r="L1066" s="117"/>
      <c r="M1066" s="46"/>
      <c r="N1066" s="33"/>
      <c r="O1066" s="33"/>
      <c r="P1066" s="33"/>
    </row>
    <row r="1067" spans="1:16" ht="18" customHeight="1" outlineLevel="1">
      <c r="A1067" s="43"/>
      <c r="B1067" s="43"/>
      <c r="C1067" s="44"/>
      <c r="D1067" s="43"/>
      <c r="E1067" s="43"/>
      <c r="F1067" s="43"/>
      <c r="G1067" s="43"/>
      <c r="H1067" s="43"/>
      <c r="I1067" s="45" t="s">
        <v>83</v>
      </c>
      <c r="J1067" s="64">
        <v>1</v>
      </c>
      <c r="K1067" s="33"/>
      <c r="L1067" s="117"/>
      <c r="M1067" s="46"/>
      <c r="N1067" s="33"/>
      <c r="O1067" s="33"/>
      <c r="P1067" s="33"/>
    </row>
    <row r="1068" spans="1:16" ht="18" customHeight="1" outlineLevel="1">
      <c r="A1068" s="43"/>
      <c r="B1068" s="43"/>
      <c r="C1068" s="44"/>
      <c r="D1068" s="43"/>
      <c r="E1068" s="43"/>
      <c r="F1068" s="43"/>
      <c r="G1068" s="43"/>
      <c r="H1068" s="43"/>
      <c r="I1068" s="45" t="s">
        <v>84</v>
      </c>
      <c r="J1068" s="65">
        <f>TRUNC(J1066/J1067,2)</f>
        <v>0</v>
      </c>
      <c r="K1068" s="33"/>
      <c r="L1068" s="117"/>
      <c r="M1068" s="46"/>
      <c r="N1068" s="33"/>
      <c r="O1068" s="33"/>
      <c r="P1068" s="33"/>
    </row>
    <row r="1069" spans="1:16" ht="18" customHeight="1" outlineLevel="1">
      <c r="A1069" s="47" t="s">
        <v>85</v>
      </c>
      <c r="B1069" s="48" t="s">
        <v>64</v>
      </c>
      <c r="C1069" s="49" t="s">
        <v>13</v>
      </c>
      <c r="D1069" s="37" t="s">
        <v>94</v>
      </c>
      <c r="E1069" s="37"/>
      <c r="F1069" s="37"/>
      <c r="G1069" s="50"/>
      <c r="H1069" s="50"/>
      <c r="I1069" s="50" t="s">
        <v>69</v>
      </c>
      <c r="J1069" s="63" t="s">
        <v>94</v>
      </c>
      <c r="K1069" s="30"/>
      <c r="L1069" s="113"/>
      <c r="M1069" s="114"/>
      <c r="N1069" s="30"/>
      <c r="O1069" s="30"/>
      <c r="P1069" s="30"/>
    </row>
    <row r="1070" spans="1:16" ht="15" customHeight="1" outlineLevel="1">
      <c r="A1070" s="162">
        <f>VLOOKUP(B1070,Materiais!A:D,2,FALSE)</f>
        <v>0</v>
      </c>
      <c r="B1070" s="162"/>
      <c r="C1070" s="60">
        <f>VLOOKUP(B1070,Materiais!A:D,3,FALSE)</f>
        <v>0</v>
      </c>
      <c r="D1070" s="59">
        <f>VLOOKUP(B1070,Materiais!A:D,4,FALSE)</f>
        <v>0</v>
      </c>
      <c r="E1070" s="170"/>
      <c r="F1070" s="170"/>
      <c r="G1070" s="170"/>
      <c r="H1070" s="170"/>
      <c r="I1070" s="31"/>
      <c r="J1070" s="59">
        <f t="shared" ref="J1070:J1079" si="86">TRUNC(I1070*D1070,2)</f>
        <v>0</v>
      </c>
      <c r="K1070" s="33"/>
      <c r="L1070" s="115"/>
      <c r="M1070" s="116"/>
      <c r="N1070" s="33"/>
      <c r="O1070" s="33"/>
      <c r="P1070" s="33"/>
    </row>
    <row r="1071" spans="1:16" ht="15" customHeight="1" outlineLevel="1">
      <c r="A1071" s="162">
        <f>VLOOKUP(B1071,Materiais!A:D,2,FALSE)</f>
        <v>0</v>
      </c>
      <c r="B1071" s="162"/>
      <c r="C1071" s="60">
        <f>VLOOKUP(B1071,Materiais!A:D,3,FALSE)</f>
        <v>0</v>
      </c>
      <c r="D1071" s="59">
        <f>VLOOKUP(B1071,Materiais!A:D,4,FALSE)</f>
        <v>0</v>
      </c>
      <c r="E1071" s="170"/>
      <c r="F1071" s="170"/>
      <c r="G1071" s="170"/>
      <c r="H1071" s="170"/>
      <c r="I1071" s="31"/>
      <c r="J1071" s="59">
        <f t="shared" si="86"/>
        <v>0</v>
      </c>
      <c r="K1071" s="33"/>
      <c r="L1071" s="115"/>
      <c r="M1071" s="116"/>
      <c r="N1071" s="33"/>
      <c r="O1071" s="33"/>
      <c r="P1071" s="33"/>
    </row>
    <row r="1072" spans="1:16" ht="15" customHeight="1" outlineLevel="1">
      <c r="A1072" s="162">
        <f>VLOOKUP(B1072,Materiais!A:D,2,FALSE)</f>
        <v>0</v>
      </c>
      <c r="B1072" s="162"/>
      <c r="C1072" s="60">
        <f>VLOOKUP(B1072,Materiais!A:D,3,FALSE)</f>
        <v>0</v>
      </c>
      <c r="D1072" s="59">
        <f>VLOOKUP(B1072,Materiais!A:D,4,FALSE)</f>
        <v>0</v>
      </c>
      <c r="E1072" s="170"/>
      <c r="F1072" s="170"/>
      <c r="G1072" s="170"/>
      <c r="H1072" s="170"/>
      <c r="I1072" s="31"/>
      <c r="J1072" s="59">
        <f t="shared" si="86"/>
        <v>0</v>
      </c>
      <c r="K1072" s="33"/>
      <c r="L1072" s="115"/>
      <c r="M1072" s="116"/>
      <c r="N1072" s="33"/>
      <c r="O1072" s="33"/>
      <c r="P1072" s="33"/>
    </row>
    <row r="1073" spans="1:16" ht="15" customHeight="1" outlineLevel="1">
      <c r="A1073" s="162">
        <f>VLOOKUP(B1073,Materiais!A:D,2,FALSE)</f>
        <v>0</v>
      </c>
      <c r="B1073" s="162"/>
      <c r="C1073" s="60">
        <f>VLOOKUP(B1073,Materiais!A:D,3,FALSE)</f>
        <v>0</v>
      </c>
      <c r="D1073" s="59">
        <f>VLOOKUP(B1073,Materiais!A:D,4,FALSE)</f>
        <v>0</v>
      </c>
      <c r="E1073" s="170"/>
      <c r="F1073" s="170"/>
      <c r="G1073" s="170"/>
      <c r="H1073" s="170"/>
      <c r="I1073" s="31"/>
      <c r="J1073" s="59">
        <f t="shared" si="86"/>
        <v>0</v>
      </c>
      <c r="K1073" s="33"/>
      <c r="L1073" s="115"/>
      <c r="M1073" s="116"/>
      <c r="N1073" s="33"/>
      <c r="O1073" s="33"/>
      <c r="P1073" s="33"/>
    </row>
    <row r="1074" spans="1:16" ht="15" customHeight="1" outlineLevel="1">
      <c r="A1074" s="162">
        <f>VLOOKUP(B1074,Materiais!A:D,2,FALSE)</f>
        <v>0</v>
      </c>
      <c r="B1074" s="162"/>
      <c r="C1074" s="60">
        <f>VLOOKUP(B1074,Materiais!A:D,3,FALSE)</f>
        <v>0</v>
      </c>
      <c r="D1074" s="59">
        <f>VLOOKUP(B1074,Materiais!A:D,4,FALSE)</f>
        <v>0</v>
      </c>
      <c r="E1074" s="170"/>
      <c r="F1074" s="170"/>
      <c r="G1074" s="170"/>
      <c r="H1074" s="170"/>
      <c r="I1074" s="31"/>
      <c r="J1074" s="59">
        <f t="shared" si="86"/>
        <v>0</v>
      </c>
      <c r="K1074" s="33"/>
      <c r="L1074" s="115"/>
      <c r="M1074" s="116"/>
      <c r="N1074" s="33"/>
      <c r="O1074" s="33"/>
      <c r="P1074" s="33"/>
    </row>
    <row r="1075" spans="1:16" ht="15" customHeight="1" outlineLevel="1">
      <c r="A1075" s="162">
        <f>VLOOKUP(B1075,Materiais!A:D,2,FALSE)</f>
        <v>0</v>
      </c>
      <c r="B1075" s="162"/>
      <c r="C1075" s="60">
        <f>VLOOKUP(B1075,Materiais!A:D,3,FALSE)</f>
        <v>0</v>
      </c>
      <c r="D1075" s="59">
        <f>VLOOKUP(B1075,Materiais!A:D,4,FALSE)</f>
        <v>0</v>
      </c>
      <c r="E1075" s="170"/>
      <c r="F1075" s="170"/>
      <c r="G1075" s="170"/>
      <c r="H1075" s="170"/>
      <c r="I1075" s="31"/>
      <c r="J1075" s="59">
        <f t="shared" si="86"/>
        <v>0</v>
      </c>
      <c r="K1075" s="33"/>
      <c r="L1075" s="115"/>
      <c r="M1075" s="116"/>
      <c r="N1075" s="33"/>
      <c r="O1075" s="33"/>
      <c r="P1075" s="33"/>
    </row>
    <row r="1076" spans="1:16" ht="15" customHeight="1" outlineLevel="1">
      <c r="A1076" s="162">
        <f>VLOOKUP(B1076,Materiais!A:D,2,FALSE)</f>
        <v>0</v>
      </c>
      <c r="B1076" s="162"/>
      <c r="C1076" s="60">
        <f>VLOOKUP(B1076,Materiais!A:D,3,FALSE)</f>
        <v>0</v>
      </c>
      <c r="D1076" s="59">
        <f>VLOOKUP(B1076,Materiais!A:D,4,FALSE)</f>
        <v>0</v>
      </c>
      <c r="E1076" s="170"/>
      <c r="F1076" s="170"/>
      <c r="G1076" s="170"/>
      <c r="H1076" s="170"/>
      <c r="I1076" s="31"/>
      <c r="J1076" s="59">
        <f t="shared" si="86"/>
        <v>0</v>
      </c>
      <c r="K1076" s="33"/>
      <c r="L1076" s="115"/>
      <c r="M1076" s="116"/>
      <c r="N1076" s="33"/>
      <c r="O1076" s="33"/>
      <c r="P1076" s="33"/>
    </row>
    <row r="1077" spans="1:16" ht="15" customHeight="1" outlineLevel="1">
      <c r="A1077" s="162">
        <f>VLOOKUP(B1077,Materiais!A:D,2,FALSE)</f>
        <v>0</v>
      </c>
      <c r="B1077" s="162"/>
      <c r="C1077" s="60">
        <f>VLOOKUP(B1077,Materiais!A:D,3,FALSE)</f>
        <v>0</v>
      </c>
      <c r="D1077" s="59">
        <f>VLOOKUP(B1077,Materiais!A:D,4,FALSE)</f>
        <v>0</v>
      </c>
      <c r="E1077" s="170"/>
      <c r="F1077" s="170"/>
      <c r="G1077" s="170"/>
      <c r="H1077" s="170"/>
      <c r="I1077" s="31"/>
      <c r="J1077" s="59">
        <f t="shared" si="86"/>
        <v>0</v>
      </c>
      <c r="K1077" s="33"/>
      <c r="L1077" s="115"/>
      <c r="M1077" s="116"/>
      <c r="N1077" s="33"/>
      <c r="O1077" s="33"/>
      <c r="P1077" s="33"/>
    </row>
    <row r="1078" spans="1:16" ht="15" customHeight="1" outlineLevel="1">
      <c r="A1078" s="162">
        <f>VLOOKUP(B1078,Materiais!A:D,2,FALSE)</f>
        <v>0</v>
      </c>
      <c r="B1078" s="162"/>
      <c r="C1078" s="60">
        <f>VLOOKUP(B1078,Materiais!A:D,3,FALSE)</f>
        <v>0</v>
      </c>
      <c r="D1078" s="59">
        <f>VLOOKUP(B1078,Materiais!A:D,4,FALSE)</f>
        <v>0</v>
      </c>
      <c r="E1078" s="170"/>
      <c r="F1078" s="170"/>
      <c r="G1078" s="170"/>
      <c r="H1078" s="170"/>
      <c r="I1078" s="31"/>
      <c r="J1078" s="59">
        <f t="shared" si="86"/>
        <v>0</v>
      </c>
      <c r="K1078" s="33"/>
      <c r="L1078" s="115"/>
      <c r="M1078" s="116"/>
      <c r="N1078" s="33"/>
      <c r="O1078" s="33"/>
      <c r="P1078" s="33"/>
    </row>
    <row r="1079" spans="1:16" ht="15" customHeight="1" outlineLevel="1">
      <c r="A1079" s="162">
        <f>VLOOKUP(B1079,Materiais!A:D,2,FALSE)</f>
        <v>0</v>
      </c>
      <c r="B1079" s="162"/>
      <c r="C1079" s="60">
        <f>VLOOKUP(B1079,Materiais!A:D,3,FALSE)</f>
        <v>0</v>
      </c>
      <c r="D1079" s="59">
        <f>VLOOKUP(B1079,Materiais!A:D,4,FALSE)</f>
        <v>0</v>
      </c>
      <c r="E1079" s="170"/>
      <c r="F1079" s="170"/>
      <c r="G1079" s="170"/>
      <c r="H1079" s="170"/>
      <c r="I1079" s="31"/>
      <c r="J1079" s="59">
        <f t="shared" si="86"/>
        <v>0</v>
      </c>
      <c r="K1079" s="33"/>
      <c r="L1079" s="115"/>
      <c r="M1079" s="116"/>
      <c r="N1079" s="33"/>
      <c r="O1079" s="33"/>
      <c r="P1079" s="33"/>
    </row>
    <row r="1080" spans="1:16" ht="18" customHeight="1" outlineLevel="1">
      <c r="A1080" s="66"/>
      <c r="B1080" s="66"/>
      <c r="C1080" s="67"/>
      <c r="D1080" s="66"/>
      <c r="E1080" s="66"/>
      <c r="F1080" s="66"/>
      <c r="G1080" s="66"/>
      <c r="H1080" s="66"/>
      <c r="I1080" s="68" t="s">
        <v>371</v>
      </c>
      <c r="J1080" s="69">
        <f>SUBTOTAL(9,J1070:J1079)</f>
        <v>0</v>
      </c>
      <c r="K1080" s="33"/>
      <c r="L1080" s="117"/>
      <c r="M1080" s="46"/>
      <c r="N1080" s="39"/>
      <c r="O1080" s="39"/>
      <c r="P1080" s="39"/>
    </row>
    <row r="1081" spans="1:16" ht="18" customHeight="1" outlineLevel="1">
      <c r="A1081" s="26" t="s">
        <v>87</v>
      </c>
      <c r="B1081" s="70" t="s">
        <v>64</v>
      </c>
      <c r="C1081" s="71" t="s">
        <v>13</v>
      </c>
      <c r="D1081" s="72" t="s">
        <v>94</v>
      </c>
      <c r="E1081" s="72" t="s">
        <v>598</v>
      </c>
      <c r="F1081" s="72" t="s">
        <v>81</v>
      </c>
      <c r="G1081" s="73"/>
      <c r="H1081" s="73"/>
      <c r="I1081" s="73" t="s">
        <v>69</v>
      </c>
      <c r="J1081" s="72" t="s">
        <v>94</v>
      </c>
      <c r="K1081" s="30"/>
      <c r="L1081" s="113"/>
      <c r="M1081" s="114"/>
      <c r="N1081" s="30"/>
      <c r="O1081" s="30"/>
      <c r="P1081" s="30"/>
    </row>
    <row r="1082" spans="1:16" ht="15" customHeight="1" outlineLevel="1">
      <c r="A1082" s="162" t="s">
        <v>146</v>
      </c>
      <c r="B1082" s="162"/>
      <c r="C1082" s="60" t="s">
        <v>25</v>
      </c>
      <c r="D1082" s="74"/>
      <c r="E1082" s="171">
        <v>350</v>
      </c>
      <c r="F1082" s="173">
        <v>5.93</v>
      </c>
      <c r="G1082" s="171"/>
      <c r="H1082" s="171"/>
      <c r="I1082" s="57">
        <v>1</v>
      </c>
      <c r="J1082" s="59">
        <f>TRUNC(I1082*E1082*F1082,2)</f>
        <v>2075.5</v>
      </c>
      <c r="K1082" s="33"/>
      <c r="L1082" s="115"/>
      <c r="M1082" s="116"/>
      <c r="N1082" s="33"/>
      <c r="O1082" s="33"/>
      <c r="P1082" s="33"/>
    </row>
    <row r="1083" spans="1:16" ht="15" customHeight="1" outlineLevel="1">
      <c r="A1083" s="162" t="s">
        <v>143</v>
      </c>
      <c r="B1083" s="162"/>
      <c r="C1083" s="60" t="s">
        <v>25</v>
      </c>
      <c r="D1083" s="74"/>
      <c r="E1083" s="171">
        <f>E1082</f>
        <v>350</v>
      </c>
      <c r="F1083" s="171">
        <v>5.0599999999999996</v>
      </c>
      <c r="G1083" s="171"/>
      <c r="H1083" s="171"/>
      <c r="I1083" s="57">
        <v>1</v>
      </c>
      <c r="J1083" s="59">
        <f t="shared" ref="J1083:J1091" si="87">TRUNC(I1083*E1083*F1083,2)</f>
        <v>1771</v>
      </c>
      <c r="K1083" s="33"/>
      <c r="L1083" s="115"/>
      <c r="M1083" s="116"/>
      <c r="N1083" s="33"/>
      <c r="O1083" s="33"/>
      <c r="P1083" s="33"/>
    </row>
    <row r="1084" spans="1:16" ht="15" customHeight="1" outlineLevel="1">
      <c r="A1084" s="162" t="s">
        <v>120</v>
      </c>
      <c r="B1084" s="162"/>
      <c r="C1084" s="60" t="s">
        <v>25</v>
      </c>
      <c r="D1084" s="74"/>
      <c r="E1084" s="171">
        <f t="shared" ref="E1084:E1091" si="88">E1083</f>
        <v>350</v>
      </c>
      <c r="F1084" s="171">
        <v>4.63</v>
      </c>
      <c r="G1084" s="171"/>
      <c r="H1084" s="171"/>
      <c r="I1084" s="57">
        <v>1</v>
      </c>
      <c r="J1084" s="59">
        <f t="shared" si="87"/>
        <v>1620.5</v>
      </c>
      <c r="K1084" s="33"/>
      <c r="L1084" s="115"/>
      <c r="M1084" s="116"/>
      <c r="N1084" s="33"/>
      <c r="O1084" s="33"/>
      <c r="P1084" s="33"/>
    </row>
    <row r="1085" spans="1:16" ht="15" customHeight="1" outlineLevel="1">
      <c r="A1085" s="162" t="s">
        <v>758</v>
      </c>
      <c r="B1085" s="162"/>
      <c r="C1085" s="60" t="s">
        <v>25</v>
      </c>
      <c r="D1085" s="74"/>
      <c r="E1085" s="171">
        <f t="shared" si="88"/>
        <v>350</v>
      </c>
      <c r="F1085" s="171">
        <v>9.43</v>
      </c>
      <c r="G1085" s="171"/>
      <c r="H1085" s="171"/>
      <c r="I1085" s="57">
        <v>1</v>
      </c>
      <c r="J1085" s="59">
        <f t="shared" si="87"/>
        <v>3300.5</v>
      </c>
      <c r="K1085" s="33"/>
      <c r="L1085" s="115"/>
      <c r="M1085" s="116"/>
      <c r="N1085" s="33"/>
      <c r="O1085" s="33"/>
      <c r="P1085" s="33"/>
    </row>
    <row r="1086" spans="1:16" ht="15" customHeight="1" outlineLevel="1">
      <c r="A1086" s="162" t="s">
        <v>430</v>
      </c>
      <c r="B1086" s="162"/>
      <c r="C1086" s="60" t="s">
        <v>25</v>
      </c>
      <c r="D1086" s="74"/>
      <c r="E1086" s="171">
        <f t="shared" si="88"/>
        <v>350</v>
      </c>
      <c r="F1086" s="171">
        <v>4.71</v>
      </c>
      <c r="G1086" s="171"/>
      <c r="H1086" s="171"/>
      <c r="I1086" s="57">
        <v>1</v>
      </c>
      <c r="J1086" s="59">
        <f t="shared" si="87"/>
        <v>1648.5</v>
      </c>
      <c r="K1086" s="33"/>
      <c r="L1086" s="115"/>
      <c r="M1086" s="116"/>
      <c r="N1086" s="33"/>
      <c r="O1086" s="33"/>
      <c r="P1086" s="33"/>
    </row>
    <row r="1087" spans="1:16" ht="15" customHeight="1" outlineLevel="1">
      <c r="A1087" s="162" t="s">
        <v>750</v>
      </c>
      <c r="B1087" s="162"/>
      <c r="C1087" s="60" t="s">
        <v>25</v>
      </c>
      <c r="D1087" s="74"/>
      <c r="E1087" s="171">
        <f t="shared" si="88"/>
        <v>350</v>
      </c>
      <c r="F1087" s="171">
        <v>9.43</v>
      </c>
      <c r="G1087" s="171"/>
      <c r="H1087" s="171"/>
      <c r="I1087" s="57">
        <v>1</v>
      </c>
      <c r="J1087" s="59">
        <f t="shared" si="87"/>
        <v>3300.5</v>
      </c>
      <c r="K1087" s="33"/>
      <c r="L1087" s="115"/>
      <c r="M1087" s="116"/>
      <c r="N1087" s="33"/>
      <c r="O1087" s="33"/>
      <c r="P1087" s="33"/>
    </row>
    <row r="1088" spans="1:16" ht="15" customHeight="1" outlineLevel="1">
      <c r="A1088" s="162"/>
      <c r="B1088" s="162"/>
      <c r="C1088" s="60" t="s">
        <v>25</v>
      </c>
      <c r="D1088" s="74"/>
      <c r="E1088" s="171">
        <f t="shared" si="88"/>
        <v>350</v>
      </c>
      <c r="F1088" s="171"/>
      <c r="G1088" s="171"/>
      <c r="H1088" s="171"/>
      <c r="I1088" s="57">
        <v>1</v>
      </c>
      <c r="J1088" s="59">
        <f t="shared" si="87"/>
        <v>0</v>
      </c>
      <c r="K1088" s="33"/>
      <c r="L1088" s="115"/>
      <c r="M1088" s="116"/>
      <c r="N1088" s="33"/>
      <c r="O1088" s="33"/>
      <c r="P1088" s="33"/>
    </row>
    <row r="1089" spans="1:16" ht="15" customHeight="1" outlineLevel="1">
      <c r="A1089" s="162"/>
      <c r="B1089" s="162"/>
      <c r="C1089" s="60" t="s">
        <v>25</v>
      </c>
      <c r="D1089" s="74"/>
      <c r="E1089" s="171">
        <f t="shared" si="88"/>
        <v>350</v>
      </c>
      <c r="F1089" s="171"/>
      <c r="G1089" s="171"/>
      <c r="H1089" s="171"/>
      <c r="I1089" s="57">
        <v>1</v>
      </c>
      <c r="J1089" s="59">
        <f t="shared" si="87"/>
        <v>0</v>
      </c>
      <c r="K1089" s="33"/>
      <c r="L1089" s="115"/>
      <c r="M1089" s="116"/>
      <c r="N1089" s="33"/>
      <c r="O1089" s="33"/>
      <c r="P1089" s="33"/>
    </row>
    <row r="1090" spans="1:16" ht="15" customHeight="1" outlineLevel="1">
      <c r="A1090" s="162"/>
      <c r="B1090" s="162"/>
      <c r="C1090" s="60" t="s">
        <v>25</v>
      </c>
      <c r="D1090" s="74"/>
      <c r="E1090" s="171">
        <f t="shared" si="88"/>
        <v>350</v>
      </c>
      <c r="F1090" s="171"/>
      <c r="G1090" s="171"/>
      <c r="H1090" s="171"/>
      <c r="I1090" s="57">
        <v>1</v>
      </c>
      <c r="J1090" s="59">
        <f t="shared" si="87"/>
        <v>0</v>
      </c>
      <c r="K1090" s="33"/>
      <c r="L1090" s="115"/>
      <c r="M1090" s="116"/>
      <c r="N1090" s="33"/>
      <c r="O1090" s="33"/>
      <c r="P1090" s="33"/>
    </row>
    <row r="1091" spans="1:16" ht="15" customHeight="1" outlineLevel="1">
      <c r="A1091" s="162"/>
      <c r="B1091" s="162"/>
      <c r="C1091" s="60" t="s">
        <v>25</v>
      </c>
      <c r="D1091" s="74"/>
      <c r="E1091" s="171">
        <f t="shared" si="88"/>
        <v>350</v>
      </c>
      <c r="F1091" s="171"/>
      <c r="G1091" s="171"/>
      <c r="H1091" s="171"/>
      <c r="I1091" s="57">
        <v>1</v>
      </c>
      <c r="J1091" s="59">
        <f t="shared" si="87"/>
        <v>0</v>
      </c>
      <c r="K1091" s="33"/>
      <c r="L1091" s="115"/>
      <c r="M1091" s="116"/>
      <c r="N1091" s="33"/>
      <c r="O1091" s="33"/>
      <c r="P1091" s="33"/>
    </row>
    <row r="1092" spans="1:16" ht="18" customHeight="1" outlineLevel="1">
      <c r="A1092" s="34"/>
      <c r="B1092" s="34"/>
      <c r="C1092" s="35"/>
      <c r="D1092" s="34"/>
      <c r="E1092" s="34"/>
      <c r="F1092" s="34"/>
      <c r="G1092" s="34"/>
      <c r="H1092" s="34"/>
      <c r="I1092" s="51" t="s">
        <v>88</v>
      </c>
      <c r="J1092" s="52">
        <f>SUBTOTAL(9,J1082:J1091)</f>
        <v>13716.5</v>
      </c>
      <c r="K1092" s="33"/>
      <c r="L1092" s="117"/>
      <c r="M1092" s="46"/>
      <c r="N1092" s="39"/>
      <c r="O1092" s="39"/>
      <c r="P1092" s="39"/>
    </row>
    <row r="1093" spans="1:16" ht="18" customHeight="1" outlineLevel="1">
      <c r="A1093" s="28" t="s">
        <v>89</v>
      </c>
      <c r="B1093" s="53" t="s">
        <v>64</v>
      </c>
      <c r="C1093" s="29" t="s">
        <v>13</v>
      </c>
      <c r="D1093" s="137" t="s">
        <v>90</v>
      </c>
      <c r="E1093" s="137" t="s">
        <v>91</v>
      </c>
      <c r="F1093" s="137" t="s">
        <v>92</v>
      </c>
      <c r="G1093" s="137" t="s">
        <v>93</v>
      </c>
      <c r="H1093" s="137" t="s">
        <v>81</v>
      </c>
      <c r="I1093" s="136" t="s">
        <v>69</v>
      </c>
      <c r="J1093" s="137" t="s">
        <v>94</v>
      </c>
      <c r="K1093" s="161"/>
      <c r="L1093" s="113"/>
      <c r="M1093" s="114"/>
      <c r="N1093" s="161"/>
      <c r="O1093" s="161"/>
      <c r="P1093" s="161"/>
    </row>
    <row r="1094" spans="1:16" ht="15" customHeight="1" outlineLevel="1">
      <c r="A1094" s="40" t="s">
        <v>599</v>
      </c>
      <c r="B1094" s="40"/>
      <c r="C1094" s="41"/>
      <c r="D1094" s="32"/>
      <c r="E1094" s="38">
        <v>0.3</v>
      </c>
      <c r="F1094" s="38"/>
      <c r="G1094" s="38"/>
      <c r="H1094" s="170">
        <v>94.15</v>
      </c>
      <c r="I1094" s="57">
        <v>22</v>
      </c>
      <c r="J1094" s="59">
        <f>TRUNC(I1094*E1094*H1094,2)</f>
        <v>621.39</v>
      </c>
      <c r="K1094" s="33"/>
      <c r="L1094" s="115"/>
      <c r="M1094" s="116"/>
      <c r="N1094" s="33"/>
      <c r="O1094" s="33"/>
      <c r="P1094" s="33"/>
    </row>
    <row r="1095" spans="1:16" ht="15" customHeight="1" outlineLevel="1">
      <c r="A1095" s="40"/>
      <c r="B1095" s="40"/>
      <c r="C1095" s="41"/>
      <c r="D1095" s="32"/>
      <c r="E1095" s="38"/>
      <c r="F1095" s="38"/>
      <c r="G1095" s="38"/>
      <c r="H1095" s="170"/>
      <c r="I1095" s="57"/>
      <c r="J1095" s="59">
        <f t="shared" ref="J1095:J1098" si="89">TRUNC(I1095*D1095,2)</f>
        <v>0</v>
      </c>
      <c r="K1095" s="33"/>
      <c r="L1095" s="115"/>
      <c r="M1095" s="116"/>
      <c r="N1095" s="33"/>
      <c r="O1095" s="33"/>
      <c r="P1095" s="33"/>
    </row>
    <row r="1096" spans="1:16" ht="15" customHeight="1" outlineLevel="1">
      <c r="A1096" s="40"/>
      <c r="B1096" s="40"/>
      <c r="C1096" s="41"/>
      <c r="D1096" s="32"/>
      <c r="E1096" s="38"/>
      <c r="F1096" s="38"/>
      <c r="G1096" s="38"/>
      <c r="H1096" s="170"/>
      <c r="I1096" s="57"/>
      <c r="J1096" s="59">
        <f t="shared" si="89"/>
        <v>0</v>
      </c>
      <c r="K1096" s="33"/>
      <c r="L1096" s="115"/>
      <c r="M1096" s="116"/>
      <c r="N1096" s="33"/>
      <c r="O1096" s="33"/>
      <c r="P1096" s="33"/>
    </row>
    <row r="1097" spans="1:16" ht="15" customHeight="1" outlineLevel="1">
      <c r="A1097" s="40"/>
      <c r="B1097" s="40"/>
      <c r="C1097" s="41"/>
      <c r="D1097" s="32"/>
      <c r="E1097" s="38"/>
      <c r="F1097" s="38"/>
      <c r="G1097" s="38"/>
      <c r="H1097" s="170"/>
      <c r="I1097" s="57"/>
      <c r="J1097" s="59">
        <f t="shared" si="89"/>
        <v>0</v>
      </c>
      <c r="K1097" s="33"/>
      <c r="L1097" s="115"/>
      <c r="M1097" s="116"/>
      <c r="N1097" s="33"/>
      <c r="O1097" s="33"/>
      <c r="P1097" s="33"/>
    </row>
    <row r="1098" spans="1:16" ht="15" customHeight="1" outlineLevel="1">
      <c r="A1098" s="40"/>
      <c r="B1098" s="40"/>
      <c r="C1098" s="41"/>
      <c r="D1098" s="32"/>
      <c r="E1098" s="38"/>
      <c r="F1098" s="38"/>
      <c r="G1098" s="38"/>
      <c r="H1098" s="170"/>
      <c r="I1098" s="57"/>
      <c r="J1098" s="61">
        <f t="shared" si="89"/>
        <v>0</v>
      </c>
      <c r="K1098" s="33"/>
      <c r="L1098" s="115"/>
      <c r="M1098" s="116"/>
      <c r="N1098" s="33"/>
      <c r="O1098" s="33"/>
      <c r="P1098" s="33"/>
    </row>
    <row r="1099" spans="1:16" ht="18" customHeight="1" outlineLevel="1">
      <c r="A1099" s="43"/>
      <c r="B1099" s="43"/>
      <c r="C1099" s="44"/>
      <c r="D1099" s="43"/>
      <c r="E1099" s="43"/>
      <c r="F1099" s="43"/>
      <c r="G1099" s="43"/>
      <c r="H1099" s="43"/>
      <c r="I1099" s="75" t="s">
        <v>95</v>
      </c>
      <c r="J1099" s="62">
        <f>SUBTOTAL(9,J1094:J1098)</f>
        <v>621.39</v>
      </c>
      <c r="K1099" s="164"/>
      <c r="L1099" s="164"/>
      <c r="M1099" s="160"/>
      <c r="N1099" s="164"/>
      <c r="O1099" s="164"/>
      <c r="P1099" s="164"/>
    </row>
    <row r="1100" spans="1:16" ht="18" customHeight="1" outlineLevel="1">
      <c r="A1100" s="43"/>
      <c r="B1100" s="43"/>
      <c r="C1100" s="44"/>
      <c r="D1100" s="43"/>
      <c r="E1100" s="43"/>
      <c r="F1100" s="43"/>
      <c r="G1100" s="43"/>
      <c r="H1100" s="43"/>
      <c r="I1100" s="75" t="s">
        <v>106</v>
      </c>
      <c r="J1100" s="76">
        <f>SUBTOTAL(9,J1068:J1099)</f>
        <v>14337.89</v>
      </c>
      <c r="K1100" s="164"/>
      <c r="L1100" s="164"/>
      <c r="M1100" s="160"/>
      <c r="N1100" s="164"/>
      <c r="O1100" s="164"/>
      <c r="P1100" s="164"/>
    </row>
    <row r="1101" spans="1:16" ht="18" customHeight="1" outlineLevel="1">
      <c r="A1101" s="43"/>
      <c r="B1101" s="43" t="s">
        <v>10</v>
      </c>
      <c r="C1101" s="44"/>
      <c r="D1101" s="43"/>
      <c r="E1101" s="43"/>
      <c r="F1101" s="43"/>
      <c r="G1101" s="43"/>
      <c r="H1101" s="54" t="s">
        <v>367</v>
      </c>
      <c r="I1101" s="172">
        <f>$M$1</f>
        <v>0.20480000000000001</v>
      </c>
      <c r="J1101" s="76">
        <f>TRUNC(J1100*I1101,2)</f>
        <v>2936.39</v>
      </c>
      <c r="K1101" s="164"/>
      <c r="L1101" s="115"/>
      <c r="M1101" s="116"/>
      <c r="N1101" s="164"/>
      <c r="O1101" s="164"/>
      <c r="P1101" s="164"/>
    </row>
    <row r="1102" spans="1:16" ht="18" customHeight="1" outlineLevel="1">
      <c r="A1102" s="43"/>
      <c r="B1102" s="53" t="s">
        <v>372</v>
      </c>
      <c r="C1102" s="55">
        <v>42301</v>
      </c>
      <c r="D1102" s="43"/>
      <c r="E1102" s="43"/>
      <c r="F1102" s="43"/>
      <c r="G1102" s="43"/>
      <c r="H1102" s="43"/>
      <c r="I1102" s="75" t="s">
        <v>96</v>
      </c>
      <c r="J1102" s="76">
        <f>2*(J1100+J1101)</f>
        <v>34548.559999999998</v>
      </c>
      <c r="K1102" s="183"/>
      <c r="L1102" s="113"/>
      <c r="M1102" s="114"/>
      <c r="N1102" s="164"/>
      <c r="O1102" s="164"/>
      <c r="P1102" s="164"/>
    </row>
    <row r="1104" spans="1:16" s="266" customFormat="1" ht="18" customHeight="1">
      <c r="A1104" s="260" t="s">
        <v>779</v>
      </c>
      <c r="B1104" s="261"/>
      <c r="C1104" s="262"/>
      <c r="D1104" s="261"/>
      <c r="E1104" s="261"/>
      <c r="F1104" s="261"/>
      <c r="G1104" s="261"/>
      <c r="H1104" s="261"/>
      <c r="I1104" s="263"/>
      <c r="J1104" s="261"/>
      <c r="K1104" s="264"/>
      <c r="L1104" s="264"/>
      <c r="M1104" s="265"/>
      <c r="N1104" s="264"/>
      <c r="O1104" s="264"/>
      <c r="P1104" s="264"/>
    </row>
    <row r="1105" spans="1:16" ht="18" customHeight="1" outlineLevel="1">
      <c r="A1105" s="28" t="s">
        <v>63</v>
      </c>
      <c r="B1105" s="137" t="s">
        <v>64</v>
      </c>
      <c r="C1105" s="29" t="s">
        <v>65</v>
      </c>
      <c r="D1105" s="137" t="s">
        <v>66</v>
      </c>
      <c r="E1105" s="321" t="s">
        <v>67</v>
      </c>
      <c r="F1105" s="321"/>
      <c r="G1105" s="321" t="s">
        <v>68</v>
      </c>
      <c r="H1105" s="321"/>
      <c r="I1105" s="136" t="s">
        <v>69</v>
      </c>
      <c r="J1105" s="137" t="s">
        <v>70</v>
      </c>
      <c r="K1105" s="30"/>
      <c r="L1105" s="113"/>
      <c r="M1105" s="114"/>
      <c r="N1105" s="161"/>
      <c r="O1105" s="161"/>
      <c r="P1105" s="161"/>
    </row>
    <row r="1106" spans="1:16" ht="15" customHeight="1" outlineLevel="1">
      <c r="A1106" s="162">
        <f>VLOOKUP(B1106,Equipamentos!A:E,2,FALSE)</f>
        <v>0</v>
      </c>
      <c r="B1106" s="163"/>
      <c r="C1106" s="56"/>
      <c r="D1106" s="57"/>
      <c r="E1106" s="320">
        <f>VLOOKUP(B1106,Equipamentos!A:E,4,FALSE)</f>
        <v>0</v>
      </c>
      <c r="F1106" s="320"/>
      <c r="G1106" s="320">
        <f>VLOOKUP(B1106,Equipamentos!A:E,5,FALSE)</f>
        <v>0</v>
      </c>
      <c r="H1106" s="320"/>
      <c r="I1106" s="31"/>
      <c r="J1106" s="59">
        <f>TRUNC(I1106*((C1106*E1106)+(D1106*G1106)),2)</f>
        <v>0</v>
      </c>
      <c r="K1106" s="33"/>
      <c r="L1106" s="115"/>
      <c r="M1106" s="116"/>
      <c r="N1106" s="164"/>
      <c r="O1106" s="164"/>
      <c r="P1106" s="164"/>
    </row>
    <row r="1107" spans="1:16" ht="15" customHeight="1" outlineLevel="1">
      <c r="A1107" s="162">
        <f>VLOOKUP(B1107,Equipamentos!A:E,2,FALSE)</f>
        <v>0</v>
      </c>
      <c r="B1107" s="163"/>
      <c r="C1107" s="56"/>
      <c r="D1107" s="57"/>
      <c r="E1107" s="320">
        <f>VLOOKUP(B1107,Equipamentos!A:E,4,FALSE)</f>
        <v>0</v>
      </c>
      <c r="F1107" s="320"/>
      <c r="G1107" s="320">
        <f>VLOOKUP(B1107,Equipamentos!A:E,5,FALSE)</f>
        <v>0</v>
      </c>
      <c r="H1107" s="320"/>
      <c r="I1107" s="31"/>
      <c r="J1107" s="59">
        <f t="shared" ref="J1107:J1115" si="90">TRUNC(I1107*((C1107*E1107)+(D1107*G1107)),2)</f>
        <v>0</v>
      </c>
      <c r="K1107" s="33"/>
      <c r="L1107" s="115"/>
      <c r="M1107" s="116"/>
      <c r="N1107" s="164"/>
      <c r="O1107" s="164"/>
      <c r="P1107" s="164"/>
    </row>
    <row r="1108" spans="1:16" ht="15" customHeight="1" outlineLevel="1">
      <c r="A1108" s="162">
        <f>VLOOKUP(B1108,Equipamentos!A:E,2,FALSE)</f>
        <v>0</v>
      </c>
      <c r="B1108" s="163"/>
      <c r="C1108" s="56"/>
      <c r="D1108" s="57"/>
      <c r="E1108" s="320">
        <f>VLOOKUP(B1108,Equipamentos!A:E,4,FALSE)</f>
        <v>0</v>
      </c>
      <c r="F1108" s="320"/>
      <c r="G1108" s="320">
        <f>VLOOKUP(B1108,Equipamentos!A:E,5,FALSE)</f>
        <v>0</v>
      </c>
      <c r="H1108" s="320"/>
      <c r="I1108" s="31"/>
      <c r="J1108" s="59">
        <f t="shared" si="90"/>
        <v>0</v>
      </c>
      <c r="K1108" s="33"/>
      <c r="L1108" s="115"/>
      <c r="M1108" s="116"/>
      <c r="N1108" s="164"/>
      <c r="O1108" s="164"/>
      <c r="P1108" s="164"/>
    </row>
    <row r="1109" spans="1:16" ht="15" customHeight="1" outlineLevel="1">
      <c r="A1109" s="162">
        <f>VLOOKUP(B1109,Equipamentos!A:E,2,FALSE)</f>
        <v>0</v>
      </c>
      <c r="B1109" s="163"/>
      <c r="C1109" s="56"/>
      <c r="D1109" s="57"/>
      <c r="E1109" s="320">
        <f>VLOOKUP(B1109,Equipamentos!A:E,4,FALSE)</f>
        <v>0</v>
      </c>
      <c r="F1109" s="320"/>
      <c r="G1109" s="320">
        <f>VLOOKUP(B1109,Equipamentos!A:E,5,FALSE)</f>
        <v>0</v>
      </c>
      <c r="H1109" s="320"/>
      <c r="I1109" s="31"/>
      <c r="J1109" s="59">
        <f t="shared" si="90"/>
        <v>0</v>
      </c>
      <c r="K1109" s="33"/>
      <c r="L1109" s="115"/>
      <c r="M1109" s="116"/>
      <c r="N1109" s="164"/>
      <c r="O1109" s="164"/>
      <c r="P1109" s="164"/>
    </row>
    <row r="1110" spans="1:16" ht="15" customHeight="1" outlineLevel="1">
      <c r="A1110" s="162">
        <f>VLOOKUP(B1110,Equipamentos!A:E,2,FALSE)</f>
        <v>0</v>
      </c>
      <c r="B1110" s="163"/>
      <c r="C1110" s="56"/>
      <c r="D1110" s="57"/>
      <c r="E1110" s="320">
        <f>VLOOKUP(B1110,Equipamentos!A:E,4,FALSE)</f>
        <v>0</v>
      </c>
      <c r="F1110" s="320"/>
      <c r="G1110" s="320">
        <f>VLOOKUP(B1110,Equipamentos!A:E,5,FALSE)</f>
        <v>0</v>
      </c>
      <c r="H1110" s="320"/>
      <c r="I1110" s="31"/>
      <c r="J1110" s="59">
        <f t="shared" si="90"/>
        <v>0</v>
      </c>
      <c r="K1110" s="33"/>
      <c r="L1110" s="115"/>
      <c r="M1110" s="116"/>
      <c r="N1110" s="164"/>
      <c r="O1110" s="164"/>
      <c r="P1110" s="164"/>
    </row>
    <row r="1111" spans="1:16" ht="15" customHeight="1" outlineLevel="1">
      <c r="A1111" s="162">
        <f>VLOOKUP(B1111,Equipamentos!A:E,2,FALSE)</f>
        <v>0</v>
      </c>
      <c r="B1111" s="163"/>
      <c r="C1111" s="56"/>
      <c r="D1111" s="57"/>
      <c r="E1111" s="320">
        <f>VLOOKUP(B1111,Equipamentos!A:E,4,FALSE)</f>
        <v>0</v>
      </c>
      <c r="F1111" s="320"/>
      <c r="G1111" s="320">
        <f>VLOOKUP(B1111,Equipamentos!A:E,5,FALSE)</f>
        <v>0</v>
      </c>
      <c r="H1111" s="320"/>
      <c r="I1111" s="31"/>
      <c r="J1111" s="59">
        <f t="shared" si="90"/>
        <v>0</v>
      </c>
      <c r="K1111" s="33"/>
      <c r="L1111" s="115"/>
      <c r="M1111" s="116"/>
      <c r="N1111" s="164"/>
      <c r="O1111" s="164"/>
      <c r="P1111" s="164"/>
    </row>
    <row r="1112" spans="1:16" ht="15" customHeight="1" outlineLevel="1">
      <c r="A1112" s="162">
        <f>VLOOKUP(B1112,Equipamentos!A:E,2,FALSE)</f>
        <v>0</v>
      </c>
      <c r="B1112" s="163"/>
      <c r="C1112" s="56"/>
      <c r="D1112" s="57"/>
      <c r="E1112" s="320">
        <f>VLOOKUP(B1112,Equipamentos!A:E,4,FALSE)</f>
        <v>0</v>
      </c>
      <c r="F1112" s="320"/>
      <c r="G1112" s="320">
        <f>VLOOKUP(B1112,Equipamentos!A:E,5,FALSE)</f>
        <v>0</v>
      </c>
      <c r="H1112" s="320"/>
      <c r="I1112" s="31"/>
      <c r="J1112" s="59">
        <f t="shared" si="90"/>
        <v>0</v>
      </c>
      <c r="K1112" s="33"/>
      <c r="L1112" s="115"/>
      <c r="M1112" s="116"/>
      <c r="N1112" s="164"/>
      <c r="O1112" s="164"/>
      <c r="P1112" s="164"/>
    </row>
    <row r="1113" spans="1:16" ht="15" customHeight="1" outlineLevel="1">
      <c r="A1113" s="162">
        <f>VLOOKUP(B1113,Equipamentos!A:E,2,FALSE)</f>
        <v>0</v>
      </c>
      <c r="B1113" s="163"/>
      <c r="C1113" s="56"/>
      <c r="D1113" s="57"/>
      <c r="E1113" s="320">
        <f>VLOOKUP(B1113,Equipamentos!A:E,4,FALSE)</f>
        <v>0</v>
      </c>
      <c r="F1113" s="320"/>
      <c r="G1113" s="320">
        <f>VLOOKUP(B1113,Equipamentos!A:E,5,FALSE)</f>
        <v>0</v>
      </c>
      <c r="H1113" s="320"/>
      <c r="I1113" s="31"/>
      <c r="J1113" s="59">
        <f t="shared" si="90"/>
        <v>0</v>
      </c>
      <c r="K1113" s="33"/>
      <c r="L1113" s="115"/>
      <c r="M1113" s="116"/>
      <c r="N1113" s="164"/>
      <c r="O1113" s="164"/>
      <c r="P1113" s="164"/>
    </row>
    <row r="1114" spans="1:16" ht="15" customHeight="1" outlineLevel="1">
      <c r="A1114" s="162">
        <f>VLOOKUP(B1114,Equipamentos!A:E,2,FALSE)</f>
        <v>0</v>
      </c>
      <c r="B1114" s="163"/>
      <c r="C1114" s="56"/>
      <c r="D1114" s="57"/>
      <c r="E1114" s="320">
        <f>VLOOKUP(B1114,Equipamentos!A:E,4,FALSE)</f>
        <v>0</v>
      </c>
      <c r="F1114" s="320"/>
      <c r="G1114" s="320">
        <f>VLOOKUP(B1114,Equipamentos!A:E,5,FALSE)</f>
        <v>0</v>
      </c>
      <c r="H1114" s="320"/>
      <c r="I1114" s="31"/>
      <c r="J1114" s="59">
        <f t="shared" si="90"/>
        <v>0</v>
      </c>
      <c r="K1114" s="33"/>
      <c r="L1114" s="115"/>
      <c r="M1114" s="116"/>
      <c r="N1114" s="164"/>
      <c r="O1114" s="164"/>
      <c r="P1114" s="164"/>
    </row>
    <row r="1115" spans="1:16" ht="15" customHeight="1" outlineLevel="1">
      <c r="A1115" s="162">
        <f>VLOOKUP(B1115,Equipamentos!A:E,2,FALSE)</f>
        <v>0</v>
      </c>
      <c r="B1115" s="163"/>
      <c r="C1115" s="56"/>
      <c r="D1115" s="57"/>
      <c r="E1115" s="320">
        <f>VLOOKUP(B1115,Equipamentos!A:E,4,FALSE)</f>
        <v>0</v>
      </c>
      <c r="F1115" s="320"/>
      <c r="G1115" s="320">
        <f>VLOOKUP(B1115,Equipamentos!A:E,5,FALSE)</f>
        <v>0</v>
      </c>
      <c r="H1115" s="320"/>
      <c r="I1115" s="31"/>
      <c r="J1115" s="61">
        <f t="shared" si="90"/>
        <v>0</v>
      </c>
      <c r="K1115" s="33"/>
      <c r="L1115" s="115"/>
      <c r="M1115" s="116"/>
      <c r="N1115" s="164"/>
      <c r="O1115" s="164"/>
      <c r="P1115" s="164"/>
    </row>
    <row r="1116" spans="1:16" ht="18" customHeight="1" outlineLevel="1">
      <c r="A1116" s="34"/>
      <c r="B1116" s="34"/>
      <c r="C1116" s="35"/>
      <c r="D1116" s="34"/>
      <c r="E1116" s="34"/>
      <c r="F1116" s="34"/>
      <c r="G1116" s="34"/>
      <c r="H1116" s="34"/>
      <c r="I1116" s="36" t="s">
        <v>71</v>
      </c>
      <c r="J1116" s="62">
        <f>SUBTOTAL(9,J1106:J1115)</f>
        <v>0</v>
      </c>
      <c r="K1116" s="33"/>
      <c r="L1116" s="117"/>
      <c r="M1116" s="46"/>
      <c r="N1116" s="164"/>
      <c r="O1116" s="164"/>
      <c r="P1116" s="164"/>
    </row>
    <row r="1117" spans="1:16" ht="18" customHeight="1" outlineLevel="1">
      <c r="A1117" s="28" t="s">
        <v>72</v>
      </c>
      <c r="B1117" s="137" t="s">
        <v>64</v>
      </c>
      <c r="C1117" s="29" t="s">
        <v>73</v>
      </c>
      <c r="D1117" s="137" t="s">
        <v>74</v>
      </c>
      <c r="E1117" s="321" t="s">
        <v>368</v>
      </c>
      <c r="F1117" s="326"/>
      <c r="G1117" s="165"/>
      <c r="H1117" s="165"/>
      <c r="I1117" s="136" t="s">
        <v>69</v>
      </c>
      <c r="J1117" s="63" t="s">
        <v>70</v>
      </c>
      <c r="K1117" s="30"/>
      <c r="L1117" s="113"/>
      <c r="M1117" s="114"/>
      <c r="N1117" s="30"/>
      <c r="O1117" s="30"/>
      <c r="P1117" s="30"/>
    </row>
    <row r="1118" spans="1:16" ht="15" customHeight="1" outlineLevel="1">
      <c r="A1118" s="162" t="str">
        <f>VLOOKUP(B1118,'M.O.'!A:E,2,FALSE)</f>
        <v>ENCARREGADO DE SERVIÇO</v>
      </c>
      <c r="B1118" s="163">
        <v>20002</v>
      </c>
      <c r="C1118" s="58">
        <f>VLOOKUP(B1118,'M.O.'!A:E,4,FALSE)</f>
        <v>10.53</v>
      </c>
      <c r="D1118" s="59">
        <f>VLOOKUP(B1118,'M.O.'!A:E,5,FALSE)</f>
        <v>22.27</v>
      </c>
      <c r="E1118" s="323">
        <v>111.5</v>
      </c>
      <c r="F1118" s="323"/>
      <c r="G1118" s="38"/>
      <c r="H1118" s="38"/>
      <c r="I1118" s="31">
        <v>1</v>
      </c>
      <c r="J1118" s="59">
        <f t="shared" ref="J1118:J1127" si="91">TRUNC(I1118*D1118,2)</f>
        <v>22.27</v>
      </c>
      <c r="K1118" s="33"/>
      <c r="L1118" s="115"/>
      <c r="M1118" s="116"/>
      <c r="N1118" s="33"/>
      <c r="O1118" s="33"/>
      <c r="P1118" s="33"/>
    </row>
    <row r="1119" spans="1:16" ht="15" outlineLevel="1">
      <c r="A1119" s="162" t="str">
        <f>VLOOKUP(B1119,'M.O.'!A:E,2,FALSE)</f>
        <v>AJUDANTE</v>
      </c>
      <c r="B1119" s="163">
        <v>20003</v>
      </c>
      <c r="C1119" s="58">
        <f>VLOOKUP(B1119,'M.O.'!A:E,4,FALSE)</f>
        <v>6.67</v>
      </c>
      <c r="D1119" s="59">
        <f>VLOOKUP(B1119,'M.O.'!A:E,5,FALSE)</f>
        <v>14.1</v>
      </c>
      <c r="E1119" s="323">
        <v>111.5</v>
      </c>
      <c r="F1119" s="323"/>
      <c r="G1119" s="38"/>
      <c r="H1119" s="38"/>
      <c r="I1119" s="31">
        <v>5</v>
      </c>
      <c r="J1119" s="59">
        <f t="shared" si="91"/>
        <v>70.5</v>
      </c>
      <c r="K1119" s="33"/>
      <c r="L1119" s="115"/>
      <c r="M1119" s="116"/>
      <c r="N1119" s="33"/>
      <c r="O1119" s="33"/>
      <c r="P1119" s="33"/>
    </row>
    <row r="1120" spans="1:16" ht="15" outlineLevel="1">
      <c r="A1120" s="162" t="str">
        <f>VLOOKUP(B1120,'M.O.'!A:E,2,FALSE)</f>
        <v>PEDREIRO</v>
      </c>
      <c r="B1120" s="163">
        <v>20017</v>
      </c>
      <c r="C1120" s="58">
        <f>VLOOKUP(B1120,'M.O.'!A:E,4,FALSE)</f>
        <v>8.85</v>
      </c>
      <c r="D1120" s="59">
        <f>VLOOKUP(B1120,'M.O.'!A:E,5,FALSE)</f>
        <v>18.71</v>
      </c>
      <c r="E1120" s="323">
        <v>111.5</v>
      </c>
      <c r="F1120" s="323"/>
      <c r="G1120" s="38"/>
      <c r="H1120" s="38"/>
      <c r="I1120" s="31">
        <v>5</v>
      </c>
      <c r="J1120" s="59">
        <f t="shared" si="91"/>
        <v>93.55</v>
      </c>
      <c r="K1120" s="33"/>
      <c r="L1120" s="115"/>
      <c r="M1120" s="116"/>
      <c r="N1120" s="33"/>
      <c r="O1120" s="33"/>
      <c r="P1120" s="33"/>
    </row>
    <row r="1121" spans="1:16" ht="15" outlineLevel="1">
      <c r="A1121" s="162" t="str">
        <f>VLOOKUP(B1121,'M.O.'!A:E,2,FALSE)</f>
        <v>ARMADOR</v>
      </c>
      <c r="B1121" s="163">
        <v>20018</v>
      </c>
      <c r="C1121" s="58">
        <f>VLOOKUP(B1121,'M.O.'!A:E,4,FALSE)</f>
        <v>8.85</v>
      </c>
      <c r="D1121" s="59">
        <f>VLOOKUP(B1121,'M.O.'!A:E,5,FALSE)</f>
        <v>18.71</v>
      </c>
      <c r="E1121" s="323">
        <v>111.5</v>
      </c>
      <c r="F1121" s="323"/>
      <c r="G1121" s="38"/>
      <c r="H1121" s="38"/>
      <c r="I1121" s="31">
        <v>1</v>
      </c>
      <c r="J1121" s="59">
        <f t="shared" si="91"/>
        <v>18.71</v>
      </c>
      <c r="K1121" s="33"/>
      <c r="L1121" s="115"/>
      <c r="M1121" s="116"/>
      <c r="N1121" s="33"/>
      <c r="O1121" s="33"/>
      <c r="P1121" s="33"/>
    </row>
    <row r="1122" spans="1:16" ht="15" outlineLevel="1">
      <c r="A1122" s="162">
        <f>VLOOKUP(B1122,'M.O.'!A:E,2,FALSE)</f>
        <v>0</v>
      </c>
      <c r="B1122" s="163"/>
      <c r="C1122" s="58">
        <f>VLOOKUP(B1122,'M.O.'!A:E,4,FALSE)</f>
        <v>0</v>
      </c>
      <c r="D1122" s="59">
        <f>VLOOKUP(B1122,'M.O.'!A:E,5,FALSE)</f>
        <v>0</v>
      </c>
      <c r="E1122" s="323">
        <v>111.5</v>
      </c>
      <c r="F1122" s="323"/>
      <c r="G1122" s="38"/>
      <c r="H1122" s="38"/>
      <c r="I1122" s="31"/>
      <c r="J1122" s="59">
        <f t="shared" si="91"/>
        <v>0</v>
      </c>
      <c r="K1122" s="33"/>
      <c r="L1122" s="115"/>
      <c r="M1122" s="116"/>
      <c r="N1122" s="33"/>
      <c r="O1122" s="33"/>
      <c r="P1122" s="33"/>
    </row>
    <row r="1123" spans="1:16" ht="15" outlineLevel="1">
      <c r="A1123" s="162">
        <f>VLOOKUP(B1123,'M.O.'!A:E,2,FALSE)</f>
        <v>0</v>
      </c>
      <c r="B1123" s="163"/>
      <c r="C1123" s="58">
        <f>VLOOKUP(B1123,'M.O.'!A:E,4,FALSE)</f>
        <v>0</v>
      </c>
      <c r="D1123" s="59">
        <f>VLOOKUP(B1123,'M.O.'!A:E,5,FALSE)</f>
        <v>0</v>
      </c>
      <c r="E1123" s="323">
        <v>111.5</v>
      </c>
      <c r="F1123" s="323"/>
      <c r="G1123" s="38"/>
      <c r="H1123" s="38"/>
      <c r="I1123" s="31"/>
      <c r="J1123" s="59">
        <f t="shared" si="91"/>
        <v>0</v>
      </c>
      <c r="K1123" s="33"/>
      <c r="L1123" s="115"/>
      <c r="M1123" s="116"/>
      <c r="N1123" s="33"/>
      <c r="O1123" s="33"/>
      <c r="P1123" s="33"/>
    </row>
    <row r="1124" spans="1:16" ht="15" outlineLevel="1">
      <c r="A1124" s="162">
        <f>VLOOKUP(B1124,'M.O.'!A:E,2,FALSE)</f>
        <v>0</v>
      </c>
      <c r="B1124" s="163"/>
      <c r="C1124" s="58">
        <f>VLOOKUP(B1124,'M.O.'!A:E,4,FALSE)</f>
        <v>0</v>
      </c>
      <c r="D1124" s="59">
        <f>VLOOKUP(B1124,'M.O.'!A:E,5,FALSE)</f>
        <v>0</v>
      </c>
      <c r="E1124" s="323">
        <v>111.5</v>
      </c>
      <c r="F1124" s="323"/>
      <c r="G1124" s="38"/>
      <c r="H1124" s="38"/>
      <c r="I1124" s="31"/>
      <c r="J1124" s="59">
        <f t="shared" si="91"/>
        <v>0</v>
      </c>
      <c r="K1124" s="33"/>
      <c r="L1124" s="115"/>
      <c r="M1124" s="116"/>
      <c r="N1124" s="33"/>
      <c r="O1124" s="33"/>
      <c r="P1124" s="33"/>
    </row>
    <row r="1125" spans="1:16" ht="15" outlineLevel="1">
      <c r="A1125" s="162">
        <f>VLOOKUP(B1125,'M.O.'!A:E,2,FALSE)</f>
        <v>0</v>
      </c>
      <c r="B1125" s="163"/>
      <c r="C1125" s="58">
        <f>VLOOKUP(B1125,'M.O.'!A:E,4,FALSE)</f>
        <v>0</v>
      </c>
      <c r="D1125" s="59">
        <f>VLOOKUP(B1125,'M.O.'!A:E,5,FALSE)</f>
        <v>0</v>
      </c>
      <c r="E1125" s="323">
        <v>111.5</v>
      </c>
      <c r="F1125" s="323"/>
      <c r="G1125" s="38"/>
      <c r="H1125" s="38"/>
      <c r="I1125" s="31"/>
      <c r="J1125" s="59">
        <f t="shared" si="91"/>
        <v>0</v>
      </c>
      <c r="K1125" s="33"/>
      <c r="L1125" s="115"/>
      <c r="M1125" s="116"/>
      <c r="N1125" s="33"/>
      <c r="O1125" s="33"/>
      <c r="P1125" s="33"/>
    </row>
    <row r="1126" spans="1:16" ht="15" outlineLevel="1">
      <c r="A1126" s="162">
        <f>VLOOKUP(B1126,'M.O.'!A:E,2,FALSE)</f>
        <v>0</v>
      </c>
      <c r="B1126" s="163"/>
      <c r="C1126" s="58">
        <f>VLOOKUP(B1126,'M.O.'!A:E,4,FALSE)</f>
        <v>0</v>
      </c>
      <c r="D1126" s="59">
        <f>VLOOKUP(B1126,'M.O.'!A:E,5,FALSE)</f>
        <v>0</v>
      </c>
      <c r="E1126" s="323">
        <v>111.5</v>
      </c>
      <c r="F1126" s="323"/>
      <c r="G1126" s="38"/>
      <c r="H1126" s="38"/>
      <c r="I1126" s="31"/>
      <c r="J1126" s="59">
        <f t="shared" si="91"/>
        <v>0</v>
      </c>
      <c r="K1126" s="33"/>
      <c r="L1126" s="115"/>
      <c r="M1126" s="116"/>
      <c r="N1126" s="33"/>
      <c r="O1126" s="33"/>
      <c r="P1126" s="33"/>
    </row>
    <row r="1127" spans="1:16" ht="15" outlineLevel="1">
      <c r="A1127" s="162">
        <f>VLOOKUP(B1127,'M.O.'!A:E,2,FALSE)</f>
        <v>0</v>
      </c>
      <c r="B1127" s="163"/>
      <c r="C1127" s="58">
        <f>VLOOKUP(B1127,'M.O.'!A:E,4,FALSE)</f>
        <v>0</v>
      </c>
      <c r="D1127" s="59">
        <f>VLOOKUP(B1127,'M.O.'!A:E,5,FALSE)</f>
        <v>0</v>
      </c>
      <c r="E1127" s="323">
        <v>111.5</v>
      </c>
      <c r="F1127" s="323"/>
      <c r="G1127" s="38"/>
      <c r="H1127" s="38"/>
      <c r="I1127" s="31"/>
      <c r="J1127" s="61">
        <f t="shared" si="91"/>
        <v>0</v>
      </c>
      <c r="K1127" s="33"/>
      <c r="L1127" s="115"/>
      <c r="M1127" s="116"/>
      <c r="N1127" s="33"/>
      <c r="O1127" s="33"/>
      <c r="P1127" s="33"/>
    </row>
    <row r="1128" spans="1:16" ht="18" customHeight="1" outlineLevel="1">
      <c r="A1128" s="34"/>
      <c r="B1128" s="34"/>
      <c r="C1128" s="35"/>
      <c r="D1128" s="34"/>
      <c r="E1128" s="34"/>
      <c r="F1128" s="34"/>
      <c r="G1128" s="34"/>
      <c r="H1128" s="34"/>
      <c r="I1128" s="36" t="s">
        <v>75</v>
      </c>
      <c r="J1128" s="62">
        <f>SUBTOTAL(9,J1118:J1127)</f>
        <v>205.03</v>
      </c>
      <c r="K1128" s="33"/>
      <c r="L1128" s="117"/>
      <c r="M1128" s="46"/>
      <c r="N1128" s="39"/>
      <c r="O1128" s="39"/>
      <c r="P1128" s="39"/>
    </row>
    <row r="1129" spans="1:16" ht="18" customHeight="1" outlineLevel="1">
      <c r="A1129" s="28" t="s">
        <v>76</v>
      </c>
      <c r="B1129" s="137" t="s">
        <v>64</v>
      </c>
      <c r="C1129" s="29" t="s">
        <v>77</v>
      </c>
      <c r="D1129" s="137" t="s">
        <v>78</v>
      </c>
      <c r="E1129" s="321" t="s">
        <v>79</v>
      </c>
      <c r="F1129" s="321"/>
      <c r="G1129" s="324" t="s">
        <v>80</v>
      </c>
      <c r="H1129" s="324"/>
      <c r="I1129" s="136"/>
      <c r="J1129" s="63" t="s">
        <v>81</v>
      </c>
      <c r="K1129" s="30"/>
      <c r="L1129" s="113"/>
      <c r="M1129" s="114"/>
      <c r="N1129" s="30"/>
      <c r="O1129" s="30"/>
      <c r="P1129" s="30"/>
    </row>
    <row r="1130" spans="1:16" ht="15" customHeight="1" outlineLevel="1">
      <c r="A1130" s="40" t="s">
        <v>369</v>
      </c>
      <c r="B1130" s="166">
        <v>14</v>
      </c>
      <c r="C1130" s="41">
        <v>5</v>
      </c>
      <c r="D1130" s="42" t="s">
        <v>98</v>
      </c>
      <c r="E1130" s="325"/>
      <c r="F1130" s="325"/>
      <c r="G1130" s="325"/>
      <c r="H1130" s="325"/>
      <c r="I1130" s="167"/>
      <c r="J1130" s="59">
        <f>TRUNC((IF(D1130&lt;&gt;0,J1128,0)+IF(E1130&lt;&gt;0,J1116,0)+IF(G1130&lt;&gt;0,J1149,0))*(C1130/100),2)</f>
        <v>10.25</v>
      </c>
      <c r="K1130" s="33"/>
      <c r="L1130" s="168"/>
      <c r="M1130" s="169"/>
      <c r="N1130" s="33"/>
      <c r="O1130" s="33"/>
      <c r="P1130" s="33"/>
    </row>
    <row r="1131" spans="1:16" ht="15" customHeight="1" outlineLevel="1">
      <c r="A1131" s="40" t="s">
        <v>99</v>
      </c>
      <c r="B1131" s="166">
        <v>11</v>
      </c>
      <c r="C1131" s="41">
        <v>1.1200000000000001</v>
      </c>
      <c r="D1131" s="42" t="s">
        <v>98</v>
      </c>
      <c r="E1131" s="325"/>
      <c r="F1131" s="325"/>
      <c r="G1131" s="325"/>
      <c r="H1131" s="325"/>
      <c r="I1131" s="167"/>
      <c r="J1131" s="59">
        <f>TRUNC((IF(D1131&lt;&gt;0,J1128,0)+IF(E1131&lt;&gt;0,J1116,0)+IF(G1131&lt;&gt;0,J1149,0))*(C1131/100),2)</f>
        <v>2.29</v>
      </c>
      <c r="K1131" s="33"/>
      <c r="L1131" s="168"/>
      <c r="M1131" s="169"/>
      <c r="N1131" s="33"/>
      <c r="O1131" s="33"/>
      <c r="P1131" s="33"/>
    </row>
    <row r="1132" spans="1:16" ht="15" customHeight="1" outlineLevel="1">
      <c r="A1132" s="40" t="s">
        <v>100</v>
      </c>
      <c r="B1132" s="166">
        <v>12</v>
      </c>
      <c r="C1132" s="41">
        <v>9.6</v>
      </c>
      <c r="D1132" s="42" t="s">
        <v>98</v>
      </c>
      <c r="E1132" s="325"/>
      <c r="F1132" s="325"/>
      <c r="G1132" s="325"/>
      <c r="H1132" s="325"/>
      <c r="I1132" s="167"/>
      <c r="J1132" s="59">
        <f>TRUNC((IF(D1132&lt;&gt;0,J1128,0)+IF(E1132&lt;&gt;0,J1116,0)+IF(G1132&lt;&gt;0,J1149,0))*(C1132/100),2)</f>
        <v>19.68</v>
      </c>
      <c r="K1132" s="33"/>
      <c r="L1132" s="168"/>
      <c r="M1132" s="169"/>
      <c r="N1132" s="33"/>
      <c r="O1132" s="33"/>
      <c r="P1132" s="33"/>
    </row>
    <row r="1133" spans="1:16" ht="15" customHeight="1" outlineLevel="1">
      <c r="A1133" s="40" t="s">
        <v>101</v>
      </c>
      <c r="B1133" s="166">
        <v>13</v>
      </c>
      <c r="C1133" s="41">
        <v>4.79</v>
      </c>
      <c r="D1133" s="42" t="s">
        <v>98</v>
      </c>
      <c r="E1133" s="325"/>
      <c r="F1133" s="325"/>
      <c r="G1133" s="325"/>
      <c r="H1133" s="325"/>
      <c r="I1133" s="167"/>
      <c r="J1133" s="61">
        <f>TRUNC((IF(D1133&lt;&gt;0,J1128,0)+IF(E1133&lt;&gt;0,J1116,0)+IF(G1133&lt;&gt;0,J1149,0))*(C1133/100),2)</f>
        <v>9.82</v>
      </c>
      <c r="K1133" s="33"/>
      <c r="L1133" s="168"/>
      <c r="M1133" s="169"/>
      <c r="N1133" s="33"/>
      <c r="O1133" s="33"/>
      <c r="P1133" s="33"/>
    </row>
    <row r="1134" spans="1:16" ht="18" customHeight="1" outlineLevel="1">
      <c r="A1134" s="43"/>
      <c r="B1134" s="43"/>
      <c r="C1134" s="44"/>
      <c r="D1134" s="43"/>
      <c r="E1134" s="43"/>
      <c r="F1134" s="43"/>
      <c r="G1134" s="43"/>
      <c r="H1134" s="43"/>
      <c r="I1134" s="45" t="s">
        <v>82</v>
      </c>
      <c r="J1134" s="62">
        <f>SUBTOTAL(9,J1130:J1133)</f>
        <v>42.04</v>
      </c>
      <c r="K1134" s="33"/>
      <c r="L1134" s="117"/>
      <c r="M1134" s="46"/>
      <c r="N1134" s="164"/>
      <c r="O1134" s="164"/>
      <c r="P1134" s="164"/>
    </row>
    <row r="1135" spans="1:16" ht="18" customHeight="1" outlineLevel="1">
      <c r="A1135" s="43"/>
      <c r="B1135" s="43"/>
      <c r="C1135" s="44"/>
      <c r="D1135" s="43"/>
      <c r="E1135" s="43"/>
      <c r="F1135" s="43"/>
      <c r="G1135" s="43"/>
      <c r="H1135" s="43"/>
      <c r="I1135" s="45" t="s">
        <v>370</v>
      </c>
      <c r="J1135" s="62">
        <f>SUBTOTAL(9,J1106:J1134)</f>
        <v>247.07</v>
      </c>
      <c r="K1135" s="33"/>
      <c r="L1135" s="117"/>
      <c r="M1135" s="46"/>
      <c r="N1135" s="33"/>
      <c r="O1135" s="33"/>
      <c r="P1135" s="33"/>
    </row>
    <row r="1136" spans="1:16" ht="18" customHeight="1" outlineLevel="1">
      <c r="A1136" s="43"/>
      <c r="B1136" s="43"/>
      <c r="C1136" s="44"/>
      <c r="D1136" s="43"/>
      <c r="E1136" s="43"/>
      <c r="F1136" s="43"/>
      <c r="G1136" s="43"/>
      <c r="H1136" s="43"/>
      <c r="I1136" s="45" t="s">
        <v>83</v>
      </c>
      <c r="J1136" s="64">
        <v>2</v>
      </c>
      <c r="K1136" s="33"/>
      <c r="L1136" s="117"/>
      <c r="M1136" s="46"/>
      <c r="N1136" s="33"/>
      <c r="O1136" s="33"/>
      <c r="P1136" s="33"/>
    </row>
    <row r="1137" spans="1:16" ht="18" customHeight="1" outlineLevel="1">
      <c r="A1137" s="43"/>
      <c r="B1137" s="43"/>
      <c r="C1137" s="44"/>
      <c r="D1137" s="43"/>
      <c r="E1137" s="43"/>
      <c r="F1137" s="43"/>
      <c r="G1137" s="43"/>
      <c r="H1137" s="43"/>
      <c r="I1137" s="45" t="s">
        <v>84</v>
      </c>
      <c r="J1137" s="65">
        <f>TRUNC(J1135/J1136,2)</f>
        <v>123.53</v>
      </c>
      <c r="K1137" s="33"/>
      <c r="L1137" s="117"/>
      <c r="M1137" s="46"/>
      <c r="N1137" s="33"/>
      <c r="O1137" s="33"/>
      <c r="P1137" s="33"/>
    </row>
    <row r="1138" spans="1:16" ht="18" customHeight="1" outlineLevel="1">
      <c r="A1138" s="47" t="s">
        <v>85</v>
      </c>
      <c r="B1138" s="48" t="s">
        <v>64</v>
      </c>
      <c r="C1138" s="49" t="s">
        <v>13</v>
      </c>
      <c r="D1138" s="37" t="s">
        <v>94</v>
      </c>
      <c r="E1138" s="37"/>
      <c r="F1138" s="37"/>
      <c r="G1138" s="50"/>
      <c r="H1138" s="50"/>
      <c r="I1138" s="50" t="s">
        <v>69</v>
      </c>
      <c r="J1138" s="63" t="s">
        <v>94</v>
      </c>
      <c r="K1138" s="30"/>
      <c r="L1138" s="113"/>
      <c r="M1138" s="114"/>
      <c r="N1138" s="30"/>
      <c r="O1138" s="30"/>
      <c r="P1138" s="30"/>
    </row>
    <row r="1139" spans="1:16" ht="15" customHeight="1" outlineLevel="1">
      <c r="A1139" s="162" t="str">
        <f>VLOOKUP(B1139,Materiais!A:D,2,FALSE)</f>
        <v>PEDRA DE MÃO / MARROADA</v>
      </c>
      <c r="B1139" s="162">
        <v>10034</v>
      </c>
      <c r="C1139" s="60" t="str">
        <f>VLOOKUP(B1139,Materiais!A:D,3,FALSE)</f>
        <v>m3</v>
      </c>
      <c r="D1139" s="59">
        <f>VLOOKUP(B1139,Materiais!A:D,4,FALSE)</f>
        <v>76.989999999999995</v>
      </c>
      <c r="E1139" s="170"/>
      <c r="F1139" s="170"/>
      <c r="G1139" s="170"/>
      <c r="H1139" s="170"/>
      <c r="I1139" s="31">
        <v>1.1000000000000001</v>
      </c>
      <c r="J1139" s="59">
        <f t="shared" ref="J1139:J1148" si="92">TRUNC(I1139*D1139,2)</f>
        <v>84.68</v>
      </c>
      <c r="K1139" s="33"/>
      <c r="L1139" s="115"/>
      <c r="M1139" s="116"/>
      <c r="N1139" s="33"/>
      <c r="O1139" s="33"/>
      <c r="P1139" s="33"/>
    </row>
    <row r="1140" spans="1:16" ht="15" customHeight="1" outlineLevel="1">
      <c r="A1140" s="162" t="str">
        <f>VLOOKUP(B1140,Materiais!A:D,2,FALSE)</f>
        <v>TELA DE AÇO REVEST. PVC P/ GABIÕES (1,00M) - TIPO CAIXÃO</v>
      </c>
      <c r="B1140" s="162">
        <v>10055</v>
      </c>
      <c r="C1140" s="60" t="str">
        <f>VLOOKUP(B1140,Materiais!A:D,3,FALSE)</f>
        <v>m3</v>
      </c>
      <c r="D1140" s="59">
        <f>VLOOKUP(B1140,Materiais!A:D,4,FALSE)</f>
        <v>449.01</v>
      </c>
      <c r="E1140" s="170"/>
      <c r="F1140" s="170"/>
      <c r="G1140" s="170"/>
      <c r="H1140" s="170"/>
      <c r="I1140" s="31">
        <v>1.1000000000000001</v>
      </c>
      <c r="J1140" s="59">
        <f t="shared" si="92"/>
        <v>493.91</v>
      </c>
      <c r="K1140" s="33"/>
      <c r="L1140" s="115"/>
      <c r="M1140" s="116"/>
      <c r="N1140" s="33"/>
      <c r="O1140" s="33"/>
      <c r="P1140" s="33"/>
    </row>
    <row r="1141" spans="1:16" ht="15" customHeight="1" outlineLevel="1">
      <c r="A1141" s="162">
        <f>VLOOKUP(B1141,Materiais!A:D,2,FALSE)</f>
        <v>0</v>
      </c>
      <c r="B1141" s="162"/>
      <c r="C1141" s="60">
        <f>VLOOKUP(B1141,Materiais!A:D,3,FALSE)</f>
        <v>0</v>
      </c>
      <c r="D1141" s="59">
        <f>VLOOKUP(B1141,Materiais!A:D,4,FALSE)</f>
        <v>0</v>
      </c>
      <c r="E1141" s="170"/>
      <c r="F1141" s="170"/>
      <c r="G1141" s="170"/>
      <c r="H1141" s="170"/>
      <c r="I1141" s="31"/>
      <c r="J1141" s="59">
        <f t="shared" si="92"/>
        <v>0</v>
      </c>
      <c r="K1141" s="33"/>
      <c r="L1141" s="115"/>
      <c r="M1141" s="116"/>
      <c r="N1141" s="33"/>
      <c r="O1141" s="33"/>
      <c r="P1141" s="33"/>
    </row>
    <row r="1142" spans="1:16" ht="15" customHeight="1" outlineLevel="1">
      <c r="A1142" s="162">
        <f>VLOOKUP(B1142,Materiais!A:D,2,FALSE)</f>
        <v>0</v>
      </c>
      <c r="B1142" s="162"/>
      <c r="C1142" s="60">
        <f>VLOOKUP(B1142,Materiais!A:D,3,FALSE)</f>
        <v>0</v>
      </c>
      <c r="D1142" s="59">
        <f>VLOOKUP(B1142,Materiais!A:D,4,FALSE)</f>
        <v>0</v>
      </c>
      <c r="E1142" s="170"/>
      <c r="F1142" s="170"/>
      <c r="G1142" s="170"/>
      <c r="H1142" s="170"/>
      <c r="I1142" s="31"/>
      <c r="J1142" s="59">
        <f t="shared" si="92"/>
        <v>0</v>
      </c>
      <c r="K1142" s="33"/>
      <c r="L1142" s="115"/>
      <c r="M1142" s="116"/>
      <c r="N1142" s="33"/>
      <c r="O1142" s="33"/>
      <c r="P1142" s="33"/>
    </row>
    <row r="1143" spans="1:16" ht="15" customHeight="1" outlineLevel="1">
      <c r="A1143" s="162">
        <f>VLOOKUP(B1143,Materiais!A:D,2,FALSE)</f>
        <v>0</v>
      </c>
      <c r="B1143" s="162"/>
      <c r="C1143" s="60">
        <f>VLOOKUP(B1143,Materiais!A:D,3,FALSE)</f>
        <v>0</v>
      </c>
      <c r="D1143" s="59">
        <f>VLOOKUP(B1143,Materiais!A:D,4,FALSE)</f>
        <v>0</v>
      </c>
      <c r="E1143" s="170"/>
      <c r="F1143" s="170"/>
      <c r="G1143" s="170"/>
      <c r="H1143" s="170"/>
      <c r="I1143" s="31"/>
      <c r="J1143" s="59">
        <f t="shared" si="92"/>
        <v>0</v>
      </c>
      <c r="K1143" s="33"/>
      <c r="L1143" s="115"/>
      <c r="M1143" s="116"/>
      <c r="N1143" s="33"/>
      <c r="O1143" s="33"/>
      <c r="P1143" s="33"/>
    </row>
    <row r="1144" spans="1:16" ht="15" customHeight="1" outlineLevel="1">
      <c r="A1144" s="162">
        <f>VLOOKUP(B1144,Materiais!A:D,2,FALSE)</f>
        <v>0</v>
      </c>
      <c r="B1144" s="162"/>
      <c r="C1144" s="60">
        <f>VLOOKUP(B1144,Materiais!A:D,3,FALSE)</f>
        <v>0</v>
      </c>
      <c r="D1144" s="59">
        <f>VLOOKUP(B1144,Materiais!A:D,4,FALSE)</f>
        <v>0</v>
      </c>
      <c r="E1144" s="170"/>
      <c r="F1144" s="170"/>
      <c r="G1144" s="170"/>
      <c r="H1144" s="170"/>
      <c r="I1144" s="31"/>
      <c r="J1144" s="59">
        <f t="shared" si="92"/>
        <v>0</v>
      </c>
      <c r="K1144" s="33"/>
      <c r="L1144" s="115"/>
      <c r="M1144" s="116"/>
      <c r="N1144" s="33"/>
      <c r="O1144" s="33"/>
      <c r="P1144" s="33"/>
    </row>
    <row r="1145" spans="1:16" ht="15" customHeight="1" outlineLevel="1">
      <c r="A1145" s="162">
        <f>VLOOKUP(B1145,Materiais!A:D,2,FALSE)</f>
        <v>0</v>
      </c>
      <c r="B1145" s="162"/>
      <c r="C1145" s="60">
        <f>VLOOKUP(B1145,Materiais!A:D,3,FALSE)</f>
        <v>0</v>
      </c>
      <c r="D1145" s="59">
        <f>VLOOKUP(B1145,Materiais!A:D,4,FALSE)</f>
        <v>0</v>
      </c>
      <c r="E1145" s="170"/>
      <c r="F1145" s="170"/>
      <c r="G1145" s="170"/>
      <c r="H1145" s="170"/>
      <c r="I1145" s="31"/>
      <c r="J1145" s="59">
        <f t="shared" si="92"/>
        <v>0</v>
      </c>
      <c r="K1145" s="33"/>
      <c r="L1145" s="115"/>
      <c r="M1145" s="116"/>
      <c r="N1145" s="33"/>
      <c r="O1145" s="33"/>
      <c r="P1145" s="33"/>
    </row>
    <row r="1146" spans="1:16" ht="15" customHeight="1" outlineLevel="1">
      <c r="A1146" s="162">
        <f>VLOOKUP(B1146,Materiais!A:D,2,FALSE)</f>
        <v>0</v>
      </c>
      <c r="B1146" s="162"/>
      <c r="C1146" s="60">
        <f>VLOOKUP(B1146,Materiais!A:D,3,FALSE)</f>
        <v>0</v>
      </c>
      <c r="D1146" s="59">
        <f>VLOOKUP(B1146,Materiais!A:D,4,FALSE)</f>
        <v>0</v>
      </c>
      <c r="E1146" s="170"/>
      <c r="F1146" s="170"/>
      <c r="G1146" s="170"/>
      <c r="H1146" s="170"/>
      <c r="I1146" s="31"/>
      <c r="J1146" s="59">
        <f t="shared" si="92"/>
        <v>0</v>
      </c>
      <c r="K1146" s="33"/>
      <c r="L1146" s="115"/>
      <c r="M1146" s="116"/>
      <c r="N1146" s="33"/>
      <c r="O1146" s="33"/>
      <c r="P1146" s="33"/>
    </row>
    <row r="1147" spans="1:16" ht="15" customHeight="1" outlineLevel="1">
      <c r="A1147" s="162">
        <f>VLOOKUP(B1147,Materiais!A:D,2,FALSE)</f>
        <v>0</v>
      </c>
      <c r="B1147" s="162"/>
      <c r="C1147" s="60">
        <f>VLOOKUP(B1147,Materiais!A:D,3,FALSE)</f>
        <v>0</v>
      </c>
      <c r="D1147" s="59">
        <f>VLOOKUP(B1147,Materiais!A:D,4,FALSE)</f>
        <v>0</v>
      </c>
      <c r="E1147" s="170"/>
      <c r="F1147" s="170"/>
      <c r="G1147" s="170"/>
      <c r="H1147" s="170"/>
      <c r="I1147" s="31"/>
      <c r="J1147" s="59">
        <f t="shared" si="92"/>
        <v>0</v>
      </c>
      <c r="K1147" s="33"/>
      <c r="L1147" s="115"/>
      <c r="M1147" s="116"/>
      <c r="N1147" s="33"/>
      <c r="O1147" s="33"/>
      <c r="P1147" s="33"/>
    </row>
    <row r="1148" spans="1:16" ht="15" customHeight="1" outlineLevel="1">
      <c r="A1148" s="162">
        <f>VLOOKUP(B1148,Materiais!A:D,2,FALSE)</f>
        <v>0</v>
      </c>
      <c r="B1148" s="162"/>
      <c r="C1148" s="60">
        <f>VLOOKUP(B1148,Materiais!A:D,3,FALSE)</f>
        <v>0</v>
      </c>
      <c r="D1148" s="59">
        <f>VLOOKUP(B1148,Materiais!A:D,4,FALSE)</f>
        <v>0</v>
      </c>
      <c r="E1148" s="170"/>
      <c r="F1148" s="170"/>
      <c r="G1148" s="170"/>
      <c r="H1148" s="170"/>
      <c r="I1148" s="31"/>
      <c r="J1148" s="59">
        <f t="shared" si="92"/>
        <v>0</v>
      </c>
      <c r="K1148" s="33"/>
      <c r="L1148" s="115"/>
      <c r="M1148" s="116"/>
      <c r="N1148" s="33"/>
      <c r="O1148" s="33"/>
      <c r="P1148" s="33"/>
    </row>
    <row r="1149" spans="1:16" ht="18" customHeight="1" outlineLevel="1">
      <c r="A1149" s="66"/>
      <c r="B1149" s="66"/>
      <c r="C1149" s="67"/>
      <c r="D1149" s="66"/>
      <c r="E1149" s="66"/>
      <c r="F1149" s="66"/>
      <c r="G1149" s="66"/>
      <c r="H1149" s="66"/>
      <c r="I1149" s="68" t="s">
        <v>371</v>
      </c>
      <c r="J1149" s="69">
        <f>SUBTOTAL(9,J1139:J1148)</f>
        <v>578.59</v>
      </c>
      <c r="K1149" s="33"/>
      <c r="L1149" s="117"/>
      <c r="M1149" s="46"/>
      <c r="N1149" s="39"/>
      <c r="O1149" s="39"/>
      <c r="P1149" s="39"/>
    </row>
    <row r="1150" spans="1:16" ht="18" customHeight="1" outlineLevel="1">
      <c r="A1150" s="26" t="s">
        <v>87</v>
      </c>
      <c r="B1150" s="70" t="s">
        <v>64</v>
      </c>
      <c r="C1150" s="71" t="s">
        <v>13</v>
      </c>
      <c r="D1150" s="72" t="s">
        <v>94</v>
      </c>
      <c r="E1150" s="72"/>
      <c r="F1150" s="72"/>
      <c r="G1150" s="73"/>
      <c r="H1150" s="73"/>
      <c r="I1150" s="73" t="s">
        <v>69</v>
      </c>
      <c r="J1150" s="72" t="s">
        <v>94</v>
      </c>
      <c r="K1150" s="30"/>
      <c r="L1150" s="113"/>
      <c r="M1150" s="114"/>
      <c r="N1150" s="30"/>
      <c r="O1150" s="30"/>
      <c r="P1150" s="30"/>
    </row>
    <row r="1151" spans="1:16" ht="15" customHeight="1" outlineLevel="1">
      <c r="A1151" s="162" t="str">
        <f>VLOOKUP(B1151,Serviços!A:D,2,FALSE)</f>
        <v>ESCAVAÇÃO MANUAL</v>
      </c>
      <c r="B1151" s="162">
        <v>47027</v>
      </c>
      <c r="C1151" s="60" t="str">
        <f>VLOOKUP(B1151,Serviços!A:D,3,FALSE)</f>
        <v>m3</v>
      </c>
      <c r="D1151" s="74">
        <f>VLOOKUP(B1151,Serviços!A:F,6,FALSE)</f>
        <v>53.63</v>
      </c>
      <c r="E1151" s="171"/>
      <c r="F1151" s="171"/>
      <c r="G1151" s="171"/>
      <c r="H1151" s="171"/>
      <c r="I1151" s="57">
        <v>0.4</v>
      </c>
      <c r="J1151" s="59">
        <f>TRUNC(I1151*D1151,2)</f>
        <v>21.45</v>
      </c>
      <c r="K1151" s="33"/>
      <c r="L1151" s="115"/>
      <c r="M1151" s="116"/>
      <c r="N1151" s="33"/>
      <c r="O1151" s="33"/>
      <c r="P1151" s="33"/>
    </row>
    <row r="1152" spans="1:16" ht="15" customHeight="1" outlineLevel="1">
      <c r="A1152" s="162">
        <f>VLOOKUP(B1152,Serviços!A:D,2,FALSE)</f>
        <v>0</v>
      </c>
      <c r="B1152" s="162"/>
      <c r="C1152" s="60">
        <f>VLOOKUP(B1152,Serviços!A:D,3,FALSE)</f>
        <v>0</v>
      </c>
      <c r="D1152" s="74">
        <f>VLOOKUP(B1152,Serviços!A:F,6,FALSE)</f>
        <v>0</v>
      </c>
      <c r="E1152" s="171"/>
      <c r="F1152" s="171"/>
      <c r="G1152" s="171"/>
      <c r="H1152" s="171"/>
      <c r="I1152" s="57"/>
      <c r="J1152" s="59">
        <f t="shared" ref="J1152:J1155" si="93">TRUNC(I1152*D1152,2)</f>
        <v>0</v>
      </c>
      <c r="K1152" s="33"/>
      <c r="L1152" s="115"/>
      <c r="M1152" s="116"/>
      <c r="N1152" s="33"/>
      <c r="O1152" s="33"/>
      <c r="P1152" s="33"/>
    </row>
    <row r="1153" spans="1:16" ht="15" customHeight="1" outlineLevel="1">
      <c r="A1153" s="162">
        <f>VLOOKUP(B1153,Serviços!A:D,2,FALSE)</f>
        <v>0</v>
      </c>
      <c r="B1153" s="162"/>
      <c r="C1153" s="60">
        <f>VLOOKUP(B1153,Serviços!A:D,3,FALSE)</f>
        <v>0</v>
      </c>
      <c r="D1153" s="74">
        <f>VLOOKUP(B1153,Serviços!A:F,6,FALSE)</f>
        <v>0</v>
      </c>
      <c r="E1153" s="171"/>
      <c r="F1153" s="171"/>
      <c r="G1153" s="171"/>
      <c r="H1153" s="171"/>
      <c r="I1153" s="57"/>
      <c r="J1153" s="59">
        <f t="shared" si="93"/>
        <v>0</v>
      </c>
      <c r="K1153" s="33"/>
      <c r="L1153" s="115"/>
      <c r="M1153" s="116"/>
      <c r="N1153" s="33"/>
      <c r="O1153" s="33"/>
      <c r="P1153" s="33"/>
    </row>
    <row r="1154" spans="1:16" ht="15" customHeight="1" outlineLevel="1">
      <c r="A1154" s="162">
        <f>VLOOKUP(B1154,Serviços!A:D,2,FALSE)</f>
        <v>0</v>
      </c>
      <c r="B1154" s="162"/>
      <c r="C1154" s="60">
        <f>VLOOKUP(B1154,Serviços!A:D,3,FALSE)</f>
        <v>0</v>
      </c>
      <c r="D1154" s="74">
        <f>VLOOKUP(B1154,Serviços!A:F,6,FALSE)</f>
        <v>0</v>
      </c>
      <c r="E1154" s="171"/>
      <c r="F1154" s="171"/>
      <c r="G1154" s="171"/>
      <c r="H1154" s="171"/>
      <c r="I1154" s="57"/>
      <c r="J1154" s="59">
        <f t="shared" si="93"/>
        <v>0</v>
      </c>
      <c r="K1154" s="33"/>
      <c r="L1154" s="115"/>
      <c r="M1154" s="116"/>
      <c r="N1154" s="33"/>
      <c r="O1154" s="33"/>
      <c r="P1154" s="33"/>
    </row>
    <row r="1155" spans="1:16" ht="15" customHeight="1" outlineLevel="1">
      <c r="A1155" s="162">
        <f>VLOOKUP(B1155,Serviços!A:D,2,FALSE)</f>
        <v>0</v>
      </c>
      <c r="B1155" s="162"/>
      <c r="C1155" s="60">
        <f>VLOOKUP(B1155,Serviços!A:D,3,FALSE)</f>
        <v>0</v>
      </c>
      <c r="D1155" s="74">
        <f>VLOOKUP(B1155,Serviços!A:F,6,FALSE)</f>
        <v>0</v>
      </c>
      <c r="E1155" s="171"/>
      <c r="F1155" s="171"/>
      <c r="G1155" s="171"/>
      <c r="H1155" s="171"/>
      <c r="I1155" s="57"/>
      <c r="J1155" s="59">
        <f t="shared" si="93"/>
        <v>0</v>
      </c>
      <c r="K1155" s="33"/>
      <c r="L1155" s="115"/>
      <c r="M1155" s="116"/>
      <c r="N1155" s="33"/>
      <c r="O1155" s="33"/>
      <c r="P1155" s="33"/>
    </row>
    <row r="1156" spans="1:16" ht="18" customHeight="1" outlineLevel="1">
      <c r="A1156" s="34"/>
      <c r="B1156" s="34"/>
      <c r="C1156" s="35"/>
      <c r="D1156" s="34"/>
      <c r="E1156" s="34"/>
      <c r="F1156" s="34"/>
      <c r="G1156" s="34"/>
      <c r="H1156" s="34"/>
      <c r="I1156" s="51" t="s">
        <v>88</v>
      </c>
      <c r="J1156" s="52">
        <f>SUBTOTAL(9,J1151:J1155)</f>
        <v>21.45</v>
      </c>
      <c r="K1156" s="33"/>
      <c r="L1156" s="117"/>
      <c r="M1156" s="46"/>
      <c r="N1156" s="39"/>
      <c r="O1156" s="39"/>
      <c r="P1156" s="39"/>
    </row>
    <row r="1157" spans="1:16" ht="18" customHeight="1" outlineLevel="1">
      <c r="A1157" s="28" t="s">
        <v>89</v>
      </c>
      <c r="B1157" s="53" t="s">
        <v>64</v>
      </c>
      <c r="C1157" s="29" t="s">
        <v>13</v>
      </c>
      <c r="D1157" s="137" t="s">
        <v>90</v>
      </c>
      <c r="E1157" s="137" t="s">
        <v>91</v>
      </c>
      <c r="F1157" s="137" t="s">
        <v>92</v>
      </c>
      <c r="G1157" s="137" t="s">
        <v>93</v>
      </c>
      <c r="H1157" s="137" t="s">
        <v>81</v>
      </c>
      <c r="I1157" s="136" t="s">
        <v>69</v>
      </c>
      <c r="J1157" s="137" t="s">
        <v>94</v>
      </c>
      <c r="K1157" s="161"/>
      <c r="L1157" s="113"/>
      <c r="M1157" s="114"/>
      <c r="N1157" s="161"/>
      <c r="O1157" s="161"/>
      <c r="P1157" s="161"/>
    </row>
    <row r="1158" spans="1:16" ht="15" customHeight="1" outlineLevel="1">
      <c r="A1158" s="40"/>
      <c r="B1158" s="40"/>
      <c r="C1158" s="41"/>
      <c r="D1158" s="32"/>
      <c r="E1158" s="38"/>
      <c r="F1158" s="38"/>
      <c r="G1158" s="38"/>
      <c r="H1158" s="170"/>
      <c r="I1158" s="57"/>
      <c r="J1158" s="59">
        <f t="shared" ref="J1158:J1162" si="94">TRUNC(I1158*D1158,2)</f>
        <v>0</v>
      </c>
      <c r="K1158" s="33"/>
      <c r="L1158" s="115"/>
      <c r="M1158" s="116"/>
      <c r="N1158" s="33"/>
      <c r="O1158" s="33"/>
      <c r="P1158" s="33"/>
    </row>
    <row r="1159" spans="1:16" ht="15" customHeight="1" outlineLevel="1">
      <c r="A1159" s="40"/>
      <c r="B1159" s="40"/>
      <c r="C1159" s="41"/>
      <c r="D1159" s="32"/>
      <c r="E1159" s="38"/>
      <c r="F1159" s="38"/>
      <c r="G1159" s="38"/>
      <c r="H1159" s="170"/>
      <c r="I1159" s="57"/>
      <c r="J1159" s="59">
        <f t="shared" si="94"/>
        <v>0</v>
      </c>
      <c r="K1159" s="33"/>
      <c r="L1159" s="115"/>
      <c r="M1159" s="116"/>
      <c r="N1159" s="33"/>
      <c r="O1159" s="33"/>
      <c r="P1159" s="33"/>
    </row>
    <row r="1160" spans="1:16" ht="15" customHeight="1" outlineLevel="1">
      <c r="A1160" s="40"/>
      <c r="B1160" s="40"/>
      <c r="C1160" s="41"/>
      <c r="D1160" s="32"/>
      <c r="E1160" s="38"/>
      <c r="F1160" s="38"/>
      <c r="G1160" s="38"/>
      <c r="H1160" s="170"/>
      <c r="I1160" s="57"/>
      <c r="J1160" s="59">
        <f t="shared" si="94"/>
        <v>0</v>
      </c>
      <c r="K1160" s="33"/>
      <c r="L1160" s="115"/>
      <c r="M1160" s="116"/>
      <c r="N1160" s="33"/>
      <c r="O1160" s="33"/>
      <c r="P1160" s="33"/>
    </row>
    <row r="1161" spans="1:16" ht="15" customHeight="1" outlineLevel="1">
      <c r="A1161" s="40"/>
      <c r="B1161" s="40"/>
      <c r="C1161" s="41"/>
      <c r="D1161" s="32"/>
      <c r="E1161" s="38"/>
      <c r="F1161" s="38"/>
      <c r="G1161" s="38"/>
      <c r="H1161" s="170"/>
      <c r="I1161" s="57"/>
      <c r="J1161" s="59">
        <f t="shared" si="94"/>
        <v>0</v>
      </c>
      <c r="K1161" s="33"/>
      <c r="L1161" s="115"/>
      <c r="M1161" s="116"/>
      <c r="N1161" s="33"/>
      <c r="O1161" s="33"/>
      <c r="P1161" s="33"/>
    </row>
    <row r="1162" spans="1:16" ht="15" customHeight="1" outlineLevel="1">
      <c r="A1162" s="40"/>
      <c r="B1162" s="40"/>
      <c r="C1162" s="41"/>
      <c r="D1162" s="32"/>
      <c r="E1162" s="38"/>
      <c r="F1162" s="38"/>
      <c r="G1162" s="38"/>
      <c r="H1162" s="170"/>
      <c r="I1162" s="57"/>
      <c r="J1162" s="61">
        <f t="shared" si="94"/>
        <v>0</v>
      </c>
      <c r="K1162" s="33"/>
      <c r="L1162" s="115"/>
      <c r="M1162" s="116"/>
      <c r="N1162" s="33"/>
      <c r="O1162" s="33"/>
      <c r="P1162" s="33"/>
    </row>
    <row r="1163" spans="1:16" ht="18" customHeight="1" outlineLevel="1">
      <c r="A1163" s="43"/>
      <c r="B1163" s="43"/>
      <c r="C1163" s="44"/>
      <c r="D1163" s="43"/>
      <c r="E1163" s="43"/>
      <c r="F1163" s="43"/>
      <c r="G1163" s="43"/>
      <c r="H1163" s="43"/>
      <c r="I1163" s="75" t="s">
        <v>95</v>
      </c>
      <c r="J1163" s="62">
        <f>SUBTOTAL(9,J1158:J1162)</f>
        <v>0</v>
      </c>
      <c r="K1163" s="164"/>
      <c r="L1163" s="164"/>
      <c r="M1163" s="160"/>
      <c r="N1163" s="164"/>
      <c r="O1163" s="164"/>
      <c r="P1163" s="164"/>
    </row>
    <row r="1164" spans="1:16" ht="18" customHeight="1" outlineLevel="1">
      <c r="A1164" s="43"/>
      <c r="B1164" s="43"/>
      <c r="C1164" s="44"/>
      <c r="D1164" s="43"/>
      <c r="E1164" s="43"/>
      <c r="F1164" s="43"/>
      <c r="G1164" s="43"/>
      <c r="H1164" s="43"/>
      <c r="I1164" s="75" t="s">
        <v>106</v>
      </c>
      <c r="J1164" s="76">
        <f>SUBTOTAL(9,J1137:J1163)</f>
        <v>723.57</v>
      </c>
      <c r="K1164" s="164"/>
      <c r="L1164" s="164"/>
      <c r="M1164" s="160"/>
      <c r="N1164" s="164"/>
      <c r="O1164" s="164"/>
      <c r="P1164" s="164"/>
    </row>
    <row r="1165" spans="1:16" ht="18" customHeight="1" outlineLevel="1">
      <c r="A1165" s="43"/>
      <c r="B1165" s="43" t="s">
        <v>10</v>
      </c>
      <c r="C1165" s="44"/>
      <c r="D1165" s="43"/>
      <c r="E1165" s="43"/>
      <c r="F1165" s="43"/>
      <c r="G1165" s="43"/>
      <c r="H1165" s="54" t="s">
        <v>367</v>
      </c>
      <c r="I1165" s="172">
        <f>$M$1</f>
        <v>0.20480000000000001</v>
      </c>
      <c r="J1165" s="76">
        <f>TRUNC(J1164*I1165,2)</f>
        <v>148.18</v>
      </c>
      <c r="K1165" s="164"/>
      <c r="L1165" s="115"/>
      <c r="M1165" s="116"/>
      <c r="N1165" s="164"/>
      <c r="O1165" s="164"/>
      <c r="P1165" s="164"/>
    </row>
    <row r="1166" spans="1:16" ht="18" customHeight="1" outlineLevel="1">
      <c r="A1166" s="43"/>
      <c r="B1166" s="53" t="s">
        <v>372</v>
      </c>
      <c r="C1166" s="55">
        <v>42800</v>
      </c>
      <c r="D1166" s="43"/>
      <c r="E1166" s="43"/>
      <c r="F1166" s="43"/>
      <c r="G1166" s="43"/>
      <c r="H1166" s="43"/>
      <c r="I1166" s="75" t="s">
        <v>96</v>
      </c>
      <c r="J1166" s="76">
        <f>SUM(J1164:J1165)</f>
        <v>871.75</v>
      </c>
      <c r="K1166" s="164"/>
      <c r="L1166" s="113"/>
      <c r="M1166" s="114"/>
      <c r="N1166" s="174"/>
      <c r="O1166" s="164"/>
      <c r="P1166" s="164"/>
    </row>
    <row r="1168" spans="1:16" s="266" customFormat="1" ht="18" customHeight="1">
      <c r="A1168" s="260" t="s">
        <v>682</v>
      </c>
      <c r="B1168" s="261"/>
      <c r="C1168" s="262"/>
      <c r="D1168" s="261"/>
      <c r="E1168" s="261"/>
      <c r="F1168" s="261"/>
      <c r="G1168" s="261"/>
      <c r="H1168" s="261"/>
      <c r="I1168" s="263"/>
      <c r="J1168" s="282"/>
      <c r="K1168" s="264"/>
      <c r="L1168" s="264"/>
      <c r="M1168" s="265"/>
      <c r="N1168" s="264"/>
      <c r="O1168" s="264"/>
      <c r="P1168" s="264"/>
    </row>
    <row r="1169" spans="1:16" ht="18" customHeight="1" outlineLevel="1">
      <c r="A1169" s="28" t="s">
        <v>63</v>
      </c>
      <c r="B1169" s="137" t="s">
        <v>64</v>
      </c>
      <c r="C1169" s="29" t="s">
        <v>65</v>
      </c>
      <c r="D1169" s="137" t="s">
        <v>66</v>
      </c>
      <c r="E1169" s="321" t="s">
        <v>67</v>
      </c>
      <c r="F1169" s="321"/>
      <c r="G1169" s="321" t="s">
        <v>68</v>
      </c>
      <c r="H1169" s="321"/>
      <c r="I1169" s="136" t="s">
        <v>69</v>
      </c>
      <c r="J1169" s="137" t="s">
        <v>70</v>
      </c>
      <c r="K1169" s="30"/>
      <c r="L1169" s="113"/>
      <c r="M1169" s="114"/>
      <c r="N1169" s="161"/>
      <c r="O1169" s="161"/>
      <c r="P1169" s="161"/>
    </row>
    <row r="1170" spans="1:16" ht="15" customHeight="1" outlineLevel="1">
      <c r="A1170" s="162" t="str">
        <f>VLOOKUP(B1170,Equipamentos!A:E,2,FALSE)</f>
        <v>GRUPO GERADOR 36 / 40 KVA</v>
      </c>
      <c r="B1170" s="163">
        <v>30042</v>
      </c>
      <c r="C1170" s="56">
        <v>1</v>
      </c>
      <c r="D1170" s="57"/>
      <c r="E1170" s="320">
        <f>VLOOKUP(B1170,Equipamentos!A:E,4,FALSE)</f>
        <v>37.67</v>
      </c>
      <c r="F1170" s="320"/>
      <c r="G1170" s="320">
        <f>VLOOKUP(B1170,Equipamentos!A:E,5,FALSE)</f>
        <v>2.7</v>
      </c>
      <c r="H1170" s="320"/>
      <c r="I1170" s="31">
        <v>4.02E-2</v>
      </c>
      <c r="J1170" s="59">
        <f>TRUNC(I1170*((C1170*E1170)+(D1170*G1170)),2)</f>
        <v>1.51</v>
      </c>
      <c r="K1170" s="33"/>
      <c r="L1170" s="115"/>
      <c r="M1170" s="116"/>
      <c r="N1170" s="164"/>
      <c r="O1170" s="164"/>
      <c r="P1170" s="164"/>
    </row>
    <row r="1171" spans="1:16" ht="15" customHeight="1" outlineLevel="1">
      <c r="A1171" s="162" t="str">
        <f>VLOOKUP(B1171,Equipamentos!A:E,2,FALSE)</f>
        <v>SERRA CIRCULAR 12" COM BANCADA</v>
      </c>
      <c r="B1171" s="163">
        <v>30047</v>
      </c>
      <c r="C1171" s="56">
        <v>1</v>
      </c>
      <c r="D1171" s="57"/>
      <c r="E1171" s="320">
        <f>VLOOKUP(B1171,Equipamentos!A:E,4,FALSE)</f>
        <v>0.9</v>
      </c>
      <c r="F1171" s="320"/>
      <c r="G1171" s="320">
        <f>VLOOKUP(B1171,Equipamentos!A:E,5,FALSE)</f>
        <v>0.57999999999999996</v>
      </c>
      <c r="H1171" s="320"/>
      <c r="I1171" s="31">
        <v>4.02E-2</v>
      </c>
      <c r="J1171" s="59">
        <f t="shared" ref="J1171:J1179" si="95">TRUNC(I1171*((C1171*E1171)+(D1171*G1171)),2)</f>
        <v>0.03</v>
      </c>
      <c r="K1171" s="33"/>
      <c r="L1171" s="115"/>
      <c r="M1171" s="116"/>
      <c r="N1171" s="164"/>
      <c r="O1171" s="164"/>
      <c r="P1171" s="164"/>
    </row>
    <row r="1172" spans="1:16" ht="15" customHeight="1" outlineLevel="1">
      <c r="A1172" s="162">
        <f>VLOOKUP(B1172,Equipamentos!A:E,2,FALSE)</f>
        <v>0</v>
      </c>
      <c r="B1172" s="163"/>
      <c r="C1172" s="56"/>
      <c r="D1172" s="57"/>
      <c r="E1172" s="320">
        <f>VLOOKUP(B1172,Equipamentos!A:E,4,FALSE)</f>
        <v>0</v>
      </c>
      <c r="F1172" s="320"/>
      <c r="G1172" s="320">
        <f>VLOOKUP(B1172,Equipamentos!A:E,5,FALSE)</f>
        <v>0</v>
      </c>
      <c r="H1172" s="320"/>
      <c r="I1172" s="31"/>
      <c r="J1172" s="59">
        <f t="shared" si="95"/>
        <v>0</v>
      </c>
      <c r="K1172" s="33"/>
      <c r="L1172" s="115"/>
      <c r="M1172" s="116"/>
      <c r="N1172" s="164"/>
      <c r="O1172" s="164"/>
      <c r="P1172" s="164"/>
    </row>
    <row r="1173" spans="1:16" ht="15" customHeight="1" outlineLevel="1">
      <c r="A1173" s="162">
        <f>VLOOKUP(B1173,Equipamentos!A:E,2,FALSE)</f>
        <v>0</v>
      </c>
      <c r="B1173" s="163"/>
      <c r="C1173" s="56"/>
      <c r="D1173" s="57"/>
      <c r="E1173" s="320">
        <f>VLOOKUP(B1173,Equipamentos!A:E,4,FALSE)</f>
        <v>0</v>
      </c>
      <c r="F1173" s="320"/>
      <c r="G1173" s="320">
        <f>VLOOKUP(B1173,Equipamentos!A:E,5,FALSE)</f>
        <v>0</v>
      </c>
      <c r="H1173" s="320"/>
      <c r="I1173" s="31"/>
      <c r="J1173" s="59">
        <f t="shared" si="95"/>
        <v>0</v>
      </c>
      <c r="K1173" s="33"/>
      <c r="L1173" s="115"/>
      <c r="M1173" s="116"/>
      <c r="N1173" s="164"/>
      <c r="O1173" s="164"/>
      <c r="P1173" s="164"/>
    </row>
    <row r="1174" spans="1:16" ht="15" customHeight="1" outlineLevel="1">
      <c r="A1174" s="162">
        <f>VLOOKUP(B1174,Equipamentos!A:E,2,FALSE)</f>
        <v>0</v>
      </c>
      <c r="B1174" s="163"/>
      <c r="C1174" s="56"/>
      <c r="D1174" s="57"/>
      <c r="E1174" s="320">
        <f>VLOOKUP(B1174,Equipamentos!A:E,4,FALSE)</f>
        <v>0</v>
      </c>
      <c r="F1174" s="320"/>
      <c r="G1174" s="320">
        <f>VLOOKUP(B1174,Equipamentos!A:E,5,FALSE)</f>
        <v>0</v>
      </c>
      <c r="H1174" s="320"/>
      <c r="I1174" s="31"/>
      <c r="J1174" s="59">
        <f t="shared" si="95"/>
        <v>0</v>
      </c>
      <c r="K1174" s="33"/>
      <c r="L1174" s="115"/>
      <c r="M1174" s="116"/>
      <c r="N1174" s="164"/>
      <c r="O1174" s="164"/>
      <c r="P1174" s="164"/>
    </row>
    <row r="1175" spans="1:16" ht="15" customHeight="1" outlineLevel="1">
      <c r="A1175" s="162">
        <f>VLOOKUP(B1175,Equipamentos!A:E,2,FALSE)</f>
        <v>0</v>
      </c>
      <c r="B1175" s="163"/>
      <c r="C1175" s="56"/>
      <c r="D1175" s="57"/>
      <c r="E1175" s="320">
        <f>VLOOKUP(B1175,Equipamentos!A:E,4,FALSE)</f>
        <v>0</v>
      </c>
      <c r="F1175" s="320"/>
      <c r="G1175" s="320">
        <f>VLOOKUP(B1175,Equipamentos!A:E,5,FALSE)</f>
        <v>0</v>
      </c>
      <c r="H1175" s="320"/>
      <c r="I1175" s="31"/>
      <c r="J1175" s="59">
        <f t="shared" si="95"/>
        <v>0</v>
      </c>
      <c r="K1175" s="33"/>
      <c r="L1175" s="115"/>
      <c r="M1175" s="116"/>
      <c r="N1175" s="164"/>
      <c r="O1175" s="164"/>
      <c r="P1175" s="164"/>
    </row>
    <row r="1176" spans="1:16" ht="15" customHeight="1" outlineLevel="1">
      <c r="A1176" s="162">
        <f>VLOOKUP(B1176,Equipamentos!A:E,2,FALSE)</f>
        <v>0</v>
      </c>
      <c r="B1176" s="163"/>
      <c r="C1176" s="56"/>
      <c r="D1176" s="57"/>
      <c r="E1176" s="320">
        <f>VLOOKUP(B1176,Equipamentos!A:E,4,FALSE)</f>
        <v>0</v>
      </c>
      <c r="F1176" s="320"/>
      <c r="G1176" s="320">
        <f>VLOOKUP(B1176,Equipamentos!A:E,5,FALSE)</f>
        <v>0</v>
      </c>
      <c r="H1176" s="320"/>
      <c r="I1176" s="31"/>
      <c r="J1176" s="59">
        <f t="shared" si="95"/>
        <v>0</v>
      </c>
      <c r="K1176" s="33"/>
      <c r="L1176" s="115"/>
      <c r="M1176" s="116"/>
      <c r="N1176" s="164"/>
      <c r="O1176" s="164"/>
      <c r="P1176" s="164"/>
    </row>
    <row r="1177" spans="1:16" ht="15" customHeight="1" outlineLevel="1">
      <c r="A1177" s="162">
        <f>VLOOKUP(B1177,Equipamentos!A:E,2,FALSE)</f>
        <v>0</v>
      </c>
      <c r="B1177" s="163"/>
      <c r="C1177" s="56"/>
      <c r="D1177" s="57"/>
      <c r="E1177" s="320">
        <f>VLOOKUP(B1177,Equipamentos!A:E,4,FALSE)</f>
        <v>0</v>
      </c>
      <c r="F1177" s="320"/>
      <c r="G1177" s="320">
        <f>VLOOKUP(B1177,Equipamentos!A:E,5,FALSE)</f>
        <v>0</v>
      </c>
      <c r="H1177" s="320"/>
      <c r="I1177" s="31"/>
      <c r="J1177" s="59">
        <f t="shared" si="95"/>
        <v>0</v>
      </c>
      <c r="K1177" s="33"/>
      <c r="L1177" s="115"/>
      <c r="M1177" s="116"/>
      <c r="N1177" s="164"/>
      <c r="O1177" s="164"/>
      <c r="P1177" s="164"/>
    </row>
    <row r="1178" spans="1:16" ht="15" customHeight="1" outlineLevel="1">
      <c r="A1178" s="162">
        <f>VLOOKUP(B1178,Equipamentos!A:E,2,FALSE)</f>
        <v>0</v>
      </c>
      <c r="B1178" s="163"/>
      <c r="C1178" s="56"/>
      <c r="D1178" s="57"/>
      <c r="E1178" s="320">
        <f>VLOOKUP(B1178,Equipamentos!A:E,4,FALSE)</f>
        <v>0</v>
      </c>
      <c r="F1178" s="320"/>
      <c r="G1178" s="320">
        <f>VLOOKUP(B1178,Equipamentos!A:E,5,FALSE)</f>
        <v>0</v>
      </c>
      <c r="H1178" s="320"/>
      <c r="I1178" s="31"/>
      <c r="J1178" s="59">
        <f t="shared" si="95"/>
        <v>0</v>
      </c>
      <c r="K1178" s="33"/>
      <c r="L1178" s="115"/>
      <c r="M1178" s="116"/>
      <c r="N1178" s="164"/>
      <c r="O1178" s="164"/>
      <c r="P1178" s="164"/>
    </row>
    <row r="1179" spans="1:16" ht="15" customHeight="1" outlineLevel="1">
      <c r="A1179" s="162">
        <f>VLOOKUP(B1179,Equipamentos!A:E,2,FALSE)</f>
        <v>0</v>
      </c>
      <c r="B1179" s="163"/>
      <c r="C1179" s="56"/>
      <c r="D1179" s="57"/>
      <c r="E1179" s="320">
        <f>VLOOKUP(B1179,Equipamentos!A:E,4,FALSE)</f>
        <v>0</v>
      </c>
      <c r="F1179" s="320"/>
      <c r="G1179" s="320">
        <f>VLOOKUP(B1179,Equipamentos!A:E,5,FALSE)</f>
        <v>0</v>
      </c>
      <c r="H1179" s="320"/>
      <c r="I1179" s="31"/>
      <c r="J1179" s="61">
        <f t="shared" si="95"/>
        <v>0</v>
      </c>
      <c r="K1179" s="33"/>
      <c r="L1179" s="115"/>
      <c r="M1179" s="116"/>
      <c r="N1179" s="164"/>
      <c r="O1179" s="164"/>
      <c r="P1179" s="164"/>
    </row>
    <row r="1180" spans="1:16" ht="18" customHeight="1" outlineLevel="1">
      <c r="A1180" s="34"/>
      <c r="B1180" s="34"/>
      <c r="C1180" s="35"/>
      <c r="D1180" s="34"/>
      <c r="E1180" s="34"/>
      <c r="F1180" s="34"/>
      <c r="G1180" s="34"/>
      <c r="H1180" s="34"/>
      <c r="I1180" s="36" t="s">
        <v>71</v>
      </c>
      <c r="J1180" s="62">
        <f>SUBTOTAL(9,J1170:J1179)</f>
        <v>1.54</v>
      </c>
      <c r="K1180" s="33"/>
      <c r="L1180" s="117"/>
      <c r="M1180" s="46"/>
      <c r="N1180" s="164"/>
      <c r="O1180" s="164"/>
      <c r="P1180" s="164"/>
    </row>
    <row r="1181" spans="1:16" ht="18" customHeight="1" outlineLevel="1">
      <c r="A1181" s="28" t="s">
        <v>72</v>
      </c>
      <c r="B1181" s="137" t="s">
        <v>64</v>
      </c>
      <c r="C1181" s="29" t="s">
        <v>73</v>
      </c>
      <c r="D1181" s="137" t="s">
        <v>74</v>
      </c>
      <c r="E1181" s="321" t="s">
        <v>368</v>
      </c>
      <c r="F1181" s="326"/>
      <c r="G1181" s="165"/>
      <c r="H1181" s="165"/>
      <c r="I1181" s="136" t="s">
        <v>69</v>
      </c>
      <c r="J1181" s="63" t="s">
        <v>70</v>
      </c>
      <c r="K1181" s="30"/>
      <c r="L1181" s="113"/>
      <c r="M1181" s="114"/>
      <c r="N1181" s="30"/>
      <c r="O1181" s="30"/>
      <c r="P1181" s="30"/>
    </row>
    <row r="1182" spans="1:16" ht="15" customHeight="1" outlineLevel="1">
      <c r="A1182" s="162" t="str">
        <f>VLOOKUP(B1182,'M.O.'!A:E,2,FALSE)</f>
        <v>ENCARREGADO DE SERVIÇO</v>
      </c>
      <c r="B1182" s="163">
        <v>20002</v>
      </c>
      <c r="C1182" s="58">
        <v>11.61</v>
      </c>
      <c r="D1182" s="59">
        <f>VLOOKUP(B1182,'M.O.'!A:E,5,FALSE)</f>
        <v>22.27</v>
      </c>
      <c r="E1182" s="323">
        <v>111.5</v>
      </c>
      <c r="F1182" s="323"/>
      <c r="G1182" s="38"/>
      <c r="H1182" s="38"/>
      <c r="I1182" s="31">
        <v>7.0000000000000007E-2</v>
      </c>
      <c r="J1182" s="59">
        <f t="shared" ref="J1182:J1191" si="96">TRUNC(I1182*D1182,2)</f>
        <v>1.55</v>
      </c>
      <c r="K1182" s="33"/>
      <c r="L1182" s="115"/>
      <c r="M1182" s="116"/>
      <c r="N1182" s="33"/>
      <c r="O1182" s="33"/>
      <c r="P1182" s="33"/>
    </row>
    <row r="1183" spans="1:16" ht="15" outlineLevel="1">
      <c r="A1183" s="162" t="str">
        <f>VLOOKUP(B1183,'M.O.'!A:E,2,FALSE)</f>
        <v>AJUDANTE</v>
      </c>
      <c r="B1183" s="163">
        <v>20003</v>
      </c>
      <c r="C1183" s="58">
        <v>6.42</v>
      </c>
      <c r="D1183" s="59">
        <f>VLOOKUP(B1183,'M.O.'!A:E,5,FALSE)</f>
        <v>14.1</v>
      </c>
      <c r="E1183" s="323">
        <v>111.5</v>
      </c>
      <c r="F1183" s="323"/>
      <c r="G1183" s="38"/>
      <c r="H1183" s="38"/>
      <c r="I1183" s="31">
        <v>0.7</v>
      </c>
      <c r="J1183" s="59">
        <f t="shared" si="96"/>
        <v>9.8699999999999992</v>
      </c>
      <c r="K1183" s="33"/>
      <c r="L1183" s="115"/>
      <c r="M1183" s="116"/>
      <c r="N1183" s="33"/>
      <c r="O1183" s="33"/>
      <c r="P1183" s="33"/>
    </row>
    <row r="1184" spans="1:16" ht="15" outlineLevel="1">
      <c r="A1184" s="162" t="str">
        <f>VLOOKUP(B1184,'M.O.'!A:E,2,FALSE)</f>
        <v>CARPINTEIRO</v>
      </c>
      <c r="B1184" s="163">
        <v>20016</v>
      </c>
      <c r="C1184" s="58">
        <v>8.2899999999999991</v>
      </c>
      <c r="D1184" s="59">
        <f>VLOOKUP(B1184,'M.O.'!A:E,5,FALSE)</f>
        <v>18.71</v>
      </c>
      <c r="E1184" s="323">
        <v>111.5</v>
      </c>
      <c r="F1184" s="323"/>
      <c r="G1184" s="38"/>
      <c r="H1184" s="38"/>
      <c r="I1184" s="31">
        <v>0.7</v>
      </c>
      <c r="J1184" s="59">
        <f t="shared" si="96"/>
        <v>13.09</v>
      </c>
      <c r="K1184" s="33"/>
      <c r="L1184" s="115"/>
      <c r="M1184" s="116"/>
      <c r="N1184" s="33"/>
      <c r="O1184" s="33"/>
      <c r="P1184" s="33"/>
    </row>
    <row r="1185" spans="1:16" ht="15" outlineLevel="1">
      <c r="A1185" s="162" t="str">
        <f>VLOOKUP(B1185,'M.O.'!A:E,2,FALSE)</f>
        <v>ARMADOR</v>
      </c>
      <c r="B1185" s="163">
        <v>20018</v>
      </c>
      <c r="C1185" s="58">
        <v>8.1999999999999993</v>
      </c>
      <c r="D1185" s="59">
        <f>VLOOKUP(B1185,'M.O.'!A:E,5,FALSE)</f>
        <v>18.71</v>
      </c>
      <c r="E1185" s="323">
        <v>111.5</v>
      </c>
      <c r="F1185" s="323"/>
      <c r="G1185" s="38"/>
      <c r="H1185" s="38"/>
      <c r="I1185" s="31">
        <v>1.78E-2</v>
      </c>
      <c r="J1185" s="59">
        <f t="shared" si="96"/>
        <v>0.33</v>
      </c>
      <c r="K1185" s="33"/>
      <c r="L1185" s="115"/>
      <c r="M1185" s="116"/>
      <c r="N1185" s="33"/>
      <c r="O1185" s="33"/>
      <c r="P1185" s="33"/>
    </row>
    <row r="1186" spans="1:16" ht="15" outlineLevel="1">
      <c r="A1186" s="162">
        <f>VLOOKUP(B1186,'M.O.'!A:E,2,FALSE)</f>
        <v>0</v>
      </c>
      <c r="B1186" s="163"/>
      <c r="C1186" s="58"/>
      <c r="D1186" s="59">
        <f>VLOOKUP(B1186,'M.O.'!A:E,5,FALSE)</f>
        <v>0</v>
      </c>
      <c r="E1186" s="323">
        <v>111.5</v>
      </c>
      <c r="F1186" s="323"/>
      <c r="G1186" s="38"/>
      <c r="H1186" s="38"/>
      <c r="I1186" s="31"/>
      <c r="J1186" s="59">
        <f t="shared" si="96"/>
        <v>0</v>
      </c>
      <c r="K1186" s="33"/>
      <c r="L1186" s="115"/>
      <c r="M1186" s="116"/>
      <c r="N1186" s="33"/>
      <c r="O1186" s="33"/>
      <c r="P1186" s="33"/>
    </row>
    <row r="1187" spans="1:16" ht="15" outlineLevel="1">
      <c r="A1187" s="162">
        <f>VLOOKUP(B1187,'M.O.'!A:E,2,FALSE)</f>
        <v>0</v>
      </c>
      <c r="B1187" s="163"/>
      <c r="C1187" s="58"/>
      <c r="D1187" s="59">
        <f>VLOOKUP(B1187,'M.O.'!A:E,5,FALSE)</f>
        <v>0</v>
      </c>
      <c r="E1187" s="323">
        <v>111.5</v>
      </c>
      <c r="F1187" s="323"/>
      <c r="G1187" s="38"/>
      <c r="H1187" s="38"/>
      <c r="I1187" s="31"/>
      <c r="J1187" s="59">
        <f t="shared" si="96"/>
        <v>0</v>
      </c>
      <c r="K1187" s="33"/>
      <c r="L1187" s="115"/>
      <c r="M1187" s="116"/>
      <c r="N1187" s="33"/>
      <c r="O1187" s="33"/>
      <c r="P1187" s="33"/>
    </row>
    <row r="1188" spans="1:16" ht="15" outlineLevel="1">
      <c r="A1188" s="162">
        <f>VLOOKUP(B1188,'M.O.'!A:E,2,FALSE)</f>
        <v>0</v>
      </c>
      <c r="B1188" s="163"/>
      <c r="C1188" s="58"/>
      <c r="D1188" s="59">
        <f>VLOOKUP(B1188,'M.O.'!A:E,5,FALSE)</f>
        <v>0</v>
      </c>
      <c r="E1188" s="323">
        <v>111.5</v>
      </c>
      <c r="F1188" s="323"/>
      <c r="G1188" s="38"/>
      <c r="H1188" s="38"/>
      <c r="I1188" s="31"/>
      <c r="J1188" s="59">
        <f t="shared" si="96"/>
        <v>0</v>
      </c>
      <c r="K1188" s="33"/>
      <c r="L1188" s="115"/>
      <c r="M1188" s="116"/>
      <c r="N1188" s="33"/>
      <c r="O1188" s="33"/>
      <c r="P1188" s="33"/>
    </row>
    <row r="1189" spans="1:16" ht="15" outlineLevel="1">
      <c r="A1189" s="162">
        <f>VLOOKUP(B1189,'M.O.'!A:E,2,FALSE)</f>
        <v>0</v>
      </c>
      <c r="B1189" s="163"/>
      <c r="C1189" s="58"/>
      <c r="D1189" s="59">
        <f>VLOOKUP(B1189,'M.O.'!A:E,5,FALSE)</f>
        <v>0</v>
      </c>
      <c r="E1189" s="323">
        <v>111.5</v>
      </c>
      <c r="F1189" s="323"/>
      <c r="G1189" s="38"/>
      <c r="H1189" s="38"/>
      <c r="I1189" s="31"/>
      <c r="J1189" s="59">
        <f t="shared" si="96"/>
        <v>0</v>
      </c>
      <c r="K1189" s="33"/>
      <c r="L1189" s="115"/>
      <c r="M1189" s="116"/>
      <c r="N1189" s="33"/>
      <c r="O1189" s="33"/>
      <c r="P1189" s="33"/>
    </row>
    <row r="1190" spans="1:16" ht="15" outlineLevel="1">
      <c r="A1190" s="162">
        <f>VLOOKUP(B1190,'M.O.'!A:E,2,FALSE)</f>
        <v>0</v>
      </c>
      <c r="B1190" s="163"/>
      <c r="C1190" s="58"/>
      <c r="D1190" s="59">
        <f>VLOOKUP(B1190,'M.O.'!A:E,5,FALSE)</f>
        <v>0</v>
      </c>
      <c r="E1190" s="323">
        <v>111.5</v>
      </c>
      <c r="F1190" s="323"/>
      <c r="G1190" s="38"/>
      <c r="H1190" s="38"/>
      <c r="I1190" s="31"/>
      <c r="J1190" s="59">
        <f t="shared" si="96"/>
        <v>0</v>
      </c>
      <c r="K1190" s="33"/>
      <c r="L1190" s="115"/>
      <c r="M1190" s="116"/>
      <c r="N1190" s="33"/>
      <c r="O1190" s="33"/>
      <c r="P1190" s="33"/>
    </row>
    <row r="1191" spans="1:16" ht="15" outlineLevel="1">
      <c r="A1191" s="162">
        <f>VLOOKUP(B1191,'M.O.'!A:E,2,FALSE)</f>
        <v>0</v>
      </c>
      <c r="B1191" s="163"/>
      <c r="C1191" s="58"/>
      <c r="D1191" s="59">
        <f>VLOOKUP(B1191,'M.O.'!A:E,5,FALSE)</f>
        <v>0</v>
      </c>
      <c r="E1191" s="323">
        <v>111.5</v>
      </c>
      <c r="F1191" s="323"/>
      <c r="G1191" s="38"/>
      <c r="H1191" s="38"/>
      <c r="I1191" s="31"/>
      <c r="J1191" s="61">
        <f t="shared" si="96"/>
        <v>0</v>
      </c>
      <c r="K1191" s="33"/>
      <c r="L1191" s="115"/>
      <c r="M1191" s="116"/>
      <c r="N1191" s="33"/>
      <c r="O1191" s="33"/>
      <c r="P1191" s="33"/>
    </row>
    <row r="1192" spans="1:16" ht="18" customHeight="1" outlineLevel="1">
      <c r="A1192" s="34"/>
      <c r="B1192" s="34"/>
      <c r="C1192" s="35"/>
      <c r="D1192" s="34"/>
      <c r="E1192" s="34"/>
      <c r="F1192" s="34"/>
      <c r="G1192" s="34"/>
      <c r="H1192" s="34"/>
      <c r="I1192" s="36" t="s">
        <v>75</v>
      </c>
      <c r="J1192" s="62">
        <f>SUBTOTAL(9,J1182:J1191)</f>
        <v>24.839999999999996</v>
      </c>
      <c r="K1192" s="33"/>
      <c r="L1192" s="117"/>
      <c r="M1192" s="46"/>
      <c r="N1192" s="39"/>
      <c r="O1192" s="39"/>
      <c r="P1192" s="39"/>
    </row>
    <row r="1193" spans="1:16" ht="18" customHeight="1" outlineLevel="1">
      <c r="A1193" s="28" t="s">
        <v>76</v>
      </c>
      <c r="B1193" s="137" t="s">
        <v>64</v>
      </c>
      <c r="C1193" s="29" t="s">
        <v>77</v>
      </c>
      <c r="D1193" s="137" t="s">
        <v>78</v>
      </c>
      <c r="E1193" s="321" t="s">
        <v>79</v>
      </c>
      <c r="F1193" s="321"/>
      <c r="G1193" s="324" t="s">
        <v>80</v>
      </c>
      <c r="H1193" s="324"/>
      <c r="I1193" s="136"/>
      <c r="J1193" s="63" t="s">
        <v>81</v>
      </c>
      <c r="K1193" s="30"/>
      <c r="L1193" s="113"/>
      <c r="M1193" s="114"/>
      <c r="N1193" s="30"/>
      <c r="O1193" s="30"/>
      <c r="P1193" s="30"/>
    </row>
    <row r="1194" spans="1:16" ht="15" customHeight="1" outlineLevel="1">
      <c r="A1194" s="40" t="s">
        <v>369</v>
      </c>
      <c r="B1194" s="166">
        <v>14</v>
      </c>
      <c r="C1194" s="41">
        <v>5</v>
      </c>
      <c r="D1194" s="42" t="s">
        <v>98</v>
      </c>
      <c r="E1194" s="325"/>
      <c r="F1194" s="325"/>
      <c r="G1194" s="325"/>
      <c r="H1194" s="325"/>
      <c r="I1194" s="167"/>
      <c r="J1194" s="59">
        <f>TRUNC((IF(D1194&lt;&gt;0,J1192,0)+IF(E1194&lt;&gt;0,J1180,0)+IF(G1194&lt;&gt;0,J1213,0))*(C1194/100),2)</f>
        <v>1.24</v>
      </c>
      <c r="K1194" s="33"/>
      <c r="L1194" s="168"/>
      <c r="M1194" s="169"/>
      <c r="N1194" s="33"/>
      <c r="O1194" s="33"/>
      <c r="P1194" s="33"/>
    </row>
    <row r="1195" spans="1:16" ht="15" customHeight="1" outlineLevel="1">
      <c r="A1195" s="40" t="s">
        <v>99</v>
      </c>
      <c r="B1195" s="166">
        <v>11</v>
      </c>
      <c r="C1195" s="41">
        <v>1.1200000000000001</v>
      </c>
      <c r="D1195" s="42" t="s">
        <v>98</v>
      </c>
      <c r="E1195" s="325"/>
      <c r="F1195" s="325"/>
      <c r="G1195" s="325"/>
      <c r="H1195" s="325"/>
      <c r="I1195" s="167"/>
      <c r="J1195" s="59">
        <f>TRUNC((IF(D1195&lt;&gt;0,J1192,0)+IF(E1195&lt;&gt;0,J1180,0)+IF(G1195&lt;&gt;0,J1213,0))*(C1195/100),2)</f>
        <v>0.27</v>
      </c>
      <c r="K1195" s="33"/>
      <c r="L1195" s="168"/>
      <c r="M1195" s="169"/>
      <c r="N1195" s="33"/>
      <c r="O1195" s="33"/>
      <c r="P1195" s="33"/>
    </row>
    <row r="1196" spans="1:16" ht="15" customHeight="1" outlineLevel="1">
      <c r="A1196" s="40" t="s">
        <v>100</v>
      </c>
      <c r="B1196" s="166">
        <v>12</v>
      </c>
      <c r="C1196" s="41">
        <v>9.6</v>
      </c>
      <c r="D1196" s="42" t="s">
        <v>98</v>
      </c>
      <c r="E1196" s="325"/>
      <c r="F1196" s="325"/>
      <c r="G1196" s="325"/>
      <c r="H1196" s="325"/>
      <c r="I1196" s="167"/>
      <c r="J1196" s="59">
        <f>TRUNC((IF(D1196&lt;&gt;0,J1192,0)+IF(E1196&lt;&gt;0,J1180,0)+IF(G1196&lt;&gt;0,J1213,0))*(C1196/100),2)</f>
        <v>2.38</v>
      </c>
      <c r="K1196" s="33"/>
      <c r="L1196" s="168"/>
      <c r="M1196" s="169"/>
      <c r="N1196" s="33"/>
      <c r="O1196" s="33"/>
      <c r="P1196" s="33"/>
    </row>
    <row r="1197" spans="1:16" ht="15" customHeight="1" outlineLevel="1">
      <c r="A1197" s="40" t="s">
        <v>101</v>
      </c>
      <c r="B1197" s="166">
        <v>13</v>
      </c>
      <c r="C1197" s="41">
        <v>4.79</v>
      </c>
      <c r="D1197" s="42" t="s">
        <v>98</v>
      </c>
      <c r="E1197" s="325"/>
      <c r="F1197" s="325"/>
      <c r="G1197" s="325"/>
      <c r="H1197" s="325"/>
      <c r="I1197" s="167"/>
      <c r="J1197" s="61">
        <f>TRUNC((IF(D1197&lt;&gt;0,J1192,0)+IF(E1197&lt;&gt;0,J1180,0)+IF(G1197&lt;&gt;0,J1213,0))*(C1197/100),2)</f>
        <v>1.18</v>
      </c>
      <c r="K1197" s="33"/>
      <c r="L1197" s="168"/>
      <c r="M1197" s="169"/>
      <c r="N1197" s="33"/>
      <c r="O1197" s="33"/>
      <c r="P1197" s="33"/>
    </row>
    <row r="1198" spans="1:16" ht="18" customHeight="1" outlineLevel="1">
      <c r="A1198" s="43"/>
      <c r="B1198" s="43"/>
      <c r="C1198" s="44"/>
      <c r="D1198" s="43"/>
      <c r="E1198" s="43"/>
      <c r="F1198" s="43"/>
      <c r="G1198" s="43"/>
      <c r="H1198" s="43"/>
      <c r="I1198" s="45" t="s">
        <v>82</v>
      </c>
      <c r="J1198" s="62">
        <f>SUBTOTAL(9,J1194:J1197)</f>
        <v>5.0699999999999994</v>
      </c>
      <c r="K1198" s="33"/>
      <c r="L1198" s="117"/>
      <c r="M1198" s="46"/>
      <c r="N1198" s="164"/>
      <c r="O1198" s="164"/>
      <c r="P1198" s="164"/>
    </row>
    <row r="1199" spans="1:16" ht="18" customHeight="1" outlineLevel="1">
      <c r="A1199" s="43"/>
      <c r="B1199" s="43"/>
      <c r="C1199" s="44"/>
      <c r="D1199" s="43"/>
      <c r="E1199" s="43"/>
      <c r="F1199" s="43"/>
      <c r="G1199" s="43"/>
      <c r="H1199" s="43"/>
      <c r="I1199" s="45" t="s">
        <v>370</v>
      </c>
      <c r="J1199" s="62">
        <f>SUBTOTAL(9,J1170:J1198)</f>
        <v>31.449999999999992</v>
      </c>
      <c r="K1199" s="33"/>
      <c r="L1199" s="117"/>
      <c r="M1199" s="46"/>
      <c r="N1199" s="33"/>
      <c r="O1199" s="33"/>
      <c r="P1199" s="33"/>
    </row>
    <row r="1200" spans="1:16" ht="18" customHeight="1" outlineLevel="1">
      <c r="A1200" s="43"/>
      <c r="B1200" s="43"/>
      <c r="C1200" s="44"/>
      <c r="D1200" s="43"/>
      <c r="E1200" s="43"/>
      <c r="F1200" s="43"/>
      <c r="G1200" s="43"/>
      <c r="H1200" s="43"/>
      <c r="I1200" s="45" t="s">
        <v>83</v>
      </c>
      <c r="J1200" s="64">
        <v>1</v>
      </c>
      <c r="K1200" s="33"/>
      <c r="L1200" s="117"/>
      <c r="M1200" s="46"/>
      <c r="N1200" s="33"/>
      <c r="O1200" s="33"/>
      <c r="P1200" s="33"/>
    </row>
    <row r="1201" spans="1:16" ht="18" customHeight="1" outlineLevel="1">
      <c r="A1201" s="43"/>
      <c r="B1201" s="43"/>
      <c r="C1201" s="44"/>
      <c r="D1201" s="43"/>
      <c r="E1201" s="43"/>
      <c r="F1201" s="43"/>
      <c r="G1201" s="43"/>
      <c r="H1201" s="43"/>
      <c r="I1201" s="45" t="s">
        <v>84</v>
      </c>
      <c r="J1201" s="65">
        <f>TRUNC(J1199/J1200,2)</f>
        <v>31.45</v>
      </c>
      <c r="K1201" s="33"/>
      <c r="L1201" s="117"/>
      <c r="M1201" s="46"/>
      <c r="N1201" s="33"/>
      <c r="O1201" s="33"/>
      <c r="P1201" s="33"/>
    </row>
    <row r="1202" spans="1:16" ht="18" customHeight="1" outlineLevel="1">
      <c r="A1202" s="47" t="s">
        <v>85</v>
      </c>
      <c r="B1202" s="48" t="s">
        <v>64</v>
      </c>
      <c r="C1202" s="49" t="s">
        <v>13</v>
      </c>
      <c r="D1202" s="37" t="s">
        <v>94</v>
      </c>
      <c r="E1202" s="37"/>
      <c r="F1202" s="37"/>
      <c r="G1202" s="50"/>
      <c r="H1202" s="50"/>
      <c r="I1202" s="50" t="s">
        <v>69</v>
      </c>
      <c r="J1202" s="63" t="s">
        <v>94</v>
      </c>
      <c r="K1202" s="30"/>
      <c r="L1202" s="113"/>
      <c r="M1202" s="114"/>
      <c r="N1202" s="30"/>
      <c r="O1202" s="30"/>
      <c r="P1202" s="30"/>
    </row>
    <row r="1203" spans="1:16" ht="15" customHeight="1" outlineLevel="1">
      <c r="A1203" s="162" t="str">
        <f>VLOOKUP(B1203,Materiais!A:D,2,FALSE)</f>
        <v>PREGO</v>
      </c>
      <c r="B1203" s="162">
        <v>10044</v>
      </c>
      <c r="C1203" s="60" t="str">
        <f>VLOOKUP(B1203,Materiais!A:D,3,FALSE)</f>
        <v>Kg</v>
      </c>
      <c r="D1203" s="59">
        <f>VLOOKUP(B1203,Materiais!A:D,4,FALSE)</f>
        <v>20.27</v>
      </c>
      <c r="E1203" s="170"/>
      <c r="F1203" s="170"/>
      <c r="G1203" s="170"/>
      <c r="H1203" s="170"/>
      <c r="I1203" s="31">
        <v>0.24390000000000001</v>
      </c>
      <c r="J1203" s="59">
        <f t="shared" ref="J1203:J1212" si="97">TRUNC(I1203*D1203,2)</f>
        <v>4.9400000000000004</v>
      </c>
      <c r="K1203" s="33"/>
      <c r="L1203" s="115"/>
      <c r="M1203" s="116"/>
      <c r="N1203" s="33"/>
      <c r="O1203" s="33"/>
      <c r="P1203" s="33"/>
    </row>
    <row r="1204" spans="1:16" ht="15" customHeight="1" outlineLevel="1">
      <c r="A1204" s="162" t="str">
        <f>VLOOKUP(B1204,Materiais!A:D,2,FALSE)</f>
        <v>SARRAFO</v>
      </c>
      <c r="B1204" s="162">
        <v>10048</v>
      </c>
      <c r="C1204" s="60" t="str">
        <f>VLOOKUP(B1204,Materiais!A:D,3,FALSE)</f>
        <v>m</v>
      </c>
      <c r="D1204" s="59">
        <f>VLOOKUP(B1204,Materiais!A:D,4,FALSE)</f>
        <v>7.93</v>
      </c>
      <c r="E1204" s="170"/>
      <c r="F1204" s="170"/>
      <c r="G1204" s="170"/>
      <c r="H1204" s="170"/>
      <c r="I1204" s="31">
        <v>0.996</v>
      </c>
      <c r="J1204" s="59">
        <f t="shared" si="97"/>
        <v>7.89</v>
      </c>
      <c r="K1204" s="33"/>
      <c r="L1204" s="115"/>
      <c r="M1204" s="116"/>
      <c r="N1204" s="33"/>
      <c r="O1204" s="33"/>
      <c r="P1204" s="33"/>
    </row>
    <row r="1205" spans="1:16" ht="15" customHeight="1" outlineLevel="1">
      <c r="A1205" s="162" t="str">
        <f>VLOOKUP(B1205,Materiais!A:D,2,FALSE)</f>
        <v>AÇO CA - 50</v>
      </c>
      <c r="B1205" s="162">
        <v>10069</v>
      </c>
      <c r="C1205" s="60" t="str">
        <f>VLOOKUP(B1205,Materiais!A:D,3,FALSE)</f>
        <v>Kg</v>
      </c>
      <c r="D1205" s="59">
        <f>VLOOKUP(B1205,Materiais!A:D,4,FALSE)</f>
        <v>8.41</v>
      </c>
      <c r="E1205" s="170"/>
      <c r="F1205" s="170"/>
      <c r="G1205" s="170"/>
      <c r="H1205" s="170"/>
      <c r="I1205" s="31">
        <v>0.19750000000000001</v>
      </c>
      <c r="J1205" s="59">
        <f t="shared" si="97"/>
        <v>1.66</v>
      </c>
      <c r="K1205" s="33"/>
      <c r="L1205" s="115"/>
      <c r="M1205" s="116"/>
      <c r="N1205" s="33"/>
      <c r="O1205" s="33"/>
      <c r="P1205" s="33"/>
    </row>
    <row r="1206" spans="1:16" ht="15" customHeight="1" outlineLevel="1">
      <c r="A1206" s="162" t="str">
        <f>VLOOKUP(B1206,Materiais!A:D,2,FALSE)</f>
        <v>ARAME GALVANIZADO Nº 10</v>
      </c>
      <c r="B1206" s="162">
        <v>11002</v>
      </c>
      <c r="C1206" s="60" t="str">
        <f>VLOOKUP(B1206,Materiais!A:D,3,FALSE)</f>
        <v>Kg</v>
      </c>
      <c r="D1206" s="59">
        <f>VLOOKUP(B1206,Materiais!A:D,4,FALSE)</f>
        <v>20.63</v>
      </c>
      <c r="E1206" s="170"/>
      <c r="F1206" s="170"/>
      <c r="G1206" s="170"/>
      <c r="H1206" s="170"/>
      <c r="I1206" s="31">
        <v>0.1</v>
      </c>
      <c r="J1206" s="59">
        <f t="shared" si="97"/>
        <v>2.06</v>
      </c>
      <c r="K1206" s="33"/>
      <c r="L1206" s="115"/>
      <c r="M1206" s="116"/>
      <c r="N1206" s="33"/>
      <c r="O1206" s="33"/>
      <c r="P1206" s="33"/>
    </row>
    <row r="1207" spans="1:16" ht="15" customHeight="1" outlineLevel="1">
      <c r="A1207" s="162" t="str">
        <f>VLOOKUP(B1207,Materiais!A:D,2,FALSE)</f>
        <v>CAIBROS DE 7,5 CM X 7,5 CM</v>
      </c>
      <c r="B1207" s="162">
        <v>11008</v>
      </c>
      <c r="C1207" s="60" t="str">
        <f>VLOOKUP(B1207,Materiais!A:D,3,FALSE)</f>
        <v>m</v>
      </c>
      <c r="D1207" s="59">
        <f>VLOOKUP(B1207,Materiais!A:D,4,FALSE)</f>
        <v>26.39</v>
      </c>
      <c r="E1207" s="170"/>
      <c r="F1207" s="170"/>
      <c r="G1207" s="170"/>
      <c r="H1207" s="170"/>
      <c r="I1207" s="31">
        <v>1.1707000000000001</v>
      </c>
      <c r="J1207" s="59">
        <f t="shared" si="97"/>
        <v>30.89</v>
      </c>
      <c r="K1207" s="33"/>
      <c r="L1207" s="115"/>
      <c r="M1207" s="116"/>
      <c r="N1207" s="33"/>
      <c r="O1207" s="33"/>
      <c r="P1207" s="33"/>
    </row>
    <row r="1208" spans="1:16" ht="15" customHeight="1" outlineLevel="1">
      <c r="A1208" s="162" t="str">
        <f>VLOOKUP(B1208,Materiais!A:D,2,FALSE)</f>
        <v>CHAPA COMPENSADA PLAST. 17 MM</v>
      </c>
      <c r="B1208" s="162">
        <v>11010</v>
      </c>
      <c r="C1208" s="60" t="str">
        <f>VLOOKUP(B1208,Materiais!A:D,3,FALSE)</f>
        <v>m2</v>
      </c>
      <c r="D1208" s="59">
        <f>VLOOKUP(B1208,Materiais!A:D,4,FALSE)</f>
        <v>93.6</v>
      </c>
      <c r="E1208" s="170"/>
      <c r="F1208" s="170"/>
      <c r="G1208" s="170"/>
      <c r="H1208" s="170"/>
      <c r="I1208" s="31">
        <v>0.40839999999999999</v>
      </c>
      <c r="J1208" s="59">
        <f t="shared" si="97"/>
        <v>38.22</v>
      </c>
      <c r="K1208" s="33"/>
      <c r="L1208" s="115"/>
      <c r="M1208" s="116"/>
      <c r="N1208" s="33"/>
      <c r="O1208" s="33"/>
      <c r="P1208" s="33"/>
    </row>
    <row r="1209" spans="1:16" ht="15" customHeight="1" outlineLevel="1">
      <c r="A1209" s="162" t="str">
        <f>VLOOKUP(B1209,Materiais!A:D,2,FALSE)</f>
        <v>DESMOLDANTE P/ FORMA</v>
      </c>
      <c r="B1209" s="162">
        <v>11016</v>
      </c>
      <c r="C1209" s="60" t="str">
        <f>VLOOKUP(B1209,Materiais!A:D,3,FALSE)</f>
        <v>l</v>
      </c>
      <c r="D1209" s="59">
        <f>VLOOKUP(B1209,Materiais!A:D,4,FALSE)</f>
        <v>9.9700000000000006</v>
      </c>
      <c r="E1209" s="170"/>
      <c r="F1209" s="170"/>
      <c r="G1209" s="170"/>
      <c r="H1209" s="170"/>
      <c r="I1209" s="31">
        <v>0.02</v>
      </c>
      <c r="J1209" s="59">
        <f t="shared" si="97"/>
        <v>0.19</v>
      </c>
      <c r="K1209" s="33"/>
      <c r="L1209" s="115"/>
      <c r="M1209" s="116"/>
      <c r="N1209" s="33"/>
      <c r="O1209" s="33"/>
      <c r="P1209" s="33"/>
    </row>
    <row r="1210" spans="1:16" ht="15" customHeight="1" outlineLevel="1">
      <c r="A1210" s="162">
        <f>VLOOKUP(B1210,Materiais!A:D,2,FALSE)</f>
        <v>0</v>
      </c>
      <c r="B1210" s="162"/>
      <c r="C1210" s="60">
        <f>VLOOKUP(B1210,Materiais!A:D,3,FALSE)</f>
        <v>0</v>
      </c>
      <c r="D1210" s="59">
        <f>VLOOKUP(B1210,Materiais!A:D,4,FALSE)</f>
        <v>0</v>
      </c>
      <c r="E1210" s="170"/>
      <c r="F1210" s="170"/>
      <c r="G1210" s="170"/>
      <c r="H1210" s="170"/>
      <c r="I1210" s="31"/>
      <c r="J1210" s="59">
        <f t="shared" si="97"/>
        <v>0</v>
      </c>
      <c r="K1210" s="33"/>
      <c r="L1210" s="115"/>
      <c r="M1210" s="116"/>
      <c r="N1210" s="33"/>
      <c r="O1210" s="33"/>
      <c r="P1210" s="33"/>
    </row>
    <row r="1211" spans="1:16" ht="15" customHeight="1" outlineLevel="1">
      <c r="A1211" s="162">
        <f>VLOOKUP(B1211,Materiais!A:D,2,FALSE)</f>
        <v>0</v>
      </c>
      <c r="B1211" s="162"/>
      <c r="C1211" s="60">
        <f>VLOOKUP(B1211,Materiais!A:D,3,FALSE)</f>
        <v>0</v>
      </c>
      <c r="D1211" s="59">
        <f>VLOOKUP(B1211,Materiais!A:D,4,FALSE)</f>
        <v>0</v>
      </c>
      <c r="E1211" s="170"/>
      <c r="F1211" s="170"/>
      <c r="G1211" s="170"/>
      <c r="H1211" s="170"/>
      <c r="I1211" s="31"/>
      <c r="J1211" s="59">
        <f t="shared" si="97"/>
        <v>0</v>
      </c>
      <c r="K1211" s="33"/>
      <c r="L1211" s="115"/>
      <c r="M1211" s="116"/>
      <c r="N1211" s="33"/>
      <c r="O1211" s="33"/>
      <c r="P1211" s="33"/>
    </row>
    <row r="1212" spans="1:16" ht="15" customHeight="1" outlineLevel="1">
      <c r="A1212" s="162">
        <f>VLOOKUP(B1212,Materiais!A:D,2,FALSE)</f>
        <v>0</v>
      </c>
      <c r="B1212" s="162"/>
      <c r="C1212" s="60">
        <f>VLOOKUP(B1212,Materiais!A:D,3,FALSE)</f>
        <v>0</v>
      </c>
      <c r="D1212" s="59">
        <f>VLOOKUP(B1212,Materiais!A:D,4,FALSE)</f>
        <v>0</v>
      </c>
      <c r="E1212" s="170"/>
      <c r="F1212" s="170"/>
      <c r="G1212" s="170"/>
      <c r="H1212" s="170"/>
      <c r="I1212" s="31"/>
      <c r="J1212" s="59">
        <f t="shared" si="97"/>
        <v>0</v>
      </c>
      <c r="K1212" s="33"/>
      <c r="L1212" s="115"/>
      <c r="M1212" s="116"/>
      <c r="N1212" s="33"/>
      <c r="O1212" s="33"/>
      <c r="P1212" s="33"/>
    </row>
    <row r="1213" spans="1:16" ht="18" customHeight="1" outlineLevel="1">
      <c r="A1213" s="66"/>
      <c r="B1213" s="66"/>
      <c r="C1213" s="67"/>
      <c r="D1213" s="66"/>
      <c r="E1213" s="66"/>
      <c r="F1213" s="66"/>
      <c r="G1213" s="66"/>
      <c r="H1213" s="66"/>
      <c r="I1213" s="68" t="s">
        <v>371</v>
      </c>
      <c r="J1213" s="69">
        <f>SUBTOTAL(9,J1203:J1212)</f>
        <v>85.85</v>
      </c>
      <c r="K1213" s="33"/>
      <c r="L1213" s="117"/>
      <c r="M1213" s="46"/>
      <c r="N1213" s="39"/>
      <c r="O1213" s="39"/>
      <c r="P1213" s="39"/>
    </row>
    <row r="1214" spans="1:16" ht="18" customHeight="1" outlineLevel="1">
      <c r="A1214" s="26" t="s">
        <v>87</v>
      </c>
      <c r="B1214" s="70" t="s">
        <v>64</v>
      </c>
      <c r="C1214" s="71" t="s">
        <v>13</v>
      </c>
      <c r="D1214" s="72" t="s">
        <v>94</v>
      </c>
      <c r="E1214" s="72"/>
      <c r="F1214" s="72"/>
      <c r="G1214" s="73"/>
      <c r="H1214" s="73"/>
      <c r="I1214" s="73" t="s">
        <v>69</v>
      </c>
      <c r="J1214" s="72" t="s">
        <v>94</v>
      </c>
      <c r="K1214" s="30"/>
      <c r="L1214" s="113"/>
      <c r="M1214" s="114"/>
      <c r="N1214" s="30"/>
      <c r="O1214" s="30"/>
      <c r="P1214" s="30"/>
    </row>
    <row r="1215" spans="1:16" ht="15" customHeight="1" outlineLevel="1">
      <c r="A1215" s="162">
        <f>VLOOKUP(B1215,Serviços!A:D,2,FALSE)</f>
        <v>0</v>
      </c>
      <c r="B1215" s="162"/>
      <c r="C1215" s="60">
        <f>VLOOKUP(B1215,Serviços!A:D,3,FALSE)</f>
        <v>0</v>
      </c>
      <c r="D1215" s="74">
        <f>VLOOKUP(B1215,Serviços!A:F,6,FALSE)</f>
        <v>0</v>
      </c>
      <c r="E1215" s="171"/>
      <c r="F1215" s="171"/>
      <c r="G1215" s="171"/>
      <c r="H1215" s="171"/>
      <c r="I1215" s="57"/>
      <c r="J1215" s="59">
        <f>TRUNC(I1215*D1215,2)</f>
        <v>0</v>
      </c>
      <c r="K1215" s="33"/>
      <c r="L1215" s="115"/>
      <c r="M1215" s="116"/>
      <c r="N1215" s="33"/>
      <c r="O1215" s="33"/>
      <c r="P1215" s="33"/>
    </row>
    <row r="1216" spans="1:16" ht="15" customHeight="1" outlineLevel="1">
      <c r="A1216" s="162">
        <f>VLOOKUP(B1216,Serviços!A:D,2,FALSE)</f>
        <v>0</v>
      </c>
      <c r="B1216" s="162"/>
      <c r="C1216" s="60">
        <f>VLOOKUP(B1216,Serviços!A:D,3,FALSE)</f>
        <v>0</v>
      </c>
      <c r="D1216" s="74">
        <f>VLOOKUP(B1216,Serviços!A:F,6,FALSE)</f>
        <v>0</v>
      </c>
      <c r="E1216" s="171"/>
      <c r="F1216" s="171"/>
      <c r="G1216" s="171"/>
      <c r="H1216" s="171"/>
      <c r="I1216" s="57"/>
      <c r="J1216" s="59">
        <f t="shared" ref="J1216:J1219" si="98">TRUNC(I1216*D1216,2)</f>
        <v>0</v>
      </c>
      <c r="K1216" s="33"/>
      <c r="L1216" s="115"/>
      <c r="M1216" s="116"/>
      <c r="N1216" s="33"/>
      <c r="O1216" s="33"/>
      <c r="P1216" s="33"/>
    </row>
    <row r="1217" spans="1:16" ht="15" customHeight="1" outlineLevel="1">
      <c r="A1217" s="162">
        <f>VLOOKUP(B1217,Serviços!A:D,2,FALSE)</f>
        <v>0</v>
      </c>
      <c r="B1217" s="162"/>
      <c r="C1217" s="60">
        <f>VLOOKUP(B1217,Serviços!A:D,3,FALSE)</f>
        <v>0</v>
      </c>
      <c r="D1217" s="74">
        <f>VLOOKUP(B1217,Serviços!A:F,6,FALSE)</f>
        <v>0</v>
      </c>
      <c r="E1217" s="171"/>
      <c r="F1217" s="171"/>
      <c r="G1217" s="171"/>
      <c r="H1217" s="171"/>
      <c r="I1217" s="57"/>
      <c r="J1217" s="59">
        <f t="shared" si="98"/>
        <v>0</v>
      </c>
      <c r="K1217" s="33"/>
      <c r="L1217" s="115"/>
      <c r="M1217" s="116"/>
      <c r="N1217" s="33"/>
      <c r="O1217" s="33"/>
      <c r="P1217" s="33"/>
    </row>
    <row r="1218" spans="1:16" ht="15" customHeight="1" outlineLevel="1">
      <c r="A1218" s="162">
        <f>VLOOKUP(B1218,Serviços!A:D,2,FALSE)</f>
        <v>0</v>
      </c>
      <c r="B1218" s="162"/>
      <c r="C1218" s="60">
        <f>VLOOKUP(B1218,Serviços!A:D,3,FALSE)</f>
        <v>0</v>
      </c>
      <c r="D1218" s="74">
        <f>VLOOKUP(B1218,Serviços!A:F,6,FALSE)</f>
        <v>0</v>
      </c>
      <c r="E1218" s="171"/>
      <c r="F1218" s="171"/>
      <c r="G1218" s="171"/>
      <c r="H1218" s="171"/>
      <c r="I1218" s="57"/>
      <c r="J1218" s="59">
        <f t="shared" si="98"/>
        <v>0</v>
      </c>
      <c r="K1218" s="33"/>
      <c r="L1218" s="115"/>
      <c r="M1218" s="116"/>
      <c r="N1218" s="33"/>
      <c r="O1218" s="33"/>
      <c r="P1218" s="33"/>
    </row>
    <row r="1219" spans="1:16" ht="15" customHeight="1" outlineLevel="1">
      <c r="A1219" s="162">
        <f>VLOOKUP(B1219,Serviços!A:D,2,FALSE)</f>
        <v>0</v>
      </c>
      <c r="B1219" s="162"/>
      <c r="C1219" s="60">
        <f>VLOOKUP(B1219,Serviços!A:D,3,FALSE)</f>
        <v>0</v>
      </c>
      <c r="D1219" s="74">
        <f>VLOOKUP(B1219,Serviços!A:F,6,FALSE)</f>
        <v>0</v>
      </c>
      <c r="E1219" s="171"/>
      <c r="F1219" s="171"/>
      <c r="G1219" s="171"/>
      <c r="H1219" s="171"/>
      <c r="I1219" s="57"/>
      <c r="J1219" s="59">
        <f t="shared" si="98"/>
        <v>0</v>
      </c>
      <c r="K1219" s="33"/>
      <c r="L1219" s="115"/>
      <c r="M1219" s="116"/>
      <c r="N1219" s="33"/>
      <c r="O1219" s="33"/>
      <c r="P1219" s="33"/>
    </row>
    <row r="1220" spans="1:16" ht="18" customHeight="1" outlineLevel="1">
      <c r="A1220" s="34"/>
      <c r="B1220" s="34"/>
      <c r="C1220" s="35"/>
      <c r="D1220" s="34"/>
      <c r="E1220" s="34"/>
      <c r="F1220" s="34"/>
      <c r="G1220" s="34"/>
      <c r="H1220" s="34"/>
      <c r="I1220" s="51" t="s">
        <v>88</v>
      </c>
      <c r="J1220" s="52">
        <f>SUBTOTAL(9,J1215:J1219)</f>
        <v>0</v>
      </c>
      <c r="K1220" s="33"/>
      <c r="L1220" s="117"/>
      <c r="M1220" s="46"/>
      <c r="N1220" s="39"/>
      <c r="O1220" s="39"/>
      <c r="P1220" s="39"/>
    </row>
    <row r="1221" spans="1:16" ht="18" customHeight="1" outlineLevel="1">
      <c r="A1221" s="28" t="s">
        <v>89</v>
      </c>
      <c r="B1221" s="53" t="s">
        <v>64</v>
      </c>
      <c r="C1221" s="29" t="s">
        <v>13</v>
      </c>
      <c r="D1221" s="137" t="s">
        <v>90</v>
      </c>
      <c r="E1221" s="137" t="s">
        <v>91</v>
      </c>
      <c r="F1221" s="137" t="s">
        <v>92</v>
      </c>
      <c r="G1221" s="137" t="s">
        <v>93</v>
      </c>
      <c r="H1221" s="137" t="s">
        <v>81</v>
      </c>
      <c r="I1221" s="136" t="s">
        <v>69</v>
      </c>
      <c r="J1221" s="137" t="s">
        <v>94</v>
      </c>
      <c r="K1221" s="161"/>
      <c r="L1221" s="113"/>
      <c r="M1221" s="114"/>
      <c r="N1221" s="161"/>
      <c r="O1221" s="161"/>
      <c r="P1221" s="161"/>
    </row>
    <row r="1222" spans="1:16" ht="15" customHeight="1" outlineLevel="1">
      <c r="A1222" s="40"/>
      <c r="B1222" s="40"/>
      <c r="C1222" s="41"/>
      <c r="D1222" s="32"/>
      <c r="E1222" s="38"/>
      <c r="F1222" s="38"/>
      <c r="G1222" s="38"/>
      <c r="H1222" s="170"/>
      <c r="I1222" s="57"/>
      <c r="J1222" s="59">
        <f t="shared" ref="J1222:J1226" si="99">TRUNC(I1222*D1222,2)</f>
        <v>0</v>
      </c>
      <c r="K1222" s="33"/>
      <c r="L1222" s="115"/>
      <c r="M1222" s="116"/>
      <c r="N1222" s="33"/>
      <c r="O1222" s="33"/>
      <c r="P1222" s="33"/>
    </row>
    <row r="1223" spans="1:16" ht="15" customHeight="1" outlineLevel="1">
      <c r="A1223" s="40"/>
      <c r="B1223" s="40"/>
      <c r="C1223" s="41"/>
      <c r="D1223" s="32"/>
      <c r="E1223" s="38"/>
      <c r="F1223" s="38"/>
      <c r="G1223" s="38"/>
      <c r="H1223" s="170"/>
      <c r="I1223" s="57"/>
      <c r="J1223" s="59">
        <f t="shared" si="99"/>
        <v>0</v>
      </c>
      <c r="K1223" s="33"/>
      <c r="L1223" s="115"/>
      <c r="M1223" s="116"/>
      <c r="N1223" s="33"/>
      <c r="O1223" s="33"/>
      <c r="P1223" s="33"/>
    </row>
    <row r="1224" spans="1:16" ht="15" customHeight="1" outlineLevel="1">
      <c r="A1224" s="40"/>
      <c r="B1224" s="40"/>
      <c r="C1224" s="41"/>
      <c r="D1224" s="32"/>
      <c r="E1224" s="38"/>
      <c r="F1224" s="38"/>
      <c r="G1224" s="38"/>
      <c r="H1224" s="170"/>
      <c r="I1224" s="57"/>
      <c r="J1224" s="59">
        <f t="shared" si="99"/>
        <v>0</v>
      </c>
      <c r="K1224" s="33"/>
      <c r="L1224" s="115"/>
      <c r="M1224" s="116"/>
      <c r="N1224" s="33"/>
      <c r="O1224" s="33"/>
      <c r="P1224" s="33"/>
    </row>
    <row r="1225" spans="1:16" ht="15" customHeight="1" outlineLevel="1">
      <c r="A1225" s="40"/>
      <c r="B1225" s="40"/>
      <c r="C1225" s="41"/>
      <c r="D1225" s="32"/>
      <c r="E1225" s="38"/>
      <c r="F1225" s="38"/>
      <c r="G1225" s="38"/>
      <c r="H1225" s="170"/>
      <c r="I1225" s="57"/>
      <c r="J1225" s="59">
        <f t="shared" si="99"/>
        <v>0</v>
      </c>
      <c r="K1225" s="33"/>
      <c r="L1225" s="115"/>
      <c r="M1225" s="116"/>
      <c r="N1225" s="33"/>
      <c r="O1225" s="33"/>
      <c r="P1225" s="33"/>
    </row>
    <row r="1226" spans="1:16" ht="15" customHeight="1" outlineLevel="1">
      <c r="A1226" s="40"/>
      <c r="B1226" s="40"/>
      <c r="C1226" s="41"/>
      <c r="D1226" s="32"/>
      <c r="E1226" s="38"/>
      <c r="F1226" s="38"/>
      <c r="G1226" s="38"/>
      <c r="H1226" s="170"/>
      <c r="I1226" s="57"/>
      <c r="J1226" s="61">
        <f t="shared" si="99"/>
        <v>0</v>
      </c>
      <c r="K1226" s="33"/>
      <c r="L1226" s="115"/>
      <c r="M1226" s="116"/>
      <c r="N1226" s="33"/>
      <c r="O1226" s="33"/>
      <c r="P1226" s="33"/>
    </row>
    <row r="1227" spans="1:16" ht="18" customHeight="1" outlineLevel="1">
      <c r="A1227" s="43"/>
      <c r="B1227" s="43"/>
      <c r="C1227" s="44"/>
      <c r="D1227" s="43"/>
      <c r="E1227" s="43"/>
      <c r="F1227" s="43"/>
      <c r="G1227" s="43"/>
      <c r="H1227" s="43"/>
      <c r="I1227" s="75" t="s">
        <v>95</v>
      </c>
      <c r="J1227" s="62">
        <f>SUBTOTAL(9,J1222:J1226)</f>
        <v>0</v>
      </c>
      <c r="K1227" s="164"/>
      <c r="L1227" s="164"/>
      <c r="M1227" s="160"/>
      <c r="N1227" s="164"/>
      <c r="O1227" s="164"/>
      <c r="P1227" s="164"/>
    </row>
    <row r="1228" spans="1:16" ht="18" customHeight="1" outlineLevel="1">
      <c r="A1228" s="43"/>
      <c r="B1228" s="43"/>
      <c r="C1228" s="44"/>
      <c r="D1228" s="43"/>
      <c r="E1228" s="43"/>
      <c r="F1228" s="43"/>
      <c r="G1228" s="43"/>
      <c r="H1228" s="43"/>
      <c r="I1228" s="75" t="s">
        <v>106</v>
      </c>
      <c r="J1228" s="76">
        <f>SUBTOTAL(9,J1201:J1227)</f>
        <v>117.3</v>
      </c>
      <c r="K1228" s="164"/>
      <c r="L1228" s="164"/>
      <c r="M1228" s="160"/>
      <c r="N1228" s="164"/>
      <c r="O1228" s="164"/>
      <c r="P1228" s="164"/>
    </row>
    <row r="1229" spans="1:16" ht="18" customHeight="1" outlineLevel="1">
      <c r="A1229" s="43"/>
      <c r="B1229" s="43" t="s">
        <v>10</v>
      </c>
      <c r="C1229" s="44"/>
      <c r="D1229" s="43"/>
      <c r="E1229" s="43"/>
      <c r="F1229" s="43"/>
      <c r="G1229" s="43"/>
      <c r="H1229" s="54" t="s">
        <v>367</v>
      </c>
      <c r="I1229" s="172">
        <f>$M$1</f>
        <v>0.20480000000000001</v>
      </c>
      <c r="J1229" s="76">
        <f>TRUNC(J1228*I1229,2)</f>
        <v>24.02</v>
      </c>
      <c r="K1229" s="164"/>
      <c r="L1229" s="115"/>
      <c r="M1229" s="116"/>
      <c r="N1229" s="164"/>
      <c r="O1229" s="164"/>
      <c r="P1229" s="164"/>
    </row>
    <row r="1230" spans="1:16" ht="18" customHeight="1" outlineLevel="1">
      <c r="A1230" s="43"/>
      <c r="B1230" s="53" t="s">
        <v>372</v>
      </c>
      <c r="C1230" s="55">
        <v>45040</v>
      </c>
      <c r="D1230" s="43"/>
      <c r="E1230" s="43"/>
      <c r="F1230" s="43"/>
      <c r="G1230" s="43"/>
      <c r="H1230" s="43"/>
      <c r="I1230" s="75" t="s">
        <v>96</v>
      </c>
      <c r="J1230" s="76">
        <f>SUM(J1228:J1229)</f>
        <v>141.32</v>
      </c>
      <c r="K1230" s="164"/>
      <c r="L1230" s="113"/>
      <c r="M1230" s="114"/>
      <c r="N1230" s="164"/>
      <c r="O1230" s="164"/>
      <c r="P1230" s="164"/>
    </row>
    <row r="1232" spans="1:16" s="266" customFormat="1" ht="18" customHeight="1">
      <c r="A1232" s="260" t="s">
        <v>683</v>
      </c>
      <c r="B1232" s="261"/>
      <c r="C1232" s="262"/>
      <c r="D1232" s="261"/>
      <c r="E1232" s="261"/>
      <c r="F1232" s="261"/>
      <c r="G1232" s="261"/>
      <c r="H1232" s="261"/>
      <c r="I1232" s="263"/>
      <c r="J1232" s="282"/>
      <c r="K1232" s="264"/>
      <c r="L1232" s="264"/>
      <c r="M1232" s="265"/>
      <c r="N1232" s="264"/>
      <c r="O1232" s="264"/>
      <c r="P1232" s="264"/>
    </row>
    <row r="1233" spans="1:16" ht="18" customHeight="1" outlineLevel="1">
      <c r="A1233" s="28" t="s">
        <v>63</v>
      </c>
      <c r="B1233" s="137" t="s">
        <v>64</v>
      </c>
      <c r="C1233" s="29" t="s">
        <v>65</v>
      </c>
      <c r="D1233" s="137" t="s">
        <v>66</v>
      </c>
      <c r="E1233" s="321" t="s">
        <v>67</v>
      </c>
      <c r="F1233" s="321"/>
      <c r="G1233" s="321" t="s">
        <v>68</v>
      </c>
      <c r="H1233" s="321"/>
      <c r="I1233" s="136" t="s">
        <v>69</v>
      </c>
      <c r="J1233" s="137" t="s">
        <v>70</v>
      </c>
      <c r="K1233" s="30"/>
      <c r="L1233" s="113"/>
      <c r="M1233" s="114"/>
      <c r="N1233" s="161"/>
      <c r="O1233" s="161"/>
      <c r="P1233" s="161"/>
    </row>
    <row r="1234" spans="1:16" ht="15" customHeight="1" outlineLevel="1">
      <c r="A1234" s="162" t="str">
        <f>VLOOKUP(B1234,Equipamentos!A:E,2,FALSE)</f>
        <v>GRUPO GERADOR 36 / 40 KVA</v>
      </c>
      <c r="B1234" s="163">
        <v>30042</v>
      </c>
      <c r="C1234" s="56">
        <v>1</v>
      </c>
      <c r="D1234" s="57"/>
      <c r="E1234" s="320">
        <f>VLOOKUP(B1234,Equipamentos!A:E,4,FALSE)</f>
        <v>37.67</v>
      </c>
      <c r="F1234" s="320"/>
      <c r="G1234" s="320">
        <f>VLOOKUP(B1234,Equipamentos!A:E,5,FALSE)</f>
        <v>2.7</v>
      </c>
      <c r="H1234" s="320"/>
      <c r="I1234" s="31">
        <v>4.02E-2</v>
      </c>
      <c r="J1234" s="59">
        <f>TRUNC(I1234*((C1234*E1234)+(D1234*G1234)),2)</f>
        <v>1.51</v>
      </c>
      <c r="K1234" s="33"/>
      <c r="L1234" s="115"/>
      <c r="M1234" s="116"/>
      <c r="N1234" s="164"/>
      <c r="O1234" s="164"/>
      <c r="P1234" s="164"/>
    </row>
    <row r="1235" spans="1:16" ht="15" customHeight="1" outlineLevel="1">
      <c r="A1235" s="162" t="str">
        <f>VLOOKUP(B1235,Equipamentos!A:E,2,FALSE)</f>
        <v>SERRA CIRCULAR 12" COM BANCADA</v>
      </c>
      <c r="B1235" s="163">
        <v>30047</v>
      </c>
      <c r="C1235" s="56">
        <v>1</v>
      </c>
      <c r="D1235" s="57"/>
      <c r="E1235" s="320">
        <f>VLOOKUP(B1235,Equipamentos!A:E,4,FALSE)</f>
        <v>0.9</v>
      </c>
      <c r="F1235" s="320"/>
      <c r="G1235" s="320">
        <f>VLOOKUP(B1235,Equipamentos!A:E,5,FALSE)</f>
        <v>0.57999999999999996</v>
      </c>
      <c r="H1235" s="320"/>
      <c r="I1235" s="31">
        <v>4.02E-2</v>
      </c>
      <c r="J1235" s="59">
        <f t="shared" ref="J1235:J1243" si="100">TRUNC(I1235*((C1235*E1235)+(D1235*G1235)),2)</f>
        <v>0.03</v>
      </c>
      <c r="K1235" s="33"/>
      <c r="L1235" s="115"/>
      <c r="M1235" s="116"/>
      <c r="N1235" s="164"/>
      <c r="O1235" s="164"/>
      <c r="P1235" s="164"/>
    </row>
    <row r="1236" spans="1:16" ht="15" customHeight="1" outlineLevel="1">
      <c r="A1236" s="162">
        <f>VLOOKUP(B1236,Equipamentos!A:E,2,FALSE)</f>
        <v>0</v>
      </c>
      <c r="B1236" s="163"/>
      <c r="C1236" s="56"/>
      <c r="D1236" s="57"/>
      <c r="E1236" s="320">
        <f>VLOOKUP(B1236,Equipamentos!A:E,4,FALSE)</f>
        <v>0</v>
      </c>
      <c r="F1236" s="320"/>
      <c r="G1236" s="320">
        <f>VLOOKUP(B1236,Equipamentos!A:E,5,FALSE)</f>
        <v>0</v>
      </c>
      <c r="H1236" s="320"/>
      <c r="I1236" s="31"/>
      <c r="J1236" s="59">
        <f t="shared" si="100"/>
        <v>0</v>
      </c>
      <c r="K1236" s="33"/>
      <c r="L1236" s="115"/>
      <c r="M1236" s="116"/>
      <c r="N1236" s="164"/>
      <c r="O1236" s="164"/>
      <c r="P1236" s="164"/>
    </row>
    <row r="1237" spans="1:16" ht="15" customHeight="1" outlineLevel="1">
      <c r="A1237" s="162">
        <f>VLOOKUP(B1237,Equipamentos!A:E,2,FALSE)</f>
        <v>0</v>
      </c>
      <c r="B1237" s="163"/>
      <c r="C1237" s="56"/>
      <c r="D1237" s="57"/>
      <c r="E1237" s="320">
        <f>VLOOKUP(B1237,Equipamentos!A:E,4,FALSE)</f>
        <v>0</v>
      </c>
      <c r="F1237" s="320"/>
      <c r="G1237" s="320">
        <f>VLOOKUP(B1237,Equipamentos!A:E,5,FALSE)</f>
        <v>0</v>
      </c>
      <c r="H1237" s="320"/>
      <c r="I1237" s="31"/>
      <c r="J1237" s="59">
        <f t="shared" si="100"/>
        <v>0</v>
      </c>
      <c r="K1237" s="33"/>
      <c r="L1237" s="115"/>
      <c r="M1237" s="116"/>
      <c r="N1237" s="164"/>
      <c r="O1237" s="164"/>
      <c r="P1237" s="164"/>
    </row>
    <row r="1238" spans="1:16" ht="15" customHeight="1" outlineLevel="1">
      <c r="A1238" s="162">
        <f>VLOOKUP(B1238,Equipamentos!A:E,2,FALSE)</f>
        <v>0</v>
      </c>
      <c r="B1238" s="163"/>
      <c r="C1238" s="56"/>
      <c r="D1238" s="57"/>
      <c r="E1238" s="320">
        <f>VLOOKUP(B1238,Equipamentos!A:E,4,FALSE)</f>
        <v>0</v>
      </c>
      <c r="F1238" s="320"/>
      <c r="G1238" s="320">
        <f>VLOOKUP(B1238,Equipamentos!A:E,5,FALSE)</f>
        <v>0</v>
      </c>
      <c r="H1238" s="320"/>
      <c r="I1238" s="31"/>
      <c r="J1238" s="59">
        <f t="shared" si="100"/>
        <v>0</v>
      </c>
      <c r="K1238" s="33"/>
      <c r="L1238" s="115"/>
      <c r="M1238" s="116"/>
      <c r="N1238" s="164"/>
      <c r="O1238" s="164"/>
      <c r="P1238" s="164"/>
    </row>
    <row r="1239" spans="1:16" ht="15" customHeight="1" outlineLevel="1">
      <c r="A1239" s="162">
        <f>VLOOKUP(B1239,Equipamentos!A:E,2,FALSE)</f>
        <v>0</v>
      </c>
      <c r="B1239" s="163"/>
      <c r="C1239" s="56"/>
      <c r="D1239" s="57"/>
      <c r="E1239" s="320">
        <f>VLOOKUP(B1239,Equipamentos!A:E,4,FALSE)</f>
        <v>0</v>
      </c>
      <c r="F1239" s="320"/>
      <c r="G1239" s="320">
        <f>VLOOKUP(B1239,Equipamentos!A:E,5,FALSE)</f>
        <v>0</v>
      </c>
      <c r="H1239" s="320"/>
      <c r="I1239" s="31"/>
      <c r="J1239" s="59">
        <f t="shared" si="100"/>
        <v>0</v>
      </c>
      <c r="K1239" s="33"/>
      <c r="L1239" s="115"/>
      <c r="M1239" s="116"/>
      <c r="N1239" s="164"/>
      <c r="O1239" s="164"/>
      <c r="P1239" s="164"/>
    </row>
    <row r="1240" spans="1:16" ht="15" customHeight="1" outlineLevel="1">
      <c r="A1240" s="162">
        <f>VLOOKUP(B1240,Equipamentos!A:E,2,FALSE)</f>
        <v>0</v>
      </c>
      <c r="B1240" s="163"/>
      <c r="C1240" s="56"/>
      <c r="D1240" s="57"/>
      <c r="E1240" s="320">
        <f>VLOOKUP(B1240,Equipamentos!A:E,4,FALSE)</f>
        <v>0</v>
      </c>
      <c r="F1240" s="320"/>
      <c r="G1240" s="320">
        <f>VLOOKUP(B1240,Equipamentos!A:E,5,FALSE)</f>
        <v>0</v>
      </c>
      <c r="H1240" s="320"/>
      <c r="I1240" s="31"/>
      <c r="J1240" s="59">
        <f t="shared" si="100"/>
        <v>0</v>
      </c>
      <c r="K1240" s="33"/>
      <c r="L1240" s="115"/>
      <c r="M1240" s="116"/>
      <c r="N1240" s="164"/>
      <c r="O1240" s="164"/>
      <c r="P1240" s="164"/>
    </row>
    <row r="1241" spans="1:16" ht="15" customHeight="1" outlineLevel="1">
      <c r="A1241" s="162">
        <f>VLOOKUP(B1241,Equipamentos!A:E,2,FALSE)</f>
        <v>0</v>
      </c>
      <c r="B1241" s="163"/>
      <c r="C1241" s="56"/>
      <c r="D1241" s="57"/>
      <c r="E1241" s="320">
        <f>VLOOKUP(B1241,Equipamentos!A:E,4,FALSE)</f>
        <v>0</v>
      </c>
      <c r="F1241" s="320"/>
      <c r="G1241" s="320">
        <f>VLOOKUP(B1241,Equipamentos!A:E,5,FALSE)</f>
        <v>0</v>
      </c>
      <c r="H1241" s="320"/>
      <c r="I1241" s="31"/>
      <c r="J1241" s="59">
        <f t="shared" si="100"/>
        <v>0</v>
      </c>
      <c r="K1241" s="33"/>
      <c r="L1241" s="115"/>
      <c r="M1241" s="116"/>
      <c r="N1241" s="164"/>
      <c r="O1241" s="164"/>
      <c r="P1241" s="164"/>
    </row>
    <row r="1242" spans="1:16" ht="15" customHeight="1" outlineLevel="1">
      <c r="A1242" s="162">
        <f>VLOOKUP(B1242,Equipamentos!A:E,2,FALSE)</f>
        <v>0</v>
      </c>
      <c r="B1242" s="163"/>
      <c r="C1242" s="56"/>
      <c r="D1242" s="57"/>
      <c r="E1242" s="320">
        <f>VLOOKUP(B1242,Equipamentos!A:E,4,FALSE)</f>
        <v>0</v>
      </c>
      <c r="F1242" s="320"/>
      <c r="G1242" s="320">
        <f>VLOOKUP(B1242,Equipamentos!A:E,5,FALSE)</f>
        <v>0</v>
      </c>
      <c r="H1242" s="320"/>
      <c r="I1242" s="31"/>
      <c r="J1242" s="59">
        <f t="shared" si="100"/>
        <v>0</v>
      </c>
      <c r="K1242" s="33"/>
      <c r="L1242" s="115"/>
      <c r="M1242" s="116"/>
      <c r="N1242" s="164"/>
      <c r="O1242" s="164"/>
      <c r="P1242" s="164"/>
    </row>
    <row r="1243" spans="1:16" ht="15" customHeight="1" outlineLevel="1">
      <c r="A1243" s="162">
        <f>VLOOKUP(B1243,Equipamentos!A:E,2,FALSE)</f>
        <v>0</v>
      </c>
      <c r="B1243" s="163"/>
      <c r="C1243" s="56"/>
      <c r="D1243" s="57"/>
      <c r="E1243" s="320">
        <f>VLOOKUP(B1243,Equipamentos!A:E,4,FALSE)</f>
        <v>0</v>
      </c>
      <c r="F1243" s="320"/>
      <c r="G1243" s="320">
        <f>VLOOKUP(B1243,Equipamentos!A:E,5,FALSE)</f>
        <v>0</v>
      </c>
      <c r="H1243" s="320"/>
      <c r="I1243" s="31"/>
      <c r="J1243" s="61">
        <f t="shared" si="100"/>
        <v>0</v>
      </c>
      <c r="K1243" s="33"/>
      <c r="L1243" s="115"/>
      <c r="M1243" s="116"/>
      <c r="N1243" s="164"/>
      <c r="O1243" s="164"/>
      <c r="P1243" s="164"/>
    </row>
    <row r="1244" spans="1:16" ht="18" customHeight="1" outlineLevel="1">
      <c r="A1244" s="34"/>
      <c r="B1244" s="34"/>
      <c r="C1244" s="35"/>
      <c r="D1244" s="34"/>
      <c r="E1244" s="34"/>
      <c r="F1244" s="34"/>
      <c r="G1244" s="34"/>
      <c r="H1244" s="34"/>
      <c r="I1244" s="36" t="s">
        <v>71</v>
      </c>
      <c r="J1244" s="62">
        <f>SUBTOTAL(9,J1234:J1243)</f>
        <v>1.54</v>
      </c>
      <c r="K1244" s="33"/>
      <c r="L1244" s="117"/>
      <c r="M1244" s="46"/>
      <c r="N1244" s="164"/>
      <c r="O1244" s="164"/>
      <c r="P1244" s="164"/>
    </row>
    <row r="1245" spans="1:16" ht="18" customHeight="1" outlineLevel="1">
      <c r="A1245" s="28" t="s">
        <v>72</v>
      </c>
      <c r="B1245" s="137" t="s">
        <v>64</v>
      </c>
      <c r="C1245" s="29" t="s">
        <v>73</v>
      </c>
      <c r="D1245" s="137" t="s">
        <v>74</v>
      </c>
      <c r="E1245" s="321" t="s">
        <v>368</v>
      </c>
      <c r="F1245" s="326"/>
      <c r="G1245" s="165"/>
      <c r="H1245" s="165"/>
      <c r="I1245" s="136" t="s">
        <v>69</v>
      </c>
      <c r="J1245" s="63" t="s">
        <v>70</v>
      </c>
      <c r="K1245" s="30"/>
      <c r="L1245" s="113"/>
      <c r="M1245" s="114"/>
      <c r="N1245" s="30"/>
      <c r="O1245" s="30"/>
      <c r="P1245" s="30"/>
    </row>
    <row r="1246" spans="1:16" ht="15" customHeight="1" outlineLevel="1">
      <c r="A1246" s="162" t="str">
        <f>VLOOKUP(B1246,'M.O.'!A:E,2,FALSE)</f>
        <v>ENCARREGADO DE SERVIÇO</v>
      </c>
      <c r="B1246" s="163">
        <v>20002</v>
      </c>
      <c r="C1246" s="58">
        <v>11.61</v>
      </c>
      <c r="D1246" s="59">
        <f>VLOOKUP(B1246,'M.O.'!A:E,5,FALSE)</f>
        <v>22.27</v>
      </c>
      <c r="E1246" s="323">
        <v>111.5</v>
      </c>
      <c r="F1246" s="323"/>
      <c r="G1246" s="38"/>
      <c r="H1246" s="38"/>
      <c r="I1246" s="31">
        <v>7.0000000000000007E-2</v>
      </c>
      <c r="J1246" s="59">
        <f t="shared" ref="J1246:J1255" si="101">TRUNC(I1246*D1246,2)</f>
        <v>1.55</v>
      </c>
      <c r="K1246" s="33"/>
      <c r="L1246" s="115"/>
      <c r="M1246" s="116"/>
      <c r="N1246" s="33"/>
      <c r="O1246" s="33"/>
      <c r="P1246" s="33"/>
    </row>
    <row r="1247" spans="1:16" ht="15" outlineLevel="1">
      <c r="A1247" s="162" t="str">
        <f>VLOOKUP(B1247,'M.O.'!A:E,2,FALSE)</f>
        <v>AJUDANTE</v>
      </c>
      <c r="B1247" s="163">
        <v>20003</v>
      </c>
      <c r="C1247" s="58">
        <v>6.42</v>
      </c>
      <c r="D1247" s="59">
        <f>VLOOKUP(B1247,'M.O.'!A:E,5,FALSE)</f>
        <v>14.1</v>
      </c>
      <c r="E1247" s="323">
        <v>111.5</v>
      </c>
      <c r="F1247" s="323"/>
      <c r="G1247" s="38"/>
      <c r="H1247" s="38"/>
      <c r="I1247" s="31">
        <v>0.7</v>
      </c>
      <c r="J1247" s="59">
        <f t="shared" si="101"/>
        <v>9.8699999999999992</v>
      </c>
      <c r="K1247" s="33"/>
      <c r="L1247" s="115"/>
      <c r="M1247" s="116"/>
      <c r="N1247" s="33"/>
      <c r="O1247" s="33"/>
      <c r="P1247" s="33"/>
    </row>
    <row r="1248" spans="1:16" ht="15" outlineLevel="1">
      <c r="A1248" s="162" t="str">
        <f>VLOOKUP(B1248,'M.O.'!A:E,2,FALSE)</f>
        <v>CARPINTEIRO</v>
      </c>
      <c r="B1248" s="163">
        <v>20016</v>
      </c>
      <c r="C1248" s="58">
        <v>8.2899999999999991</v>
      </c>
      <c r="D1248" s="59">
        <f>VLOOKUP(B1248,'M.O.'!A:E,5,FALSE)</f>
        <v>18.71</v>
      </c>
      <c r="E1248" s="323">
        <v>111.5</v>
      </c>
      <c r="F1248" s="323"/>
      <c r="G1248" s="38"/>
      <c r="H1248" s="38"/>
      <c r="I1248" s="31">
        <v>0.7</v>
      </c>
      <c r="J1248" s="59">
        <f t="shared" si="101"/>
        <v>13.09</v>
      </c>
      <c r="K1248" s="33"/>
      <c r="L1248" s="115"/>
      <c r="M1248" s="116"/>
      <c r="N1248" s="33"/>
      <c r="O1248" s="33"/>
      <c r="P1248" s="33"/>
    </row>
    <row r="1249" spans="1:16" ht="15" outlineLevel="1">
      <c r="A1249" s="162" t="str">
        <f>VLOOKUP(B1249,'M.O.'!A:E,2,FALSE)</f>
        <v>ARMADOR</v>
      </c>
      <c r="B1249" s="163">
        <v>20018</v>
      </c>
      <c r="C1249" s="58">
        <v>8.1999999999999993</v>
      </c>
      <c r="D1249" s="59">
        <f>VLOOKUP(B1249,'M.O.'!A:E,5,FALSE)</f>
        <v>18.71</v>
      </c>
      <c r="E1249" s="323">
        <v>111.5</v>
      </c>
      <c r="F1249" s="323"/>
      <c r="G1249" s="38"/>
      <c r="H1249" s="38"/>
      <c r="I1249" s="31">
        <v>1.78E-2</v>
      </c>
      <c r="J1249" s="59">
        <f t="shared" si="101"/>
        <v>0.33</v>
      </c>
      <c r="K1249" s="33"/>
      <c r="L1249" s="115"/>
      <c r="M1249" s="116"/>
      <c r="N1249" s="33"/>
      <c r="O1249" s="33"/>
      <c r="P1249" s="33"/>
    </row>
    <row r="1250" spans="1:16" ht="15" outlineLevel="1">
      <c r="A1250" s="162">
        <f>VLOOKUP(B1250,'M.O.'!A:E,2,FALSE)</f>
        <v>0</v>
      </c>
      <c r="B1250" s="163"/>
      <c r="C1250" s="58"/>
      <c r="D1250" s="59">
        <f>VLOOKUP(B1250,'M.O.'!A:E,5,FALSE)</f>
        <v>0</v>
      </c>
      <c r="E1250" s="323">
        <v>111.5</v>
      </c>
      <c r="F1250" s="323"/>
      <c r="G1250" s="38"/>
      <c r="H1250" s="38"/>
      <c r="I1250" s="31"/>
      <c r="J1250" s="59">
        <f t="shared" si="101"/>
        <v>0</v>
      </c>
      <c r="K1250" s="33"/>
      <c r="L1250" s="115"/>
      <c r="M1250" s="116"/>
      <c r="N1250" s="33"/>
      <c r="O1250" s="33"/>
      <c r="P1250" s="33"/>
    </row>
    <row r="1251" spans="1:16" ht="15" outlineLevel="1">
      <c r="A1251" s="162">
        <f>VLOOKUP(B1251,'M.O.'!A:E,2,FALSE)</f>
        <v>0</v>
      </c>
      <c r="B1251" s="163"/>
      <c r="C1251" s="58"/>
      <c r="D1251" s="59">
        <f>VLOOKUP(B1251,'M.O.'!A:E,5,FALSE)</f>
        <v>0</v>
      </c>
      <c r="E1251" s="323">
        <v>111.5</v>
      </c>
      <c r="F1251" s="323"/>
      <c r="G1251" s="38"/>
      <c r="H1251" s="38"/>
      <c r="I1251" s="31"/>
      <c r="J1251" s="59">
        <f t="shared" si="101"/>
        <v>0</v>
      </c>
      <c r="K1251" s="33"/>
      <c r="L1251" s="115"/>
      <c r="M1251" s="116"/>
      <c r="N1251" s="33"/>
      <c r="O1251" s="33"/>
      <c r="P1251" s="33"/>
    </row>
    <row r="1252" spans="1:16" ht="15" outlineLevel="1">
      <c r="A1252" s="162">
        <f>VLOOKUP(B1252,'M.O.'!A:E,2,FALSE)</f>
        <v>0</v>
      </c>
      <c r="B1252" s="163"/>
      <c r="C1252" s="58"/>
      <c r="D1252" s="59">
        <f>VLOOKUP(B1252,'M.O.'!A:E,5,FALSE)</f>
        <v>0</v>
      </c>
      <c r="E1252" s="323">
        <v>111.5</v>
      </c>
      <c r="F1252" s="323"/>
      <c r="G1252" s="38"/>
      <c r="H1252" s="38"/>
      <c r="I1252" s="31"/>
      <c r="J1252" s="59">
        <f t="shared" si="101"/>
        <v>0</v>
      </c>
      <c r="K1252" s="33"/>
      <c r="L1252" s="115"/>
      <c r="M1252" s="116"/>
      <c r="N1252" s="33"/>
      <c r="O1252" s="33"/>
      <c r="P1252" s="33"/>
    </row>
    <row r="1253" spans="1:16" ht="15" outlineLevel="1">
      <c r="A1253" s="162">
        <f>VLOOKUP(B1253,'M.O.'!A:E,2,FALSE)</f>
        <v>0</v>
      </c>
      <c r="B1253" s="163"/>
      <c r="C1253" s="58"/>
      <c r="D1253" s="59">
        <f>VLOOKUP(B1253,'M.O.'!A:E,5,FALSE)</f>
        <v>0</v>
      </c>
      <c r="E1253" s="323">
        <v>111.5</v>
      </c>
      <c r="F1253" s="323"/>
      <c r="G1253" s="38"/>
      <c r="H1253" s="38"/>
      <c r="I1253" s="31"/>
      <c r="J1253" s="59">
        <f t="shared" si="101"/>
        <v>0</v>
      </c>
      <c r="K1253" s="33"/>
      <c r="L1253" s="115"/>
      <c r="M1253" s="116"/>
      <c r="N1253" s="33"/>
      <c r="O1253" s="33"/>
      <c r="P1253" s="33"/>
    </row>
    <row r="1254" spans="1:16" ht="15" outlineLevel="1">
      <c r="A1254" s="162">
        <f>VLOOKUP(B1254,'M.O.'!A:E,2,FALSE)</f>
        <v>0</v>
      </c>
      <c r="B1254" s="163"/>
      <c r="C1254" s="58"/>
      <c r="D1254" s="59">
        <f>VLOOKUP(B1254,'M.O.'!A:E,5,FALSE)</f>
        <v>0</v>
      </c>
      <c r="E1254" s="323">
        <v>111.5</v>
      </c>
      <c r="F1254" s="323"/>
      <c r="G1254" s="38"/>
      <c r="H1254" s="38"/>
      <c r="I1254" s="31"/>
      <c r="J1254" s="59">
        <f t="shared" si="101"/>
        <v>0</v>
      </c>
      <c r="K1254" s="33"/>
      <c r="L1254" s="115"/>
      <c r="M1254" s="116"/>
      <c r="N1254" s="33"/>
      <c r="O1254" s="33"/>
      <c r="P1254" s="33"/>
    </row>
    <row r="1255" spans="1:16" ht="15" outlineLevel="1">
      <c r="A1255" s="162">
        <f>VLOOKUP(B1255,'M.O.'!A:E,2,FALSE)</f>
        <v>0</v>
      </c>
      <c r="B1255" s="163"/>
      <c r="C1255" s="58"/>
      <c r="D1255" s="59">
        <f>VLOOKUP(B1255,'M.O.'!A:E,5,FALSE)</f>
        <v>0</v>
      </c>
      <c r="E1255" s="323">
        <v>111.5</v>
      </c>
      <c r="F1255" s="323"/>
      <c r="G1255" s="38"/>
      <c r="H1255" s="38"/>
      <c r="I1255" s="31"/>
      <c r="J1255" s="61">
        <f t="shared" si="101"/>
        <v>0</v>
      </c>
      <c r="K1255" s="33"/>
      <c r="L1255" s="115"/>
      <c r="M1255" s="116"/>
      <c r="N1255" s="33"/>
      <c r="O1255" s="33"/>
      <c r="P1255" s="33"/>
    </row>
    <row r="1256" spans="1:16" ht="18" customHeight="1" outlineLevel="1">
      <c r="A1256" s="34"/>
      <c r="B1256" s="34"/>
      <c r="C1256" s="35"/>
      <c r="D1256" s="34"/>
      <c r="E1256" s="34"/>
      <c r="F1256" s="34"/>
      <c r="G1256" s="34"/>
      <c r="H1256" s="34"/>
      <c r="I1256" s="36" t="s">
        <v>75</v>
      </c>
      <c r="J1256" s="62">
        <f>SUBTOTAL(9,J1246:J1255)</f>
        <v>24.839999999999996</v>
      </c>
      <c r="K1256" s="33"/>
      <c r="L1256" s="117"/>
      <c r="M1256" s="46"/>
      <c r="N1256" s="39"/>
      <c r="O1256" s="39"/>
      <c r="P1256" s="39"/>
    </row>
    <row r="1257" spans="1:16" ht="18" customHeight="1" outlineLevel="1">
      <c r="A1257" s="28" t="s">
        <v>76</v>
      </c>
      <c r="B1257" s="137" t="s">
        <v>64</v>
      </c>
      <c r="C1257" s="29" t="s">
        <v>77</v>
      </c>
      <c r="D1257" s="137" t="s">
        <v>78</v>
      </c>
      <c r="E1257" s="321" t="s">
        <v>79</v>
      </c>
      <c r="F1257" s="321"/>
      <c r="G1257" s="324" t="s">
        <v>80</v>
      </c>
      <c r="H1257" s="324"/>
      <c r="I1257" s="136"/>
      <c r="J1257" s="63" t="s">
        <v>81</v>
      </c>
      <c r="K1257" s="30"/>
      <c r="L1257" s="113"/>
      <c r="M1257" s="114"/>
      <c r="N1257" s="30"/>
      <c r="O1257" s="30"/>
      <c r="P1257" s="30"/>
    </row>
    <row r="1258" spans="1:16" ht="15" customHeight="1" outlineLevel="1">
      <c r="A1258" s="40" t="s">
        <v>369</v>
      </c>
      <c r="B1258" s="166">
        <v>14</v>
      </c>
      <c r="C1258" s="41">
        <v>5</v>
      </c>
      <c r="D1258" s="42" t="s">
        <v>98</v>
      </c>
      <c r="E1258" s="325"/>
      <c r="F1258" s="325"/>
      <c r="G1258" s="325"/>
      <c r="H1258" s="325"/>
      <c r="I1258" s="167"/>
      <c r="J1258" s="59">
        <f>TRUNC((IF(D1258&lt;&gt;0,J1256,0)+IF(E1258&lt;&gt;0,J1244,0)+IF(G1258&lt;&gt;0,J1277,0))*(C1258/100),2)</f>
        <v>1.24</v>
      </c>
      <c r="K1258" s="33"/>
      <c r="L1258" s="168"/>
      <c r="M1258" s="169"/>
      <c r="N1258" s="33"/>
      <c r="O1258" s="33"/>
      <c r="P1258" s="33"/>
    </row>
    <row r="1259" spans="1:16" ht="15" customHeight="1" outlineLevel="1">
      <c r="A1259" s="40" t="s">
        <v>99</v>
      </c>
      <c r="B1259" s="166">
        <v>11</v>
      </c>
      <c r="C1259" s="41">
        <v>1.1200000000000001</v>
      </c>
      <c r="D1259" s="42" t="s">
        <v>98</v>
      </c>
      <c r="E1259" s="325"/>
      <c r="F1259" s="325"/>
      <c r="G1259" s="325"/>
      <c r="H1259" s="325"/>
      <c r="I1259" s="167"/>
      <c r="J1259" s="59">
        <f>TRUNC((IF(D1259&lt;&gt;0,J1256,0)+IF(E1259&lt;&gt;0,J1244,0)+IF(G1259&lt;&gt;0,J1277,0))*(C1259/100),2)</f>
        <v>0.27</v>
      </c>
      <c r="K1259" s="33"/>
      <c r="L1259" s="168"/>
      <c r="M1259" s="169"/>
      <c r="N1259" s="33"/>
      <c r="O1259" s="33"/>
      <c r="P1259" s="33"/>
    </row>
    <row r="1260" spans="1:16" ht="15" customHeight="1" outlineLevel="1">
      <c r="A1260" s="40" t="s">
        <v>100</v>
      </c>
      <c r="B1260" s="166">
        <v>12</v>
      </c>
      <c r="C1260" s="41">
        <v>9.6</v>
      </c>
      <c r="D1260" s="42" t="s">
        <v>98</v>
      </c>
      <c r="E1260" s="325"/>
      <c r="F1260" s="325"/>
      <c r="G1260" s="325"/>
      <c r="H1260" s="325"/>
      <c r="I1260" s="167"/>
      <c r="J1260" s="59">
        <f>TRUNC((IF(D1260&lt;&gt;0,J1256,0)+IF(E1260&lt;&gt;0,J1244,0)+IF(G1260&lt;&gt;0,J1277,0))*(C1260/100),2)</f>
        <v>2.38</v>
      </c>
      <c r="K1260" s="33"/>
      <c r="L1260" s="168"/>
      <c r="M1260" s="169"/>
      <c r="N1260" s="33"/>
      <c r="O1260" s="33"/>
      <c r="P1260" s="33"/>
    </row>
    <row r="1261" spans="1:16" ht="15" customHeight="1" outlineLevel="1">
      <c r="A1261" s="40" t="s">
        <v>101</v>
      </c>
      <c r="B1261" s="166">
        <v>13</v>
      </c>
      <c r="C1261" s="41">
        <v>4.79</v>
      </c>
      <c r="D1261" s="42" t="s">
        <v>98</v>
      </c>
      <c r="E1261" s="325"/>
      <c r="F1261" s="325"/>
      <c r="G1261" s="325"/>
      <c r="H1261" s="325"/>
      <c r="I1261" s="167"/>
      <c r="J1261" s="61">
        <f>TRUNC((IF(D1261&lt;&gt;0,J1256,0)+IF(E1261&lt;&gt;0,J1244,0)+IF(G1261&lt;&gt;0,J1277,0))*(C1261/100),2)</f>
        <v>1.18</v>
      </c>
      <c r="K1261" s="33"/>
      <c r="L1261" s="168"/>
      <c r="M1261" s="169"/>
      <c r="N1261" s="33"/>
      <c r="O1261" s="33"/>
      <c r="P1261" s="33"/>
    </row>
    <row r="1262" spans="1:16" ht="18" customHeight="1" outlineLevel="1">
      <c r="A1262" s="43"/>
      <c r="B1262" s="43"/>
      <c r="C1262" s="44"/>
      <c r="D1262" s="43"/>
      <c r="E1262" s="43"/>
      <c r="F1262" s="43"/>
      <c r="G1262" s="43"/>
      <c r="H1262" s="43"/>
      <c r="I1262" s="45" t="s">
        <v>82</v>
      </c>
      <c r="J1262" s="62">
        <f>SUBTOTAL(9,J1258:J1261)</f>
        <v>5.0699999999999994</v>
      </c>
      <c r="K1262" s="33"/>
      <c r="L1262" s="117"/>
      <c r="M1262" s="46"/>
      <c r="N1262" s="164"/>
      <c r="O1262" s="164"/>
      <c r="P1262" s="164"/>
    </row>
    <row r="1263" spans="1:16" ht="18" customHeight="1" outlineLevel="1">
      <c r="A1263" s="43"/>
      <c r="B1263" s="43"/>
      <c r="C1263" s="44"/>
      <c r="D1263" s="43"/>
      <c r="E1263" s="43"/>
      <c r="F1263" s="43"/>
      <c r="G1263" s="43"/>
      <c r="H1263" s="43"/>
      <c r="I1263" s="45" t="s">
        <v>370</v>
      </c>
      <c r="J1263" s="62">
        <f>SUBTOTAL(9,J1234:J1262)</f>
        <v>31.449999999999992</v>
      </c>
      <c r="K1263" s="33"/>
      <c r="L1263" s="117"/>
      <c r="M1263" s="46"/>
      <c r="N1263" s="33"/>
      <c r="O1263" s="33"/>
      <c r="P1263" s="33"/>
    </row>
    <row r="1264" spans="1:16" ht="18" customHeight="1" outlineLevel="1">
      <c r="A1264" s="43"/>
      <c r="B1264" s="43"/>
      <c r="C1264" s="44"/>
      <c r="D1264" s="43"/>
      <c r="E1264" s="43"/>
      <c r="F1264" s="43"/>
      <c r="G1264" s="43"/>
      <c r="H1264" s="43"/>
      <c r="I1264" s="45" t="s">
        <v>83</v>
      </c>
      <c r="J1264" s="64">
        <v>1</v>
      </c>
      <c r="K1264" s="33"/>
      <c r="L1264" s="117"/>
      <c r="M1264" s="46"/>
      <c r="N1264" s="33"/>
      <c r="O1264" s="33"/>
      <c r="P1264" s="33"/>
    </row>
    <row r="1265" spans="1:16" ht="18" customHeight="1" outlineLevel="1">
      <c r="A1265" s="43"/>
      <c r="B1265" s="43"/>
      <c r="C1265" s="44"/>
      <c r="D1265" s="43"/>
      <c r="E1265" s="43"/>
      <c r="F1265" s="43"/>
      <c r="G1265" s="43"/>
      <c r="H1265" s="43"/>
      <c r="I1265" s="45" t="s">
        <v>84</v>
      </c>
      <c r="J1265" s="65">
        <f>TRUNC(J1263/J1264,2)</f>
        <v>31.45</v>
      </c>
      <c r="K1265" s="33"/>
      <c r="L1265" s="117"/>
      <c r="M1265" s="46"/>
      <c r="N1265" s="33"/>
      <c r="O1265" s="33"/>
      <c r="P1265" s="33"/>
    </row>
    <row r="1266" spans="1:16" ht="18" customHeight="1" outlineLevel="1">
      <c r="A1266" s="47" t="s">
        <v>85</v>
      </c>
      <c r="B1266" s="48" t="s">
        <v>64</v>
      </c>
      <c r="C1266" s="49" t="s">
        <v>13</v>
      </c>
      <c r="D1266" s="37" t="s">
        <v>94</v>
      </c>
      <c r="E1266" s="37"/>
      <c r="F1266" s="37"/>
      <c r="G1266" s="50"/>
      <c r="H1266" s="50"/>
      <c r="I1266" s="50" t="s">
        <v>69</v>
      </c>
      <c r="J1266" s="63" t="s">
        <v>94</v>
      </c>
      <c r="K1266" s="30"/>
      <c r="L1266" s="113"/>
      <c r="M1266" s="114"/>
      <c r="N1266" s="30"/>
      <c r="O1266" s="30"/>
      <c r="P1266" s="30"/>
    </row>
    <row r="1267" spans="1:16" ht="15" customHeight="1" outlineLevel="1">
      <c r="A1267" s="162" t="str">
        <f>VLOOKUP(B1267,Materiais!A:D,2,FALSE)</f>
        <v>PREGO</v>
      </c>
      <c r="B1267" s="162">
        <v>10044</v>
      </c>
      <c r="C1267" s="60" t="str">
        <f>VLOOKUP(B1267,Materiais!A:D,3,FALSE)</f>
        <v>Kg</v>
      </c>
      <c r="D1267" s="59">
        <f>VLOOKUP(B1267,Materiais!A:D,4,FALSE)</f>
        <v>20.27</v>
      </c>
      <c r="E1267" s="170"/>
      <c r="F1267" s="170"/>
      <c r="G1267" s="170"/>
      <c r="H1267" s="170"/>
      <c r="I1267" s="31">
        <v>0.24390000000000001</v>
      </c>
      <c r="J1267" s="59">
        <f t="shared" ref="J1267:J1276" si="102">TRUNC(I1267*D1267,2)</f>
        <v>4.9400000000000004</v>
      </c>
      <c r="K1267" s="33"/>
      <c r="L1267" s="115"/>
      <c r="M1267" s="116"/>
      <c r="N1267" s="33"/>
      <c r="O1267" s="33"/>
      <c r="P1267" s="33"/>
    </row>
    <row r="1268" spans="1:16" ht="15" customHeight="1" outlineLevel="1">
      <c r="A1268" s="162" t="str">
        <f>VLOOKUP(B1268,Materiais!A:D,2,FALSE)</f>
        <v>SARRAFO</v>
      </c>
      <c r="B1268" s="162">
        <v>10048</v>
      </c>
      <c r="C1268" s="60" t="str">
        <f>VLOOKUP(B1268,Materiais!A:D,3,FALSE)</f>
        <v>m</v>
      </c>
      <c r="D1268" s="59">
        <f>VLOOKUP(B1268,Materiais!A:D,4,FALSE)</f>
        <v>7.93</v>
      </c>
      <c r="E1268" s="170"/>
      <c r="F1268" s="170"/>
      <c r="G1268" s="170"/>
      <c r="H1268" s="170"/>
      <c r="I1268" s="31">
        <v>0.996</v>
      </c>
      <c r="J1268" s="59">
        <f t="shared" si="102"/>
        <v>7.89</v>
      </c>
      <c r="K1268" s="33"/>
      <c r="L1268" s="115"/>
      <c r="M1268" s="116"/>
      <c r="N1268" s="33"/>
      <c r="O1268" s="33"/>
      <c r="P1268" s="33"/>
    </row>
    <row r="1269" spans="1:16" ht="15" customHeight="1" outlineLevel="1">
      <c r="A1269" s="162" t="str">
        <f>VLOOKUP(B1269,Materiais!A:D,2,FALSE)</f>
        <v>AÇO CA - 50</v>
      </c>
      <c r="B1269" s="162">
        <v>10069</v>
      </c>
      <c r="C1269" s="60" t="str">
        <f>VLOOKUP(B1269,Materiais!A:D,3,FALSE)</f>
        <v>Kg</v>
      </c>
      <c r="D1269" s="59">
        <f>VLOOKUP(B1269,Materiais!A:D,4,FALSE)</f>
        <v>8.41</v>
      </c>
      <c r="E1269" s="170"/>
      <c r="F1269" s="170"/>
      <c r="G1269" s="170"/>
      <c r="H1269" s="170"/>
      <c r="I1269" s="31">
        <v>0.19750000000000001</v>
      </c>
      <c r="J1269" s="59">
        <f t="shared" si="102"/>
        <v>1.66</v>
      </c>
      <c r="K1269" s="33"/>
      <c r="L1269" s="115"/>
      <c r="M1269" s="116"/>
      <c r="N1269" s="33"/>
      <c r="O1269" s="33"/>
      <c r="P1269" s="33"/>
    </row>
    <row r="1270" spans="1:16" ht="15" customHeight="1" outlineLevel="1">
      <c r="A1270" s="162" t="str">
        <f>VLOOKUP(B1270,Materiais!A:D,2,FALSE)</f>
        <v>ARAME GALVANIZADO Nº 10</v>
      </c>
      <c r="B1270" s="162">
        <v>11002</v>
      </c>
      <c r="C1270" s="60" t="str">
        <f>VLOOKUP(B1270,Materiais!A:D,3,FALSE)</f>
        <v>Kg</v>
      </c>
      <c r="D1270" s="59">
        <f>VLOOKUP(B1270,Materiais!A:D,4,FALSE)</f>
        <v>20.63</v>
      </c>
      <c r="E1270" s="170"/>
      <c r="F1270" s="170"/>
      <c r="G1270" s="170"/>
      <c r="H1270" s="170"/>
      <c r="I1270" s="31">
        <v>0.1</v>
      </c>
      <c r="J1270" s="59">
        <f t="shared" si="102"/>
        <v>2.06</v>
      </c>
      <c r="K1270" s="33"/>
      <c r="L1270" s="115"/>
      <c r="M1270" s="116"/>
      <c r="N1270" s="33"/>
      <c r="O1270" s="33"/>
      <c r="P1270" s="33"/>
    </row>
    <row r="1271" spans="1:16" ht="15" customHeight="1" outlineLevel="1">
      <c r="A1271" s="162" t="str">
        <f>VLOOKUP(B1271,Materiais!A:D,2,FALSE)</f>
        <v>CAIBROS DE 7,5 CM X 7,5 CM</v>
      </c>
      <c r="B1271" s="162">
        <v>11008</v>
      </c>
      <c r="C1271" s="60" t="str">
        <f>VLOOKUP(B1271,Materiais!A:D,3,FALSE)</f>
        <v>m</v>
      </c>
      <c r="D1271" s="59">
        <f>VLOOKUP(B1271,Materiais!A:D,4,FALSE)</f>
        <v>26.39</v>
      </c>
      <c r="E1271" s="170"/>
      <c r="F1271" s="170"/>
      <c r="G1271" s="170"/>
      <c r="H1271" s="170"/>
      <c r="I1271" s="31">
        <v>1.1707000000000001</v>
      </c>
      <c r="J1271" s="59">
        <f t="shared" si="102"/>
        <v>30.89</v>
      </c>
      <c r="K1271" s="33"/>
      <c r="L1271" s="115"/>
      <c r="M1271" s="116"/>
      <c r="N1271" s="33"/>
      <c r="O1271" s="33"/>
      <c r="P1271" s="33"/>
    </row>
    <row r="1272" spans="1:16" ht="15" customHeight="1" outlineLevel="1">
      <c r="A1272" s="162" t="str">
        <f>VLOOKUP(B1272,Materiais!A:D,2,FALSE)</f>
        <v>CHAPA COMPENSADA PLAST. 17 MM</v>
      </c>
      <c r="B1272" s="162">
        <v>11010</v>
      </c>
      <c r="C1272" s="60" t="str">
        <f>VLOOKUP(B1272,Materiais!A:D,3,FALSE)</f>
        <v>m2</v>
      </c>
      <c r="D1272" s="59">
        <f>VLOOKUP(B1272,Materiais!A:D,4,FALSE)</f>
        <v>93.6</v>
      </c>
      <c r="E1272" s="170"/>
      <c r="F1272" s="170"/>
      <c r="G1272" s="170"/>
      <c r="H1272" s="170"/>
      <c r="I1272" s="31">
        <v>0.40839999999999999</v>
      </c>
      <c r="J1272" s="59">
        <f t="shared" si="102"/>
        <v>38.22</v>
      </c>
      <c r="K1272" s="33"/>
      <c r="L1272" s="115"/>
      <c r="M1272" s="116"/>
      <c r="N1272" s="33"/>
      <c r="O1272" s="33"/>
      <c r="P1272" s="33"/>
    </row>
    <row r="1273" spans="1:16" ht="15" customHeight="1" outlineLevel="1">
      <c r="A1273" s="162" t="str">
        <f>VLOOKUP(B1273,Materiais!A:D,2,FALSE)</f>
        <v>DESMOLDANTE P/ FORMA</v>
      </c>
      <c r="B1273" s="162">
        <v>11016</v>
      </c>
      <c r="C1273" s="60" t="str">
        <f>VLOOKUP(B1273,Materiais!A:D,3,FALSE)</f>
        <v>l</v>
      </c>
      <c r="D1273" s="59">
        <f>VLOOKUP(B1273,Materiais!A:D,4,FALSE)</f>
        <v>9.9700000000000006</v>
      </c>
      <c r="E1273" s="170"/>
      <c r="F1273" s="170"/>
      <c r="G1273" s="170"/>
      <c r="H1273" s="170"/>
      <c r="I1273" s="31">
        <v>0.02</v>
      </c>
      <c r="J1273" s="59">
        <f t="shared" si="102"/>
        <v>0.19</v>
      </c>
      <c r="K1273" s="33"/>
      <c r="L1273" s="115"/>
      <c r="M1273" s="116"/>
      <c r="N1273" s="33"/>
      <c r="O1273" s="33"/>
      <c r="P1273" s="33"/>
    </row>
    <row r="1274" spans="1:16" ht="15" customHeight="1" outlineLevel="1">
      <c r="A1274" s="162">
        <f>VLOOKUP(B1274,Materiais!A:D,2,FALSE)</f>
        <v>0</v>
      </c>
      <c r="B1274" s="162"/>
      <c r="C1274" s="60">
        <f>VLOOKUP(B1274,Materiais!A:D,3,FALSE)</f>
        <v>0</v>
      </c>
      <c r="D1274" s="59">
        <f>VLOOKUP(B1274,Materiais!A:D,4,FALSE)</f>
        <v>0</v>
      </c>
      <c r="E1274" s="170"/>
      <c r="F1274" s="170"/>
      <c r="G1274" s="170"/>
      <c r="H1274" s="170"/>
      <c r="I1274" s="31"/>
      <c r="J1274" s="59">
        <f t="shared" si="102"/>
        <v>0</v>
      </c>
      <c r="K1274" s="33"/>
      <c r="L1274" s="115"/>
      <c r="M1274" s="116"/>
      <c r="N1274" s="33"/>
      <c r="O1274" s="33"/>
      <c r="P1274" s="33"/>
    </row>
    <row r="1275" spans="1:16" ht="15" customHeight="1" outlineLevel="1">
      <c r="A1275" s="162">
        <f>VLOOKUP(B1275,Materiais!A:D,2,FALSE)</f>
        <v>0</v>
      </c>
      <c r="B1275" s="162"/>
      <c r="C1275" s="60">
        <f>VLOOKUP(B1275,Materiais!A:D,3,FALSE)</f>
        <v>0</v>
      </c>
      <c r="D1275" s="59">
        <f>VLOOKUP(B1275,Materiais!A:D,4,FALSE)</f>
        <v>0</v>
      </c>
      <c r="E1275" s="170"/>
      <c r="F1275" s="170"/>
      <c r="G1275" s="170"/>
      <c r="H1275" s="170"/>
      <c r="I1275" s="31"/>
      <c r="J1275" s="59">
        <f t="shared" si="102"/>
        <v>0</v>
      </c>
      <c r="K1275" s="33"/>
      <c r="L1275" s="115"/>
      <c r="M1275" s="116"/>
      <c r="N1275" s="33"/>
      <c r="O1275" s="33"/>
      <c r="P1275" s="33"/>
    </row>
    <row r="1276" spans="1:16" ht="15" customHeight="1" outlineLevel="1">
      <c r="A1276" s="162">
        <f>VLOOKUP(B1276,Materiais!A:D,2,FALSE)</f>
        <v>0</v>
      </c>
      <c r="B1276" s="162"/>
      <c r="C1276" s="60">
        <f>VLOOKUP(B1276,Materiais!A:D,3,FALSE)</f>
        <v>0</v>
      </c>
      <c r="D1276" s="59">
        <f>VLOOKUP(B1276,Materiais!A:D,4,FALSE)</f>
        <v>0</v>
      </c>
      <c r="E1276" s="170"/>
      <c r="F1276" s="170"/>
      <c r="G1276" s="170"/>
      <c r="H1276" s="170"/>
      <c r="I1276" s="31"/>
      <c r="J1276" s="59">
        <f t="shared" si="102"/>
        <v>0</v>
      </c>
      <c r="K1276" s="33"/>
      <c r="L1276" s="115"/>
      <c r="M1276" s="116"/>
      <c r="N1276" s="33"/>
      <c r="O1276" s="33"/>
      <c r="P1276" s="33"/>
    </row>
    <row r="1277" spans="1:16" ht="18" customHeight="1" outlineLevel="1">
      <c r="A1277" s="66"/>
      <c r="B1277" s="66"/>
      <c r="C1277" s="67"/>
      <c r="D1277" s="66"/>
      <c r="E1277" s="66"/>
      <c r="F1277" s="66"/>
      <c r="G1277" s="66"/>
      <c r="H1277" s="66"/>
      <c r="I1277" s="68" t="s">
        <v>371</v>
      </c>
      <c r="J1277" s="69">
        <f>SUBTOTAL(9,J1267:J1276)</f>
        <v>85.85</v>
      </c>
      <c r="K1277" s="33"/>
      <c r="L1277" s="117"/>
      <c r="M1277" s="46"/>
      <c r="N1277" s="39"/>
      <c r="O1277" s="39"/>
      <c r="P1277" s="39"/>
    </row>
    <row r="1278" spans="1:16" ht="18" customHeight="1" outlineLevel="1">
      <c r="A1278" s="26" t="s">
        <v>87</v>
      </c>
      <c r="B1278" s="70" t="s">
        <v>64</v>
      </c>
      <c r="C1278" s="71" t="s">
        <v>13</v>
      </c>
      <c r="D1278" s="72" t="s">
        <v>94</v>
      </c>
      <c r="E1278" s="72"/>
      <c r="F1278" s="72"/>
      <c r="G1278" s="73"/>
      <c r="H1278" s="73"/>
      <c r="I1278" s="73" t="s">
        <v>69</v>
      </c>
      <c r="J1278" s="72" t="s">
        <v>94</v>
      </c>
      <c r="K1278" s="30"/>
      <c r="L1278" s="113"/>
      <c r="M1278" s="114"/>
      <c r="N1278" s="30"/>
      <c r="O1278" s="30"/>
      <c r="P1278" s="30"/>
    </row>
    <row r="1279" spans="1:16" ht="15" customHeight="1" outlineLevel="1">
      <c r="A1279" s="162">
        <f>VLOOKUP(B1279,Serviços!A:D,2,FALSE)</f>
        <v>0</v>
      </c>
      <c r="B1279" s="162"/>
      <c r="C1279" s="60">
        <f>VLOOKUP(B1279,Serviços!A:D,3,FALSE)</f>
        <v>0</v>
      </c>
      <c r="D1279" s="74">
        <f>VLOOKUP(B1279,Serviços!A:F,6,FALSE)</f>
        <v>0</v>
      </c>
      <c r="E1279" s="171"/>
      <c r="F1279" s="171"/>
      <c r="G1279" s="171"/>
      <c r="H1279" s="171"/>
      <c r="I1279" s="57"/>
      <c r="J1279" s="59">
        <f>TRUNC(I1279*D1279,2)</f>
        <v>0</v>
      </c>
      <c r="K1279" s="33"/>
      <c r="L1279" s="115"/>
      <c r="M1279" s="116"/>
      <c r="N1279" s="33"/>
      <c r="O1279" s="33"/>
      <c r="P1279" s="33"/>
    </row>
    <row r="1280" spans="1:16" ht="15" customHeight="1" outlineLevel="1">
      <c r="A1280" s="162">
        <f>VLOOKUP(B1280,Serviços!A:D,2,FALSE)</f>
        <v>0</v>
      </c>
      <c r="B1280" s="162"/>
      <c r="C1280" s="60">
        <f>VLOOKUP(B1280,Serviços!A:D,3,FALSE)</f>
        <v>0</v>
      </c>
      <c r="D1280" s="74">
        <f>VLOOKUP(B1280,Serviços!A:F,6,FALSE)</f>
        <v>0</v>
      </c>
      <c r="E1280" s="171"/>
      <c r="F1280" s="171"/>
      <c r="G1280" s="171"/>
      <c r="H1280" s="171"/>
      <c r="I1280" s="57"/>
      <c r="J1280" s="59">
        <f t="shared" ref="J1280:J1283" si="103">TRUNC(I1280*D1280,2)</f>
        <v>0</v>
      </c>
      <c r="K1280" s="33"/>
      <c r="L1280" s="115"/>
      <c r="M1280" s="116"/>
      <c r="N1280" s="33"/>
      <c r="O1280" s="33"/>
      <c r="P1280" s="33"/>
    </row>
    <row r="1281" spans="1:16" ht="15" customHeight="1" outlineLevel="1">
      <c r="A1281" s="162">
        <f>VLOOKUP(B1281,Serviços!A:D,2,FALSE)</f>
        <v>0</v>
      </c>
      <c r="B1281" s="162"/>
      <c r="C1281" s="60">
        <f>VLOOKUP(B1281,Serviços!A:D,3,FALSE)</f>
        <v>0</v>
      </c>
      <c r="D1281" s="74">
        <f>VLOOKUP(B1281,Serviços!A:F,6,FALSE)</f>
        <v>0</v>
      </c>
      <c r="E1281" s="171"/>
      <c r="F1281" s="171"/>
      <c r="G1281" s="171"/>
      <c r="H1281" s="171"/>
      <c r="I1281" s="57"/>
      <c r="J1281" s="59">
        <f t="shared" si="103"/>
        <v>0</v>
      </c>
      <c r="K1281" s="33"/>
      <c r="L1281" s="115"/>
      <c r="M1281" s="116"/>
      <c r="N1281" s="33"/>
      <c r="O1281" s="33"/>
      <c r="P1281" s="33"/>
    </row>
    <row r="1282" spans="1:16" ht="15" customHeight="1" outlineLevel="1">
      <c r="A1282" s="162">
        <f>VLOOKUP(B1282,Serviços!A:D,2,FALSE)</f>
        <v>0</v>
      </c>
      <c r="B1282" s="162"/>
      <c r="C1282" s="60">
        <f>VLOOKUP(B1282,Serviços!A:D,3,FALSE)</f>
        <v>0</v>
      </c>
      <c r="D1282" s="74">
        <f>VLOOKUP(B1282,Serviços!A:F,6,FALSE)</f>
        <v>0</v>
      </c>
      <c r="E1282" s="171"/>
      <c r="F1282" s="171"/>
      <c r="G1282" s="171"/>
      <c r="H1282" s="171"/>
      <c r="I1282" s="57"/>
      <c r="J1282" s="59">
        <f t="shared" si="103"/>
        <v>0</v>
      </c>
      <c r="K1282" s="33"/>
      <c r="L1282" s="115"/>
      <c r="M1282" s="116"/>
      <c r="N1282" s="33"/>
      <c r="O1282" s="33"/>
      <c r="P1282" s="33"/>
    </row>
    <row r="1283" spans="1:16" ht="15" customHeight="1" outlineLevel="1">
      <c r="A1283" s="162">
        <f>VLOOKUP(B1283,Serviços!A:D,2,FALSE)</f>
        <v>0</v>
      </c>
      <c r="B1283" s="162"/>
      <c r="C1283" s="60">
        <f>VLOOKUP(B1283,Serviços!A:D,3,FALSE)</f>
        <v>0</v>
      </c>
      <c r="D1283" s="74">
        <f>VLOOKUP(B1283,Serviços!A:F,6,FALSE)</f>
        <v>0</v>
      </c>
      <c r="E1283" s="171"/>
      <c r="F1283" s="171"/>
      <c r="G1283" s="171"/>
      <c r="H1283" s="171"/>
      <c r="I1283" s="57"/>
      <c r="J1283" s="59">
        <f t="shared" si="103"/>
        <v>0</v>
      </c>
      <c r="K1283" s="33"/>
      <c r="L1283" s="115"/>
      <c r="M1283" s="116"/>
      <c r="N1283" s="33"/>
      <c r="O1283" s="33"/>
      <c r="P1283" s="33"/>
    </row>
    <row r="1284" spans="1:16" ht="18" customHeight="1" outlineLevel="1">
      <c r="A1284" s="34"/>
      <c r="B1284" s="34"/>
      <c r="C1284" s="35"/>
      <c r="D1284" s="34"/>
      <c r="E1284" s="34"/>
      <c r="F1284" s="34"/>
      <c r="G1284" s="34"/>
      <c r="H1284" s="34"/>
      <c r="I1284" s="51" t="s">
        <v>88</v>
      </c>
      <c r="J1284" s="52">
        <f>SUBTOTAL(9,J1279:J1283)</f>
        <v>0</v>
      </c>
      <c r="K1284" s="33"/>
      <c r="L1284" s="117"/>
      <c r="M1284" s="46"/>
      <c r="N1284" s="39"/>
      <c r="O1284" s="39"/>
      <c r="P1284" s="39"/>
    </row>
    <row r="1285" spans="1:16" ht="18" customHeight="1" outlineLevel="1">
      <c r="A1285" s="28" t="s">
        <v>89</v>
      </c>
      <c r="B1285" s="53" t="s">
        <v>64</v>
      </c>
      <c r="C1285" s="29" t="s">
        <v>13</v>
      </c>
      <c r="D1285" s="137" t="s">
        <v>90</v>
      </c>
      <c r="E1285" s="137" t="s">
        <v>91</v>
      </c>
      <c r="F1285" s="137" t="s">
        <v>92</v>
      </c>
      <c r="G1285" s="137" t="s">
        <v>93</v>
      </c>
      <c r="H1285" s="137" t="s">
        <v>81</v>
      </c>
      <c r="I1285" s="136" t="s">
        <v>69</v>
      </c>
      <c r="J1285" s="137" t="s">
        <v>94</v>
      </c>
      <c r="K1285" s="161"/>
      <c r="L1285" s="113"/>
      <c r="M1285" s="114"/>
      <c r="N1285" s="161"/>
      <c r="O1285" s="161"/>
      <c r="P1285" s="161"/>
    </row>
    <row r="1286" spans="1:16" ht="15" customHeight="1" outlineLevel="1">
      <c r="A1286" s="40"/>
      <c r="B1286" s="40"/>
      <c r="C1286" s="41"/>
      <c r="D1286" s="32"/>
      <c r="E1286" s="38"/>
      <c r="F1286" s="38"/>
      <c r="G1286" s="38"/>
      <c r="H1286" s="170"/>
      <c r="I1286" s="57"/>
      <c r="J1286" s="59">
        <f t="shared" ref="J1286:J1290" si="104">TRUNC(I1286*D1286,2)</f>
        <v>0</v>
      </c>
      <c r="K1286" s="33"/>
      <c r="L1286" s="115"/>
      <c r="M1286" s="116"/>
      <c r="N1286" s="33"/>
      <c r="O1286" s="33"/>
      <c r="P1286" s="33"/>
    </row>
    <row r="1287" spans="1:16" ht="15" customHeight="1" outlineLevel="1">
      <c r="A1287" s="40"/>
      <c r="B1287" s="40"/>
      <c r="C1287" s="41"/>
      <c r="D1287" s="32"/>
      <c r="E1287" s="38"/>
      <c r="F1287" s="38"/>
      <c r="G1287" s="38"/>
      <c r="H1287" s="170"/>
      <c r="I1287" s="57"/>
      <c r="J1287" s="59">
        <f t="shared" si="104"/>
        <v>0</v>
      </c>
      <c r="K1287" s="33"/>
      <c r="L1287" s="115"/>
      <c r="M1287" s="116"/>
      <c r="N1287" s="33"/>
      <c r="O1287" s="33"/>
      <c r="P1287" s="33"/>
    </row>
    <row r="1288" spans="1:16" ht="15" customHeight="1" outlineLevel="1">
      <c r="A1288" s="40"/>
      <c r="B1288" s="40"/>
      <c r="C1288" s="41"/>
      <c r="D1288" s="32"/>
      <c r="E1288" s="38"/>
      <c r="F1288" s="38"/>
      <c r="G1288" s="38"/>
      <c r="H1288" s="170"/>
      <c r="I1288" s="57"/>
      <c r="J1288" s="59">
        <f t="shared" si="104"/>
        <v>0</v>
      </c>
      <c r="K1288" s="33"/>
      <c r="L1288" s="115"/>
      <c r="M1288" s="116"/>
      <c r="N1288" s="33"/>
      <c r="O1288" s="33"/>
      <c r="P1288" s="33"/>
    </row>
    <row r="1289" spans="1:16" ht="15" customHeight="1" outlineLevel="1">
      <c r="A1289" s="40"/>
      <c r="B1289" s="40"/>
      <c r="C1289" s="41"/>
      <c r="D1289" s="32"/>
      <c r="E1289" s="38"/>
      <c r="F1289" s="38"/>
      <c r="G1289" s="38"/>
      <c r="H1289" s="170"/>
      <c r="I1289" s="57"/>
      <c r="J1289" s="59">
        <f t="shared" si="104"/>
        <v>0</v>
      </c>
      <c r="K1289" s="33"/>
      <c r="L1289" s="115"/>
      <c r="M1289" s="116"/>
      <c r="N1289" s="33"/>
      <c r="O1289" s="33"/>
      <c r="P1289" s="33"/>
    </row>
    <row r="1290" spans="1:16" ht="15" customHeight="1" outlineLevel="1">
      <c r="A1290" s="40"/>
      <c r="B1290" s="40"/>
      <c r="C1290" s="41"/>
      <c r="D1290" s="32"/>
      <c r="E1290" s="38"/>
      <c r="F1290" s="38"/>
      <c r="G1290" s="38"/>
      <c r="H1290" s="170"/>
      <c r="I1290" s="57"/>
      <c r="J1290" s="61">
        <f t="shared" si="104"/>
        <v>0</v>
      </c>
      <c r="K1290" s="33"/>
      <c r="L1290" s="115"/>
      <c r="M1290" s="116"/>
      <c r="N1290" s="33"/>
      <c r="O1290" s="33"/>
      <c r="P1290" s="33"/>
    </row>
    <row r="1291" spans="1:16" ht="18" customHeight="1" outlineLevel="1">
      <c r="A1291" s="43"/>
      <c r="B1291" s="43"/>
      <c r="C1291" s="44"/>
      <c r="D1291" s="43"/>
      <c r="E1291" s="43"/>
      <c r="F1291" s="43"/>
      <c r="G1291" s="43"/>
      <c r="H1291" s="43"/>
      <c r="I1291" s="75" t="s">
        <v>95</v>
      </c>
      <c r="J1291" s="62">
        <f>SUBTOTAL(9,J1286:J1290)</f>
        <v>0</v>
      </c>
      <c r="K1291" s="164"/>
      <c r="L1291" s="164"/>
      <c r="M1291" s="160"/>
      <c r="N1291" s="164"/>
      <c r="O1291" s="164"/>
      <c r="P1291" s="164"/>
    </row>
    <row r="1292" spans="1:16" ht="18" customHeight="1" outlineLevel="1">
      <c r="A1292" s="43"/>
      <c r="B1292" s="43"/>
      <c r="C1292" s="44"/>
      <c r="D1292" s="43"/>
      <c r="E1292" s="43"/>
      <c r="F1292" s="43"/>
      <c r="G1292" s="43"/>
      <c r="H1292" s="43"/>
      <c r="I1292" s="75" t="s">
        <v>106</v>
      </c>
      <c r="J1292" s="76">
        <f>SUBTOTAL(9,J1265:J1291)</f>
        <v>117.3</v>
      </c>
      <c r="K1292" s="164"/>
      <c r="L1292" s="164"/>
      <c r="M1292" s="160"/>
      <c r="N1292" s="164"/>
      <c r="O1292" s="164"/>
      <c r="P1292" s="164"/>
    </row>
    <row r="1293" spans="1:16" ht="18" customHeight="1" outlineLevel="1">
      <c r="A1293" s="43"/>
      <c r="B1293" s="43" t="s">
        <v>10</v>
      </c>
      <c r="C1293" s="44"/>
      <c r="D1293" s="43"/>
      <c r="E1293" s="43"/>
      <c r="F1293" s="43"/>
      <c r="G1293" s="43"/>
      <c r="H1293" s="54" t="s">
        <v>367</v>
      </c>
      <c r="I1293" s="172">
        <f>$M$1</f>
        <v>0.20480000000000001</v>
      </c>
      <c r="J1293" s="76">
        <f>TRUNC(J1292*I1293,2)</f>
        <v>24.02</v>
      </c>
      <c r="K1293" s="164"/>
      <c r="L1293" s="115"/>
      <c r="M1293" s="116"/>
      <c r="N1293" s="164"/>
      <c r="O1293" s="164"/>
      <c r="P1293" s="164"/>
    </row>
    <row r="1294" spans="1:16" ht="18" customHeight="1" outlineLevel="1">
      <c r="A1294" s="43"/>
      <c r="B1294" s="53" t="s">
        <v>372</v>
      </c>
      <c r="C1294" s="55">
        <v>45115</v>
      </c>
      <c r="D1294" s="43"/>
      <c r="E1294" s="43"/>
      <c r="F1294" s="43"/>
      <c r="G1294" s="43"/>
      <c r="H1294" s="43"/>
      <c r="I1294" s="75" t="s">
        <v>96</v>
      </c>
      <c r="J1294" s="76">
        <f>SUM(J1292:J1293)</f>
        <v>141.32</v>
      </c>
      <c r="K1294" s="164"/>
      <c r="L1294" s="113"/>
      <c r="M1294" s="114"/>
      <c r="N1294" s="164"/>
      <c r="O1294" s="164"/>
      <c r="P1294" s="164"/>
    </row>
    <row r="1296" spans="1:16" s="266" customFormat="1" ht="18" customHeight="1">
      <c r="A1296" s="260" t="s">
        <v>684</v>
      </c>
      <c r="B1296" s="261"/>
      <c r="C1296" s="262"/>
      <c r="D1296" s="261"/>
      <c r="E1296" s="261"/>
      <c r="F1296" s="261"/>
      <c r="G1296" s="261"/>
      <c r="H1296" s="261"/>
      <c r="I1296" s="263"/>
      <c r="J1296" s="282"/>
      <c r="K1296" s="264"/>
      <c r="L1296" s="264"/>
      <c r="M1296" s="265"/>
      <c r="N1296" s="264"/>
      <c r="O1296" s="264"/>
      <c r="P1296" s="264"/>
    </row>
    <row r="1297" spans="1:16" ht="18" customHeight="1" outlineLevel="1">
      <c r="A1297" s="28" t="s">
        <v>63</v>
      </c>
      <c r="B1297" s="137" t="s">
        <v>64</v>
      </c>
      <c r="C1297" s="29" t="s">
        <v>65</v>
      </c>
      <c r="D1297" s="137" t="s">
        <v>66</v>
      </c>
      <c r="E1297" s="321" t="s">
        <v>67</v>
      </c>
      <c r="F1297" s="321"/>
      <c r="G1297" s="321" t="s">
        <v>68</v>
      </c>
      <c r="H1297" s="321"/>
      <c r="I1297" s="136" t="s">
        <v>69</v>
      </c>
      <c r="J1297" s="137" t="s">
        <v>70</v>
      </c>
      <c r="K1297" s="30"/>
      <c r="L1297" s="113"/>
      <c r="M1297" s="114"/>
      <c r="N1297" s="161"/>
      <c r="O1297" s="161"/>
      <c r="P1297" s="161"/>
    </row>
    <row r="1298" spans="1:16" ht="15" customHeight="1" outlineLevel="1">
      <c r="A1298" s="162" t="str">
        <f>VLOOKUP(B1298,Equipamentos!A:E,2,FALSE)</f>
        <v>GRUPO GERADOR 36 / 40 KVA</v>
      </c>
      <c r="B1298" s="163">
        <v>30042</v>
      </c>
      <c r="C1298" s="56">
        <v>1</v>
      </c>
      <c r="D1298" s="57"/>
      <c r="E1298" s="320">
        <f>VLOOKUP(B1298,Equipamentos!A:E,4,FALSE)</f>
        <v>37.67</v>
      </c>
      <c r="F1298" s="320"/>
      <c r="G1298" s="320">
        <f>VLOOKUP(B1298,Equipamentos!A:E,5,FALSE)</f>
        <v>2.7</v>
      </c>
      <c r="H1298" s="320"/>
      <c r="I1298" s="31">
        <v>4.02E-2</v>
      </c>
      <c r="J1298" s="59">
        <f>TRUNC(I1298*((C1298*E1298)+(D1298*G1298)),2)</f>
        <v>1.51</v>
      </c>
      <c r="K1298" s="33"/>
      <c r="L1298" s="115"/>
      <c r="M1298" s="116"/>
      <c r="N1298" s="164"/>
      <c r="O1298" s="164"/>
      <c r="P1298" s="164"/>
    </row>
    <row r="1299" spans="1:16" ht="15" customHeight="1" outlineLevel="1">
      <c r="A1299" s="162" t="str">
        <f>VLOOKUP(B1299,Equipamentos!A:E,2,FALSE)</f>
        <v>SERRA CIRCULAR 12" COM BANCADA</v>
      </c>
      <c r="B1299" s="163">
        <v>30047</v>
      </c>
      <c r="C1299" s="56">
        <v>1</v>
      </c>
      <c r="D1299" s="57"/>
      <c r="E1299" s="320">
        <f>VLOOKUP(B1299,Equipamentos!A:E,4,FALSE)</f>
        <v>0.9</v>
      </c>
      <c r="F1299" s="320"/>
      <c r="G1299" s="320">
        <f>VLOOKUP(B1299,Equipamentos!A:E,5,FALSE)</f>
        <v>0.57999999999999996</v>
      </c>
      <c r="H1299" s="320"/>
      <c r="I1299" s="31">
        <v>4.02E-2</v>
      </c>
      <c r="J1299" s="59">
        <f t="shared" ref="J1299:J1307" si="105">TRUNC(I1299*((C1299*E1299)+(D1299*G1299)),2)</f>
        <v>0.03</v>
      </c>
      <c r="K1299" s="33"/>
      <c r="L1299" s="115"/>
      <c r="M1299" s="116"/>
      <c r="N1299" s="164"/>
      <c r="O1299" s="164"/>
      <c r="P1299" s="164"/>
    </row>
    <row r="1300" spans="1:16" ht="15" customHeight="1" outlineLevel="1">
      <c r="A1300" s="162">
        <f>VLOOKUP(B1300,Equipamentos!A:E,2,FALSE)</f>
        <v>0</v>
      </c>
      <c r="B1300" s="163"/>
      <c r="C1300" s="56"/>
      <c r="D1300" s="57"/>
      <c r="E1300" s="320">
        <f>VLOOKUP(B1300,Equipamentos!A:E,4,FALSE)</f>
        <v>0</v>
      </c>
      <c r="F1300" s="320"/>
      <c r="G1300" s="320">
        <f>VLOOKUP(B1300,Equipamentos!A:E,5,FALSE)</f>
        <v>0</v>
      </c>
      <c r="H1300" s="320"/>
      <c r="I1300" s="31"/>
      <c r="J1300" s="59">
        <f t="shared" si="105"/>
        <v>0</v>
      </c>
      <c r="K1300" s="33"/>
      <c r="L1300" s="115"/>
      <c r="M1300" s="116"/>
      <c r="N1300" s="164"/>
      <c r="O1300" s="164"/>
      <c r="P1300" s="164"/>
    </row>
    <row r="1301" spans="1:16" ht="15" customHeight="1" outlineLevel="1">
      <c r="A1301" s="162">
        <f>VLOOKUP(B1301,Equipamentos!A:E,2,FALSE)</f>
        <v>0</v>
      </c>
      <c r="B1301" s="163"/>
      <c r="C1301" s="56"/>
      <c r="D1301" s="57"/>
      <c r="E1301" s="320">
        <f>VLOOKUP(B1301,Equipamentos!A:E,4,FALSE)</f>
        <v>0</v>
      </c>
      <c r="F1301" s="320"/>
      <c r="G1301" s="320">
        <f>VLOOKUP(B1301,Equipamentos!A:E,5,FALSE)</f>
        <v>0</v>
      </c>
      <c r="H1301" s="320"/>
      <c r="I1301" s="31"/>
      <c r="J1301" s="59">
        <f t="shared" si="105"/>
        <v>0</v>
      </c>
      <c r="K1301" s="33"/>
      <c r="L1301" s="115"/>
      <c r="M1301" s="116"/>
      <c r="N1301" s="164"/>
      <c r="O1301" s="164"/>
      <c r="P1301" s="164"/>
    </row>
    <row r="1302" spans="1:16" ht="15" customHeight="1" outlineLevel="1">
      <c r="A1302" s="162">
        <f>VLOOKUP(B1302,Equipamentos!A:E,2,FALSE)</f>
        <v>0</v>
      </c>
      <c r="B1302" s="163"/>
      <c r="C1302" s="56"/>
      <c r="D1302" s="57"/>
      <c r="E1302" s="320">
        <f>VLOOKUP(B1302,Equipamentos!A:E,4,FALSE)</f>
        <v>0</v>
      </c>
      <c r="F1302" s="320"/>
      <c r="G1302" s="320">
        <f>VLOOKUP(B1302,Equipamentos!A:E,5,FALSE)</f>
        <v>0</v>
      </c>
      <c r="H1302" s="320"/>
      <c r="I1302" s="31"/>
      <c r="J1302" s="59">
        <f t="shared" si="105"/>
        <v>0</v>
      </c>
      <c r="K1302" s="33"/>
      <c r="L1302" s="115"/>
      <c r="M1302" s="116"/>
      <c r="N1302" s="164"/>
      <c r="O1302" s="164"/>
      <c r="P1302" s="164"/>
    </row>
    <row r="1303" spans="1:16" ht="15" customHeight="1" outlineLevel="1">
      <c r="A1303" s="162">
        <f>VLOOKUP(B1303,Equipamentos!A:E,2,FALSE)</f>
        <v>0</v>
      </c>
      <c r="B1303" s="163"/>
      <c r="C1303" s="56"/>
      <c r="D1303" s="57"/>
      <c r="E1303" s="320">
        <f>VLOOKUP(B1303,Equipamentos!A:E,4,FALSE)</f>
        <v>0</v>
      </c>
      <c r="F1303" s="320"/>
      <c r="G1303" s="320">
        <f>VLOOKUP(B1303,Equipamentos!A:E,5,FALSE)</f>
        <v>0</v>
      </c>
      <c r="H1303" s="320"/>
      <c r="I1303" s="31"/>
      <c r="J1303" s="59">
        <f t="shared" si="105"/>
        <v>0</v>
      </c>
      <c r="K1303" s="33"/>
      <c r="L1303" s="115"/>
      <c r="M1303" s="116"/>
      <c r="N1303" s="164"/>
      <c r="O1303" s="164"/>
      <c r="P1303" s="164"/>
    </row>
    <row r="1304" spans="1:16" ht="15" customHeight="1" outlineLevel="1">
      <c r="A1304" s="162">
        <f>VLOOKUP(B1304,Equipamentos!A:E,2,FALSE)</f>
        <v>0</v>
      </c>
      <c r="B1304" s="163"/>
      <c r="C1304" s="56"/>
      <c r="D1304" s="57"/>
      <c r="E1304" s="320">
        <f>VLOOKUP(B1304,Equipamentos!A:E,4,FALSE)</f>
        <v>0</v>
      </c>
      <c r="F1304" s="320"/>
      <c r="G1304" s="320">
        <f>VLOOKUP(B1304,Equipamentos!A:E,5,FALSE)</f>
        <v>0</v>
      </c>
      <c r="H1304" s="320"/>
      <c r="I1304" s="31"/>
      <c r="J1304" s="59">
        <f t="shared" si="105"/>
        <v>0</v>
      </c>
      <c r="K1304" s="33"/>
      <c r="L1304" s="115"/>
      <c r="M1304" s="116"/>
      <c r="N1304" s="164"/>
      <c r="O1304" s="164"/>
      <c r="P1304" s="164"/>
    </row>
    <row r="1305" spans="1:16" ht="15" customHeight="1" outlineLevel="1">
      <c r="A1305" s="162">
        <f>VLOOKUP(B1305,Equipamentos!A:E,2,FALSE)</f>
        <v>0</v>
      </c>
      <c r="B1305" s="163"/>
      <c r="C1305" s="56"/>
      <c r="D1305" s="57"/>
      <c r="E1305" s="320">
        <f>VLOOKUP(B1305,Equipamentos!A:E,4,FALSE)</f>
        <v>0</v>
      </c>
      <c r="F1305" s="320"/>
      <c r="G1305" s="320">
        <f>VLOOKUP(B1305,Equipamentos!A:E,5,FALSE)</f>
        <v>0</v>
      </c>
      <c r="H1305" s="320"/>
      <c r="I1305" s="31"/>
      <c r="J1305" s="59">
        <f t="shared" si="105"/>
        <v>0</v>
      </c>
      <c r="K1305" s="33"/>
      <c r="L1305" s="115"/>
      <c r="M1305" s="116"/>
      <c r="N1305" s="164"/>
      <c r="O1305" s="164"/>
      <c r="P1305" s="164"/>
    </row>
    <row r="1306" spans="1:16" ht="15" customHeight="1" outlineLevel="1">
      <c r="A1306" s="162">
        <f>VLOOKUP(B1306,Equipamentos!A:E,2,FALSE)</f>
        <v>0</v>
      </c>
      <c r="B1306" s="163"/>
      <c r="C1306" s="56"/>
      <c r="D1306" s="57"/>
      <c r="E1306" s="320">
        <f>VLOOKUP(B1306,Equipamentos!A:E,4,FALSE)</f>
        <v>0</v>
      </c>
      <c r="F1306" s="320"/>
      <c r="G1306" s="320">
        <f>VLOOKUP(B1306,Equipamentos!A:E,5,FALSE)</f>
        <v>0</v>
      </c>
      <c r="H1306" s="320"/>
      <c r="I1306" s="31"/>
      <c r="J1306" s="59">
        <f t="shared" si="105"/>
        <v>0</v>
      </c>
      <c r="K1306" s="33"/>
      <c r="L1306" s="115"/>
      <c r="M1306" s="116"/>
      <c r="N1306" s="164"/>
      <c r="O1306" s="164"/>
      <c r="P1306" s="164"/>
    </row>
    <row r="1307" spans="1:16" ht="15" customHeight="1" outlineLevel="1">
      <c r="A1307" s="162">
        <f>VLOOKUP(B1307,Equipamentos!A:E,2,FALSE)</f>
        <v>0</v>
      </c>
      <c r="B1307" s="163"/>
      <c r="C1307" s="56"/>
      <c r="D1307" s="57"/>
      <c r="E1307" s="320">
        <f>VLOOKUP(B1307,Equipamentos!A:E,4,FALSE)</f>
        <v>0</v>
      </c>
      <c r="F1307" s="320"/>
      <c r="G1307" s="320">
        <f>VLOOKUP(B1307,Equipamentos!A:E,5,FALSE)</f>
        <v>0</v>
      </c>
      <c r="H1307" s="320"/>
      <c r="I1307" s="31"/>
      <c r="J1307" s="61">
        <f t="shared" si="105"/>
        <v>0</v>
      </c>
      <c r="K1307" s="33"/>
      <c r="L1307" s="115"/>
      <c r="M1307" s="116"/>
      <c r="N1307" s="164"/>
      <c r="O1307" s="164"/>
      <c r="P1307" s="164"/>
    </row>
    <row r="1308" spans="1:16" ht="18" customHeight="1" outlineLevel="1">
      <c r="A1308" s="34"/>
      <c r="B1308" s="34"/>
      <c r="C1308" s="35"/>
      <c r="D1308" s="34"/>
      <c r="E1308" s="34"/>
      <c r="F1308" s="34"/>
      <c r="G1308" s="34"/>
      <c r="H1308" s="34"/>
      <c r="I1308" s="36" t="s">
        <v>71</v>
      </c>
      <c r="J1308" s="62">
        <f>SUBTOTAL(9,J1298:J1307)</f>
        <v>1.54</v>
      </c>
      <c r="K1308" s="33"/>
      <c r="L1308" s="117"/>
      <c r="M1308" s="46"/>
      <c r="N1308" s="164"/>
      <c r="O1308" s="164"/>
      <c r="P1308" s="164"/>
    </row>
    <row r="1309" spans="1:16" ht="18" customHeight="1" outlineLevel="1">
      <c r="A1309" s="28" t="s">
        <v>72</v>
      </c>
      <c r="B1309" s="137" t="s">
        <v>64</v>
      </c>
      <c r="C1309" s="29" t="s">
        <v>73</v>
      </c>
      <c r="D1309" s="137" t="s">
        <v>74</v>
      </c>
      <c r="E1309" s="321" t="s">
        <v>368</v>
      </c>
      <c r="F1309" s="326"/>
      <c r="G1309" s="165"/>
      <c r="H1309" s="165"/>
      <c r="I1309" s="136" t="s">
        <v>69</v>
      </c>
      <c r="J1309" s="63" t="s">
        <v>70</v>
      </c>
      <c r="K1309" s="30"/>
      <c r="L1309" s="113"/>
      <c r="M1309" s="114"/>
      <c r="N1309" s="30"/>
      <c r="O1309" s="30"/>
      <c r="P1309" s="30"/>
    </row>
    <row r="1310" spans="1:16" ht="15" customHeight="1" outlineLevel="1">
      <c r="A1310" s="162" t="str">
        <f>VLOOKUP(B1310,'M.O.'!A:E,2,FALSE)</f>
        <v>ENCARREGADO DE SERVIÇO</v>
      </c>
      <c r="B1310" s="163">
        <v>20002</v>
      </c>
      <c r="C1310" s="58">
        <f>VLOOKUP(B1310,'M.O.'!A:E,4,FALSE)</f>
        <v>10.53</v>
      </c>
      <c r="D1310" s="59">
        <f>VLOOKUP(B1310,'M.O.'!A:E,5,FALSE)</f>
        <v>22.27</v>
      </c>
      <c r="E1310" s="323">
        <v>111.5</v>
      </c>
      <c r="F1310" s="323"/>
      <c r="G1310" s="38"/>
      <c r="H1310" s="38"/>
      <c r="I1310" s="31">
        <v>7.0000000000000007E-2</v>
      </c>
      <c r="J1310" s="59">
        <f t="shared" ref="J1310:J1319" si="106">TRUNC(I1310*D1310,2)</f>
        <v>1.55</v>
      </c>
      <c r="K1310" s="33"/>
      <c r="L1310" s="115"/>
      <c r="M1310" s="116"/>
      <c r="N1310" s="33"/>
      <c r="O1310" s="33"/>
      <c r="P1310" s="33"/>
    </row>
    <row r="1311" spans="1:16" ht="15" outlineLevel="1">
      <c r="A1311" s="162" t="str">
        <f>VLOOKUP(B1311,'M.O.'!A:E,2,FALSE)</f>
        <v>AJUDANTE</v>
      </c>
      <c r="B1311" s="163">
        <v>20003</v>
      </c>
      <c r="C1311" s="58">
        <f>VLOOKUP(B1311,'M.O.'!A:E,4,FALSE)</f>
        <v>6.67</v>
      </c>
      <c r="D1311" s="59">
        <f>VLOOKUP(B1311,'M.O.'!A:E,5,FALSE)</f>
        <v>14.1</v>
      </c>
      <c r="E1311" s="323">
        <v>111.5</v>
      </c>
      <c r="F1311" s="323"/>
      <c r="G1311" s="38"/>
      <c r="H1311" s="38"/>
      <c r="I1311" s="31">
        <v>0.7</v>
      </c>
      <c r="J1311" s="59">
        <f t="shared" si="106"/>
        <v>9.8699999999999992</v>
      </c>
      <c r="K1311" s="33"/>
      <c r="L1311" s="115"/>
      <c r="M1311" s="116"/>
      <c r="N1311" s="33"/>
      <c r="O1311" s="33"/>
      <c r="P1311" s="33"/>
    </row>
    <row r="1312" spans="1:16" ht="15" outlineLevel="1">
      <c r="A1312" s="162" t="str">
        <f>VLOOKUP(B1312,'M.O.'!A:E,2,FALSE)</f>
        <v>CARPINTEIRO</v>
      </c>
      <c r="B1312" s="163">
        <v>20016</v>
      </c>
      <c r="C1312" s="58">
        <f>VLOOKUP(B1312,'M.O.'!A:E,4,FALSE)</f>
        <v>8.85</v>
      </c>
      <c r="D1312" s="59">
        <f>VLOOKUP(B1312,'M.O.'!A:E,5,FALSE)</f>
        <v>18.71</v>
      </c>
      <c r="E1312" s="323">
        <v>111.5</v>
      </c>
      <c r="F1312" s="323"/>
      <c r="G1312" s="38"/>
      <c r="H1312" s="38"/>
      <c r="I1312" s="31">
        <v>0.7</v>
      </c>
      <c r="J1312" s="59">
        <f t="shared" si="106"/>
        <v>13.09</v>
      </c>
      <c r="K1312" s="33"/>
      <c r="L1312" s="115"/>
      <c r="M1312" s="116"/>
      <c r="N1312" s="33"/>
      <c r="O1312" s="33"/>
      <c r="P1312" s="33"/>
    </row>
    <row r="1313" spans="1:16" ht="15" outlineLevel="1">
      <c r="A1313" s="162" t="str">
        <f>VLOOKUP(B1313,'M.O.'!A:E,2,FALSE)</f>
        <v>ARMADOR</v>
      </c>
      <c r="B1313" s="163">
        <v>20018</v>
      </c>
      <c r="C1313" s="58">
        <f>VLOOKUP(B1313,'M.O.'!A:E,4,FALSE)</f>
        <v>8.85</v>
      </c>
      <c r="D1313" s="59">
        <f>VLOOKUP(B1313,'M.O.'!A:E,5,FALSE)</f>
        <v>18.71</v>
      </c>
      <c r="E1313" s="323">
        <v>111.5</v>
      </c>
      <c r="F1313" s="323"/>
      <c r="G1313" s="38"/>
      <c r="H1313" s="38"/>
      <c r="I1313" s="31">
        <v>1.78E-2</v>
      </c>
      <c r="J1313" s="59">
        <f t="shared" si="106"/>
        <v>0.33</v>
      </c>
      <c r="K1313" s="33"/>
      <c r="L1313" s="115"/>
      <c r="M1313" s="116"/>
      <c r="N1313" s="33"/>
      <c r="O1313" s="33"/>
      <c r="P1313" s="33"/>
    </row>
    <row r="1314" spans="1:16" ht="15" outlineLevel="1">
      <c r="A1314" s="162">
        <f>VLOOKUP(B1314,'M.O.'!A:E,2,FALSE)</f>
        <v>0</v>
      </c>
      <c r="B1314" s="163"/>
      <c r="C1314" s="58"/>
      <c r="D1314" s="59">
        <f>VLOOKUP(B1314,'M.O.'!A:E,5,FALSE)</f>
        <v>0</v>
      </c>
      <c r="E1314" s="323">
        <v>111.5</v>
      </c>
      <c r="F1314" s="323"/>
      <c r="G1314" s="38"/>
      <c r="H1314" s="38"/>
      <c r="I1314" s="31"/>
      <c r="J1314" s="59">
        <f t="shared" si="106"/>
        <v>0</v>
      </c>
      <c r="K1314" s="33"/>
      <c r="L1314" s="115"/>
      <c r="M1314" s="116"/>
      <c r="N1314" s="33"/>
      <c r="O1314" s="33"/>
      <c r="P1314" s="33"/>
    </row>
    <row r="1315" spans="1:16" ht="15" outlineLevel="1">
      <c r="A1315" s="162">
        <f>VLOOKUP(B1315,'M.O.'!A:E,2,FALSE)</f>
        <v>0</v>
      </c>
      <c r="B1315" s="163"/>
      <c r="C1315" s="58"/>
      <c r="D1315" s="59">
        <f>VLOOKUP(B1315,'M.O.'!A:E,5,FALSE)</f>
        <v>0</v>
      </c>
      <c r="E1315" s="323">
        <v>111.5</v>
      </c>
      <c r="F1315" s="323"/>
      <c r="G1315" s="38"/>
      <c r="H1315" s="38"/>
      <c r="I1315" s="31"/>
      <c r="J1315" s="59">
        <f t="shared" si="106"/>
        <v>0</v>
      </c>
      <c r="K1315" s="33"/>
      <c r="L1315" s="115"/>
      <c r="M1315" s="116"/>
      <c r="N1315" s="33"/>
      <c r="O1315" s="33"/>
      <c r="P1315" s="33"/>
    </row>
    <row r="1316" spans="1:16" ht="15" outlineLevel="1">
      <c r="A1316" s="162">
        <f>VLOOKUP(B1316,'M.O.'!A:E,2,FALSE)</f>
        <v>0</v>
      </c>
      <c r="B1316" s="163"/>
      <c r="C1316" s="58"/>
      <c r="D1316" s="59">
        <f>VLOOKUP(B1316,'M.O.'!A:E,5,FALSE)</f>
        <v>0</v>
      </c>
      <c r="E1316" s="323">
        <v>111.5</v>
      </c>
      <c r="F1316" s="323"/>
      <c r="G1316" s="38"/>
      <c r="H1316" s="38"/>
      <c r="I1316" s="31"/>
      <c r="J1316" s="59">
        <f t="shared" si="106"/>
        <v>0</v>
      </c>
      <c r="K1316" s="33"/>
      <c r="L1316" s="115"/>
      <c r="M1316" s="116"/>
      <c r="N1316" s="33"/>
      <c r="O1316" s="33"/>
      <c r="P1316" s="33"/>
    </row>
    <row r="1317" spans="1:16" ht="15" outlineLevel="1">
      <c r="A1317" s="162">
        <f>VLOOKUP(B1317,'M.O.'!A:E,2,FALSE)</f>
        <v>0</v>
      </c>
      <c r="B1317" s="163"/>
      <c r="C1317" s="58"/>
      <c r="D1317" s="59">
        <f>VLOOKUP(B1317,'M.O.'!A:E,5,FALSE)</f>
        <v>0</v>
      </c>
      <c r="E1317" s="323">
        <v>111.5</v>
      </c>
      <c r="F1317" s="323"/>
      <c r="G1317" s="38"/>
      <c r="H1317" s="38"/>
      <c r="I1317" s="31"/>
      <c r="J1317" s="59">
        <f t="shared" si="106"/>
        <v>0</v>
      </c>
      <c r="K1317" s="33"/>
      <c r="L1317" s="115"/>
      <c r="M1317" s="116"/>
      <c r="N1317" s="33"/>
      <c r="O1317" s="33"/>
      <c r="P1317" s="33"/>
    </row>
    <row r="1318" spans="1:16" ht="15" outlineLevel="1">
      <c r="A1318" s="162">
        <f>VLOOKUP(B1318,'M.O.'!A:E,2,FALSE)</f>
        <v>0</v>
      </c>
      <c r="B1318" s="163"/>
      <c r="C1318" s="58"/>
      <c r="D1318" s="59">
        <f>VLOOKUP(B1318,'M.O.'!A:E,5,FALSE)</f>
        <v>0</v>
      </c>
      <c r="E1318" s="323">
        <v>111.5</v>
      </c>
      <c r="F1318" s="323"/>
      <c r="G1318" s="38"/>
      <c r="H1318" s="38"/>
      <c r="I1318" s="31"/>
      <c r="J1318" s="59">
        <f t="shared" si="106"/>
        <v>0</v>
      </c>
      <c r="K1318" s="33"/>
      <c r="L1318" s="115"/>
      <c r="M1318" s="116"/>
      <c r="N1318" s="33"/>
      <c r="O1318" s="33"/>
      <c r="P1318" s="33"/>
    </row>
    <row r="1319" spans="1:16" ht="15" outlineLevel="1">
      <c r="A1319" s="162">
        <f>VLOOKUP(B1319,'M.O.'!A:E,2,FALSE)</f>
        <v>0</v>
      </c>
      <c r="B1319" s="163"/>
      <c r="C1319" s="58"/>
      <c r="D1319" s="59">
        <f>VLOOKUP(B1319,'M.O.'!A:E,5,FALSE)</f>
        <v>0</v>
      </c>
      <c r="E1319" s="323">
        <v>111.5</v>
      </c>
      <c r="F1319" s="323"/>
      <c r="G1319" s="38"/>
      <c r="H1319" s="38"/>
      <c r="I1319" s="31"/>
      <c r="J1319" s="61">
        <f t="shared" si="106"/>
        <v>0</v>
      </c>
      <c r="K1319" s="33"/>
      <c r="L1319" s="115"/>
      <c r="M1319" s="116"/>
      <c r="N1319" s="33"/>
      <c r="O1319" s="33"/>
      <c r="P1319" s="33"/>
    </row>
    <row r="1320" spans="1:16" ht="18" customHeight="1" outlineLevel="1">
      <c r="A1320" s="34"/>
      <c r="B1320" s="34"/>
      <c r="C1320" s="35"/>
      <c r="D1320" s="34"/>
      <c r="E1320" s="34"/>
      <c r="F1320" s="34"/>
      <c r="G1320" s="34"/>
      <c r="H1320" s="34"/>
      <c r="I1320" s="36" t="s">
        <v>75</v>
      </c>
      <c r="J1320" s="62">
        <f>SUBTOTAL(9,J1310:J1319)</f>
        <v>24.839999999999996</v>
      </c>
      <c r="K1320" s="33"/>
      <c r="L1320" s="117"/>
      <c r="M1320" s="46"/>
      <c r="N1320" s="39"/>
      <c r="O1320" s="39"/>
      <c r="P1320" s="39"/>
    </row>
    <row r="1321" spans="1:16" ht="18" customHeight="1" outlineLevel="1">
      <c r="A1321" s="28" t="s">
        <v>76</v>
      </c>
      <c r="B1321" s="137" t="s">
        <v>64</v>
      </c>
      <c r="C1321" s="29" t="s">
        <v>77</v>
      </c>
      <c r="D1321" s="137" t="s">
        <v>78</v>
      </c>
      <c r="E1321" s="321" t="s">
        <v>79</v>
      </c>
      <c r="F1321" s="321"/>
      <c r="G1321" s="324" t="s">
        <v>80</v>
      </c>
      <c r="H1321" s="324"/>
      <c r="I1321" s="136"/>
      <c r="J1321" s="63" t="s">
        <v>81</v>
      </c>
      <c r="K1321" s="30"/>
      <c r="L1321" s="113"/>
      <c r="M1321" s="114"/>
      <c r="N1321" s="30"/>
      <c r="O1321" s="30"/>
      <c r="P1321" s="30"/>
    </row>
    <row r="1322" spans="1:16" ht="15" customHeight="1" outlineLevel="1">
      <c r="A1322" s="40" t="s">
        <v>369</v>
      </c>
      <c r="B1322" s="166">
        <v>14</v>
      </c>
      <c r="C1322" s="41">
        <v>5</v>
      </c>
      <c r="D1322" s="42" t="s">
        <v>98</v>
      </c>
      <c r="E1322" s="325"/>
      <c r="F1322" s="325"/>
      <c r="G1322" s="325"/>
      <c r="H1322" s="325"/>
      <c r="I1322" s="167"/>
      <c r="J1322" s="59">
        <f>TRUNC((IF(D1322&lt;&gt;0,J1320,0)+IF(E1322&lt;&gt;0,J1308,0)+IF(G1322&lt;&gt;0,J1341,0))*(C1322/100),2)</f>
        <v>1.24</v>
      </c>
      <c r="K1322" s="33"/>
      <c r="L1322" s="168"/>
      <c r="M1322" s="169"/>
      <c r="N1322" s="33"/>
      <c r="O1322" s="33"/>
      <c r="P1322" s="33"/>
    </row>
    <row r="1323" spans="1:16" ht="15" customHeight="1" outlineLevel="1">
      <c r="A1323" s="40" t="s">
        <v>99</v>
      </c>
      <c r="B1323" s="166">
        <v>11</v>
      </c>
      <c r="C1323" s="41">
        <v>1.1200000000000001</v>
      </c>
      <c r="D1323" s="42" t="s">
        <v>98</v>
      </c>
      <c r="E1323" s="325"/>
      <c r="F1323" s="325"/>
      <c r="G1323" s="325"/>
      <c r="H1323" s="325"/>
      <c r="I1323" s="167"/>
      <c r="J1323" s="59">
        <f>TRUNC((IF(D1323&lt;&gt;0,J1320,0)+IF(E1323&lt;&gt;0,J1308,0)+IF(G1323&lt;&gt;0,J1341,0))*(C1323/100),2)</f>
        <v>0.27</v>
      </c>
      <c r="K1323" s="33"/>
      <c r="L1323" s="168"/>
      <c r="M1323" s="169"/>
      <c r="N1323" s="33"/>
      <c r="O1323" s="33"/>
      <c r="P1323" s="33"/>
    </row>
    <row r="1324" spans="1:16" ht="15" customHeight="1" outlineLevel="1">
      <c r="A1324" s="40" t="s">
        <v>100</v>
      </c>
      <c r="B1324" s="166">
        <v>12</v>
      </c>
      <c r="C1324" s="41">
        <v>9.6</v>
      </c>
      <c r="D1324" s="42" t="s">
        <v>98</v>
      </c>
      <c r="E1324" s="325"/>
      <c r="F1324" s="325"/>
      <c r="G1324" s="325"/>
      <c r="H1324" s="325"/>
      <c r="I1324" s="167"/>
      <c r="J1324" s="59">
        <f>TRUNC((IF(D1324&lt;&gt;0,J1320,0)+IF(E1324&lt;&gt;0,J1308,0)+IF(G1324&lt;&gt;0,J1341,0))*(C1324/100),2)</f>
        <v>2.38</v>
      </c>
      <c r="K1324" s="33"/>
      <c r="L1324" s="168"/>
      <c r="M1324" s="169"/>
      <c r="N1324" s="33"/>
      <c r="O1324" s="33"/>
      <c r="P1324" s="33"/>
    </row>
    <row r="1325" spans="1:16" ht="15" customHeight="1" outlineLevel="1">
      <c r="A1325" s="40" t="s">
        <v>101</v>
      </c>
      <c r="B1325" s="166">
        <v>13</v>
      </c>
      <c r="C1325" s="41">
        <v>4.79</v>
      </c>
      <c r="D1325" s="42" t="s">
        <v>98</v>
      </c>
      <c r="E1325" s="325"/>
      <c r="F1325" s="325"/>
      <c r="G1325" s="325"/>
      <c r="H1325" s="325"/>
      <c r="I1325" s="167"/>
      <c r="J1325" s="61">
        <f>TRUNC((IF(D1325&lt;&gt;0,J1320,0)+IF(E1325&lt;&gt;0,J1308,0)+IF(G1325&lt;&gt;0,J1341,0))*(C1325/100),2)</f>
        <v>1.18</v>
      </c>
      <c r="K1325" s="33"/>
      <c r="L1325" s="168"/>
      <c r="M1325" s="169"/>
      <c r="N1325" s="33"/>
      <c r="O1325" s="33"/>
      <c r="P1325" s="33"/>
    </row>
    <row r="1326" spans="1:16" ht="18" customHeight="1" outlineLevel="1">
      <c r="A1326" s="43"/>
      <c r="B1326" s="43"/>
      <c r="C1326" s="44"/>
      <c r="D1326" s="43"/>
      <c r="E1326" s="43"/>
      <c r="F1326" s="43"/>
      <c r="G1326" s="43"/>
      <c r="H1326" s="43"/>
      <c r="I1326" s="45" t="s">
        <v>82</v>
      </c>
      <c r="J1326" s="62">
        <f>SUBTOTAL(9,J1322:J1325)</f>
        <v>5.0699999999999994</v>
      </c>
      <c r="K1326" s="33"/>
      <c r="L1326" s="117"/>
      <c r="M1326" s="46"/>
      <c r="N1326" s="164"/>
      <c r="O1326" s="164"/>
      <c r="P1326" s="164"/>
    </row>
    <row r="1327" spans="1:16" ht="18" customHeight="1" outlineLevel="1">
      <c r="A1327" s="43"/>
      <c r="B1327" s="43"/>
      <c r="C1327" s="44"/>
      <c r="D1327" s="43"/>
      <c r="E1327" s="43"/>
      <c r="F1327" s="43"/>
      <c r="G1327" s="43"/>
      <c r="H1327" s="43"/>
      <c r="I1327" s="45" t="s">
        <v>370</v>
      </c>
      <c r="J1327" s="62">
        <f>SUBTOTAL(9,J1298:J1326)</f>
        <v>31.449999999999992</v>
      </c>
      <c r="K1327" s="33"/>
      <c r="L1327" s="117"/>
      <c r="M1327" s="46"/>
      <c r="N1327" s="33"/>
      <c r="O1327" s="33"/>
      <c r="P1327" s="33"/>
    </row>
    <row r="1328" spans="1:16" ht="18" customHeight="1" outlineLevel="1">
      <c r="A1328" s="43"/>
      <c r="B1328" s="43"/>
      <c r="C1328" s="44"/>
      <c r="D1328" s="43"/>
      <c r="E1328" s="43"/>
      <c r="F1328" s="43"/>
      <c r="G1328" s="43"/>
      <c r="H1328" s="43"/>
      <c r="I1328" s="45" t="s">
        <v>83</v>
      </c>
      <c r="J1328" s="64">
        <v>1</v>
      </c>
      <c r="K1328" s="33"/>
      <c r="L1328" s="117"/>
      <c r="M1328" s="46"/>
      <c r="N1328" s="33"/>
      <c r="O1328" s="33"/>
      <c r="P1328" s="33"/>
    </row>
    <row r="1329" spans="1:16" ht="18" customHeight="1" outlineLevel="1">
      <c r="A1329" s="43"/>
      <c r="B1329" s="43"/>
      <c r="C1329" s="44"/>
      <c r="D1329" s="43"/>
      <c r="E1329" s="43"/>
      <c r="F1329" s="43"/>
      <c r="G1329" s="43"/>
      <c r="H1329" s="43"/>
      <c r="I1329" s="45" t="s">
        <v>84</v>
      </c>
      <c r="J1329" s="65">
        <f>TRUNC(J1327/J1328,2)</f>
        <v>31.45</v>
      </c>
      <c r="K1329" s="33"/>
      <c r="L1329" s="117"/>
      <c r="M1329" s="46"/>
      <c r="N1329" s="33"/>
      <c r="O1329" s="33"/>
      <c r="P1329" s="33"/>
    </row>
    <row r="1330" spans="1:16" ht="18" customHeight="1" outlineLevel="1">
      <c r="A1330" s="47" t="s">
        <v>85</v>
      </c>
      <c r="B1330" s="48" t="s">
        <v>64</v>
      </c>
      <c r="C1330" s="49" t="s">
        <v>13</v>
      </c>
      <c r="D1330" s="37" t="s">
        <v>94</v>
      </c>
      <c r="E1330" s="37"/>
      <c r="F1330" s="37"/>
      <c r="G1330" s="50"/>
      <c r="H1330" s="50"/>
      <c r="I1330" s="50" t="s">
        <v>69</v>
      </c>
      <c r="J1330" s="63" t="s">
        <v>94</v>
      </c>
      <c r="K1330" s="30"/>
      <c r="L1330" s="113"/>
      <c r="M1330" s="114"/>
      <c r="N1330" s="30"/>
      <c r="O1330" s="30"/>
      <c r="P1330" s="30"/>
    </row>
    <row r="1331" spans="1:16" ht="15" customHeight="1" outlineLevel="1">
      <c r="A1331" s="162" t="str">
        <f>VLOOKUP(B1331,Materiais!A:D,2,FALSE)</f>
        <v>PREGO</v>
      </c>
      <c r="B1331" s="162">
        <v>10044</v>
      </c>
      <c r="C1331" s="60" t="str">
        <f>VLOOKUP(B1331,Materiais!A:D,3,FALSE)</f>
        <v>Kg</v>
      </c>
      <c r="D1331" s="59">
        <f>VLOOKUP(B1331,Materiais!A:D,4,FALSE)</f>
        <v>20.27</v>
      </c>
      <c r="E1331" s="170"/>
      <c r="F1331" s="170"/>
      <c r="G1331" s="170"/>
      <c r="H1331" s="170"/>
      <c r="I1331" s="31">
        <v>0.24390000000000001</v>
      </c>
      <c r="J1331" s="59">
        <f t="shared" ref="J1331:J1340" si="107">TRUNC(I1331*D1331,2)</f>
        <v>4.9400000000000004</v>
      </c>
      <c r="K1331" s="33"/>
      <c r="L1331" s="115"/>
      <c r="M1331" s="116"/>
      <c r="N1331" s="33"/>
      <c r="O1331" s="33"/>
      <c r="P1331" s="33"/>
    </row>
    <row r="1332" spans="1:16" ht="15" customHeight="1" outlineLevel="1">
      <c r="A1332" s="162" t="str">
        <f>VLOOKUP(B1332,Materiais!A:D,2,FALSE)</f>
        <v>SARRAFO</v>
      </c>
      <c r="B1332" s="162">
        <v>10048</v>
      </c>
      <c r="C1332" s="60" t="str">
        <f>VLOOKUP(B1332,Materiais!A:D,3,FALSE)</f>
        <v>m</v>
      </c>
      <c r="D1332" s="59">
        <f>VLOOKUP(B1332,Materiais!A:D,4,FALSE)</f>
        <v>7.93</v>
      </c>
      <c r="E1332" s="170"/>
      <c r="F1332" s="170"/>
      <c r="G1332" s="170"/>
      <c r="H1332" s="170"/>
      <c r="I1332" s="31">
        <v>0.996</v>
      </c>
      <c r="J1332" s="59">
        <f t="shared" si="107"/>
        <v>7.89</v>
      </c>
      <c r="K1332" s="33"/>
      <c r="L1332" s="115"/>
      <c r="M1332" s="116"/>
      <c r="N1332" s="33"/>
      <c r="O1332" s="33"/>
      <c r="P1332" s="33"/>
    </row>
    <row r="1333" spans="1:16" ht="15" customHeight="1" outlineLevel="1">
      <c r="A1333" s="162" t="str">
        <f>VLOOKUP(B1333,Materiais!A:D,2,FALSE)</f>
        <v>AÇO CA - 50</v>
      </c>
      <c r="B1333" s="162">
        <v>10069</v>
      </c>
      <c r="C1333" s="60" t="str">
        <f>VLOOKUP(B1333,Materiais!A:D,3,FALSE)</f>
        <v>Kg</v>
      </c>
      <c r="D1333" s="59">
        <f>VLOOKUP(B1333,Materiais!A:D,4,FALSE)</f>
        <v>8.41</v>
      </c>
      <c r="E1333" s="170"/>
      <c r="F1333" s="170"/>
      <c r="G1333" s="170"/>
      <c r="H1333" s="170"/>
      <c r="I1333" s="31">
        <v>0.19750000000000001</v>
      </c>
      <c r="J1333" s="59">
        <f t="shared" si="107"/>
        <v>1.66</v>
      </c>
      <c r="K1333" s="33"/>
      <c r="L1333" s="115"/>
      <c r="M1333" s="116"/>
      <c r="N1333" s="33"/>
      <c r="O1333" s="33"/>
      <c r="P1333" s="33"/>
    </row>
    <row r="1334" spans="1:16" ht="15" customHeight="1" outlineLevel="1">
      <c r="A1334" s="162" t="str">
        <f>VLOOKUP(B1334,Materiais!A:D,2,FALSE)</f>
        <v>ARAME GALVANIZADO Nº 10</v>
      </c>
      <c r="B1334" s="162">
        <v>11002</v>
      </c>
      <c r="C1334" s="60" t="str">
        <f>VLOOKUP(B1334,Materiais!A:D,3,FALSE)</f>
        <v>Kg</v>
      </c>
      <c r="D1334" s="59">
        <f>VLOOKUP(B1334,Materiais!A:D,4,FALSE)</f>
        <v>20.63</v>
      </c>
      <c r="E1334" s="170"/>
      <c r="F1334" s="170"/>
      <c r="G1334" s="170"/>
      <c r="H1334" s="170"/>
      <c r="I1334" s="31">
        <v>0.1</v>
      </c>
      <c r="J1334" s="59">
        <f t="shared" si="107"/>
        <v>2.06</v>
      </c>
      <c r="K1334" s="33"/>
      <c r="L1334" s="115"/>
      <c r="M1334" s="116"/>
      <c r="N1334" s="33"/>
      <c r="O1334" s="33"/>
      <c r="P1334" s="33"/>
    </row>
    <row r="1335" spans="1:16" ht="15" customHeight="1" outlineLevel="1">
      <c r="A1335" s="162" t="str">
        <f>VLOOKUP(B1335,Materiais!A:D,2,FALSE)</f>
        <v>CAIBROS DE 7,5 CM X 7,5 CM</v>
      </c>
      <c r="B1335" s="162">
        <v>11008</v>
      </c>
      <c r="C1335" s="60" t="str">
        <f>VLOOKUP(B1335,Materiais!A:D,3,FALSE)</f>
        <v>m</v>
      </c>
      <c r="D1335" s="59">
        <f>VLOOKUP(B1335,Materiais!A:D,4,FALSE)</f>
        <v>26.39</v>
      </c>
      <c r="E1335" s="170"/>
      <c r="F1335" s="170"/>
      <c r="G1335" s="170"/>
      <c r="H1335" s="170"/>
      <c r="I1335" s="31">
        <v>1.1707000000000001</v>
      </c>
      <c r="J1335" s="59">
        <f t="shared" si="107"/>
        <v>30.89</v>
      </c>
      <c r="K1335" s="33"/>
      <c r="L1335" s="115"/>
      <c r="M1335" s="116"/>
      <c r="N1335" s="33"/>
      <c r="O1335" s="33"/>
      <c r="P1335" s="33"/>
    </row>
    <row r="1336" spans="1:16" ht="15" customHeight="1" outlineLevel="1">
      <c r="A1336" s="162" t="str">
        <f>VLOOKUP(B1336,Materiais!A:D,2,FALSE)</f>
        <v>CHAPA COMPENSADA PLAST. 17 MM</v>
      </c>
      <c r="B1336" s="162">
        <v>11010</v>
      </c>
      <c r="C1336" s="60" t="str">
        <f>VLOOKUP(B1336,Materiais!A:D,3,FALSE)</f>
        <v>m2</v>
      </c>
      <c r="D1336" s="59">
        <f>VLOOKUP(B1336,Materiais!A:D,4,FALSE)</f>
        <v>93.6</v>
      </c>
      <c r="E1336" s="170"/>
      <c r="F1336" s="170"/>
      <c r="G1336" s="170"/>
      <c r="H1336" s="170"/>
      <c r="I1336" s="31">
        <v>0.40839999999999999</v>
      </c>
      <c r="J1336" s="59">
        <f t="shared" si="107"/>
        <v>38.22</v>
      </c>
      <c r="K1336" s="33"/>
      <c r="L1336" s="115"/>
      <c r="M1336" s="116"/>
      <c r="N1336" s="33"/>
      <c r="O1336" s="33"/>
      <c r="P1336" s="33"/>
    </row>
    <row r="1337" spans="1:16" ht="15" customHeight="1" outlineLevel="1">
      <c r="A1337" s="162" t="str">
        <f>VLOOKUP(B1337,Materiais!A:D,2,FALSE)</f>
        <v>DESMOLDANTE P/ FORMA</v>
      </c>
      <c r="B1337" s="162">
        <v>11016</v>
      </c>
      <c r="C1337" s="60" t="str">
        <f>VLOOKUP(B1337,Materiais!A:D,3,FALSE)</f>
        <v>l</v>
      </c>
      <c r="D1337" s="59">
        <f>VLOOKUP(B1337,Materiais!A:D,4,FALSE)</f>
        <v>9.9700000000000006</v>
      </c>
      <c r="E1337" s="170"/>
      <c r="F1337" s="170"/>
      <c r="G1337" s="170"/>
      <c r="H1337" s="170"/>
      <c r="I1337" s="31">
        <v>0.02</v>
      </c>
      <c r="J1337" s="59">
        <f t="shared" si="107"/>
        <v>0.19</v>
      </c>
      <c r="K1337" s="33"/>
      <c r="L1337" s="115"/>
      <c r="M1337" s="116"/>
      <c r="N1337" s="33"/>
      <c r="O1337" s="33"/>
      <c r="P1337" s="33"/>
    </row>
    <row r="1338" spans="1:16" ht="15" customHeight="1" outlineLevel="1">
      <c r="A1338" s="162">
        <f>VLOOKUP(B1338,Materiais!A:D,2,FALSE)</f>
        <v>0</v>
      </c>
      <c r="B1338" s="162"/>
      <c r="C1338" s="60">
        <f>VLOOKUP(B1338,Materiais!A:D,3,FALSE)</f>
        <v>0</v>
      </c>
      <c r="D1338" s="59">
        <f>VLOOKUP(B1338,Materiais!A:D,4,FALSE)</f>
        <v>0</v>
      </c>
      <c r="E1338" s="170"/>
      <c r="F1338" s="170"/>
      <c r="G1338" s="170"/>
      <c r="H1338" s="170"/>
      <c r="I1338" s="31"/>
      <c r="J1338" s="59">
        <f t="shared" si="107"/>
        <v>0</v>
      </c>
      <c r="K1338" s="33"/>
      <c r="L1338" s="115"/>
      <c r="M1338" s="116"/>
      <c r="N1338" s="33"/>
      <c r="O1338" s="33"/>
      <c r="P1338" s="33"/>
    </row>
    <row r="1339" spans="1:16" ht="15" customHeight="1" outlineLevel="1">
      <c r="A1339" s="162">
        <f>VLOOKUP(B1339,Materiais!A:D,2,FALSE)</f>
        <v>0</v>
      </c>
      <c r="B1339" s="162"/>
      <c r="C1339" s="60">
        <f>VLOOKUP(B1339,Materiais!A:D,3,FALSE)</f>
        <v>0</v>
      </c>
      <c r="D1339" s="59">
        <f>VLOOKUP(B1339,Materiais!A:D,4,FALSE)</f>
        <v>0</v>
      </c>
      <c r="E1339" s="170"/>
      <c r="F1339" s="170"/>
      <c r="G1339" s="170"/>
      <c r="H1339" s="170"/>
      <c r="I1339" s="31"/>
      <c r="J1339" s="59">
        <f t="shared" si="107"/>
        <v>0</v>
      </c>
      <c r="K1339" s="33"/>
      <c r="L1339" s="115"/>
      <c r="M1339" s="116"/>
      <c r="N1339" s="33"/>
      <c r="O1339" s="33"/>
      <c r="P1339" s="33"/>
    </row>
    <row r="1340" spans="1:16" ht="15" customHeight="1" outlineLevel="1">
      <c r="A1340" s="162">
        <f>VLOOKUP(B1340,Materiais!A:D,2,FALSE)</f>
        <v>0</v>
      </c>
      <c r="B1340" s="162"/>
      <c r="C1340" s="60">
        <f>VLOOKUP(B1340,Materiais!A:D,3,FALSE)</f>
        <v>0</v>
      </c>
      <c r="D1340" s="59">
        <f>VLOOKUP(B1340,Materiais!A:D,4,FALSE)</f>
        <v>0</v>
      </c>
      <c r="E1340" s="170"/>
      <c r="F1340" s="170"/>
      <c r="G1340" s="170"/>
      <c r="H1340" s="170"/>
      <c r="I1340" s="31"/>
      <c r="J1340" s="59">
        <f t="shared" si="107"/>
        <v>0</v>
      </c>
      <c r="K1340" s="33"/>
      <c r="L1340" s="115"/>
      <c r="M1340" s="116"/>
      <c r="N1340" s="33"/>
      <c r="O1340" s="33"/>
      <c r="P1340" s="33"/>
    </row>
    <row r="1341" spans="1:16" ht="18" customHeight="1" outlineLevel="1">
      <c r="A1341" s="66"/>
      <c r="B1341" s="66"/>
      <c r="C1341" s="67"/>
      <c r="D1341" s="66"/>
      <c r="E1341" s="66"/>
      <c r="F1341" s="66"/>
      <c r="G1341" s="66"/>
      <c r="H1341" s="66"/>
      <c r="I1341" s="68" t="s">
        <v>371</v>
      </c>
      <c r="J1341" s="69">
        <f>SUBTOTAL(9,J1331:J1340)</f>
        <v>85.85</v>
      </c>
      <c r="K1341" s="33"/>
      <c r="L1341" s="117"/>
      <c r="M1341" s="46"/>
      <c r="N1341" s="39"/>
      <c r="O1341" s="39"/>
      <c r="P1341" s="39"/>
    </row>
    <row r="1342" spans="1:16" ht="18" customHeight="1" outlineLevel="1">
      <c r="A1342" s="26" t="s">
        <v>87</v>
      </c>
      <c r="B1342" s="70" t="s">
        <v>64</v>
      </c>
      <c r="C1342" s="71" t="s">
        <v>13</v>
      </c>
      <c r="D1342" s="72" t="s">
        <v>94</v>
      </c>
      <c r="E1342" s="72"/>
      <c r="F1342" s="72"/>
      <c r="G1342" s="73"/>
      <c r="H1342" s="73"/>
      <c r="I1342" s="73" t="s">
        <v>69</v>
      </c>
      <c r="J1342" s="72" t="s">
        <v>94</v>
      </c>
      <c r="K1342" s="30"/>
      <c r="L1342" s="113"/>
      <c r="M1342" s="114"/>
      <c r="N1342" s="30"/>
      <c r="O1342" s="30"/>
      <c r="P1342" s="30"/>
    </row>
    <row r="1343" spans="1:16" ht="15" customHeight="1" outlineLevel="1">
      <c r="A1343" s="162">
        <f>VLOOKUP(B1343,Serviços!A:D,2,FALSE)</f>
        <v>0</v>
      </c>
      <c r="B1343" s="162"/>
      <c r="C1343" s="60">
        <f>VLOOKUP(B1343,Serviços!A:D,3,FALSE)</f>
        <v>0</v>
      </c>
      <c r="D1343" s="74">
        <f>VLOOKUP(B1343,Serviços!A:F,6,FALSE)</f>
        <v>0</v>
      </c>
      <c r="E1343" s="171"/>
      <c r="F1343" s="171"/>
      <c r="G1343" s="171"/>
      <c r="H1343" s="171"/>
      <c r="I1343" s="57"/>
      <c r="J1343" s="59">
        <f>TRUNC(I1343*D1343,2)</f>
        <v>0</v>
      </c>
      <c r="K1343" s="33"/>
      <c r="L1343" s="115"/>
      <c r="M1343" s="116"/>
      <c r="N1343" s="33"/>
      <c r="O1343" s="33"/>
      <c r="P1343" s="33"/>
    </row>
    <row r="1344" spans="1:16" ht="15" customHeight="1" outlineLevel="1">
      <c r="A1344" s="162">
        <f>VLOOKUP(B1344,Serviços!A:D,2,FALSE)</f>
        <v>0</v>
      </c>
      <c r="B1344" s="162"/>
      <c r="C1344" s="60">
        <f>VLOOKUP(B1344,Serviços!A:D,3,FALSE)</f>
        <v>0</v>
      </c>
      <c r="D1344" s="74">
        <f>VLOOKUP(B1344,Serviços!A:F,6,FALSE)</f>
        <v>0</v>
      </c>
      <c r="E1344" s="171"/>
      <c r="F1344" s="171"/>
      <c r="G1344" s="171"/>
      <c r="H1344" s="171"/>
      <c r="I1344" s="57"/>
      <c r="J1344" s="59">
        <f t="shared" ref="J1344:J1347" si="108">TRUNC(I1344*D1344,2)</f>
        <v>0</v>
      </c>
      <c r="K1344" s="33"/>
      <c r="L1344" s="115"/>
      <c r="M1344" s="116"/>
      <c r="N1344" s="33"/>
      <c r="O1344" s="33"/>
      <c r="P1344" s="33"/>
    </row>
    <row r="1345" spans="1:16" ht="15" customHeight="1" outlineLevel="1">
      <c r="A1345" s="162">
        <f>VLOOKUP(B1345,Serviços!A:D,2,FALSE)</f>
        <v>0</v>
      </c>
      <c r="B1345" s="162"/>
      <c r="C1345" s="60">
        <f>VLOOKUP(B1345,Serviços!A:D,3,FALSE)</f>
        <v>0</v>
      </c>
      <c r="D1345" s="74">
        <f>VLOOKUP(B1345,Serviços!A:F,6,FALSE)</f>
        <v>0</v>
      </c>
      <c r="E1345" s="171"/>
      <c r="F1345" s="171"/>
      <c r="G1345" s="171"/>
      <c r="H1345" s="171"/>
      <c r="I1345" s="57"/>
      <c r="J1345" s="59">
        <f t="shared" si="108"/>
        <v>0</v>
      </c>
      <c r="K1345" s="33"/>
      <c r="L1345" s="115"/>
      <c r="M1345" s="116"/>
      <c r="N1345" s="33"/>
      <c r="O1345" s="33"/>
      <c r="P1345" s="33"/>
    </row>
    <row r="1346" spans="1:16" ht="15" customHeight="1" outlineLevel="1">
      <c r="A1346" s="162">
        <f>VLOOKUP(B1346,Serviços!A:D,2,FALSE)</f>
        <v>0</v>
      </c>
      <c r="B1346" s="162"/>
      <c r="C1346" s="60">
        <f>VLOOKUP(B1346,Serviços!A:D,3,FALSE)</f>
        <v>0</v>
      </c>
      <c r="D1346" s="74">
        <f>VLOOKUP(B1346,Serviços!A:F,6,FALSE)</f>
        <v>0</v>
      </c>
      <c r="E1346" s="171"/>
      <c r="F1346" s="171"/>
      <c r="G1346" s="171"/>
      <c r="H1346" s="171"/>
      <c r="I1346" s="57"/>
      <c r="J1346" s="59">
        <f t="shared" si="108"/>
        <v>0</v>
      </c>
      <c r="K1346" s="33"/>
      <c r="L1346" s="115"/>
      <c r="M1346" s="116"/>
      <c r="N1346" s="33"/>
      <c r="O1346" s="33"/>
      <c r="P1346" s="33"/>
    </row>
    <row r="1347" spans="1:16" ht="15" customHeight="1" outlineLevel="1">
      <c r="A1347" s="162">
        <f>VLOOKUP(B1347,Serviços!A:D,2,FALSE)</f>
        <v>0</v>
      </c>
      <c r="B1347" s="162"/>
      <c r="C1347" s="60">
        <f>VLOOKUP(B1347,Serviços!A:D,3,FALSE)</f>
        <v>0</v>
      </c>
      <c r="D1347" s="74">
        <f>VLOOKUP(B1347,Serviços!A:F,6,FALSE)</f>
        <v>0</v>
      </c>
      <c r="E1347" s="171"/>
      <c r="F1347" s="171"/>
      <c r="G1347" s="171"/>
      <c r="H1347" s="171"/>
      <c r="I1347" s="57"/>
      <c r="J1347" s="59">
        <f t="shared" si="108"/>
        <v>0</v>
      </c>
      <c r="K1347" s="33"/>
      <c r="L1347" s="115"/>
      <c r="M1347" s="116"/>
      <c r="N1347" s="33"/>
      <c r="O1347" s="33"/>
      <c r="P1347" s="33"/>
    </row>
    <row r="1348" spans="1:16" ht="18" customHeight="1" outlineLevel="1">
      <c r="A1348" s="34"/>
      <c r="B1348" s="34"/>
      <c r="C1348" s="35"/>
      <c r="D1348" s="34"/>
      <c r="E1348" s="34"/>
      <c r="F1348" s="34"/>
      <c r="G1348" s="34"/>
      <c r="H1348" s="34"/>
      <c r="I1348" s="51" t="s">
        <v>88</v>
      </c>
      <c r="J1348" s="52">
        <f>SUBTOTAL(9,J1343:J1347)</f>
        <v>0</v>
      </c>
      <c r="K1348" s="33"/>
      <c r="L1348" s="117"/>
      <c r="M1348" s="46"/>
      <c r="N1348" s="39"/>
      <c r="O1348" s="39"/>
      <c r="P1348" s="39"/>
    </row>
    <row r="1349" spans="1:16" ht="18" customHeight="1" outlineLevel="1">
      <c r="A1349" s="28" t="s">
        <v>89</v>
      </c>
      <c r="B1349" s="53" t="s">
        <v>64</v>
      </c>
      <c r="C1349" s="29" t="s">
        <v>13</v>
      </c>
      <c r="D1349" s="137" t="s">
        <v>90</v>
      </c>
      <c r="E1349" s="137" t="s">
        <v>91</v>
      </c>
      <c r="F1349" s="137" t="s">
        <v>92</v>
      </c>
      <c r="G1349" s="137" t="s">
        <v>93</v>
      </c>
      <c r="H1349" s="137" t="s">
        <v>81</v>
      </c>
      <c r="I1349" s="136" t="s">
        <v>69</v>
      </c>
      <c r="J1349" s="137" t="s">
        <v>94</v>
      </c>
      <c r="K1349" s="161"/>
      <c r="L1349" s="113"/>
      <c r="M1349" s="114"/>
      <c r="N1349" s="161"/>
      <c r="O1349" s="161"/>
      <c r="P1349" s="161"/>
    </row>
    <row r="1350" spans="1:16" ht="15" customHeight="1" outlineLevel="1">
      <c r="A1350" s="40"/>
      <c r="B1350" s="40"/>
      <c r="C1350" s="41"/>
      <c r="D1350" s="32"/>
      <c r="E1350" s="38"/>
      <c r="F1350" s="38"/>
      <c r="G1350" s="38"/>
      <c r="H1350" s="170"/>
      <c r="I1350" s="57"/>
      <c r="J1350" s="59">
        <f t="shared" ref="J1350:J1354" si="109">TRUNC(I1350*D1350,2)</f>
        <v>0</v>
      </c>
      <c r="K1350" s="33"/>
      <c r="L1350" s="115"/>
      <c r="M1350" s="116"/>
      <c r="N1350" s="33"/>
      <c r="O1350" s="33"/>
      <c r="P1350" s="33"/>
    </row>
    <row r="1351" spans="1:16" ht="15" customHeight="1" outlineLevel="1">
      <c r="A1351" s="40"/>
      <c r="B1351" s="40"/>
      <c r="C1351" s="41"/>
      <c r="D1351" s="32"/>
      <c r="E1351" s="38"/>
      <c r="F1351" s="38"/>
      <c r="G1351" s="38"/>
      <c r="H1351" s="170"/>
      <c r="I1351" s="57"/>
      <c r="J1351" s="59">
        <f t="shared" si="109"/>
        <v>0</v>
      </c>
      <c r="K1351" s="33"/>
      <c r="L1351" s="115"/>
      <c r="M1351" s="116"/>
      <c r="N1351" s="33"/>
      <c r="O1351" s="33"/>
      <c r="P1351" s="33"/>
    </row>
    <row r="1352" spans="1:16" ht="15" customHeight="1" outlineLevel="1">
      <c r="A1352" s="40"/>
      <c r="B1352" s="40"/>
      <c r="C1352" s="41"/>
      <c r="D1352" s="32"/>
      <c r="E1352" s="38"/>
      <c r="F1352" s="38"/>
      <c r="G1352" s="38"/>
      <c r="H1352" s="170"/>
      <c r="I1352" s="57"/>
      <c r="J1352" s="59">
        <f t="shared" si="109"/>
        <v>0</v>
      </c>
      <c r="K1352" s="33"/>
      <c r="L1352" s="115"/>
      <c r="M1352" s="116"/>
      <c r="N1352" s="33"/>
      <c r="O1352" s="33"/>
      <c r="P1352" s="33"/>
    </row>
    <row r="1353" spans="1:16" ht="15" customHeight="1" outlineLevel="1">
      <c r="A1353" s="40"/>
      <c r="B1353" s="40"/>
      <c r="C1353" s="41"/>
      <c r="D1353" s="32"/>
      <c r="E1353" s="38"/>
      <c r="F1353" s="38"/>
      <c r="G1353" s="38"/>
      <c r="H1353" s="170"/>
      <c r="I1353" s="57"/>
      <c r="J1353" s="59">
        <f t="shared" si="109"/>
        <v>0</v>
      </c>
      <c r="K1353" s="33"/>
      <c r="L1353" s="115"/>
      <c r="M1353" s="116"/>
      <c r="N1353" s="33"/>
      <c r="O1353" s="33"/>
      <c r="P1353" s="33"/>
    </row>
    <row r="1354" spans="1:16" ht="15" customHeight="1" outlineLevel="1">
      <c r="A1354" s="40"/>
      <c r="B1354" s="40"/>
      <c r="C1354" s="41"/>
      <c r="D1354" s="32"/>
      <c r="E1354" s="38"/>
      <c r="F1354" s="38"/>
      <c r="G1354" s="38"/>
      <c r="H1354" s="170"/>
      <c r="I1354" s="57"/>
      <c r="J1354" s="61">
        <f t="shared" si="109"/>
        <v>0</v>
      </c>
      <c r="K1354" s="33"/>
      <c r="L1354" s="115"/>
      <c r="M1354" s="116"/>
      <c r="N1354" s="33"/>
      <c r="O1354" s="33"/>
      <c r="P1354" s="33"/>
    </row>
    <row r="1355" spans="1:16" ht="18" customHeight="1" outlineLevel="1">
      <c r="A1355" s="43"/>
      <c r="B1355" s="43"/>
      <c r="C1355" s="44"/>
      <c r="D1355" s="43"/>
      <c r="E1355" s="43"/>
      <c r="F1355" s="43"/>
      <c r="G1355" s="43"/>
      <c r="H1355" s="43"/>
      <c r="I1355" s="75" t="s">
        <v>95</v>
      </c>
      <c r="J1355" s="62">
        <f>SUBTOTAL(9,J1350:J1354)</f>
        <v>0</v>
      </c>
      <c r="K1355" s="164"/>
      <c r="L1355" s="164"/>
      <c r="M1355" s="160"/>
      <c r="N1355" s="164"/>
      <c r="O1355" s="164"/>
      <c r="P1355" s="164"/>
    </row>
    <row r="1356" spans="1:16" ht="18" customHeight="1" outlineLevel="1">
      <c r="A1356" s="43"/>
      <c r="B1356" s="43"/>
      <c r="C1356" s="44"/>
      <c r="D1356" s="43"/>
      <c r="E1356" s="43"/>
      <c r="F1356" s="43"/>
      <c r="G1356" s="43"/>
      <c r="H1356" s="43"/>
      <c r="I1356" s="75" t="s">
        <v>106</v>
      </c>
      <c r="J1356" s="76">
        <f>SUBTOTAL(9,J1329:J1355)</f>
        <v>117.3</v>
      </c>
      <c r="K1356" s="164"/>
      <c r="L1356" s="164"/>
      <c r="M1356" s="160"/>
      <c r="N1356" s="164"/>
      <c r="O1356" s="164"/>
      <c r="P1356" s="164"/>
    </row>
    <row r="1357" spans="1:16" ht="18" customHeight="1" outlineLevel="1">
      <c r="A1357" s="43"/>
      <c r="B1357" s="43" t="s">
        <v>10</v>
      </c>
      <c r="C1357" s="44"/>
      <c r="D1357" s="43"/>
      <c r="E1357" s="43"/>
      <c r="F1357" s="43"/>
      <c r="G1357" s="43"/>
      <c r="H1357" s="54" t="s">
        <v>367</v>
      </c>
      <c r="I1357" s="172">
        <f>$M$1</f>
        <v>0.20480000000000001</v>
      </c>
      <c r="J1357" s="76">
        <f>TRUNC(J1356*I1357,2)</f>
        <v>24.02</v>
      </c>
      <c r="K1357" s="164"/>
      <c r="L1357" s="115"/>
      <c r="M1357" s="116"/>
      <c r="N1357" s="164"/>
      <c r="O1357" s="164"/>
      <c r="P1357" s="164"/>
    </row>
    <row r="1358" spans="1:16" ht="18" customHeight="1" outlineLevel="1">
      <c r="A1358" s="43"/>
      <c r="B1358" s="53" t="s">
        <v>372</v>
      </c>
      <c r="C1358" s="55">
        <v>45150</v>
      </c>
      <c r="D1358" s="43"/>
      <c r="E1358" s="43"/>
      <c r="F1358" s="43"/>
      <c r="G1358" s="43"/>
      <c r="H1358" s="43"/>
      <c r="I1358" s="75" t="s">
        <v>96</v>
      </c>
      <c r="J1358" s="76">
        <f>SUM(J1356:J1357)</f>
        <v>141.32</v>
      </c>
      <c r="K1358" s="164"/>
      <c r="L1358" s="113"/>
      <c r="M1358" s="114"/>
      <c r="N1358" s="164"/>
      <c r="O1358" s="164"/>
      <c r="P1358" s="164"/>
    </row>
    <row r="1360" spans="1:16" s="266" customFormat="1" ht="18" customHeight="1">
      <c r="A1360" s="260" t="s">
        <v>414</v>
      </c>
      <c r="B1360" s="261"/>
      <c r="C1360" s="262"/>
      <c r="D1360" s="261"/>
      <c r="E1360" s="261"/>
      <c r="F1360" s="261"/>
      <c r="G1360" s="261"/>
      <c r="H1360" s="261"/>
      <c r="I1360" s="263"/>
      <c r="J1360" s="261"/>
      <c r="K1360" s="264"/>
      <c r="L1360" s="264"/>
      <c r="M1360" s="265"/>
      <c r="N1360" s="264"/>
      <c r="O1360" s="264"/>
      <c r="P1360" s="264"/>
    </row>
    <row r="1361" spans="1:16" ht="18" customHeight="1" outlineLevel="1">
      <c r="A1361" s="28" t="s">
        <v>63</v>
      </c>
      <c r="B1361" s="137" t="s">
        <v>64</v>
      </c>
      <c r="C1361" s="29" t="s">
        <v>65</v>
      </c>
      <c r="D1361" s="137" t="s">
        <v>66</v>
      </c>
      <c r="E1361" s="321" t="s">
        <v>67</v>
      </c>
      <c r="F1361" s="321"/>
      <c r="G1361" s="321" t="s">
        <v>68</v>
      </c>
      <c r="H1361" s="321"/>
      <c r="I1361" s="136" t="s">
        <v>69</v>
      </c>
      <c r="J1361" s="137" t="s">
        <v>70</v>
      </c>
      <c r="K1361" s="30"/>
      <c r="L1361" s="113"/>
      <c r="M1361" s="114"/>
      <c r="N1361" s="161"/>
      <c r="O1361" s="161"/>
      <c r="P1361" s="161"/>
    </row>
    <row r="1362" spans="1:16" ht="15" customHeight="1" outlineLevel="1">
      <c r="A1362" s="162">
        <f>VLOOKUP(B1362,Equipamentos!A:E,2,FALSE)</f>
        <v>0</v>
      </c>
      <c r="B1362" s="163"/>
      <c r="C1362" s="56"/>
      <c r="D1362" s="57"/>
      <c r="E1362" s="320">
        <f>VLOOKUP(B1362,Equipamentos!A:E,4,FALSE)</f>
        <v>0</v>
      </c>
      <c r="F1362" s="320"/>
      <c r="G1362" s="320">
        <f>VLOOKUP(B1362,Equipamentos!A:E,5,FALSE)</f>
        <v>0</v>
      </c>
      <c r="H1362" s="320"/>
      <c r="I1362" s="31"/>
      <c r="J1362" s="59">
        <f>TRUNC(I1362*((C1362*E1362)+(D1362*G1362)),2)</f>
        <v>0</v>
      </c>
      <c r="K1362" s="33"/>
      <c r="L1362" s="115"/>
      <c r="M1362" s="116"/>
      <c r="N1362" s="164"/>
      <c r="O1362" s="164"/>
      <c r="P1362" s="164"/>
    </row>
    <row r="1363" spans="1:16" ht="15" customHeight="1" outlineLevel="1">
      <c r="A1363" s="162">
        <f>VLOOKUP(B1363,Equipamentos!A:E,2,FALSE)</f>
        <v>0</v>
      </c>
      <c r="B1363" s="163"/>
      <c r="C1363" s="56"/>
      <c r="D1363" s="57"/>
      <c r="E1363" s="320">
        <f>VLOOKUP(B1363,Equipamentos!A:E,4,FALSE)</f>
        <v>0</v>
      </c>
      <c r="F1363" s="320"/>
      <c r="G1363" s="320">
        <f>VLOOKUP(B1363,Equipamentos!A:E,5,FALSE)</f>
        <v>0</v>
      </c>
      <c r="H1363" s="320"/>
      <c r="I1363" s="31"/>
      <c r="J1363" s="59">
        <f t="shared" ref="J1363:J1371" si="110">TRUNC(I1363*((C1363*E1363)+(D1363*G1363)),2)</f>
        <v>0</v>
      </c>
      <c r="K1363" s="33"/>
      <c r="L1363" s="115"/>
      <c r="M1363" s="116"/>
      <c r="N1363" s="164"/>
      <c r="O1363" s="164"/>
      <c r="P1363" s="164"/>
    </row>
    <row r="1364" spans="1:16" ht="15" customHeight="1" outlineLevel="1">
      <c r="A1364" s="162">
        <f>VLOOKUP(B1364,Equipamentos!A:E,2,FALSE)</f>
        <v>0</v>
      </c>
      <c r="B1364" s="163"/>
      <c r="C1364" s="56"/>
      <c r="D1364" s="57"/>
      <c r="E1364" s="320">
        <f>VLOOKUP(B1364,Equipamentos!A:E,4,FALSE)</f>
        <v>0</v>
      </c>
      <c r="F1364" s="320"/>
      <c r="G1364" s="320">
        <f>VLOOKUP(B1364,Equipamentos!A:E,5,FALSE)</f>
        <v>0</v>
      </c>
      <c r="H1364" s="320"/>
      <c r="I1364" s="31"/>
      <c r="J1364" s="59">
        <f t="shared" si="110"/>
        <v>0</v>
      </c>
      <c r="K1364" s="33"/>
      <c r="L1364" s="115"/>
      <c r="M1364" s="116"/>
      <c r="N1364" s="164"/>
      <c r="O1364" s="164"/>
      <c r="P1364" s="164"/>
    </row>
    <row r="1365" spans="1:16" ht="15" customHeight="1" outlineLevel="1">
      <c r="A1365" s="162">
        <f>VLOOKUP(B1365,Equipamentos!A:E,2,FALSE)</f>
        <v>0</v>
      </c>
      <c r="B1365" s="163"/>
      <c r="C1365" s="56"/>
      <c r="D1365" s="57"/>
      <c r="E1365" s="320">
        <f>VLOOKUP(B1365,Equipamentos!A:E,4,FALSE)</f>
        <v>0</v>
      </c>
      <c r="F1365" s="320"/>
      <c r="G1365" s="320">
        <f>VLOOKUP(B1365,Equipamentos!A:E,5,FALSE)</f>
        <v>0</v>
      </c>
      <c r="H1365" s="320"/>
      <c r="I1365" s="31"/>
      <c r="J1365" s="59">
        <f t="shared" si="110"/>
        <v>0</v>
      </c>
      <c r="K1365" s="33"/>
      <c r="L1365" s="115"/>
      <c r="M1365" s="116"/>
      <c r="N1365" s="164"/>
      <c r="O1365" s="164"/>
      <c r="P1365" s="164"/>
    </row>
    <row r="1366" spans="1:16" ht="15" customHeight="1" outlineLevel="1">
      <c r="A1366" s="162">
        <f>VLOOKUP(B1366,Equipamentos!A:E,2,FALSE)</f>
        <v>0</v>
      </c>
      <c r="B1366" s="163"/>
      <c r="C1366" s="56"/>
      <c r="D1366" s="57"/>
      <c r="E1366" s="320">
        <f>VLOOKUP(B1366,Equipamentos!A:E,4,FALSE)</f>
        <v>0</v>
      </c>
      <c r="F1366" s="320"/>
      <c r="G1366" s="320">
        <f>VLOOKUP(B1366,Equipamentos!A:E,5,FALSE)</f>
        <v>0</v>
      </c>
      <c r="H1366" s="320"/>
      <c r="I1366" s="31"/>
      <c r="J1366" s="59">
        <f t="shared" si="110"/>
        <v>0</v>
      </c>
      <c r="K1366" s="33"/>
      <c r="L1366" s="115"/>
      <c r="M1366" s="116"/>
      <c r="N1366" s="164"/>
      <c r="O1366" s="164"/>
      <c r="P1366" s="164"/>
    </row>
    <row r="1367" spans="1:16" ht="15" customHeight="1" outlineLevel="1">
      <c r="A1367" s="162">
        <f>VLOOKUP(B1367,Equipamentos!A:E,2,FALSE)</f>
        <v>0</v>
      </c>
      <c r="B1367" s="163"/>
      <c r="C1367" s="56"/>
      <c r="D1367" s="57"/>
      <c r="E1367" s="320">
        <f>VLOOKUP(B1367,Equipamentos!A:E,4,FALSE)</f>
        <v>0</v>
      </c>
      <c r="F1367" s="320"/>
      <c r="G1367" s="320">
        <f>VLOOKUP(B1367,Equipamentos!A:E,5,FALSE)</f>
        <v>0</v>
      </c>
      <c r="H1367" s="320"/>
      <c r="I1367" s="31"/>
      <c r="J1367" s="59">
        <f t="shared" si="110"/>
        <v>0</v>
      </c>
      <c r="K1367" s="33"/>
      <c r="L1367" s="115"/>
      <c r="M1367" s="116"/>
      <c r="N1367" s="164"/>
      <c r="O1367" s="164"/>
      <c r="P1367" s="164"/>
    </row>
    <row r="1368" spans="1:16" ht="15" customHeight="1" outlineLevel="1">
      <c r="A1368" s="162">
        <f>VLOOKUP(B1368,Equipamentos!A:E,2,FALSE)</f>
        <v>0</v>
      </c>
      <c r="B1368" s="163"/>
      <c r="C1368" s="56"/>
      <c r="D1368" s="57"/>
      <c r="E1368" s="320">
        <f>VLOOKUP(B1368,Equipamentos!A:E,4,FALSE)</f>
        <v>0</v>
      </c>
      <c r="F1368" s="320"/>
      <c r="G1368" s="320">
        <f>VLOOKUP(B1368,Equipamentos!A:E,5,FALSE)</f>
        <v>0</v>
      </c>
      <c r="H1368" s="320"/>
      <c r="I1368" s="31"/>
      <c r="J1368" s="59">
        <f t="shared" si="110"/>
        <v>0</v>
      </c>
      <c r="K1368" s="33"/>
      <c r="L1368" s="115"/>
      <c r="M1368" s="116"/>
      <c r="N1368" s="164"/>
      <c r="O1368" s="164"/>
      <c r="P1368" s="164"/>
    </row>
    <row r="1369" spans="1:16" ht="15" customHeight="1" outlineLevel="1">
      <c r="A1369" s="162">
        <f>VLOOKUP(B1369,Equipamentos!A:E,2,FALSE)</f>
        <v>0</v>
      </c>
      <c r="B1369" s="163"/>
      <c r="C1369" s="56"/>
      <c r="D1369" s="57"/>
      <c r="E1369" s="320">
        <f>VLOOKUP(B1369,Equipamentos!A:E,4,FALSE)</f>
        <v>0</v>
      </c>
      <c r="F1369" s="320"/>
      <c r="G1369" s="320">
        <f>VLOOKUP(B1369,Equipamentos!A:E,5,FALSE)</f>
        <v>0</v>
      </c>
      <c r="H1369" s="320"/>
      <c r="I1369" s="31"/>
      <c r="J1369" s="59">
        <f t="shared" si="110"/>
        <v>0</v>
      </c>
      <c r="K1369" s="33"/>
      <c r="L1369" s="115"/>
      <c r="M1369" s="116"/>
      <c r="N1369" s="164"/>
      <c r="O1369" s="164"/>
      <c r="P1369" s="164"/>
    </row>
    <row r="1370" spans="1:16" ht="15" customHeight="1" outlineLevel="1">
      <c r="A1370" s="162">
        <f>VLOOKUP(B1370,Equipamentos!A:E,2,FALSE)</f>
        <v>0</v>
      </c>
      <c r="B1370" s="163"/>
      <c r="C1370" s="56"/>
      <c r="D1370" s="57"/>
      <c r="E1370" s="320">
        <f>VLOOKUP(B1370,Equipamentos!A:E,4,FALSE)</f>
        <v>0</v>
      </c>
      <c r="F1370" s="320"/>
      <c r="G1370" s="320">
        <f>VLOOKUP(B1370,Equipamentos!A:E,5,FALSE)</f>
        <v>0</v>
      </c>
      <c r="H1370" s="320"/>
      <c r="I1370" s="31"/>
      <c r="J1370" s="59">
        <f t="shared" si="110"/>
        <v>0</v>
      </c>
      <c r="K1370" s="33"/>
      <c r="L1370" s="115"/>
      <c r="M1370" s="116"/>
      <c r="N1370" s="164"/>
      <c r="O1370" s="164"/>
      <c r="P1370" s="164"/>
    </row>
    <row r="1371" spans="1:16" ht="15" customHeight="1" outlineLevel="1">
      <c r="A1371" s="162">
        <f>VLOOKUP(B1371,Equipamentos!A:E,2,FALSE)</f>
        <v>0</v>
      </c>
      <c r="B1371" s="163"/>
      <c r="C1371" s="56"/>
      <c r="D1371" s="57"/>
      <c r="E1371" s="320">
        <f>VLOOKUP(B1371,Equipamentos!A:E,4,FALSE)</f>
        <v>0</v>
      </c>
      <c r="F1371" s="320"/>
      <c r="G1371" s="320">
        <f>VLOOKUP(B1371,Equipamentos!A:E,5,FALSE)</f>
        <v>0</v>
      </c>
      <c r="H1371" s="320"/>
      <c r="I1371" s="31"/>
      <c r="J1371" s="61">
        <f t="shared" si="110"/>
        <v>0</v>
      </c>
      <c r="K1371" s="33"/>
      <c r="L1371" s="115"/>
      <c r="M1371" s="116"/>
      <c r="N1371" s="164"/>
      <c r="O1371" s="164"/>
      <c r="P1371" s="164"/>
    </row>
    <row r="1372" spans="1:16" ht="18" customHeight="1" outlineLevel="1">
      <c r="A1372" s="34"/>
      <c r="B1372" s="34"/>
      <c r="C1372" s="35"/>
      <c r="D1372" s="34"/>
      <c r="E1372" s="34"/>
      <c r="F1372" s="34"/>
      <c r="G1372" s="34"/>
      <c r="H1372" s="34"/>
      <c r="I1372" s="36" t="s">
        <v>71</v>
      </c>
      <c r="J1372" s="62">
        <f>SUBTOTAL(9,J1362:J1371)</f>
        <v>0</v>
      </c>
      <c r="K1372" s="33"/>
      <c r="L1372" s="117"/>
      <c r="M1372" s="46"/>
      <c r="N1372" s="164"/>
      <c r="O1372" s="164"/>
      <c r="P1372" s="164"/>
    </row>
    <row r="1373" spans="1:16" ht="18" customHeight="1" outlineLevel="1">
      <c r="A1373" s="28" t="s">
        <v>72</v>
      </c>
      <c r="B1373" s="137" t="s">
        <v>64</v>
      </c>
      <c r="C1373" s="29" t="s">
        <v>73</v>
      </c>
      <c r="D1373" s="137" t="s">
        <v>74</v>
      </c>
      <c r="E1373" s="321" t="s">
        <v>368</v>
      </c>
      <c r="F1373" s="326"/>
      <c r="G1373" s="165"/>
      <c r="H1373" s="165"/>
      <c r="I1373" s="136" t="s">
        <v>69</v>
      </c>
      <c r="J1373" s="63" t="s">
        <v>70</v>
      </c>
      <c r="K1373" s="30"/>
      <c r="L1373" s="113"/>
      <c r="M1373" s="114"/>
      <c r="N1373" s="30"/>
      <c r="O1373" s="30"/>
      <c r="P1373" s="30"/>
    </row>
    <row r="1374" spans="1:16" ht="15" customHeight="1" outlineLevel="1">
      <c r="A1374" s="162" t="str">
        <f>VLOOKUP(B1374,'M.O.'!A:E,2,FALSE)</f>
        <v>ENCARREGADO DE SERVIÇO</v>
      </c>
      <c r="B1374" s="163">
        <v>20002</v>
      </c>
      <c r="C1374" s="58">
        <v>11.61</v>
      </c>
      <c r="D1374" s="59">
        <f>VLOOKUP(B1374,'M.O.'!A:E,5,FALSE)</f>
        <v>22.27</v>
      </c>
      <c r="E1374" s="323">
        <v>111.5</v>
      </c>
      <c r="F1374" s="323"/>
      <c r="G1374" s="38"/>
      <c r="H1374" s="38"/>
      <c r="I1374" s="31">
        <v>0.02</v>
      </c>
      <c r="J1374" s="59">
        <f t="shared" ref="J1374:J1383" si="111">TRUNC(I1374*D1374,2)</f>
        <v>0.44</v>
      </c>
      <c r="K1374" s="33"/>
      <c r="L1374" s="115"/>
      <c r="M1374" s="116"/>
      <c r="N1374" s="33"/>
      <c r="O1374" s="33"/>
      <c r="P1374" s="33"/>
    </row>
    <row r="1375" spans="1:16" ht="15" outlineLevel="1">
      <c r="A1375" s="162" t="str">
        <f>VLOOKUP(B1375,'M.O.'!A:E,2,FALSE)</f>
        <v>AJUDANTE</v>
      </c>
      <c r="B1375" s="163">
        <v>20003</v>
      </c>
      <c r="C1375" s="58">
        <v>6.42</v>
      </c>
      <c r="D1375" s="59">
        <f>VLOOKUP(B1375,'M.O.'!A:E,5,FALSE)</f>
        <v>14.1</v>
      </c>
      <c r="E1375" s="323">
        <v>111.5</v>
      </c>
      <c r="F1375" s="323"/>
      <c r="G1375" s="38"/>
      <c r="H1375" s="38"/>
      <c r="I1375" s="31">
        <v>0.14000000000000001</v>
      </c>
      <c r="J1375" s="59">
        <f t="shared" si="111"/>
        <v>1.97</v>
      </c>
      <c r="K1375" s="33"/>
      <c r="L1375" s="115"/>
      <c r="M1375" s="116"/>
      <c r="N1375" s="33"/>
      <c r="O1375" s="33"/>
      <c r="P1375" s="33"/>
    </row>
    <row r="1376" spans="1:16" ht="15" outlineLevel="1">
      <c r="A1376" s="162" t="str">
        <f>VLOOKUP(B1376,'M.O.'!A:E,2,FALSE)</f>
        <v>ARMADOR</v>
      </c>
      <c r="B1376" s="163">
        <v>20018</v>
      </c>
      <c r="C1376" s="58">
        <v>8.1999999999999993</v>
      </c>
      <c r="D1376" s="59">
        <f>VLOOKUP(B1376,'M.O.'!A:E,5,FALSE)</f>
        <v>18.71</v>
      </c>
      <c r="E1376" s="323">
        <v>111.5</v>
      </c>
      <c r="F1376" s="323"/>
      <c r="G1376" s="38"/>
      <c r="H1376" s="38"/>
      <c r="I1376" s="31">
        <v>0.08</v>
      </c>
      <c r="J1376" s="59">
        <f t="shared" si="111"/>
        <v>1.49</v>
      </c>
      <c r="K1376" s="33"/>
      <c r="L1376" s="115"/>
      <c r="M1376" s="116"/>
      <c r="N1376" s="33"/>
      <c r="O1376" s="33"/>
      <c r="P1376" s="33"/>
    </row>
    <row r="1377" spans="1:16" ht="15" outlineLevel="1">
      <c r="A1377" s="162">
        <f>VLOOKUP(B1377,'M.O.'!A:E,2,FALSE)</f>
        <v>0</v>
      </c>
      <c r="B1377" s="163"/>
      <c r="C1377" s="58"/>
      <c r="D1377" s="59">
        <f>VLOOKUP(B1377,'M.O.'!A:E,5,FALSE)</f>
        <v>0</v>
      </c>
      <c r="E1377" s="323">
        <v>111.5</v>
      </c>
      <c r="F1377" s="323"/>
      <c r="G1377" s="38"/>
      <c r="H1377" s="38"/>
      <c r="I1377" s="31"/>
      <c r="J1377" s="59">
        <f t="shared" si="111"/>
        <v>0</v>
      </c>
      <c r="K1377" s="33"/>
      <c r="L1377" s="115"/>
      <c r="M1377" s="116"/>
      <c r="N1377" s="33"/>
      <c r="O1377" s="33"/>
      <c r="P1377" s="33"/>
    </row>
    <row r="1378" spans="1:16" ht="15" outlineLevel="1">
      <c r="A1378" s="162">
        <f>VLOOKUP(B1378,'M.O.'!A:E,2,FALSE)</f>
        <v>0</v>
      </c>
      <c r="B1378" s="163"/>
      <c r="C1378" s="58"/>
      <c r="D1378" s="59">
        <f>VLOOKUP(B1378,'M.O.'!A:E,5,FALSE)</f>
        <v>0</v>
      </c>
      <c r="E1378" s="323">
        <v>111.5</v>
      </c>
      <c r="F1378" s="323"/>
      <c r="G1378" s="38"/>
      <c r="H1378" s="38"/>
      <c r="I1378" s="31"/>
      <c r="J1378" s="59">
        <f t="shared" si="111"/>
        <v>0</v>
      </c>
      <c r="K1378" s="33"/>
      <c r="L1378" s="115"/>
      <c r="M1378" s="116"/>
      <c r="N1378" s="33"/>
      <c r="O1378" s="33"/>
      <c r="P1378" s="33"/>
    </row>
    <row r="1379" spans="1:16" ht="15" outlineLevel="1">
      <c r="A1379" s="162">
        <f>VLOOKUP(B1379,'M.O.'!A:E,2,FALSE)</f>
        <v>0</v>
      </c>
      <c r="B1379" s="163"/>
      <c r="C1379" s="58"/>
      <c r="D1379" s="59">
        <f>VLOOKUP(B1379,'M.O.'!A:E,5,FALSE)</f>
        <v>0</v>
      </c>
      <c r="E1379" s="323">
        <v>111.5</v>
      </c>
      <c r="F1379" s="323"/>
      <c r="G1379" s="38"/>
      <c r="H1379" s="38"/>
      <c r="I1379" s="31"/>
      <c r="J1379" s="59">
        <f t="shared" si="111"/>
        <v>0</v>
      </c>
      <c r="K1379" s="33"/>
      <c r="L1379" s="115"/>
      <c r="M1379" s="116"/>
      <c r="N1379" s="33"/>
      <c r="O1379" s="33"/>
      <c r="P1379" s="33"/>
    </row>
    <row r="1380" spans="1:16" ht="15" outlineLevel="1">
      <c r="A1380" s="162">
        <f>VLOOKUP(B1380,'M.O.'!A:E,2,FALSE)</f>
        <v>0</v>
      </c>
      <c r="B1380" s="163"/>
      <c r="C1380" s="58"/>
      <c r="D1380" s="59">
        <f>VLOOKUP(B1380,'M.O.'!A:E,5,FALSE)</f>
        <v>0</v>
      </c>
      <c r="E1380" s="323">
        <v>111.5</v>
      </c>
      <c r="F1380" s="323"/>
      <c r="G1380" s="38"/>
      <c r="H1380" s="38"/>
      <c r="I1380" s="31"/>
      <c r="J1380" s="59">
        <f t="shared" si="111"/>
        <v>0</v>
      </c>
      <c r="K1380" s="33"/>
      <c r="L1380" s="115"/>
      <c r="M1380" s="116"/>
      <c r="N1380" s="33"/>
      <c r="O1380" s="33"/>
      <c r="P1380" s="33"/>
    </row>
    <row r="1381" spans="1:16" ht="15" outlineLevel="1">
      <c r="A1381" s="162">
        <f>VLOOKUP(B1381,'M.O.'!A:E,2,FALSE)</f>
        <v>0</v>
      </c>
      <c r="B1381" s="163"/>
      <c r="C1381" s="58"/>
      <c r="D1381" s="59">
        <f>VLOOKUP(B1381,'M.O.'!A:E,5,FALSE)</f>
        <v>0</v>
      </c>
      <c r="E1381" s="323">
        <v>111.5</v>
      </c>
      <c r="F1381" s="323"/>
      <c r="G1381" s="38"/>
      <c r="H1381" s="38"/>
      <c r="I1381" s="31"/>
      <c r="J1381" s="59">
        <f t="shared" si="111"/>
        <v>0</v>
      </c>
      <c r="K1381" s="33"/>
      <c r="L1381" s="115"/>
      <c r="M1381" s="116"/>
      <c r="N1381" s="33"/>
      <c r="O1381" s="33"/>
      <c r="P1381" s="33"/>
    </row>
    <row r="1382" spans="1:16" ht="15" outlineLevel="1">
      <c r="A1382" s="162">
        <f>VLOOKUP(B1382,'M.O.'!A:E,2,FALSE)</f>
        <v>0</v>
      </c>
      <c r="B1382" s="163"/>
      <c r="C1382" s="58"/>
      <c r="D1382" s="59">
        <f>VLOOKUP(B1382,'M.O.'!A:E,5,FALSE)</f>
        <v>0</v>
      </c>
      <c r="E1382" s="323">
        <v>111.5</v>
      </c>
      <c r="F1382" s="323"/>
      <c r="G1382" s="38"/>
      <c r="H1382" s="38"/>
      <c r="I1382" s="31"/>
      <c r="J1382" s="59">
        <f t="shared" si="111"/>
        <v>0</v>
      </c>
      <c r="K1382" s="33"/>
      <c r="L1382" s="115"/>
      <c r="M1382" s="116"/>
      <c r="N1382" s="33"/>
      <c r="O1382" s="33"/>
      <c r="P1382" s="33"/>
    </row>
    <row r="1383" spans="1:16" ht="15" outlineLevel="1">
      <c r="A1383" s="162">
        <f>VLOOKUP(B1383,'M.O.'!A:E,2,FALSE)</f>
        <v>0</v>
      </c>
      <c r="B1383" s="163"/>
      <c r="C1383" s="58"/>
      <c r="D1383" s="59">
        <f>VLOOKUP(B1383,'M.O.'!A:E,5,FALSE)</f>
        <v>0</v>
      </c>
      <c r="E1383" s="323">
        <v>111.5</v>
      </c>
      <c r="F1383" s="323"/>
      <c r="G1383" s="38"/>
      <c r="H1383" s="38"/>
      <c r="I1383" s="31"/>
      <c r="J1383" s="61">
        <f t="shared" si="111"/>
        <v>0</v>
      </c>
      <c r="K1383" s="33"/>
      <c r="L1383" s="115"/>
      <c r="M1383" s="116"/>
      <c r="N1383" s="33"/>
      <c r="O1383" s="33"/>
      <c r="P1383" s="33"/>
    </row>
    <row r="1384" spans="1:16" ht="18" customHeight="1" outlineLevel="1">
      <c r="A1384" s="34"/>
      <c r="B1384" s="34"/>
      <c r="C1384" s="35"/>
      <c r="D1384" s="34"/>
      <c r="E1384" s="34"/>
      <c r="F1384" s="34"/>
      <c r="G1384" s="34"/>
      <c r="H1384" s="34"/>
      <c r="I1384" s="36" t="s">
        <v>75</v>
      </c>
      <c r="J1384" s="62">
        <f>SUBTOTAL(9,J1374:J1383)</f>
        <v>3.9000000000000004</v>
      </c>
      <c r="K1384" s="33"/>
      <c r="L1384" s="117"/>
      <c r="M1384" s="46"/>
      <c r="N1384" s="39"/>
      <c r="O1384" s="39"/>
      <c r="P1384" s="39"/>
    </row>
    <row r="1385" spans="1:16" ht="18" customHeight="1" outlineLevel="1">
      <c r="A1385" s="28" t="s">
        <v>76</v>
      </c>
      <c r="B1385" s="137" t="s">
        <v>64</v>
      </c>
      <c r="C1385" s="29" t="s">
        <v>77</v>
      </c>
      <c r="D1385" s="137" t="s">
        <v>78</v>
      </c>
      <c r="E1385" s="321" t="s">
        <v>79</v>
      </c>
      <c r="F1385" s="321"/>
      <c r="G1385" s="324" t="s">
        <v>80</v>
      </c>
      <c r="H1385" s="324"/>
      <c r="I1385" s="136"/>
      <c r="J1385" s="63" t="s">
        <v>81</v>
      </c>
      <c r="K1385" s="30"/>
      <c r="L1385" s="113"/>
      <c r="M1385" s="114"/>
      <c r="N1385" s="30"/>
      <c r="O1385" s="30"/>
      <c r="P1385" s="30"/>
    </row>
    <row r="1386" spans="1:16" ht="15" customHeight="1" outlineLevel="1">
      <c r="A1386" s="40" t="s">
        <v>369</v>
      </c>
      <c r="B1386" s="166">
        <v>14</v>
      </c>
      <c r="C1386" s="41">
        <v>0</v>
      </c>
      <c r="D1386" s="42" t="s">
        <v>98</v>
      </c>
      <c r="E1386" s="325"/>
      <c r="F1386" s="325"/>
      <c r="G1386" s="325"/>
      <c r="H1386" s="325"/>
      <c r="I1386" s="167"/>
      <c r="J1386" s="59">
        <f>TRUNC((IF(D1386&lt;&gt;0,J1384,0)+IF(E1386&lt;&gt;0,J1372,0)+IF(G1386&lt;&gt;0,J1405,0))*(C1386/100),2)</f>
        <v>0</v>
      </c>
      <c r="K1386" s="33"/>
      <c r="L1386" s="168"/>
      <c r="M1386" s="169"/>
      <c r="N1386" s="33"/>
      <c r="O1386" s="33"/>
      <c r="P1386" s="33"/>
    </row>
    <row r="1387" spans="1:16" ht="15" customHeight="1" outlineLevel="1">
      <c r="A1387" s="40" t="s">
        <v>99</v>
      </c>
      <c r="B1387" s="166">
        <v>11</v>
      </c>
      <c r="C1387" s="41">
        <v>1.1200000000000001</v>
      </c>
      <c r="D1387" s="42" t="s">
        <v>98</v>
      </c>
      <c r="E1387" s="325"/>
      <c r="F1387" s="325"/>
      <c r="G1387" s="325"/>
      <c r="H1387" s="325"/>
      <c r="I1387" s="167"/>
      <c r="J1387" s="59">
        <f>TRUNC((IF(D1387&lt;&gt;0,J1384,0)+IF(E1387&lt;&gt;0,J1372,0)+IF(G1387&lt;&gt;0,J1405,0))*(C1387/100),2)</f>
        <v>0.04</v>
      </c>
      <c r="K1387" s="33"/>
      <c r="L1387" s="168"/>
      <c r="M1387" s="169"/>
      <c r="N1387" s="33"/>
      <c r="O1387" s="33"/>
      <c r="P1387" s="33"/>
    </row>
    <row r="1388" spans="1:16" ht="15" customHeight="1" outlineLevel="1">
      <c r="A1388" s="40" t="s">
        <v>100</v>
      </c>
      <c r="B1388" s="166">
        <v>12</v>
      </c>
      <c r="C1388" s="41">
        <v>9.6</v>
      </c>
      <c r="D1388" s="42" t="s">
        <v>98</v>
      </c>
      <c r="E1388" s="325"/>
      <c r="F1388" s="325"/>
      <c r="G1388" s="325"/>
      <c r="H1388" s="325"/>
      <c r="I1388" s="167"/>
      <c r="J1388" s="59">
        <f>TRUNC((IF(D1388&lt;&gt;0,J1384,0)+IF(E1388&lt;&gt;0,J1372,0)+IF(G1388&lt;&gt;0,J1405,0))*(C1388/100),2)</f>
        <v>0.37</v>
      </c>
      <c r="K1388" s="33"/>
      <c r="L1388" s="168"/>
      <c r="M1388" s="169"/>
      <c r="N1388" s="33"/>
      <c r="O1388" s="33"/>
      <c r="P1388" s="33"/>
    </row>
    <row r="1389" spans="1:16" ht="15" customHeight="1" outlineLevel="1">
      <c r="A1389" s="40" t="s">
        <v>101</v>
      </c>
      <c r="B1389" s="166">
        <v>13</v>
      </c>
      <c r="C1389" s="41">
        <v>4.79</v>
      </c>
      <c r="D1389" s="42" t="s">
        <v>98</v>
      </c>
      <c r="E1389" s="325"/>
      <c r="F1389" s="325"/>
      <c r="G1389" s="325"/>
      <c r="H1389" s="325"/>
      <c r="I1389" s="167"/>
      <c r="J1389" s="61">
        <f>TRUNC((IF(D1389&lt;&gt;0,J1384,0)+IF(E1389&lt;&gt;0,J1372,0)+IF(G1389&lt;&gt;0,J1405,0))*(C1389/100),2)</f>
        <v>0.18</v>
      </c>
      <c r="K1389" s="33"/>
      <c r="L1389" s="168"/>
      <c r="M1389" s="169"/>
      <c r="N1389" s="33"/>
      <c r="O1389" s="33"/>
      <c r="P1389" s="33"/>
    </row>
    <row r="1390" spans="1:16" ht="18" customHeight="1" outlineLevel="1">
      <c r="A1390" s="43"/>
      <c r="B1390" s="43"/>
      <c r="C1390" s="44"/>
      <c r="D1390" s="43"/>
      <c r="E1390" s="43"/>
      <c r="F1390" s="43"/>
      <c r="G1390" s="43"/>
      <c r="H1390" s="43"/>
      <c r="I1390" s="45" t="s">
        <v>82</v>
      </c>
      <c r="J1390" s="62">
        <f>SUBTOTAL(9,J1386:J1389)</f>
        <v>0.59</v>
      </c>
      <c r="K1390" s="33"/>
      <c r="L1390" s="117"/>
      <c r="M1390" s="46"/>
      <c r="N1390" s="164"/>
      <c r="O1390" s="164"/>
      <c r="P1390" s="164"/>
    </row>
    <row r="1391" spans="1:16" ht="18" customHeight="1" outlineLevel="1">
      <c r="A1391" s="43"/>
      <c r="B1391" s="43"/>
      <c r="C1391" s="44"/>
      <c r="D1391" s="43"/>
      <c r="E1391" s="43"/>
      <c r="F1391" s="43"/>
      <c r="G1391" s="43"/>
      <c r="H1391" s="43"/>
      <c r="I1391" s="45" t="s">
        <v>370</v>
      </c>
      <c r="J1391" s="62">
        <f>SUBTOTAL(9,J1362:J1390)</f>
        <v>4.49</v>
      </c>
      <c r="K1391" s="33"/>
      <c r="L1391" s="117"/>
      <c r="M1391" s="46"/>
      <c r="N1391" s="33"/>
      <c r="O1391" s="33"/>
      <c r="P1391" s="33"/>
    </row>
    <row r="1392" spans="1:16" ht="18" customHeight="1" outlineLevel="1">
      <c r="A1392" s="43"/>
      <c r="B1392" s="43"/>
      <c r="C1392" s="44"/>
      <c r="D1392" s="43"/>
      <c r="E1392" s="43"/>
      <c r="F1392" s="43"/>
      <c r="G1392" s="43"/>
      <c r="H1392" s="43"/>
      <c r="I1392" s="45" t="s">
        <v>83</v>
      </c>
      <c r="J1392" s="64">
        <v>1</v>
      </c>
      <c r="K1392" s="33"/>
      <c r="L1392" s="117"/>
      <c r="M1392" s="46"/>
      <c r="N1392" s="33"/>
      <c r="O1392" s="33"/>
      <c r="P1392" s="33"/>
    </row>
    <row r="1393" spans="1:16" ht="18" customHeight="1" outlineLevel="1">
      <c r="A1393" s="43"/>
      <c r="B1393" s="43"/>
      <c r="C1393" s="44"/>
      <c r="D1393" s="43"/>
      <c r="E1393" s="43"/>
      <c r="F1393" s="43"/>
      <c r="G1393" s="43"/>
      <c r="H1393" s="43"/>
      <c r="I1393" s="45" t="s">
        <v>84</v>
      </c>
      <c r="J1393" s="65">
        <f>TRUNC(J1391/J1392,2)</f>
        <v>4.49</v>
      </c>
      <c r="K1393" s="33"/>
      <c r="L1393" s="117"/>
      <c r="M1393" s="46"/>
      <c r="N1393" s="33"/>
      <c r="O1393" s="33"/>
      <c r="P1393" s="33"/>
    </row>
    <row r="1394" spans="1:16" ht="18" customHeight="1" outlineLevel="1">
      <c r="A1394" s="47" t="s">
        <v>85</v>
      </c>
      <c r="B1394" s="48" t="s">
        <v>64</v>
      </c>
      <c r="C1394" s="49" t="s">
        <v>13</v>
      </c>
      <c r="D1394" s="37" t="s">
        <v>94</v>
      </c>
      <c r="E1394" s="37"/>
      <c r="F1394" s="37"/>
      <c r="G1394" s="50"/>
      <c r="H1394" s="50"/>
      <c r="I1394" s="50" t="s">
        <v>69</v>
      </c>
      <c r="J1394" s="63" t="s">
        <v>94</v>
      </c>
      <c r="K1394" s="30"/>
      <c r="L1394" s="113"/>
      <c r="M1394" s="114"/>
      <c r="N1394" s="30"/>
      <c r="O1394" s="30"/>
      <c r="P1394" s="30"/>
    </row>
    <row r="1395" spans="1:16" ht="15" customHeight="1" outlineLevel="1">
      <c r="A1395" s="162" t="str">
        <f>VLOOKUP(B1395,Materiais!A:D,2,FALSE)</f>
        <v>AÇO CA - 50</v>
      </c>
      <c r="B1395" s="162">
        <v>10069</v>
      </c>
      <c r="C1395" s="60" t="str">
        <f>VLOOKUP(B1395,Materiais!A:D,3,FALSE)</f>
        <v>Kg</v>
      </c>
      <c r="D1395" s="59">
        <f>VLOOKUP(B1395,Materiais!A:D,4,FALSE)</f>
        <v>8.41</v>
      </c>
      <c r="E1395" s="170"/>
      <c r="F1395" s="170"/>
      <c r="G1395" s="170"/>
      <c r="H1395" s="170"/>
      <c r="I1395" s="31">
        <v>1.1000000000000001</v>
      </c>
      <c r="J1395" s="59">
        <f t="shared" ref="J1395:J1404" si="112">TRUNC(I1395*D1395,2)</f>
        <v>9.25</v>
      </c>
      <c r="K1395" s="33"/>
      <c r="L1395" s="115"/>
      <c r="M1395" s="116"/>
      <c r="N1395" s="33"/>
      <c r="O1395" s="33"/>
      <c r="P1395" s="33"/>
    </row>
    <row r="1396" spans="1:16" ht="15" customHeight="1" outlineLevel="1">
      <c r="A1396" s="162" t="str">
        <f>VLOOKUP(B1396,Materiais!A:D,2,FALSE)</f>
        <v>ARAME RECOZIDO</v>
      </c>
      <c r="B1396" s="162">
        <v>11003</v>
      </c>
      <c r="C1396" s="60" t="str">
        <f>VLOOKUP(B1396,Materiais!A:D,3,FALSE)</f>
        <v>Kg</v>
      </c>
      <c r="D1396" s="59">
        <f>VLOOKUP(B1396,Materiais!A:D,4,FALSE)</f>
        <v>25.52</v>
      </c>
      <c r="E1396" s="170"/>
      <c r="F1396" s="170"/>
      <c r="G1396" s="170"/>
      <c r="H1396" s="170"/>
      <c r="I1396" s="31">
        <v>0.01</v>
      </c>
      <c r="J1396" s="59">
        <f t="shared" si="112"/>
        <v>0.25</v>
      </c>
      <c r="K1396" s="33"/>
      <c r="L1396" s="115"/>
      <c r="M1396" s="116"/>
      <c r="N1396" s="33"/>
      <c r="O1396" s="33"/>
      <c r="P1396" s="33"/>
    </row>
    <row r="1397" spans="1:16" ht="15" customHeight="1" outlineLevel="1">
      <c r="A1397" s="162">
        <f>VLOOKUP(B1397,Materiais!A:D,2,FALSE)</f>
        <v>0</v>
      </c>
      <c r="B1397" s="162"/>
      <c r="C1397" s="60">
        <f>VLOOKUP(B1397,Materiais!A:D,3,FALSE)</f>
        <v>0</v>
      </c>
      <c r="D1397" s="59">
        <f>VLOOKUP(B1397,Materiais!A:D,4,FALSE)</f>
        <v>0</v>
      </c>
      <c r="E1397" s="170"/>
      <c r="F1397" s="170"/>
      <c r="G1397" s="170"/>
      <c r="H1397" s="170"/>
      <c r="I1397" s="31"/>
      <c r="J1397" s="59">
        <f t="shared" si="112"/>
        <v>0</v>
      </c>
      <c r="K1397" s="33"/>
      <c r="L1397" s="115"/>
      <c r="M1397" s="116"/>
      <c r="N1397" s="33"/>
      <c r="O1397" s="33"/>
      <c r="P1397" s="33"/>
    </row>
    <row r="1398" spans="1:16" ht="15" customHeight="1" outlineLevel="1">
      <c r="A1398" s="162">
        <f>VLOOKUP(B1398,Materiais!A:D,2,FALSE)</f>
        <v>0</v>
      </c>
      <c r="B1398" s="162"/>
      <c r="C1398" s="60">
        <f>VLOOKUP(B1398,Materiais!A:D,3,FALSE)</f>
        <v>0</v>
      </c>
      <c r="D1398" s="59">
        <f>VLOOKUP(B1398,Materiais!A:D,4,FALSE)</f>
        <v>0</v>
      </c>
      <c r="E1398" s="170"/>
      <c r="F1398" s="170"/>
      <c r="G1398" s="170"/>
      <c r="H1398" s="170"/>
      <c r="I1398" s="31"/>
      <c r="J1398" s="59">
        <f t="shared" si="112"/>
        <v>0</v>
      </c>
      <c r="K1398" s="33"/>
      <c r="L1398" s="115"/>
      <c r="M1398" s="116"/>
      <c r="N1398" s="33"/>
      <c r="O1398" s="33"/>
      <c r="P1398" s="33"/>
    </row>
    <row r="1399" spans="1:16" ht="15" customHeight="1" outlineLevel="1">
      <c r="A1399" s="162">
        <f>VLOOKUP(B1399,Materiais!A:D,2,FALSE)</f>
        <v>0</v>
      </c>
      <c r="B1399" s="162"/>
      <c r="C1399" s="60">
        <f>VLOOKUP(B1399,Materiais!A:D,3,FALSE)</f>
        <v>0</v>
      </c>
      <c r="D1399" s="59">
        <f>VLOOKUP(B1399,Materiais!A:D,4,FALSE)</f>
        <v>0</v>
      </c>
      <c r="E1399" s="170"/>
      <c r="F1399" s="170"/>
      <c r="G1399" s="170"/>
      <c r="H1399" s="170"/>
      <c r="I1399" s="31"/>
      <c r="J1399" s="59">
        <f t="shared" si="112"/>
        <v>0</v>
      </c>
      <c r="K1399" s="33"/>
      <c r="L1399" s="115"/>
      <c r="M1399" s="116"/>
      <c r="N1399" s="33"/>
      <c r="O1399" s="33"/>
      <c r="P1399" s="33"/>
    </row>
    <row r="1400" spans="1:16" ht="15" customHeight="1" outlineLevel="1">
      <c r="A1400" s="162">
        <f>VLOOKUP(B1400,Materiais!A:D,2,FALSE)</f>
        <v>0</v>
      </c>
      <c r="B1400" s="162"/>
      <c r="C1400" s="60">
        <f>VLOOKUP(B1400,Materiais!A:D,3,FALSE)</f>
        <v>0</v>
      </c>
      <c r="D1400" s="59">
        <f>VLOOKUP(B1400,Materiais!A:D,4,FALSE)</f>
        <v>0</v>
      </c>
      <c r="E1400" s="170"/>
      <c r="F1400" s="170"/>
      <c r="G1400" s="170"/>
      <c r="H1400" s="170"/>
      <c r="I1400" s="31"/>
      <c r="J1400" s="59">
        <f t="shared" si="112"/>
        <v>0</v>
      </c>
      <c r="K1400" s="33"/>
      <c r="L1400" s="115"/>
      <c r="M1400" s="116"/>
      <c r="N1400" s="33"/>
      <c r="O1400" s="33"/>
      <c r="P1400" s="33"/>
    </row>
    <row r="1401" spans="1:16" ht="15" customHeight="1" outlineLevel="1">
      <c r="A1401" s="162">
        <f>VLOOKUP(B1401,Materiais!A:D,2,FALSE)</f>
        <v>0</v>
      </c>
      <c r="B1401" s="162"/>
      <c r="C1401" s="60">
        <f>VLOOKUP(B1401,Materiais!A:D,3,FALSE)</f>
        <v>0</v>
      </c>
      <c r="D1401" s="59">
        <f>VLOOKUP(B1401,Materiais!A:D,4,FALSE)</f>
        <v>0</v>
      </c>
      <c r="E1401" s="170"/>
      <c r="F1401" s="170"/>
      <c r="G1401" s="170"/>
      <c r="H1401" s="170"/>
      <c r="I1401" s="31"/>
      <c r="J1401" s="59">
        <f t="shared" si="112"/>
        <v>0</v>
      </c>
      <c r="K1401" s="33"/>
      <c r="L1401" s="115"/>
      <c r="M1401" s="116"/>
      <c r="N1401" s="33"/>
      <c r="O1401" s="33"/>
      <c r="P1401" s="33"/>
    </row>
    <row r="1402" spans="1:16" ht="15" customHeight="1" outlineLevel="1">
      <c r="A1402" s="162">
        <f>VLOOKUP(B1402,Materiais!A:D,2,FALSE)</f>
        <v>0</v>
      </c>
      <c r="B1402" s="162"/>
      <c r="C1402" s="60">
        <f>VLOOKUP(B1402,Materiais!A:D,3,FALSE)</f>
        <v>0</v>
      </c>
      <c r="D1402" s="59">
        <f>VLOOKUP(B1402,Materiais!A:D,4,FALSE)</f>
        <v>0</v>
      </c>
      <c r="E1402" s="170"/>
      <c r="F1402" s="170"/>
      <c r="G1402" s="170"/>
      <c r="H1402" s="170"/>
      <c r="I1402" s="31"/>
      <c r="J1402" s="59">
        <f t="shared" si="112"/>
        <v>0</v>
      </c>
      <c r="K1402" s="33"/>
      <c r="L1402" s="115"/>
      <c r="M1402" s="116"/>
      <c r="N1402" s="33"/>
      <c r="O1402" s="33"/>
      <c r="P1402" s="33"/>
    </row>
    <row r="1403" spans="1:16" ht="15" customHeight="1" outlineLevel="1">
      <c r="A1403" s="162">
        <f>VLOOKUP(B1403,Materiais!A:D,2,FALSE)</f>
        <v>0</v>
      </c>
      <c r="B1403" s="162"/>
      <c r="C1403" s="60">
        <f>VLOOKUP(B1403,Materiais!A:D,3,FALSE)</f>
        <v>0</v>
      </c>
      <c r="D1403" s="59">
        <f>VLOOKUP(B1403,Materiais!A:D,4,FALSE)</f>
        <v>0</v>
      </c>
      <c r="E1403" s="170"/>
      <c r="F1403" s="170"/>
      <c r="G1403" s="170"/>
      <c r="H1403" s="170"/>
      <c r="I1403" s="31"/>
      <c r="J1403" s="59">
        <f t="shared" si="112"/>
        <v>0</v>
      </c>
      <c r="K1403" s="33"/>
      <c r="L1403" s="115"/>
      <c r="M1403" s="116"/>
      <c r="N1403" s="33"/>
      <c r="O1403" s="33"/>
      <c r="P1403" s="33"/>
    </row>
    <row r="1404" spans="1:16" ht="15" customHeight="1" outlineLevel="1">
      <c r="A1404" s="162">
        <f>VLOOKUP(B1404,Materiais!A:D,2,FALSE)</f>
        <v>0</v>
      </c>
      <c r="B1404" s="162"/>
      <c r="C1404" s="60">
        <f>VLOOKUP(B1404,Materiais!A:D,3,FALSE)</f>
        <v>0</v>
      </c>
      <c r="D1404" s="59">
        <f>VLOOKUP(B1404,Materiais!A:D,4,FALSE)</f>
        <v>0</v>
      </c>
      <c r="E1404" s="170"/>
      <c r="F1404" s="170"/>
      <c r="G1404" s="170"/>
      <c r="H1404" s="170"/>
      <c r="I1404" s="31"/>
      <c r="J1404" s="59">
        <f t="shared" si="112"/>
        <v>0</v>
      </c>
      <c r="K1404" s="33"/>
      <c r="L1404" s="115"/>
      <c r="M1404" s="116"/>
      <c r="N1404" s="33"/>
      <c r="O1404" s="33"/>
      <c r="P1404" s="33"/>
    </row>
    <row r="1405" spans="1:16" ht="18" customHeight="1" outlineLevel="1">
      <c r="A1405" s="66"/>
      <c r="B1405" s="66"/>
      <c r="C1405" s="67"/>
      <c r="D1405" s="66"/>
      <c r="E1405" s="66"/>
      <c r="F1405" s="66"/>
      <c r="G1405" s="66"/>
      <c r="H1405" s="66"/>
      <c r="I1405" s="68" t="s">
        <v>371</v>
      </c>
      <c r="J1405" s="69">
        <f>SUBTOTAL(9,J1395:J1404)</f>
        <v>9.5</v>
      </c>
      <c r="K1405" s="33"/>
      <c r="L1405" s="117"/>
      <c r="M1405" s="46"/>
      <c r="N1405" s="39"/>
      <c r="O1405" s="39"/>
      <c r="P1405" s="39"/>
    </row>
    <row r="1406" spans="1:16" ht="18" customHeight="1" outlineLevel="1">
      <c r="A1406" s="26" t="s">
        <v>87</v>
      </c>
      <c r="B1406" s="70" t="s">
        <v>64</v>
      </c>
      <c r="C1406" s="71" t="s">
        <v>13</v>
      </c>
      <c r="D1406" s="72" t="s">
        <v>94</v>
      </c>
      <c r="E1406" s="72"/>
      <c r="F1406" s="72"/>
      <c r="G1406" s="73"/>
      <c r="H1406" s="73"/>
      <c r="I1406" s="73" t="s">
        <v>69</v>
      </c>
      <c r="J1406" s="72" t="s">
        <v>94</v>
      </c>
      <c r="K1406" s="30"/>
      <c r="L1406" s="113"/>
      <c r="M1406" s="114"/>
      <c r="N1406" s="30"/>
      <c r="O1406" s="30"/>
      <c r="P1406" s="30"/>
    </row>
    <row r="1407" spans="1:16" ht="15" customHeight="1" outlineLevel="1">
      <c r="A1407" s="162">
        <f>VLOOKUP(B1407,Serviços!A:D,2,FALSE)</f>
        <v>0</v>
      </c>
      <c r="B1407" s="162"/>
      <c r="C1407" s="60">
        <f>VLOOKUP(B1407,Serviços!A:D,3,FALSE)</f>
        <v>0</v>
      </c>
      <c r="D1407" s="74">
        <f>VLOOKUP(B1407,Serviços!A:F,6,FALSE)</f>
        <v>0</v>
      </c>
      <c r="E1407" s="171"/>
      <c r="F1407" s="171"/>
      <c r="G1407" s="171"/>
      <c r="H1407" s="171"/>
      <c r="I1407" s="57"/>
      <c r="J1407" s="59">
        <f>TRUNC(I1407*D1407,2)</f>
        <v>0</v>
      </c>
      <c r="K1407" s="33"/>
      <c r="L1407" s="115"/>
      <c r="M1407" s="116"/>
      <c r="N1407" s="33"/>
      <c r="O1407" s="33"/>
      <c r="P1407" s="33"/>
    </row>
    <row r="1408" spans="1:16" ht="15" customHeight="1" outlineLevel="1">
      <c r="A1408" s="162">
        <f>VLOOKUP(B1408,Serviços!A:D,2,FALSE)</f>
        <v>0</v>
      </c>
      <c r="B1408" s="162"/>
      <c r="C1408" s="60">
        <f>VLOOKUP(B1408,Serviços!A:D,3,FALSE)</f>
        <v>0</v>
      </c>
      <c r="D1408" s="74">
        <f>VLOOKUP(B1408,Serviços!A:F,6,FALSE)</f>
        <v>0</v>
      </c>
      <c r="E1408" s="171"/>
      <c r="F1408" s="171"/>
      <c r="G1408" s="171"/>
      <c r="H1408" s="171"/>
      <c r="I1408" s="57"/>
      <c r="J1408" s="59">
        <f t="shared" ref="J1408:J1411" si="113">TRUNC(I1408*D1408,2)</f>
        <v>0</v>
      </c>
      <c r="K1408" s="33"/>
      <c r="L1408" s="115"/>
      <c r="M1408" s="116"/>
      <c r="N1408" s="33"/>
      <c r="O1408" s="33"/>
      <c r="P1408" s="33"/>
    </row>
    <row r="1409" spans="1:16" ht="15" customHeight="1" outlineLevel="1">
      <c r="A1409" s="162">
        <f>VLOOKUP(B1409,Serviços!A:D,2,FALSE)</f>
        <v>0</v>
      </c>
      <c r="B1409" s="162"/>
      <c r="C1409" s="60">
        <f>VLOOKUP(B1409,Serviços!A:D,3,FALSE)</f>
        <v>0</v>
      </c>
      <c r="D1409" s="74">
        <f>VLOOKUP(B1409,Serviços!A:F,6,FALSE)</f>
        <v>0</v>
      </c>
      <c r="E1409" s="171"/>
      <c r="F1409" s="171"/>
      <c r="G1409" s="171"/>
      <c r="H1409" s="171"/>
      <c r="I1409" s="57"/>
      <c r="J1409" s="59">
        <f t="shared" si="113"/>
        <v>0</v>
      </c>
      <c r="K1409" s="33"/>
      <c r="L1409" s="115"/>
      <c r="M1409" s="116"/>
      <c r="N1409" s="33"/>
      <c r="O1409" s="33"/>
      <c r="P1409" s="33"/>
    </row>
    <row r="1410" spans="1:16" ht="15" customHeight="1" outlineLevel="1">
      <c r="A1410" s="162">
        <f>VLOOKUP(B1410,Serviços!A:D,2,FALSE)</f>
        <v>0</v>
      </c>
      <c r="B1410" s="162"/>
      <c r="C1410" s="60">
        <f>VLOOKUP(B1410,Serviços!A:D,3,FALSE)</f>
        <v>0</v>
      </c>
      <c r="D1410" s="74">
        <f>VLOOKUP(B1410,Serviços!A:F,6,FALSE)</f>
        <v>0</v>
      </c>
      <c r="E1410" s="171"/>
      <c r="F1410" s="171"/>
      <c r="G1410" s="171"/>
      <c r="H1410" s="171"/>
      <c r="I1410" s="57"/>
      <c r="J1410" s="59">
        <f t="shared" si="113"/>
        <v>0</v>
      </c>
      <c r="K1410" s="33"/>
      <c r="L1410" s="115"/>
      <c r="M1410" s="116"/>
      <c r="N1410" s="33"/>
      <c r="O1410" s="33"/>
      <c r="P1410" s="33"/>
    </row>
    <row r="1411" spans="1:16" ht="15" customHeight="1" outlineLevel="1">
      <c r="A1411" s="162">
        <f>VLOOKUP(B1411,Serviços!A:D,2,FALSE)</f>
        <v>0</v>
      </c>
      <c r="B1411" s="162"/>
      <c r="C1411" s="60">
        <f>VLOOKUP(B1411,Serviços!A:D,3,FALSE)</f>
        <v>0</v>
      </c>
      <c r="D1411" s="74">
        <f>VLOOKUP(B1411,Serviços!A:F,6,FALSE)</f>
        <v>0</v>
      </c>
      <c r="E1411" s="171"/>
      <c r="F1411" s="171"/>
      <c r="G1411" s="171"/>
      <c r="H1411" s="171"/>
      <c r="I1411" s="57"/>
      <c r="J1411" s="59">
        <f t="shared" si="113"/>
        <v>0</v>
      </c>
      <c r="K1411" s="33"/>
      <c r="L1411" s="115"/>
      <c r="M1411" s="116"/>
      <c r="N1411" s="33"/>
      <c r="O1411" s="33"/>
      <c r="P1411" s="33"/>
    </row>
    <row r="1412" spans="1:16" ht="18" customHeight="1" outlineLevel="1">
      <c r="A1412" s="34"/>
      <c r="B1412" s="34"/>
      <c r="C1412" s="35"/>
      <c r="D1412" s="34"/>
      <c r="E1412" s="34"/>
      <c r="F1412" s="34"/>
      <c r="G1412" s="34"/>
      <c r="H1412" s="34"/>
      <c r="I1412" s="51" t="s">
        <v>88</v>
      </c>
      <c r="J1412" s="52">
        <f>SUBTOTAL(9,J1407:J1411)</f>
        <v>0</v>
      </c>
      <c r="K1412" s="33"/>
      <c r="L1412" s="117"/>
      <c r="M1412" s="46"/>
      <c r="N1412" s="39"/>
      <c r="O1412" s="39"/>
      <c r="P1412" s="39"/>
    </row>
    <row r="1413" spans="1:16" ht="18" customHeight="1" outlineLevel="1">
      <c r="A1413" s="28" t="s">
        <v>89</v>
      </c>
      <c r="B1413" s="53" t="s">
        <v>64</v>
      </c>
      <c r="C1413" s="29" t="s">
        <v>13</v>
      </c>
      <c r="D1413" s="137" t="s">
        <v>90</v>
      </c>
      <c r="E1413" s="137" t="s">
        <v>91</v>
      </c>
      <c r="F1413" s="137" t="s">
        <v>92</v>
      </c>
      <c r="G1413" s="137" t="s">
        <v>93</v>
      </c>
      <c r="H1413" s="137" t="s">
        <v>81</v>
      </c>
      <c r="I1413" s="136" t="s">
        <v>69</v>
      </c>
      <c r="J1413" s="137" t="s">
        <v>94</v>
      </c>
      <c r="K1413" s="161"/>
      <c r="L1413" s="113"/>
      <c r="M1413" s="114"/>
      <c r="N1413" s="161"/>
      <c r="O1413" s="161"/>
      <c r="P1413" s="161"/>
    </row>
    <row r="1414" spans="1:16" ht="15" customHeight="1" outlineLevel="1">
      <c r="A1414" s="40"/>
      <c r="B1414" s="40"/>
      <c r="C1414" s="41"/>
      <c r="D1414" s="32"/>
      <c r="E1414" s="38"/>
      <c r="F1414" s="38"/>
      <c r="G1414" s="38"/>
      <c r="H1414" s="170"/>
      <c r="I1414" s="57"/>
      <c r="J1414" s="59">
        <f t="shared" ref="J1414:J1418" si="114">TRUNC(I1414*D1414,2)</f>
        <v>0</v>
      </c>
      <c r="K1414" s="33"/>
      <c r="L1414" s="115"/>
      <c r="M1414" s="116"/>
      <c r="N1414" s="33"/>
      <c r="O1414" s="33"/>
      <c r="P1414" s="33"/>
    </row>
    <row r="1415" spans="1:16" ht="15" customHeight="1" outlineLevel="1">
      <c r="A1415" s="40"/>
      <c r="B1415" s="40"/>
      <c r="C1415" s="41"/>
      <c r="D1415" s="32"/>
      <c r="E1415" s="38"/>
      <c r="F1415" s="38"/>
      <c r="G1415" s="38"/>
      <c r="H1415" s="170"/>
      <c r="I1415" s="57"/>
      <c r="J1415" s="59">
        <f t="shared" si="114"/>
        <v>0</v>
      </c>
      <c r="K1415" s="33"/>
      <c r="L1415" s="115"/>
      <c r="M1415" s="116"/>
      <c r="N1415" s="33"/>
      <c r="O1415" s="33"/>
      <c r="P1415" s="33"/>
    </row>
    <row r="1416" spans="1:16" ht="15" customHeight="1" outlineLevel="1">
      <c r="A1416" s="40"/>
      <c r="B1416" s="40"/>
      <c r="C1416" s="41"/>
      <c r="D1416" s="32"/>
      <c r="E1416" s="38"/>
      <c r="F1416" s="38"/>
      <c r="G1416" s="38"/>
      <c r="H1416" s="170"/>
      <c r="I1416" s="57"/>
      <c r="J1416" s="59">
        <f t="shared" si="114"/>
        <v>0</v>
      </c>
      <c r="K1416" s="33"/>
      <c r="L1416" s="115"/>
      <c r="M1416" s="116"/>
      <c r="N1416" s="33"/>
      <c r="O1416" s="33"/>
      <c r="P1416" s="33"/>
    </row>
    <row r="1417" spans="1:16" ht="15" customHeight="1" outlineLevel="1">
      <c r="A1417" s="40"/>
      <c r="B1417" s="40"/>
      <c r="C1417" s="41"/>
      <c r="D1417" s="32"/>
      <c r="E1417" s="38"/>
      <c r="F1417" s="38"/>
      <c r="G1417" s="38"/>
      <c r="H1417" s="170"/>
      <c r="I1417" s="57"/>
      <c r="J1417" s="59">
        <f t="shared" si="114"/>
        <v>0</v>
      </c>
      <c r="K1417" s="33"/>
      <c r="L1417" s="115"/>
      <c r="M1417" s="116"/>
      <c r="N1417" s="33"/>
      <c r="O1417" s="33"/>
      <c r="P1417" s="33"/>
    </row>
    <row r="1418" spans="1:16" ht="15" customHeight="1" outlineLevel="1">
      <c r="A1418" s="40"/>
      <c r="B1418" s="40"/>
      <c r="C1418" s="41"/>
      <c r="D1418" s="32"/>
      <c r="E1418" s="38"/>
      <c r="F1418" s="38"/>
      <c r="G1418" s="38"/>
      <c r="H1418" s="170"/>
      <c r="I1418" s="57"/>
      <c r="J1418" s="61">
        <f t="shared" si="114"/>
        <v>0</v>
      </c>
      <c r="K1418" s="33"/>
      <c r="L1418" s="115"/>
      <c r="M1418" s="116"/>
      <c r="N1418" s="33"/>
      <c r="O1418" s="33"/>
      <c r="P1418" s="33"/>
    </row>
    <row r="1419" spans="1:16" ht="18" customHeight="1" outlineLevel="1">
      <c r="A1419" s="43"/>
      <c r="B1419" s="43"/>
      <c r="C1419" s="44"/>
      <c r="D1419" s="43"/>
      <c r="E1419" s="43"/>
      <c r="F1419" s="43"/>
      <c r="G1419" s="43"/>
      <c r="H1419" s="43"/>
      <c r="I1419" s="75" t="s">
        <v>95</v>
      </c>
      <c r="J1419" s="62">
        <f>SUBTOTAL(9,J1414:J1418)</f>
        <v>0</v>
      </c>
      <c r="K1419" s="164"/>
      <c r="L1419" s="164"/>
      <c r="M1419" s="160"/>
      <c r="N1419" s="164"/>
      <c r="O1419" s="164"/>
      <c r="P1419" s="164"/>
    </row>
    <row r="1420" spans="1:16" ht="18" customHeight="1" outlineLevel="1">
      <c r="A1420" s="43"/>
      <c r="B1420" s="43"/>
      <c r="C1420" s="44"/>
      <c r="D1420" s="43"/>
      <c r="E1420" s="43"/>
      <c r="F1420" s="43"/>
      <c r="G1420" s="43"/>
      <c r="H1420" s="43"/>
      <c r="I1420" s="75" t="s">
        <v>106</v>
      </c>
      <c r="J1420" s="76">
        <f>SUBTOTAL(9,J1393:J1419)</f>
        <v>13.99</v>
      </c>
      <c r="K1420" s="164"/>
      <c r="L1420" s="164"/>
      <c r="M1420" s="160"/>
      <c r="N1420" s="164"/>
      <c r="O1420" s="164"/>
      <c r="P1420" s="164"/>
    </row>
    <row r="1421" spans="1:16" ht="18" customHeight="1" outlineLevel="1">
      <c r="A1421" s="43"/>
      <c r="B1421" s="43" t="s">
        <v>10</v>
      </c>
      <c r="C1421" s="44"/>
      <c r="D1421" s="43"/>
      <c r="E1421" s="43"/>
      <c r="F1421" s="43"/>
      <c r="G1421" s="43"/>
      <c r="H1421" s="54" t="s">
        <v>367</v>
      </c>
      <c r="I1421" s="172">
        <f>$M$1</f>
        <v>0.20480000000000001</v>
      </c>
      <c r="J1421" s="76">
        <f>TRUNC(J1420*I1421,2)</f>
        <v>2.86</v>
      </c>
      <c r="K1421" s="164"/>
      <c r="L1421" s="115"/>
      <c r="M1421" s="116"/>
      <c r="N1421" s="164"/>
      <c r="O1421" s="164"/>
      <c r="P1421" s="164"/>
    </row>
    <row r="1422" spans="1:16" ht="18" customHeight="1" outlineLevel="1">
      <c r="A1422" s="43"/>
      <c r="B1422" s="53" t="s">
        <v>372</v>
      </c>
      <c r="C1422" s="55">
        <v>45045</v>
      </c>
      <c r="D1422" s="43"/>
      <c r="E1422" s="43"/>
      <c r="F1422" s="43"/>
      <c r="G1422" s="43"/>
      <c r="H1422" s="43"/>
      <c r="I1422" s="75" t="s">
        <v>96</v>
      </c>
      <c r="J1422" s="76">
        <f>SUM(J1420:J1421)</f>
        <v>16.850000000000001</v>
      </c>
      <c r="K1422" s="164"/>
      <c r="L1422" s="113"/>
      <c r="M1422" s="114"/>
      <c r="N1422" s="164"/>
      <c r="O1422" s="164"/>
      <c r="P1422" s="164"/>
    </row>
    <row r="1424" spans="1:16" s="266" customFormat="1" ht="18" customHeight="1">
      <c r="A1424" s="260" t="s">
        <v>417</v>
      </c>
      <c r="B1424" s="261"/>
      <c r="C1424" s="262"/>
      <c r="D1424" s="261"/>
      <c r="E1424" s="261"/>
      <c r="F1424" s="261"/>
      <c r="G1424" s="261"/>
      <c r="H1424" s="261"/>
      <c r="I1424" s="263"/>
      <c r="J1424" s="261"/>
      <c r="K1424" s="264"/>
      <c r="L1424" s="264"/>
      <c r="M1424" s="265"/>
      <c r="N1424" s="264"/>
      <c r="O1424" s="264"/>
      <c r="P1424" s="264"/>
    </row>
    <row r="1425" spans="1:16" ht="18" customHeight="1" outlineLevel="1">
      <c r="A1425" s="28" t="s">
        <v>63</v>
      </c>
      <c r="B1425" s="137" t="s">
        <v>64</v>
      </c>
      <c r="C1425" s="29" t="s">
        <v>65</v>
      </c>
      <c r="D1425" s="137" t="s">
        <v>66</v>
      </c>
      <c r="E1425" s="321" t="s">
        <v>67</v>
      </c>
      <c r="F1425" s="321"/>
      <c r="G1425" s="321" t="s">
        <v>68</v>
      </c>
      <c r="H1425" s="321"/>
      <c r="I1425" s="136" t="s">
        <v>69</v>
      </c>
      <c r="J1425" s="137" t="s">
        <v>70</v>
      </c>
      <c r="K1425" s="30"/>
      <c r="L1425" s="113"/>
      <c r="M1425" s="114"/>
      <c r="N1425" s="161"/>
      <c r="O1425" s="161"/>
      <c r="P1425" s="161"/>
    </row>
    <row r="1426" spans="1:16" ht="15" customHeight="1" outlineLevel="1">
      <c r="A1426" s="162">
        <f>VLOOKUP(B1426,Equipamentos!A:E,2,FALSE)</f>
        <v>0</v>
      </c>
      <c r="B1426" s="163"/>
      <c r="C1426" s="56"/>
      <c r="D1426" s="57"/>
      <c r="E1426" s="320">
        <f>VLOOKUP(B1426,Equipamentos!A:E,4,FALSE)</f>
        <v>0</v>
      </c>
      <c r="F1426" s="320"/>
      <c r="G1426" s="320">
        <f>VLOOKUP(B1426,Equipamentos!A:E,5,FALSE)</f>
        <v>0</v>
      </c>
      <c r="H1426" s="320"/>
      <c r="I1426" s="31"/>
      <c r="J1426" s="59">
        <f>TRUNC(I1426*((C1426*E1426)+(D1426*G1426)),2)</f>
        <v>0</v>
      </c>
      <c r="K1426" s="33"/>
      <c r="L1426" s="115"/>
      <c r="M1426" s="116"/>
      <c r="N1426" s="164"/>
      <c r="O1426" s="164"/>
      <c r="P1426" s="164"/>
    </row>
    <row r="1427" spans="1:16" ht="15" customHeight="1" outlineLevel="1">
      <c r="A1427" s="162">
        <f>VLOOKUP(B1427,Equipamentos!A:E,2,FALSE)</f>
        <v>0</v>
      </c>
      <c r="B1427" s="163"/>
      <c r="C1427" s="56"/>
      <c r="D1427" s="57"/>
      <c r="E1427" s="320">
        <f>VLOOKUP(B1427,Equipamentos!A:E,4,FALSE)</f>
        <v>0</v>
      </c>
      <c r="F1427" s="320"/>
      <c r="G1427" s="320">
        <f>VLOOKUP(B1427,Equipamentos!A:E,5,FALSE)</f>
        <v>0</v>
      </c>
      <c r="H1427" s="320"/>
      <c r="I1427" s="31"/>
      <c r="J1427" s="59">
        <f t="shared" ref="J1427:J1435" si="115">TRUNC(I1427*((C1427*E1427)+(D1427*G1427)),2)</f>
        <v>0</v>
      </c>
      <c r="K1427" s="33"/>
      <c r="L1427" s="115"/>
      <c r="M1427" s="116"/>
      <c r="N1427" s="164"/>
      <c r="O1427" s="164"/>
      <c r="P1427" s="164"/>
    </row>
    <row r="1428" spans="1:16" ht="15" customHeight="1" outlineLevel="1">
      <c r="A1428" s="162">
        <f>VLOOKUP(B1428,Equipamentos!A:E,2,FALSE)</f>
        <v>0</v>
      </c>
      <c r="B1428" s="163"/>
      <c r="C1428" s="56"/>
      <c r="D1428" s="57"/>
      <c r="E1428" s="320">
        <f>VLOOKUP(B1428,Equipamentos!A:E,4,FALSE)</f>
        <v>0</v>
      </c>
      <c r="F1428" s="320"/>
      <c r="G1428" s="320">
        <f>VLOOKUP(B1428,Equipamentos!A:E,5,FALSE)</f>
        <v>0</v>
      </c>
      <c r="H1428" s="320"/>
      <c r="I1428" s="31"/>
      <c r="J1428" s="59">
        <f t="shared" si="115"/>
        <v>0</v>
      </c>
      <c r="K1428" s="33"/>
      <c r="L1428" s="115"/>
      <c r="M1428" s="116"/>
      <c r="N1428" s="164"/>
      <c r="O1428" s="164"/>
      <c r="P1428" s="164"/>
    </row>
    <row r="1429" spans="1:16" ht="15" customHeight="1" outlineLevel="1">
      <c r="A1429" s="162">
        <f>VLOOKUP(B1429,Equipamentos!A:E,2,FALSE)</f>
        <v>0</v>
      </c>
      <c r="B1429" s="163"/>
      <c r="C1429" s="56"/>
      <c r="D1429" s="57"/>
      <c r="E1429" s="320">
        <f>VLOOKUP(B1429,Equipamentos!A:E,4,FALSE)</f>
        <v>0</v>
      </c>
      <c r="F1429" s="320"/>
      <c r="G1429" s="320">
        <f>VLOOKUP(B1429,Equipamentos!A:E,5,FALSE)</f>
        <v>0</v>
      </c>
      <c r="H1429" s="320"/>
      <c r="I1429" s="31"/>
      <c r="J1429" s="59">
        <f t="shared" si="115"/>
        <v>0</v>
      </c>
      <c r="K1429" s="33"/>
      <c r="L1429" s="115"/>
      <c r="M1429" s="116"/>
      <c r="N1429" s="164"/>
      <c r="O1429" s="164"/>
      <c r="P1429" s="164"/>
    </row>
    <row r="1430" spans="1:16" ht="15" customHeight="1" outlineLevel="1">
      <c r="A1430" s="162">
        <f>VLOOKUP(B1430,Equipamentos!A:E,2,FALSE)</f>
        <v>0</v>
      </c>
      <c r="B1430" s="163"/>
      <c r="C1430" s="56"/>
      <c r="D1430" s="57"/>
      <c r="E1430" s="320">
        <f>VLOOKUP(B1430,Equipamentos!A:E,4,FALSE)</f>
        <v>0</v>
      </c>
      <c r="F1430" s="320"/>
      <c r="G1430" s="320">
        <f>VLOOKUP(B1430,Equipamentos!A:E,5,FALSE)</f>
        <v>0</v>
      </c>
      <c r="H1430" s="320"/>
      <c r="I1430" s="31"/>
      <c r="J1430" s="59">
        <f t="shared" si="115"/>
        <v>0</v>
      </c>
      <c r="K1430" s="33"/>
      <c r="L1430" s="115"/>
      <c r="M1430" s="116"/>
      <c r="N1430" s="164"/>
      <c r="O1430" s="164"/>
      <c r="P1430" s="164"/>
    </row>
    <row r="1431" spans="1:16" ht="15" customHeight="1" outlineLevel="1">
      <c r="A1431" s="162">
        <f>VLOOKUP(B1431,Equipamentos!A:E,2,FALSE)</f>
        <v>0</v>
      </c>
      <c r="B1431" s="163"/>
      <c r="C1431" s="56"/>
      <c r="D1431" s="57"/>
      <c r="E1431" s="320">
        <f>VLOOKUP(B1431,Equipamentos!A:E,4,FALSE)</f>
        <v>0</v>
      </c>
      <c r="F1431" s="320"/>
      <c r="G1431" s="320">
        <f>VLOOKUP(B1431,Equipamentos!A:E,5,FALSE)</f>
        <v>0</v>
      </c>
      <c r="H1431" s="320"/>
      <c r="I1431" s="31"/>
      <c r="J1431" s="59">
        <f t="shared" si="115"/>
        <v>0</v>
      </c>
      <c r="K1431" s="33"/>
      <c r="L1431" s="115"/>
      <c r="M1431" s="116"/>
      <c r="N1431" s="164"/>
      <c r="O1431" s="164"/>
      <c r="P1431" s="164"/>
    </row>
    <row r="1432" spans="1:16" ht="15" customHeight="1" outlineLevel="1">
      <c r="A1432" s="162">
        <f>VLOOKUP(B1432,Equipamentos!A:E,2,FALSE)</f>
        <v>0</v>
      </c>
      <c r="B1432" s="163"/>
      <c r="C1432" s="56"/>
      <c r="D1432" s="57"/>
      <c r="E1432" s="320">
        <f>VLOOKUP(B1432,Equipamentos!A:E,4,FALSE)</f>
        <v>0</v>
      </c>
      <c r="F1432" s="320"/>
      <c r="G1432" s="320">
        <f>VLOOKUP(B1432,Equipamentos!A:E,5,FALSE)</f>
        <v>0</v>
      </c>
      <c r="H1432" s="320"/>
      <c r="I1432" s="31"/>
      <c r="J1432" s="59">
        <f t="shared" si="115"/>
        <v>0</v>
      </c>
      <c r="K1432" s="33"/>
      <c r="L1432" s="115"/>
      <c r="M1432" s="116"/>
      <c r="N1432" s="164"/>
      <c r="O1432" s="164"/>
      <c r="P1432" s="164"/>
    </row>
    <row r="1433" spans="1:16" ht="15" customHeight="1" outlineLevel="1">
      <c r="A1433" s="162">
        <f>VLOOKUP(B1433,Equipamentos!A:E,2,FALSE)</f>
        <v>0</v>
      </c>
      <c r="B1433" s="163"/>
      <c r="C1433" s="56"/>
      <c r="D1433" s="57"/>
      <c r="E1433" s="320">
        <f>VLOOKUP(B1433,Equipamentos!A:E,4,FALSE)</f>
        <v>0</v>
      </c>
      <c r="F1433" s="320"/>
      <c r="G1433" s="320">
        <f>VLOOKUP(B1433,Equipamentos!A:E,5,FALSE)</f>
        <v>0</v>
      </c>
      <c r="H1433" s="320"/>
      <c r="I1433" s="31"/>
      <c r="J1433" s="59">
        <f t="shared" si="115"/>
        <v>0</v>
      </c>
      <c r="K1433" s="33"/>
      <c r="L1433" s="115"/>
      <c r="M1433" s="116"/>
      <c r="N1433" s="164"/>
      <c r="O1433" s="164"/>
      <c r="P1433" s="164"/>
    </row>
    <row r="1434" spans="1:16" ht="15" customHeight="1" outlineLevel="1">
      <c r="A1434" s="162">
        <f>VLOOKUP(B1434,Equipamentos!A:E,2,FALSE)</f>
        <v>0</v>
      </c>
      <c r="B1434" s="163"/>
      <c r="C1434" s="56"/>
      <c r="D1434" s="57"/>
      <c r="E1434" s="320">
        <f>VLOOKUP(B1434,Equipamentos!A:E,4,FALSE)</f>
        <v>0</v>
      </c>
      <c r="F1434" s="320"/>
      <c r="G1434" s="320">
        <f>VLOOKUP(B1434,Equipamentos!A:E,5,FALSE)</f>
        <v>0</v>
      </c>
      <c r="H1434" s="320"/>
      <c r="I1434" s="31"/>
      <c r="J1434" s="59">
        <f t="shared" si="115"/>
        <v>0</v>
      </c>
      <c r="K1434" s="33"/>
      <c r="L1434" s="115"/>
      <c r="M1434" s="116"/>
      <c r="N1434" s="164"/>
      <c r="O1434" s="164"/>
      <c r="P1434" s="164"/>
    </row>
    <row r="1435" spans="1:16" ht="15" customHeight="1" outlineLevel="1">
      <c r="A1435" s="162">
        <f>VLOOKUP(B1435,Equipamentos!A:E,2,FALSE)</f>
        <v>0</v>
      </c>
      <c r="B1435" s="163"/>
      <c r="C1435" s="56"/>
      <c r="D1435" s="57"/>
      <c r="E1435" s="320">
        <f>VLOOKUP(B1435,Equipamentos!A:E,4,FALSE)</f>
        <v>0</v>
      </c>
      <c r="F1435" s="320"/>
      <c r="G1435" s="320">
        <f>VLOOKUP(B1435,Equipamentos!A:E,5,FALSE)</f>
        <v>0</v>
      </c>
      <c r="H1435" s="320"/>
      <c r="I1435" s="31"/>
      <c r="J1435" s="61">
        <f t="shared" si="115"/>
        <v>0</v>
      </c>
      <c r="K1435" s="33"/>
      <c r="L1435" s="115"/>
      <c r="M1435" s="116"/>
      <c r="N1435" s="164"/>
      <c r="O1435" s="164"/>
      <c r="P1435" s="164"/>
    </row>
    <row r="1436" spans="1:16" ht="18" customHeight="1" outlineLevel="1">
      <c r="A1436" s="34"/>
      <c r="B1436" s="34"/>
      <c r="C1436" s="35"/>
      <c r="D1436" s="34"/>
      <c r="E1436" s="34"/>
      <c r="F1436" s="34"/>
      <c r="G1436" s="34"/>
      <c r="H1436" s="34"/>
      <c r="I1436" s="36" t="s">
        <v>71</v>
      </c>
      <c r="J1436" s="62">
        <f>SUBTOTAL(9,J1426:J1435)</f>
        <v>0</v>
      </c>
      <c r="K1436" s="33"/>
      <c r="L1436" s="117"/>
      <c r="M1436" s="46"/>
      <c r="N1436" s="164"/>
      <c r="O1436" s="164"/>
      <c r="P1436" s="164"/>
    </row>
    <row r="1437" spans="1:16" ht="18" customHeight="1" outlineLevel="1">
      <c r="A1437" s="28" t="s">
        <v>72</v>
      </c>
      <c r="B1437" s="137" t="s">
        <v>64</v>
      </c>
      <c r="C1437" s="29" t="s">
        <v>73</v>
      </c>
      <c r="D1437" s="137" t="s">
        <v>74</v>
      </c>
      <c r="E1437" s="321" t="s">
        <v>368</v>
      </c>
      <c r="F1437" s="326"/>
      <c r="G1437" s="165"/>
      <c r="H1437" s="165"/>
      <c r="I1437" s="136" t="s">
        <v>69</v>
      </c>
      <c r="J1437" s="63" t="s">
        <v>70</v>
      </c>
      <c r="K1437" s="30"/>
      <c r="L1437" s="113"/>
      <c r="M1437" s="114"/>
      <c r="N1437" s="30"/>
      <c r="O1437" s="30"/>
      <c r="P1437" s="30"/>
    </row>
    <row r="1438" spans="1:16" ht="15" customHeight="1" outlineLevel="1">
      <c r="A1438" s="162" t="str">
        <f>VLOOKUP(B1438,'M.O.'!A:E,2,FALSE)</f>
        <v>ENCARREGADO DE SERVIÇO</v>
      </c>
      <c r="B1438" s="163">
        <v>20002</v>
      </c>
      <c r="C1438" s="58">
        <v>11.61</v>
      </c>
      <c r="D1438" s="59">
        <f>VLOOKUP(B1438,'M.O.'!A:E,5,FALSE)</f>
        <v>22.27</v>
      </c>
      <c r="E1438" s="323">
        <v>111.5</v>
      </c>
      <c r="F1438" s="323"/>
      <c r="G1438" s="38"/>
      <c r="H1438" s="38"/>
      <c r="I1438" s="31">
        <v>0.02</v>
      </c>
      <c r="J1438" s="59">
        <f t="shared" ref="J1438:J1447" si="116">TRUNC(I1438*D1438,2)</f>
        <v>0.44</v>
      </c>
      <c r="K1438" s="33"/>
      <c r="L1438" s="115"/>
      <c r="M1438" s="116"/>
      <c r="N1438" s="33"/>
      <c r="O1438" s="33"/>
      <c r="P1438" s="33"/>
    </row>
    <row r="1439" spans="1:16" ht="15" outlineLevel="1">
      <c r="A1439" s="162" t="str">
        <f>VLOOKUP(B1439,'M.O.'!A:E,2,FALSE)</f>
        <v>AJUDANTE</v>
      </c>
      <c r="B1439" s="163">
        <v>20003</v>
      </c>
      <c r="C1439" s="58">
        <v>6.42</v>
      </c>
      <c r="D1439" s="59">
        <f>VLOOKUP(B1439,'M.O.'!A:E,5,FALSE)</f>
        <v>14.1</v>
      </c>
      <c r="E1439" s="323">
        <v>111.5</v>
      </c>
      <c r="F1439" s="323"/>
      <c r="G1439" s="38"/>
      <c r="H1439" s="38"/>
      <c r="I1439" s="31">
        <v>0.14000000000000001</v>
      </c>
      <c r="J1439" s="59">
        <f t="shared" si="116"/>
        <v>1.97</v>
      </c>
      <c r="K1439" s="33"/>
      <c r="L1439" s="115"/>
      <c r="M1439" s="116"/>
      <c r="N1439" s="33"/>
      <c r="O1439" s="33"/>
      <c r="P1439" s="33"/>
    </row>
    <row r="1440" spans="1:16" ht="15" outlineLevel="1">
      <c r="A1440" s="162" t="str">
        <f>VLOOKUP(B1440,'M.O.'!A:E,2,FALSE)</f>
        <v>ARMADOR</v>
      </c>
      <c r="B1440" s="163">
        <v>20018</v>
      </c>
      <c r="C1440" s="58">
        <v>8.1999999999999993</v>
      </c>
      <c r="D1440" s="59">
        <f>VLOOKUP(B1440,'M.O.'!A:E,5,FALSE)</f>
        <v>18.71</v>
      </c>
      <c r="E1440" s="323">
        <v>111.5</v>
      </c>
      <c r="F1440" s="323"/>
      <c r="G1440" s="38"/>
      <c r="H1440" s="38"/>
      <c r="I1440" s="31">
        <v>0.08</v>
      </c>
      <c r="J1440" s="59">
        <f t="shared" si="116"/>
        <v>1.49</v>
      </c>
      <c r="K1440" s="33"/>
      <c r="L1440" s="115"/>
      <c r="M1440" s="116"/>
      <c r="N1440" s="33"/>
      <c r="O1440" s="33"/>
      <c r="P1440" s="33"/>
    </row>
    <row r="1441" spans="1:16" ht="15" outlineLevel="1">
      <c r="A1441" s="162">
        <f>VLOOKUP(B1441,'M.O.'!A:E,2,FALSE)</f>
        <v>0</v>
      </c>
      <c r="B1441" s="163"/>
      <c r="C1441" s="58"/>
      <c r="D1441" s="59">
        <f>VLOOKUP(B1441,'M.O.'!A:E,5,FALSE)</f>
        <v>0</v>
      </c>
      <c r="E1441" s="323">
        <v>111.5</v>
      </c>
      <c r="F1441" s="323"/>
      <c r="G1441" s="38"/>
      <c r="H1441" s="38"/>
      <c r="I1441" s="31"/>
      <c r="J1441" s="59">
        <f t="shared" si="116"/>
        <v>0</v>
      </c>
      <c r="K1441" s="33"/>
      <c r="L1441" s="115"/>
      <c r="M1441" s="116"/>
      <c r="N1441" s="33"/>
      <c r="O1441" s="33"/>
      <c r="P1441" s="33"/>
    </row>
    <row r="1442" spans="1:16" ht="15" outlineLevel="1">
      <c r="A1442" s="162">
        <f>VLOOKUP(B1442,'M.O.'!A:E,2,FALSE)</f>
        <v>0</v>
      </c>
      <c r="B1442" s="163"/>
      <c r="C1442" s="58"/>
      <c r="D1442" s="59">
        <f>VLOOKUP(B1442,'M.O.'!A:E,5,FALSE)</f>
        <v>0</v>
      </c>
      <c r="E1442" s="323">
        <v>111.5</v>
      </c>
      <c r="F1442" s="323"/>
      <c r="G1442" s="38"/>
      <c r="H1442" s="38"/>
      <c r="I1442" s="31"/>
      <c r="J1442" s="59">
        <f t="shared" si="116"/>
        <v>0</v>
      </c>
      <c r="K1442" s="33"/>
      <c r="L1442" s="115"/>
      <c r="M1442" s="116"/>
      <c r="N1442" s="33"/>
      <c r="O1442" s="33"/>
      <c r="P1442" s="33"/>
    </row>
    <row r="1443" spans="1:16" ht="15" outlineLevel="1">
      <c r="A1443" s="162">
        <f>VLOOKUP(B1443,'M.O.'!A:E,2,FALSE)</f>
        <v>0</v>
      </c>
      <c r="B1443" s="163"/>
      <c r="C1443" s="58"/>
      <c r="D1443" s="59">
        <f>VLOOKUP(B1443,'M.O.'!A:E,5,FALSE)</f>
        <v>0</v>
      </c>
      <c r="E1443" s="323">
        <v>111.5</v>
      </c>
      <c r="F1443" s="323"/>
      <c r="G1443" s="38"/>
      <c r="H1443" s="38"/>
      <c r="I1443" s="31"/>
      <c r="J1443" s="59">
        <f t="shared" si="116"/>
        <v>0</v>
      </c>
      <c r="K1443" s="33"/>
      <c r="L1443" s="115"/>
      <c r="M1443" s="116"/>
      <c r="N1443" s="33"/>
      <c r="O1443" s="33"/>
      <c r="P1443" s="33"/>
    </row>
    <row r="1444" spans="1:16" ht="15" outlineLevel="1">
      <c r="A1444" s="162">
        <f>VLOOKUP(B1444,'M.O.'!A:E,2,FALSE)</f>
        <v>0</v>
      </c>
      <c r="B1444" s="163"/>
      <c r="C1444" s="58"/>
      <c r="D1444" s="59">
        <f>VLOOKUP(B1444,'M.O.'!A:E,5,FALSE)</f>
        <v>0</v>
      </c>
      <c r="E1444" s="323">
        <v>111.5</v>
      </c>
      <c r="F1444" s="323"/>
      <c r="G1444" s="38"/>
      <c r="H1444" s="38"/>
      <c r="I1444" s="31"/>
      <c r="J1444" s="59">
        <f t="shared" si="116"/>
        <v>0</v>
      </c>
      <c r="K1444" s="33"/>
      <c r="L1444" s="115"/>
      <c r="M1444" s="116"/>
      <c r="N1444" s="33"/>
      <c r="O1444" s="33"/>
      <c r="P1444" s="33"/>
    </row>
    <row r="1445" spans="1:16" ht="15" outlineLevel="1">
      <c r="A1445" s="162">
        <f>VLOOKUP(B1445,'M.O.'!A:E,2,FALSE)</f>
        <v>0</v>
      </c>
      <c r="B1445" s="163"/>
      <c r="C1445" s="58"/>
      <c r="D1445" s="59">
        <f>VLOOKUP(B1445,'M.O.'!A:E,5,FALSE)</f>
        <v>0</v>
      </c>
      <c r="E1445" s="323">
        <v>111.5</v>
      </c>
      <c r="F1445" s="323"/>
      <c r="G1445" s="38"/>
      <c r="H1445" s="38"/>
      <c r="I1445" s="31"/>
      <c r="J1445" s="59">
        <f t="shared" si="116"/>
        <v>0</v>
      </c>
      <c r="K1445" s="33"/>
      <c r="L1445" s="115"/>
      <c r="M1445" s="116"/>
      <c r="N1445" s="33"/>
      <c r="O1445" s="33"/>
      <c r="P1445" s="33"/>
    </row>
    <row r="1446" spans="1:16" ht="15" outlineLevel="1">
      <c r="A1446" s="162">
        <f>VLOOKUP(B1446,'M.O.'!A:E,2,FALSE)</f>
        <v>0</v>
      </c>
      <c r="B1446" s="163"/>
      <c r="C1446" s="58"/>
      <c r="D1446" s="59">
        <f>VLOOKUP(B1446,'M.O.'!A:E,5,FALSE)</f>
        <v>0</v>
      </c>
      <c r="E1446" s="323">
        <v>111.5</v>
      </c>
      <c r="F1446" s="323"/>
      <c r="G1446" s="38"/>
      <c r="H1446" s="38"/>
      <c r="I1446" s="31"/>
      <c r="J1446" s="59">
        <f t="shared" si="116"/>
        <v>0</v>
      </c>
      <c r="K1446" s="33"/>
      <c r="L1446" s="115"/>
      <c r="M1446" s="116"/>
      <c r="N1446" s="33"/>
      <c r="O1446" s="33"/>
      <c r="P1446" s="33"/>
    </row>
    <row r="1447" spans="1:16" ht="15" outlineLevel="1">
      <c r="A1447" s="162">
        <f>VLOOKUP(B1447,'M.O.'!A:E,2,FALSE)</f>
        <v>0</v>
      </c>
      <c r="B1447" s="163"/>
      <c r="C1447" s="58"/>
      <c r="D1447" s="59">
        <f>VLOOKUP(B1447,'M.O.'!A:E,5,FALSE)</f>
        <v>0</v>
      </c>
      <c r="E1447" s="323">
        <v>111.5</v>
      </c>
      <c r="F1447" s="323"/>
      <c r="G1447" s="38"/>
      <c r="H1447" s="38"/>
      <c r="I1447" s="31"/>
      <c r="J1447" s="61">
        <f t="shared" si="116"/>
        <v>0</v>
      </c>
      <c r="K1447" s="33"/>
      <c r="L1447" s="115"/>
      <c r="M1447" s="116"/>
      <c r="N1447" s="33"/>
      <c r="O1447" s="33"/>
      <c r="P1447" s="33"/>
    </row>
    <row r="1448" spans="1:16" ht="18" customHeight="1" outlineLevel="1">
      <c r="A1448" s="34"/>
      <c r="B1448" s="34"/>
      <c r="C1448" s="35"/>
      <c r="D1448" s="34"/>
      <c r="E1448" s="34"/>
      <c r="F1448" s="34"/>
      <c r="G1448" s="34"/>
      <c r="H1448" s="34"/>
      <c r="I1448" s="36" t="s">
        <v>75</v>
      </c>
      <c r="J1448" s="62">
        <f>SUBTOTAL(9,J1438:J1447)</f>
        <v>3.9000000000000004</v>
      </c>
      <c r="K1448" s="33"/>
      <c r="L1448" s="117"/>
      <c r="M1448" s="46"/>
      <c r="N1448" s="39"/>
      <c r="O1448" s="39"/>
      <c r="P1448" s="39"/>
    </row>
    <row r="1449" spans="1:16" ht="18" customHeight="1" outlineLevel="1">
      <c r="A1449" s="28" t="s">
        <v>76</v>
      </c>
      <c r="B1449" s="137" t="s">
        <v>64</v>
      </c>
      <c r="C1449" s="29" t="s">
        <v>77</v>
      </c>
      <c r="D1449" s="137" t="s">
        <v>78</v>
      </c>
      <c r="E1449" s="321" t="s">
        <v>79</v>
      </c>
      <c r="F1449" s="321"/>
      <c r="G1449" s="324" t="s">
        <v>80</v>
      </c>
      <c r="H1449" s="324"/>
      <c r="I1449" s="136"/>
      <c r="J1449" s="63" t="s">
        <v>81</v>
      </c>
      <c r="K1449" s="30"/>
      <c r="L1449" s="113"/>
      <c r="M1449" s="114"/>
      <c r="N1449" s="30"/>
      <c r="O1449" s="30"/>
      <c r="P1449" s="30"/>
    </row>
    <row r="1450" spans="1:16" ht="15" customHeight="1" outlineLevel="1">
      <c r="A1450" s="40" t="s">
        <v>369</v>
      </c>
      <c r="B1450" s="166">
        <v>14</v>
      </c>
      <c r="C1450" s="41">
        <v>0</v>
      </c>
      <c r="D1450" s="42" t="s">
        <v>98</v>
      </c>
      <c r="E1450" s="325"/>
      <c r="F1450" s="325"/>
      <c r="G1450" s="325"/>
      <c r="H1450" s="325"/>
      <c r="I1450" s="167"/>
      <c r="J1450" s="59">
        <f>TRUNC((IF(D1450&lt;&gt;0,J1448,0)+IF(E1450&lt;&gt;0,J1436,0)+IF(G1450&lt;&gt;0,J1469,0))*(C1450/100),2)</f>
        <v>0</v>
      </c>
      <c r="K1450" s="33"/>
      <c r="L1450" s="168"/>
      <c r="M1450" s="169"/>
      <c r="N1450" s="33"/>
      <c r="O1450" s="33"/>
      <c r="P1450" s="33"/>
    </row>
    <row r="1451" spans="1:16" ht="15" customHeight="1" outlineLevel="1">
      <c r="A1451" s="40" t="s">
        <v>99</v>
      </c>
      <c r="B1451" s="166">
        <v>11</v>
      </c>
      <c r="C1451" s="41">
        <v>1.1200000000000001</v>
      </c>
      <c r="D1451" s="42" t="s">
        <v>98</v>
      </c>
      <c r="E1451" s="325"/>
      <c r="F1451" s="325"/>
      <c r="G1451" s="325"/>
      <c r="H1451" s="325"/>
      <c r="I1451" s="167"/>
      <c r="J1451" s="59">
        <f>TRUNC((IF(D1451&lt;&gt;0,J1448,0)+IF(E1451&lt;&gt;0,J1436,0)+IF(G1451&lt;&gt;0,J1469,0))*(C1451/100),2)</f>
        <v>0.04</v>
      </c>
      <c r="K1451" s="33"/>
      <c r="L1451" s="168"/>
      <c r="M1451" s="169"/>
      <c r="N1451" s="33"/>
      <c r="O1451" s="33"/>
      <c r="P1451" s="33"/>
    </row>
    <row r="1452" spans="1:16" ht="15" customHeight="1" outlineLevel="1">
      <c r="A1452" s="40" t="s">
        <v>100</v>
      </c>
      <c r="B1452" s="166">
        <v>12</v>
      </c>
      <c r="C1452" s="41">
        <v>9.6</v>
      </c>
      <c r="D1452" s="42" t="s">
        <v>98</v>
      </c>
      <c r="E1452" s="325"/>
      <c r="F1452" s="325"/>
      <c r="G1452" s="325"/>
      <c r="H1452" s="325"/>
      <c r="I1452" s="167"/>
      <c r="J1452" s="59">
        <f>TRUNC((IF(D1452&lt;&gt;0,J1448,0)+IF(E1452&lt;&gt;0,J1436,0)+IF(G1452&lt;&gt;0,J1469,0))*(C1452/100),2)</f>
        <v>0.37</v>
      </c>
      <c r="K1452" s="33"/>
      <c r="L1452" s="168"/>
      <c r="M1452" s="169"/>
      <c r="N1452" s="33"/>
      <c r="O1452" s="33"/>
      <c r="P1452" s="33"/>
    </row>
    <row r="1453" spans="1:16" ht="15" customHeight="1" outlineLevel="1">
      <c r="A1453" s="40" t="s">
        <v>101</v>
      </c>
      <c r="B1453" s="166">
        <v>13</v>
      </c>
      <c r="C1453" s="41">
        <v>4.79</v>
      </c>
      <c r="D1453" s="42" t="s">
        <v>98</v>
      </c>
      <c r="E1453" s="325"/>
      <c r="F1453" s="325"/>
      <c r="G1453" s="325"/>
      <c r="H1453" s="325"/>
      <c r="I1453" s="167"/>
      <c r="J1453" s="61">
        <f>TRUNC((IF(D1453&lt;&gt;0,J1448,0)+IF(E1453&lt;&gt;0,J1436,0)+IF(G1453&lt;&gt;0,J1469,0))*(C1453/100),2)</f>
        <v>0.18</v>
      </c>
      <c r="K1453" s="33"/>
      <c r="L1453" s="168"/>
      <c r="M1453" s="169"/>
      <c r="N1453" s="33"/>
      <c r="O1453" s="33"/>
      <c r="P1453" s="33"/>
    </row>
    <row r="1454" spans="1:16" ht="18" customHeight="1" outlineLevel="1">
      <c r="A1454" s="43"/>
      <c r="B1454" s="43"/>
      <c r="C1454" s="44"/>
      <c r="D1454" s="43"/>
      <c r="E1454" s="43"/>
      <c r="F1454" s="43"/>
      <c r="G1454" s="43"/>
      <c r="H1454" s="43"/>
      <c r="I1454" s="45" t="s">
        <v>82</v>
      </c>
      <c r="J1454" s="62">
        <f>SUBTOTAL(9,J1450:J1453)</f>
        <v>0.59</v>
      </c>
      <c r="K1454" s="33"/>
      <c r="L1454" s="117"/>
      <c r="M1454" s="46"/>
      <c r="N1454" s="164"/>
      <c r="O1454" s="164"/>
      <c r="P1454" s="164"/>
    </row>
    <row r="1455" spans="1:16" ht="18" customHeight="1" outlineLevel="1">
      <c r="A1455" s="43"/>
      <c r="B1455" s="43"/>
      <c r="C1455" s="44"/>
      <c r="D1455" s="43"/>
      <c r="E1455" s="43"/>
      <c r="F1455" s="43"/>
      <c r="G1455" s="43"/>
      <c r="H1455" s="43"/>
      <c r="I1455" s="45" t="s">
        <v>370</v>
      </c>
      <c r="J1455" s="62">
        <f>SUBTOTAL(9,J1426:J1454)</f>
        <v>4.49</v>
      </c>
      <c r="K1455" s="33"/>
      <c r="L1455" s="117"/>
      <c r="M1455" s="46"/>
      <c r="N1455" s="33"/>
      <c r="O1455" s="33"/>
      <c r="P1455" s="33"/>
    </row>
    <row r="1456" spans="1:16" ht="18" customHeight="1" outlineLevel="1">
      <c r="A1456" s="43"/>
      <c r="B1456" s="43"/>
      <c r="C1456" s="44"/>
      <c r="D1456" s="43"/>
      <c r="E1456" s="43"/>
      <c r="F1456" s="43"/>
      <c r="G1456" s="43"/>
      <c r="H1456" s="43"/>
      <c r="I1456" s="45" t="s">
        <v>83</v>
      </c>
      <c r="J1456" s="64">
        <v>1</v>
      </c>
      <c r="K1456" s="33"/>
      <c r="L1456" s="117"/>
      <c r="M1456" s="46"/>
      <c r="N1456" s="33"/>
      <c r="O1456" s="33"/>
      <c r="P1456" s="33"/>
    </row>
    <row r="1457" spans="1:16" ht="18" customHeight="1" outlineLevel="1">
      <c r="A1457" s="43"/>
      <c r="B1457" s="43"/>
      <c r="C1457" s="44"/>
      <c r="D1457" s="43"/>
      <c r="E1457" s="43"/>
      <c r="F1457" s="43"/>
      <c r="G1457" s="43"/>
      <c r="H1457" s="43"/>
      <c r="I1457" s="45" t="s">
        <v>84</v>
      </c>
      <c r="J1457" s="65">
        <f>TRUNC(J1455/J1456,2)</f>
        <v>4.49</v>
      </c>
      <c r="K1457" s="33"/>
      <c r="L1457" s="117"/>
      <c r="M1457" s="46"/>
      <c r="N1457" s="33"/>
      <c r="O1457" s="33"/>
      <c r="P1457" s="33"/>
    </row>
    <row r="1458" spans="1:16" ht="18" customHeight="1" outlineLevel="1">
      <c r="A1458" s="47" t="s">
        <v>85</v>
      </c>
      <c r="B1458" s="48" t="s">
        <v>64</v>
      </c>
      <c r="C1458" s="49" t="s">
        <v>13</v>
      </c>
      <c r="D1458" s="37" t="s">
        <v>94</v>
      </c>
      <c r="E1458" s="37"/>
      <c r="F1458" s="37"/>
      <c r="G1458" s="50"/>
      <c r="H1458" s="50"/>
      <c r="I1458" s="50" t="s">
        <v>69</v>
      </c>
      <c r="J1458" s="63" t="s">
        <v>94</v>
      </c>
      <c r="K1458" s="30"/>
      <c r="L1458" s="113"/>
      <c r="M1458" s="114"/>
      <c r="N1458" s="30"/>
      <c r="O1458" s="30"/>
      <c r="P1458" s="30"/>
    </row>
    <row r="1459" spans="1:16" ht="15" customHeight="1" outlineLevel="1">
      <c r="A1459" s="162" t="str">
        <f>VLOOKUP(B1459,Materiais!A:D,2,FALSE)</f>
        <v>AÇO CA - 50</v>
      </c>
      <c r="B1459" s="162">
        <v>10069</v>
      </c>
      <c r="C1459" s="60" t="str">
        <f>VLOOKUP(B1459,Materiais!A:D,3,FALSE)</f>
        <v>Kg</v>
      </c>
      <c r="D1459" s="59">
        <f>VLOOKUP(B1459,Materiais!A:D,4,FALSE)</f>
        <v>8.41</v>
      </c>
      <c r="E1459" s="170"/>
      <c r="F1459" s="170"/>
      <c r="G1459" s="170"/>
      <c r="H1459" s="170"/>
      <c r="I1459" s="31">
        <v>1.1000000000000001</v>
      </c>
      <c r="J1459" s="59">
        <f t="shared" ref="J1459:J1468" si="117">TRUNC(I1459*D1459,2)</f>
        <v>9.25</v>
      </c>
      <c r="K1459" s="33"/>
      <c r="L1459" s="115"/>
      <c r="M1459" s="116"/>
      <c r="N1459" s="33"/>
      <c r="O1459" s="33"/>
      <c r="P1459" s="33"/>
    </row>
    <row r="1460" spans="1:16" ht="15" customHeight="1" outlineLevel="1">
      <c r="A1460" s="162" t="str">
        <f>VLOOKUP(B1460,Materiais!A:D,2,FALSE)</f>
        <v>ARAME RECOZIDO</v>
      </c>
      <c r="B1460" s="162">
        <v>11003</v>
      </c>
      <c r="C1460" s="60" t="str">
        <f>VLOOKUP(B1460,Materiais!A:D,3,FALSE)</f>
        <v>Kg</v>
      </c>
      <c r="D1460" s="59">
        <f>VLOOKUP(B1460,Materiais!A:D,4,FALSE)</f>
        <v>25.52</v>
      </c>
      <c r="E1460" s="170"/>
      <c r="F1460" s="170"/>
      <c r="G1460" s="170"/>
      <c r="H1460" s="170"/>
      <c r="I1460" s="31">
        <v>0.01</v>
      </c>
      <c r="J1460" s="59">
        <f t="shared" si="117"/>
        <v>0.25</v>
      </c>
      <c r="K1460" s="33"/>
      <c r="L1460" s="115"/>
      <c r="M1460" s="116"/>
      <c r="N1460" s="33"/>
      <c r="O1460" s="33"/>
      <c r="P1460" s="33"/>
    </row>
    <row r="1461" spans="1:16" ht="15" customHeight="1" outlineLevel="1">
      <c r="A1461" s="162">
        <f>VLOOKUP(B1461,Materiais!A:D,2,FALSE)</f>
        <v>0</v>
      </c>
      <c r="B1461" s="162"/>
      <c r="C1461" s="60">
        <f>VLOOKUP(B1461,Materiais!A:D,3,FALSE)</f>
        <v>0</v>
      </c>
      <c r="D1461" s="59">
        <f>VLOOKUP(B1461,Materiais!A:D,4,FALSE)</f>
        <v>0</v>
      </c>
      <c r="E1461" s="170"/>
      <c r="F1461" s="170"/>
      <c r="G1461" s="170"/>
      <c r="H1461" s="170"/>
      <c r="I1461" s="31"/>
      <c r="J1461" s="59">
        <f t="shared" si="117"/>
        <v>0</v>
      </c>
      <c r="K1461" s="33"/>
      <c r="L1461" s="115"/>
      <c r="M1461" s="116"/>
      <c r="N1461" s="33"/>
      <c r="O1461" s="33"/>
      <c r="P1461" s="33"/>
    </row>
    <row r="1462" spans="1:16" ht="15" customHeight="1" outlineLevel="1">
      <c r="A1462" s="162">
        <f>VLOOKUP(B1462,Materiais!A:D,2,FALSE)</f>
        <v>0</v>
      </c>
      <c r="B1462" s="162"/>
      <c r="C1462" s="60">
        <f>VLOOKUP(B1462,Materiais!A:D,3,FALSE)</f>
        <v>0</v>
      </c>
      <c r="D1462" s="59">
        <f>VLOOKUP(B1462,Materiais!A:D,4,FALSE)</f>
        <v>0</v>
      </c>
      <c r="E1462" s="170"/>
      <c r="F1462" s="170"/>
      <c r="G1462" s="170"/>
      <c r="H1462" s="170"/>
      <c r="I1462" s="31"/>
      <c r="J1462" s="59">
        <f t="shared" si="117"/>
        <v>0</v>
      </c>
      <c r="K1462" s="33"/>
      <c r="L1462" s="115"/>
      <c r="M1462" s="116"/>
      <c r="N1462" s="33"/>
      <c r="O1462" s="33"/>
      <c r="P1462" s="33"/>
    </row>
    <row r="1463" spans="1:16" ht="15" customHeight="1" outlineLevel="1">
      <c r="A1463" s="162">
        <f>VLOOKUP(B1463,Materiais!A:D,2,FALSE)</f>
        <v>0</v>
      </c>
      <c r="B1463" s="162"/>
      <c r="C1463" s="60">
        <f>VLOOKUP(B1463,Materiais!A:D,3,FALSE)</f>
        <v>0</v>
      </c>
      <c r="D1463" s="59">
        <f>VLOOKUP(B1463,Materiais!A:D,4,FALSE)</f>
        <v>0</v>
      </c>
      <c r="E1463" s="170"/>
      <c r="F1463" s="170"/>
      <c r="G1463" s="170"/>
      <c r="H1463" s="170"/>
      <c r="I1463" s="31"/>
      <c r="J1463" s="59">
        <f t="shared" si="117"/>
        <v>0</v>
      </c>
      <c r="K1463" s="33"/>
      <c r="L1463" s="115"/>
      <c r="M1463" s="116"/>
      <c r="N1463" s="33"/>
      <c r="O1463" s="33"/>
      <c r="P1463" s="33"/>
    </row>
    <row r="1464" spans="1:16" ht="15" customHeight="1" outlineLevel="1">
      <c r="A1464" s="162">
        <f>VLOOKUP(B1464,Materiais!A:D,2,FALSE)</f>
        <v>0</v>
      </c>
      <c r="B1464" s="162"/>
      <c r="C1464" s="60">
        <f>VLOOKUP(B1464,Materiais!A:D,3,FALSE)</f>
        <v>0</v>
      </c>
      <c r="D1464" s="59">
        <f>VLOOKUP(B1464,Materiais!A:D,4,FALSE)</f>
        <v>0</v>
      </c>
      <c r="E1464" s="170"/>
      <c r="F1464" s="170"/>
      <c r="G1464" s="170"/>
      <c r="H1464" s="170"/>
      <c r="I1464" s="31"/>
      <c r="J1464" s="59">
        <f t="shared" si="117"/>
        <v>0</v>
      </c>
      <c r="K1464" s="33"/>
      <c r="L1464" s="115"/>
      <c r="M1464" s="116"/>
      <c r="N1464" s="33"/>
      <c r="O1464" s="33"/>
      <c r="P1464" s="33"/>
    </row>
    <row r="1465" spans="1:16" ht="15" customHeight="1" outlineLevel="1">
      <c r="A1465" s="162">
        <f>VLOOKUP(B1465,Materiais!A:D,2,FALSE)</f>
        <v>0</v>
      </c>
      <c r="B1465" s="162"/>
      <c r="C1465" s="60">
        <f>VLOOKUP(B1465,Materiais!A:D,3,FALSE)</f>
        <v>0</v>
      </c>
      <c r="D1465" s="59">
        <f>VLOOKUP(B1465,Materiais!A:D,4,FALSE)</f>
        <v>0</v>
      </c>
      <c r="E1465" s="170"/>
      <c r="F1465" s="170"/>
      <c r="G1465" s="170"/>
      <c r="H1465" s="170"/>
      <c r="I1465" s="31"/>
      <c r="J1465" s="59">
        <f t="shared" si="117"/>
        <v>0</v>
      </c>
      <c r="K1465" s="33"/>
      <c r="L1465" s="115"/>
      <c r="M1465" s="116"/>
      <c r="N1465" s="33"/>
      <c r="O1465" s="33"/>
      <c r="P1465" s="33"/>
    </row>
    <row r="1466" spans="1:16" ht="15" customHeight="1" outlineLevel="1">
      <c r="A1466" s="162">
        <f>VLOOKUP(B1466,Materiais!A:D,2,FALSE)</f>
        <v>0</v>
      </c>
      <c r="B1466" s="162"/>
      <c r="C1466" s="60">
        <f>VLOOKUP(B1466,Materiais!A:D,3,FALSE)</f>
        <v>0</v>
      </c>
      <c r="D1466" s="59">
        <f>VLOOKUP(B1466,Materiais!A:D,4,FALSE)</f>
        <v>0</v>
      </c>
      <c r="E1466" s="170"/>
      <c r="F1466" s="170"/>
      <c r="G1466" s="170"/>
      <c r="H1466" s="170"/>
      <c r="I1466" s="31"/>
      <c r="J1466" s="59">
        <f t="shared" si="117"/>
        <v>0</v>
      </c>
      <c r="K1466" s="33"/>
      <c r="L1466" s="115"/>
      <c r="M1466" s="116"/>
      <c r="N1466" s="33"/>
      <c r="O1466" s="33"/>
      <c r="P1466" s="33"/>
    </row>
    <row r="1467" spans="1:16" ht="15" customHeight="1" outlineLevel="1">
      <c r="A1467" s="162">
        <f>VLOOKUP(B1467,Materiais!A:D,2,FALSE)</f>
        <v>0</v>
      </c>
      <c r="B1467" s="162"/>
      <c r="C1467" s="60">
        <f>VLOOKUP(B1467,Materiais!A:D,3,FALSE)</f>
        <v>0</v>
      </c>
      <c r="D1467" s="59">
        <f>VLOOKUP(B1467,Materiais!A:D,4,FALSE)</f>
        <v>0</v>
      </c>
      <c r="E1467" s="170"/>
      <c r="F1467" s="170"/>
      <c r="G1467" s="170"/>
      <c r="H1467" s="170"/>
      <c r="I1467" s="31"/>
      <c r="J1467" s="59">
        <f t="shared" si="117"/>
        <v>0</v>
      </c>
      <c r="K1467" s="33"/>
      <c r="L1467" s="115"/>
      <c r="M1467" s="116"/>
      <c r="N1467" s="33"/>
      <c r="O1467" s="33"/>
      <c r="P1467" s="33"/>
    </row>
    <row r="1468" spans="1:16" ht="15" customHeight="1" outlineLevel="1">
      <c r="A1468" s="162">
        <f>VLOOKUP(B1468,Materiais!A:D,2,FALSE)</f>
        <v>0</v>
      </c>
      <c r="B1468" s="162"/>
      <c r="C1468" s="60">
        <f>VLOOKUP(B1468,Materiais!A:D,3,FALSE)</f>
        <v>0</v>
      </c>
      <c r="D1468" s="59">
        <f>VLOOKUP(B1468,Materiais!A:D,4,FALSE)</f>
        <v>0</v>
      </c>
      <c r="E1468" s="170"/>
      <c r="F1468" s="170"/>
      <c r="G1468" s="170"/>
      <c r="H1468" s="170"/>
      <c r="I1468" s="31"/>
      <c r="J1468" s="59">
        <f t="shared" si="117"/>
        <v>0</v>
      </c>
      <c r="K1468" s="33"/>
      <c r="L1468" s="115"/>
      <c r="M1468" s="116"/>
      <c r="N1468" s="33"/>
      <c r="O1468" s="33"/>
      <c r="P1468" s="33"/>
    </row>
    <row r="1469" spans="1:16" ht="18" customHeight="1" outlineLevel="1">
      <c r="A1469" s="66"/>
      <c r="B1469" s="66"/>
      <c r="C1469" s="67"/>
      <c r="D1469" s="66"/>
      <c r="E1469" s="66"/>
      <c r="F1469" s="66"/>
      <c r="G1469" s="66"/>
      <c r="H1469" s="66"/>
      <c r="I1469" s="68" t="s">
        <v>371</v>
      </c>
      <c r="J1469" s="69">
        <f>SUBTOTAL(9,J1459:J1468)</f>
        <v>9.5</v>
      </c>
      <c r="K1469" s="33"/>
      <c r="L1469" s="117"/>
      <c r="M1469" s="46"/>
      <c r="N1469" s="39"/>
      <c r="O1469" s="39"/>
      <c r="P1469" s="39"/>
    </row>
    <row r="1470" spans="1:16" ht="18" customHeight="1" outlineLevel="1">
      <c r="A1470" s="26" t="s">
        <v>87</v>
      </c>
      <c r="B1470" s="70" t="s">
        <v>64</v>
      </c>
      <c r="C1470" s="71" t="s">
        <v>13</v>
      </c>
      <c r="D1470" s="72" t="s">
        <v>94</v>
      </c>
      <c r="E1470" s="72"/>
      <c r="F1470" s="72"/>
      <c r="G1470" s="73"/>
      <c r="H1470" s="73"/>
      <c r="I1470" s="73" t="s">
        <v>69</v>
      </c>
      <c r="J1470" s="72" t="s">
        <v>94</v>
      </c>
      <c r="K1470" s="30"/>
      <c r="L1470" s="113"/>
      <c r="M1470" s="114"/>
      <c r="N1470" s="30"/>
      <c r="O1470" s="30"/>
      <c r="P1470" s="30"/>
    </row>
    <row r="1471" spans="1:16" ht="15" customHeight="1" outlineLevel="1">
      <c r="A1471" s="162">
        <f>VLOOKUP(B1471,Serviços!A:D,2,FALSE)</f>
        <v>0</v>
      </c>
      <c r="B1471" s="162"/>
      <c r="C1471" s="60">
        <f>VLOOKUP(B1471,Serviços!A:D,3,FALSE)</f>
        <v>0</v>
      </c>
      <c r="D1471" s="74">
        <f>VLOOKUP(B1471,Serviços!A:F,6,FALSE)</f>
        <v>0</v>
      </c>
      <c r="E1471" s="171"/>
      <c r="F1471" s="171"/>
      <c r="G1471" s="171"/>
      <c r="H1471" s="171"/>
      <c r="I1471" s="57"/>
      <c r="J1471" s="59">
        <f>TRUNC(I1471*D1471,2)</f>
        <v>0</v>
      </c>
      <c r="K1471" s="33"/>
      <c r="L1471" s="115"/>
      <c r="M1471" s="116"/>
      <c r="N1471" s="33"/>
      <c r="O1471" s="33"/>
      <c r="P1471" s="33"/>
    </row>
    <row r="1472" spans="1:16" ht="15" customHeight="1" outlineLevel="1">
      <c r="A1472" s="162">
        <f>VLOOKUP(B1472,Serviços!A:D,2,FALSE)</f>
        <v>0</v>
      </c>
      <c r="B1472" s="162"/>
      <c r="C1472" s="60">
        <f>VLOOKUP(B1472,Serviços!A:D,3,FALSE)</f>
        <v>0</v>
      </c>
      <c r="D1472" s="74">
        <f>VLOOKUP(B1472,Serviços!A:F,6,FALSE)</f>
        <v>0</v>
      </c>
      <c r="E1472" s="171"/>
      <c r="F1472" s="171"/>
      <c r="G1472" s="171"/>
      <c r="H1472" s="171"/>
      <c r="I1472" s="57"/>
      <c r="J1472" s="59">
        <f t="shared" ref="J1472:J1475" si="118">TRUNC(I1472*D1472,2)</f>
        <v>0</v>
      </c>
      <c r="K1472" s="33"/>
      <c r="L1472" s="115"/>
      <c r="M1472" s="116"/>
      <c r="N1472" s="33"/>
      <c r="O1472" s="33"/>
      <c r="P1472" s="33"/>
    </row>
    <row r="1473" spans="1:16" ht="15" customHeight="1" outlineLevel="1">
      <c r="A1473" s="162">
        <f>VLOOKUP(B1473,Serviços!A:D,2,FALSE)</f>
        <v>0</v>
      </c>
      <c r="B1473" s="162"/>
      <c r="C1473" s="60">
        <f>VLOOKUP(B1473,Serviços!A:D,3,FALSE)</f>
        <v>0</v>
      </c>
      <c r="D1473" s="74">
        <f>VLOOKUP(B1473,Serviços!A:F,6,FALSE)</f>
        <v>0</v>
      </c>
      <c r="E1473" s="171"/>
      <c r="F1473" s="171"/>
      <c r="G1473" s="171"/>
      <c r="H1473" s="171"/>
      <c r="I1473" s="57"/>
      <c r="J1473" s="59">
        <f t="shared" si="118"/>
        <v>0</v>
      </c>
      <c r="K1473" s="33"/>
      <c r="L1473" s="115"/>
      <c r="M1473" s="116"/>
      <c r="N1473" s="33"/>
      <c r="O1473" s="33"/>
      <c r="P1473" s="33"/>
    </row>
    <row r="1474" spans="1:16" ht="15" customHeight="1" outlineLevel="1">
      <c r="A1474" s="162">
        <f>VLOOKUP(B1474,Serviços!A:D,2,FALSE)</f>
        <v>0</v>
      </c>
      <c r="B1474" s="162"/>
      <c r="C1474" s="60">
        <f>VLOOKUP(B1474,Serviços!A:D,3,FALSE)</f>
        <v>0</v>
      </c>
      <c r="D1474" s="74">
        <f>VLOOKUP(B1474,Serviços!A:F,6,FALSE)</f>
        <v>0</v>
      </c>
      <c r="E1474" s="171"/>
      <c r="F1474" s="171"/>
      <c r="G1474" s="171"/>
      <c r="H1474" s="171"/>
      <c r="I1474" s="57"/>
      <c r="J1474" s="59">
        <f t="shared" si="118"/>
        <v>0</v>
      </c>
      <c r="K1474" s="33"/>
      <c r="L1474" s="115"/>
      <c r="M1474" s="116"/>
      <c r="N1474" s="33"/>
      <c r="O1474" s="33"/>
      <c r="P1474" s="33"/>
    </row>
    <row r="1475" spans="1:16" ht="15" customHeight="1" outlineLevel="1">
      <c r="A1475" s="162">
        <f>VLOOKUP(B1475,Serviços!A:D,2,FALSE)</f>
        <v>0</v>
      </c>
      <c r="B1475" s="162"/>
      <c r="C1475" s="60">
        <f>VLOOKUP(B1475,Serviços!A:D,3,FALSE)</f>
        <v>0</v>
      </c>
      <c r="D1475" s="74">
        <f>VLOOKUP(B1475,Serviços!A:F,6,FALSE)</f>
        <v>0</v>
      </c>
      <c r="E1475" s="171"/>
      <c r="F1475" s="171"/>
      <c r="G1475" s="171"/>
      <c r="H1475" s="171"/>
      <c r="I1475" s="57"/>
      <c r="J1475" s="59">
        <f t="shared" si="118"/>
        <v>0</v>
      </c>
      <c r="K1475" s="33"/>
      <c r="L1475" s="115"/>
      <c r="M1475" s="116"/>
      <c r="N1475" s="33"/>
      <c r="O1475" s="33"/>
      <c r="P1475" s="33"/>
    </row>
    <row r="1476" spans="1:16" ht="18" customHeight="1" outlineLevel="1">
      <c r="A1476" s="34"/>
      <c r="B1476" s="34"/>
      <c r="C1476" s="35"/>
      <c r="D1476" s="34"/>
      <c r="E1476" s="34"/>
      <c r="F1476" s="34"/>
      <c r="G1476" s="34"/>
      <c r="H1476" s="34"/>
      <c r="I1476" s="51" t="s">
        <v>88</v>
      </c>
      <c r="J1476" s="52">
        <f>SUBTOTAL(9,J1471:J1475)</f>
        <v>0</v>
      </c>
      <c r="K1476" s="33"/>
      <c r="L1476" s="117"/>
      <c r="M1476" s="46"/>
      <c r="N1476" s="39"/>
      <c r="O1476" s="39"/>
      <c r="P1476" s="39"/>
    </row>
    <row r="1477" spans="1:16" ht="18" customHeight="1" outlineLevel="1">
      <c r="A1477" s="28" t="s">
        <v>89</v>
      </c>
      <c r="B1477" s="53" t="s">
        <v>64</v>
      </c>
      <c r="C1477" s="29" t="s">
        <v>13</v>
      </c>
      <c r="D1477" s="137" t="s">
        <v>90</v>
      </c>
      <c r="E1477" s="137" t="s">
        <v>91</v>
      </c>
      <c r="F1477" s="137" t="s">
        <v>92</v>
      </c>
      <c r="G1477" s="137" t="s">
        <v>93</v>
      </c>
      <c r="H1477" s="137" t="s">
        <v>81</v>
      </c>
      <c r="I1477" s="136" t="s">
        <v>69</v>
      </c>
      <c r="J1477" s="137" t="s">
        <v>94</v>
      </c>
      <c r="K1477" s="161"/>
      <c r="L1477" s="113"/>
      <c r="M1477" s="114"/>
      <c r="N1477" s="161"/>
      <c r="O1477" s="161"/>
      <c r="P1477" s="161"/>
    </row>
    <row r="1478" spans="1:16" ht="15" customHeight="1" outlineLevel="1">
      <c r="A1478" s="40"/>
      <c r="B1478" s="40"/>
      <c r="C1478" s="41"/>
      <c r="D1478" s="32"/>
      <c r="E1478" s="38"/>
      <c r="F1478" s="38"/>
      <c r="G1478" s="38"/>
      <c r="H1478" s="170"/>
      <c r="I1478" s="57"/>
      <c r="J1478" s="59">
        <f t="shared" ref="J1478:J1482" si="119">TRUNC(I1478*D1478,2)</f>
        <v>0</v>
      </c>
      <c r="K1478" s="33"/>
      <c r="L1478" s="115"/>
      <c r="M1478" s="116"/>
      <c r="N1478" s="33"/>
      <c r="O1478" s="33"/>
      <c r="P1478" s="33"/>
    </row>
    <row r="1479" spans="1:16" ht="15" customHeight="1" outlineLevel="1">
      <c r="A1479" s="40"/>
      <c r="B1479" s="40"/>
      <c r="C1479" s="41"/>
      <c r="D1479" s="32"/>
      <c r="E1479" s="38"/>
      <c r="F1479" s="38"/>
      <c r="G1479" s="38"/>
      <c r="H1479" s="170"/>
      <c r="I1479" s="57"/>
      <c r="J1479" s="59">
        <f t="shared" si="119"/>
        <v>0</v>
      </c>
      <c r="K1479" s="33"/>
      <c r="L1479" s="115"/>
      <c r="M1479" s="116"/>
      <c r="N1479" s="33"/>
      <c r="O1479" s="33"/>
      <c r="P1479" s="33"/>
    </row>
    <row r="1480" spans="1:16" ht="15" customHeight="1" outlineLevel="1">
      <c r="A1480" s="40"/>
      <c r="B1480" s="40"/>
      <c r="C1480" s="41"/>
      <c r="D1480" s="32"/>
      <c r="E1480" s="38"/>
      <c r="F1480" s="38"/>
      <c r="G1480" s="38"/>
      <c r="H1480" s="170"/>
      <c r="I1480" s="57"/>
      <c r="J1480" s="59">
        <f t="shared" si="119"/>
        <v>0</v>
      </c>
      <c r="K1480" s="33"/>
      <c r="L1480" s="115"/>
      <c r="M1480" s="116"/>
      <c r="N1480" s="33"/>
      <c r="O1480" s="33"/>
      <c r="P1480" s="33"/>
    </row>
    <row r="1481" spans="1:16" ht="15" customHeight="1" outlineLevel="1">
      <c r="A1481" s="40"/>
      <c r="B1481" s="40"/>
      <c r="C1481" s="41"/>
      <c r="D1481" s="32"/>
      <c r="E1481" s="38"/>
      <c r="F1481" s="38"/>
      <c r="G1481" s="38"/>
      <c r="H1481" s="170"/>
      <c r="I1481" s="57"/>
      <c r="J1481" s="59">
        <f t="shared" si="119"/>
        <v>0</v>
      </c>
      <c r="K1481" s="33"/>
      <c r="L1481" s="115"/>
      <c r="M1481" s="116"/>
      <c r="N1481" s="33"/>
      <c r="O1481" s="33"/>
      <c r="P1481" s="33"/>
    </row>
    <row r="1482" spans="1:16" ht="15" customHeight="1" outlineLevel="1">
      <c r="A1482" s="40"/>
      <c r="B1482" s="40"/>
      <c r="C1482" s="41"/>
      <c r="D1482" s="32"/>
      <c r="E1482" s="38"/>
      <c r="F1482" s="38"/>
      <c r="G1482" s="38"/>
      <c r="H1482" s="170"/>
      <c r="I1482" s="57"/>
      <c r="J1482" s="61">
        <f t="shared" si="119"/>
        <v>0</v>
      </c>
      <c r="K1482" s="33"/>
      <c r="L1482" s="115"/>
      <c r="M1482" s="116"/>
      <c r="N1482" s="33"/>
      <c r="O1482" s="33"/>
      <c r="P1482" s="33"/>
    </row>
    <row r="1483" spans="1:16" ht="18" customHeight="1" outlineLevel="1">
      <c r="A1483" s="43"/>
      <c r="B1483" s="43"/>
      <c r="C1483" s="44"/>
      <c r="D1483" s="43"/>
      <c r="E1483" s="43"/>
      <c r="F1483" s="43"/>
      <c r="G1483" s="43"/>
      <c r="H1483" s="43"/>
      <c r="I1483" s="75" t="s">
        <v>95</v>
      </c>
      <c r="J1483" s="62">
        <f>SUBTOTAL(9,J1478:J1482)</f>
        <v>0</v>
      </c>
      <c r="K1483" s="164"/>
      <c r="L1483" s="164"/>
      <c r="M1483" s="160"/>
      <c r="N1483" s="164"/>
      <c r="O1483" s="164"/>
      <c r="P1483" s="164"/>
    </row>
    <row r="1484" spans="1:16" ht="18" customHeight="1" outlineLevel="1">
      <c r="A1484" s="43"/>
      <c r="B1484" s="43"/>
      <c r="C1484" s="44"/>
      <c r="D1484" s="43"/>
      <c r="E1484" s="43"/>
      <c r="F1484" s="43"/>
      <c r="G1484" s="43"/>
      <c r="H1484" s="43"/>
      <c r="I1484" s="75" t="s">
        <v>106</v>
      </c>
      <c r="J1484" s="76">
        <f>SUBTOTAL(9,J1457:J1483)</f>
        <v>13.99</v>
      </c>
      <c r="K1484" s="164"/>
      <c r="L1484" s="164"/>
      <c r="M1484" s="160"/>
      <c r="N1484" s="164"/>
      <c r="O1484" s="164"/>
      <c r="P1484" s="164"/>
    </row>
    <row r="1485" spans="1:16" ht="18" customHeight="1" outlineLevel="1">
      <c r="A1485" s="43"/>
      <c r="B1485" s="43" t="s">
        <v>10</v>
      </c>
      <c r="C1485" s="44"/>
      <c r="D1485" s="43"/>
      <c r="E1485" s="43"/>
      <c r="F1485" s="43"/>
      <c r="G1485" s="43"/>
      <c r="H1485" s="54" t="s">
        <v>367</v>
      </c>
      <c r="I1485" s="172">
        <f>$M$1</f>
        <v>0.20480000000000001</v>
      </c>
      <c r="J1485" s="76">
        <f>TRUNC(J1484*I1485,2)</f>
        <v>2.86</v>
      </c>
      <c r="K1485" s="164"/>
      <c r="L1485" s="115"/>
      <c r="M1485" s="116"/>
      <c r="N1485" s="164"/>
      <c r="O1485" s="164"/>
      <c r="P1485" s="164"/>
    </row>
    <row r="1486" spans="1:16" ht="18" customHeight="1" outlineLevel="1">
      <c r="A1486" s="43"/>
      <c r="B1486" s="53" t="s">
        <v>372</v>
      </c>
      <c r="C1486" s="55">
        <v>45155</v>
      </c>
      <c r="D1486" s="43"/>
      <c r="E1486" s="43"/>
      <c r="F1486" s="43"/>
      <c r="G1486" s="43"/>
      <c r="H1486" s="43"/>
      <c r="I1486" s="75" t="s">
        <v>96</v>
      </c>
      <c r="J1486" s="76">
        <f>SUM(J1484:J1485)</f>
        <v>16.850000000000001</v>
      </c>
      <c r="K1486" s="164"/>
      <c r="L1486" s="113"/>
      <c r="M1486" s="114"/>
      <c r="N1486" s="164"/>
      <c r="O1486" s="164"/>
      <c r="P1486" s="164"/>
    </row>
    <row r="1488" spans="1:16" s="266" customFormat="1" ht="18" customHeight="1">
      <c r="A1488" s="260" t="s">
        <v>415</v>
      </c>
      <c r="B1488" s="261"/>
      <c r="C1488" s="262"/>
      <c r="D1488" s="261"/>
      <c r="E1488" s="261"/>
      <c r="F1488" s="261"/>
      <c r="G1488" s="261"/>
      <c r="H1488" s="261"/>
      <c r="I1488" s="263"/>
      <c r="J1488" s="261"/>
      <c r="K1488" s="264"/>
      <c r="L1488" s="264"/>
      <c r="M1488" s="265"/>
      <c r="N1488" s="264"/>
      <c r="O1488" s="264"/>
      <c r="P1488" s="264"/>
    </row>
    <row r="1489" spans="1:16" ht="18" customHeight="1" outlineLevel="1">
      <c r="A1489" s="28" t="s">
        <v>63</v>
      </c>
      <c r="B1489" s="137" t="s">
        <v>64</v>
      </c>
      <c r="C1489" s="29" t="s">
        <v>65</v>
      </c>
      <c r="D1489" s="137" t="s">
        <v>66</v>
      </c>
      <c r="E1489" s="321" t="s">
        <v>67</v>
      </c>
      <c r="F1489" s="321"/>
      <c r="G1489" s="321" t="s">
        <v>68</v>
      </c>
      <c r="H1489" s="321"/>
      <c r="I1489" s="136" t="s">
        <v>69</v>
      </c>
      <c r="J1489" s="137" t="s">
        <v>70</v>
      </c>
      <c r="K1489" s="30"/>
      <c r="L1489" s="113"/>
      <c r="M1489" s="114"/>
      <c r="N1489" s="161"/>
      <c r="O1489" s="161"/>
      <c r="P1489" s="161"/>
    </row>
    <row r="1490" spans="1:16" ht="15" customHeight="1" outlineLevel="1">
      <c r="A1490" s="162">
        <f>VLOOKUP(B1490,Equipamentos!A:E,2,FALSE)</f>
        <v>0</v>
      </c>
      <c r="B1490" s="163"/>
      <c r="C1490" s="56"/>
      <c r="D1490" s="57"/>
      <c r="E1490" s="320">
        <f>VLOOKUP(B1490,Equipamentos!A:E,4,FALSE)</f>
        <v>0</v>
      </c>
      <c r="F1490" s="320"/>
      <c r="G1490" s="320">
        <f>VLOOKUP(B1490,Equipamentos!A:E,5,FALSE)</f>
        <v>0</v>
      </c>
      <c r="H1490" s="320"/>
      <c r="I1490" s="31"/>
      <c r="J1490" s="59">
        <f>TRUNC(I1490*((C1490*E1490)+(D1490*G1490)),2)</f>
        <v>0</v>
      </c>
      <c r="K1490" s="33"/>
      <c r="L1490" s="115"/>
      <c r="M1490" s="116"/>
      <c r="N1490" s="164"/>
      <c r="O1490" s="164"/>
      <c r="P1490" s="164"/>
    </row>
    <row r="1491" spans="1:16" ht="15" customHeight="1" outlineLevel="1">
      <c r="A1491" s="162">
        <f>VLOOKUP(B1491,Equipamentos!A:E,2,FALSE)</f>
        <v>0</v>
      </c>
      <c r="B1491" s="163"/>
      <c r="C1491" s="56"/>
      <c r="D1491" s="57"/>
      <c r="E1491" s="320">
        <f>VLOOKUP(B1491,Equipamentos!A:E,4,FALSE)</f>
        <v>0</v>
      </c>
      <c r="F1491" s="320"/>
      <c r="G1491" s="320">
        <f>VLOOKUP(B1491,Equipamentos!A:E,5,FALSE)</f>
        <v>0</v>
      </c>
      <c r="H1491" s="320"/>
      <c r="I1491" s="31"/>
      <c r="J1491" s="59">
        <f t="shared" ref="J1491:J1499" si="120">TRUNC(I1491*((C1491*E1491)+(D1491*G1491)),2)</f>
        <v>0</v>
      </c>
      <c r="K1491" s="33"/>
      <c r="L1491" s="115"/>
      <c r="M1491" s="116"/>
      <c r="N1491" s="164"/>
      <c r="O1491" s="164"/>
      <c r="P1491" s="164"/>
    </row>
    <row r="1492" spans="1:16" ht="15" customHeight="1" outlineLevel="1">
      <c r="A1492" s="162">
        <f>VLOOKUP(B1492,Equipamentos!A:E,2,FALSE)</f>
        <v>0</v>
      </c>
      <c r="B1492" s="163"/>
      <c r="C1492" s="56"/>
      <c r="D1492" s="57"/>
      <c r="E1492" s="320">
        <f>VLOOKUP(B1492,Equipamentos!A:E,4,FALSE)</f>
        <v>0</v>
      </c>
      <c r="F1492" s="320"/>
      <c r="G1492" s="320">
        <f>VLOOKUP(B1492,Equipamentos!A:E,5,FALSE)</f>
        <v>0</v>
      </c>
      <c r="H1492" s="320"/>
      <c r="I1492" s="31"/>
      <c r="J1492" s="59">
        <f t="shared" si="120"/>
        <v>0</v>
      </c>
      <c r="K1492" s="33"/>
      <c r="L1492" s="115"/>
      <c r="M1492" s="116"/>
      <c r="N1492" s="164"/>
      <c r="O1492" s="164"/>
      <c r="P1492" s="164"/>
    </row>
    <row r="1493" spans="1:16" ht="15" customHeight="1" outlineLevel="1">
      <c r="A1493" s="162">
        <f>VLOOKUP(B1493,Equipamentos!A:E,2,FALSE)</f>
        <v>0</v>
      </c>
      <c r="B1493" s="163"/>
      <c r="C1493" s="56"/>
      <c r="D1493" s="57"/>
      <c r="E1493" s="320">
        <f>VLOOKUP(B1493,Equipamentos!A:E,4,FALSE)</f>
        <v>0</v>
      </c>
      <c r="F1493" s="320"/>
      <c r="G1493" s="320">
        <f>VLOOKUP(B1493,Equipamentos!A:E,5,FALSE)</f>
        <v>0</v>
      </c>
      <c r="H1493" s="320"/>
      <c r="I1493" s="31"/>
      <c r="J1493" s="59">
        <f t="shared" si="120"/>
        <v>0</v>
      </c>
      <c r="K1493" s="33"/>
      <c r="L1493" s="115"/>
      <c r="M1493" s="116"/>
      <c r="N1493" s="164"/>
      <c r="O1493" s="164"/>
      <c r="P1493" s="164"/>
    </row>
    <row r="1494" spans="1:16" ht="15" customHeight="1" outlineLevel="1">
      <c r="A1494" s="162">
        <f>VLOOKUP(B1494,Equipamentos!A:E,2,FALSE)</f>
        <v>0</v>
      </c>
      <c r="B1494" s="163"/>
      <c r="C1494" s="56"/>
      <c r="D1494" s="57"/>
      <c r="E1494" s="320">
        <f>VLOOKUP(B1494,Equipamentos!A:E,4,FALSE)</f>
        <v>0</v>
      </c>
      <c r="F1494" s="320"/>
      <c r="G1494" s="320">
        <f>VLOOKUP(B1494,Equipamentos!A:E,5,FALSE)</f>
        <v>0</v>
      </c>
      <c r="H1494" s="320"/>
      <c r="I1494" s="31"/>
      <c r="J1494" s="59">
        <f t="shared" si="120"/>
        <v>0</v>
      </c>
      <c r="K1494" s="33"/>
      <c r="L1494" s="115"/>
      <c r="M1494" s="116"/>
      <c r="N1494" s="164"/>
      <c r="O1494" s="164"/>
      <c r="P1494" s="164"/>
    </row>
    <row r="1495" spans="1:16" ht="15" customHeight="1" outlineLevel="1">
      <c r="A1495" s="162">
        <f>VLOOKUP(B1495,Equipamentos!A:E,2,FALSE)</f>
        <v>0</v>
      </c>
      <c r="B1495" s="163"/>
      <c r="C1495" s="56"/>
      <c r="D1495" s="57"/>
      <c r="E1495" s="320">
        <f>VLOOKUP(B1495,Equipamentos!A:E,4,FALSE)</f>
        <v>0</v>
      </c>
      <c r="F1495" s="320"/>
      <c r="G1495" s="320">
        <f>VLOOKUP(B1495,Equipamentos!A:E,5,FALSE)</f>
        <v>0</v>
      </c>
      <c r="H1495" s="320"/>
      <c r="I1495" s="31"/>
      <c r="J1495" s="59">
        <f t="shared" si="120"/>
        <v>0</v>
      </c>
      <c r="K1495" s="33"/>
      <c r="L1495" s="115"/>
      <c r="M1495" s="116"/>
      <c r="N1495" s="164"/>
      <c r="O1495" s="164"/>
      <c r="P1495" s="164"/>
    </row>
    <row r="1496" spans="1:16" ht="15" customHeight="1" outlineLevel="1">
      <c r="A1496" s="162">
        <f>VLOOKUP(B1496,Equipamentos!A:E,2,FALSE)</f>
        <v>0</v>
      </c>
      <c r="B1496" s="163"/>
      <c r="C1496" s="56"/>
      <c r="D1496" s="57"/>
      <c r="E1496" s="320">
        <f>VLOOKUP(B1496,Equipamentos!A:E,4,FALSE)</f>
        <v>0</v>
      </c>
      <c r="F1496" s="320"/>
      <c r="G1496" s="320">
        <f>VLOOKUP(B1496,Equipamentos!A:E,5,FALSE)</f>
        <v>0</v>
      </c>
      <c r="H1496" s="320"/>
      <c r="I1496" s="31"/>
      <c r="J1496" s="59">
        <f t="shared" si="120"/>
        <v>0</v>
      </c>
      <c r="K1496" s="33"/>
      <c r="L1496" s="115"/>
      <c r="M1496" s="116"/>
      <c r="N1496" s="164"/>
      <c r="O1496" s="164"/>
      <c r="P1496" s="164"/>
    </row>
    <row r="1497" spans="1:16" ht="15" customHeight="1" outlineLevel="1">
      <c r="A1497" s="162">
        <f>VLOOKUP(B1497,Equipamentos!A:E,2,FALSE)</f>
        <v>0</v>
      </c>
      <c r="B1497" s="163"/>
      <c r="C1497" s="56"/>
      <c r="D1497" s="57"/>
      <c r="E1497" s="320">
        <f>VLOOKUP(B1497,Equipamentos!A:E,4,FALSE)</f>
        <v>0</v>
      </c>
      <c r="F1497" s="320"/>
      <c r="G1497" s="320">
        <f>VLOOKUP(B1497,Equipamentos!A:E,5,FALSE)</f>
        <v>0</v>
      </c>
      <c r="H1497" s="320"/>
      <c r="I1497" s="31"/>
      <c r="J1497" s="59">
        <f t="shared" si="120"/>
        <v>0</v>
      </c>
      <c r="K1497" s="33"/>
      <c r="L1497" s="115"/>
      <c r="M1497" s="116"/>
      <c r="N1497" s="164"/>
      <c r="O1497" s="164"/>
      <c r="P1497" s="164"/>
    </row>
    <row r="1498" spans="1:16" ht="15" customHeight="1" outlineLevel="1">
      <c r="A1498" s="162">
        <f>VLOOKUP(B1498,Equipamentos!A:E,2,FALSE)</f>
        <v>0</v>
      </c>
      <c r="B1498" s="163"/>
      <c r="C1498" s="56"/>
      <c r="D1498" s="57"/>
      <c r="E1498" s="320">
        <f>VLOOKUP(B1498,Equipamentos!A:E,4,FALSE)</f>
        <v>0</v>
      </c>
      <c r="F1498" s="320"/>
      <c r="G1498" s="320">
        <f>VLOOKUP(B1498,Equipamentos!A:E,5,FALSE)</f>
        <v>0</v>
      </c>
      <c r="H1498" s="320"/>
      <c r="I1498" s="31"/>
      <c r="J1498" s="59">
        <f t="shared" si="120"/>
        <v>0</v>
      </c>
      <c r="K1498" s="33"/>
      <c r="L1498" s="115"/>
      <c r="M1498" s="116"/>
      <c r="N1498" s="164"/>
      <c r="O1498" s="164"/>
      <c r="P1498" s="164"/>
    </row>
    <row r="1499" spans="1:16" ht="15" customHeight="1" outlineLevel="1">
      <c r="A1499" s="162">
        <f>VLOOKUP(B1499,Equipamentos!A:E,2,FALSE)</f>
        <v>0</v>
      </c>
      <c r="B1499" s="163"/>
      <c r="C1499" s="56"/>
      <c r="D1499" s="57"/>
      <c r="E1499" s="320">
        <f>VLOOKUP(B1499,Equipamentos!A:E,4,FALSE)</f>
        <v>0</v>
      </c>
      <c r="F1499" s="320"/>
      <c r="G1499" s="320">
        <f>VLOOKUP(B1499,Equipamentos!A:E,5,FALSE)</f>
        <v>0</v>
      </c>
      <c r="H1499" s="320"/>
      <c r="I1499" s="31"/>
      <c r="J1499" s="61">
        <f t="shared" si="120"/>
        <v>0</v>
      </c>
      <c r="K1499" s="33"/>
      <c r="L1499" s="115"/>
      <c r="M1499" s="116"/>
      <c r="N1499" s="164"/>
      <c r="O1499" s="164"/>
      <c r="P1499" s="164"/>
    </row>
    <row r="1500" spans="1:16" ht="18" customHeight="1" outlineLevel="1">
      <c r="A1500" s="34"/>
      <c r="B1500" s="34"/>
      <c r="C1500" s="35"/>
      <c r="D1500" s="34"/>
      <c r="E1500" s="34"/>
      <c r="F1500" s="34"/>
      <c r="G1500" s="34"/>
      <c r="H1500" s="34"/>
      <c r="I1500" s="36" t="s">
        <v>71</v>
      </c>
      <c r="J1500" s="62">
        <f>SUBTOTAL(9,J1490:J1499)</f>
        <v>0</v>
      </c>
      <c r="K1500" s="33"/>
      <c r="L1500" s="117"/>
      <c r="M1500" s="46"/>
      <c r="N1500" s="164"/>
      <c r="O1500" s="164"/>
      <c r="P1500" s="164"/>
    </row>
    <row r="1501" spans="1:16" ht="18" customHeight="1" outlineLevel="1">
      <c r="A1501" s="28" t="s">
        <v>72</v>
      </c>
      <c r="B1501" s="137" t="s">
        <v>64</v>
      </c>
      <c r="C1501" s="29" t="s">
        <v>73</v>
      </c>
      <c r="D1501" s="137" t="s">
        <v>74</v>
      </c>
      <c r="E1501" s="321" t="s">
        <v>368</v>
      </c>
      <c r="F1501" s="326"/>
      <c r="G1501" s="165"/>
      <c r="H1501" s="165"/>
      <c r="I1501" s="136" t="s">
        <v>69</v>
      </c>
      <c r="J1501" s="63" t="s">
        <v>70</v>
      </c>
      <c r="K1501" s="30"/>
      <c r="L1501" s="113"/>
      <c r="M1501" s="114"/>
      <c r="N1501" s="30"/>
      <c r="O1501" s="30"/>
      <c r="P1501" s="30"/>
    </row>
    <row r="1502" spans="1:16" ht="15" customHeight="1" outlineLevel="1">
      <c r="A1502" s="162" t="str">
        <f>VLOOKUP(B1502,'M.O.'!A:E,2,FALSE)</f>
        <v>ENCARREGADO DE SERVIÇO</v>
      </c>
      <c r="B1502" s="163">
        <v>20002</v>
      </c>
      <c r="C1502" s="58">
        <v>11.61</v>
      </c>
      <c r="D1502" s="59">
        <f>VLOOKUP(B1502,'M.O.'!A:E,5,FALSE)</f>
        <v>22.27</v>
      </c>
      <c r="E1502" s="323">
        <v>111.5</v>
      </c>
      <c r="F1502" s="323"/>
      <c r="G1502" s="38"/>
      <c r="H1502" s="38"/>
      <c r="I1502" s="31">
        <v>0.02</v>
      </c>
      <c r="J1502" s="59">
        <f t="shared" ref="J1502:J1511" si="121">TRUNC(I1502*D1502,2)</f>
        <v>0.44</v>
      </c>
      <c r="K1502" s="33"/>
      <c r="L1502" s="115"/>
      <c r="M1502" s="116"/>
      <c r="N1502" s="33"/>
      <c r="O1502" s="33"/>
      <c r="P1502" s="33"/>
    </row>
    <row r="1503" spans="1:16" ht="15" outlineLevel="1">
      <c r="A1503" s="162" t="str">
        <f>VLOOKUP(B1503,'M.O.'!A:E,2,FALSE)</f>
        <v>AJUDANTE</v>
      </c>
      <c r="B1503" s="163">
        <v>20003</v>
      </c>
      <c r="C1503" s="58">
        <v>6.42</v>
      </c>
      <c r="D1503" s="59">
        <f>VLOOKUP(B1503,'M.O.'!A:E,5,FALSE)</f>
        <v>14.1</v>
      </c>
      <c r="E1503" s="323">
        <v>111.5</v>
      </c>
      <c r="F1503" s="323"/>
      <c r="G1503" s="38"/>
      <c r="H1503" s="38"/>
      <c r="I1503" s="31">
        <v>0.14000000000000001</v>
      </c>
      <c r="J1503" s="59">
        <f t="shared" si="121"/>
        <v>1.97</v>
      </c>
      <c r="K1503" s="33"/>
      <c r="L1503" s="115"/>
      <c r="M1503" s="116"/>
      <c r="N1503" s="33"/>
      <c r="O1503" s="33"/>
      <c r="P1503" s="33"/>
    </row>
    <row r="1504" spans="1:16" ht="15" outlineLevel="1">
      <c r="A1504" s="162" t="str">
        <f>VLOOKUP(B1504,'M.O.'!A:E,2,FALSE)</f>
        <v>ARMADOR</v>
      </c>
      <c r="B1504" s="163">
        <v>20018</v>
      </c>
      <c r="C1504" s="58">
        <v>8.1999999999999993</v>
      </c>
      <c r="D1504" s="59">
        <f>VLOOKUP(B1504,'M.O.'!A:E,5,FALSE)</f>
        <v>18.71</v>
      </c>
      <c r="E1504" s="323">
        <v>111.5</v>
      </c>
      <c r="F1504" s="323"/>
      <c r="G1504" s="38"/>
      <c r="H1504" s="38"/>
      <c r="I1504" s="31">
        <v>0.08</v>
      </c>
      <c r="J1504" s="59">
        <f t="shared" si="121"/>
        <v>1.49</v>
      </c>
      <c r="K1504" s="33"/>
      <c r="L1504" s="115"/>
      <c r="M1504" s="116"/>
      <c r="N1504" s="33"/>
      <c r="O1504" s="33"/>
      <c r="P1504" s="33"/>
    </row>
    <row r="1505" spans="1:16" ht="15" outlineLevel="1">
      <c r="A1505" s="162">
        <f>VLOOKUP(B1505,'M.O.'!A:E,2,FALSE)</f>
        <v>0</v>
      </c>
      <c r="B1505" s="163"/>
      <c r="C1505" s="58"/>
      <c r="D1505" s="59">
        <f>VLOOKUP(B1505,'M.O.'!A:E,5,FALSE)</f>
        <v>0</v>
      </c>
      <c r="E1505" s="323">
        <v>111.5</v>
      </c>
      <c r="F1505" s="323"/>
      <c r="G1505" s="38"/>
      <c r="H1505" s="38"/>
      <c r="I1505" s="31"/>
      <c r="J1505" s="59">
        <f t="shared" si="121"/>
        <v>0</v>
      </c>
      <c r="K1505" s="33"/>
      <c r="L1505" s="115"/>
      <c r="M1505" s="116"/>
      <c r="N1505" s="33"/>
      <c r="O1505" s="33"/>
      <c r="P1505" s="33"/>
    </row>
    <row r="1506" spans="1:16" ht="15" outlineLevel="1">
      <c r="A1506" s="162">
        <f>VLOOKUP(B1506,'M.O.'!A:E,2,FALSE)</f>
        <v>0</v>
      </c>
      <c r="B1506" s="163"/>
      <c r="C1506" s="58"/>
      <c r="D1506" s="59">
        <f>VLOOKUP(B1506,'M.O.'!A:E,5,FALSE)</f>
        <v>0</v>
      </c>
      <c r="E1506" s="323">
        <v>111.5</v>
      </c>
      <c r="F1506" s="323"/>
      <c r="G1506" s="38"/>
      <c r="H1506" s="38"/>
      <c r="I1506" s="31"/>
      <c r="J1506" s="59">
        <f t="shared" si="121"/>
        <v>0</v>
      </c>
      <c r="K1506" s="33"/>
      <c r="L1506" s="115"/>
      <c r="M1506" s="116"/>
      <c r="N1506" s="33"/>
      <c r="O1506" s="33"/>
      <c r="P1506" s="33"/>
    </row>
    <row r="1507" spans="1:16" ht="15" outlineLevel="1">
      <c r="A1507" s="162">
        <f>VLOOKUP(B1507,'M.O.'!A:E,2,FALSE)</f>
        <v>0</v>
      </c>
      <c r="B1507" s="163"/>
      <c r="C1507" s="58"/>
      <c r="D1507" s="59">
        <f>VLOOKUP(B1507,'M.O.'!A:E,5,FALSE)</f>
        <v>0</v>
      </c>
      <c r="E1507" s="323">
        <v>111.5</v>
      </c>
      <c r="F1507" s="323"/>
      <c r="G1507" s="38"/>
      <c r="H1507" s="38"/>
      <c r="I1507" s="31"/>
      <c r="J1507" s="59">
        <f t="shared" si="121"/>
        <v>0</v>
      </c>
      <c r="K1507" s="33"/>
      <c r="L1507" s="115"/>
      <c r="M1507" s="116"/>
      <c r="N1507" s="33"/>
      <c r="O1507" s="33"/>
      <c r="P1507" s="33"/>
    </row>
    <row r="1508" spans="1:16" ht="15" outlineLevel="1">
      <c r="A1508" s="162">
        <f>VLOOKUP(B1508,'M.O.'!A:E,2,FALSE)</f>
        <v>0</v>
      </c>
      <c r="B1508" s="163"/>
      <c r="C1508" s="58"/>
      <c r="D1508" s="59">
        <f>VLOOKUP(B1508,'M.O.'!A:E,5,FALSE)</f>
        <v>0</v>
      </c>
      <c r="E1508" s="323">
        <v>111.5</v>
      </c>
      <c r="F1508" s="323"/>
      <c r="G1508" s="38"/>
      <c r="H1508" s="38"/>
      <c r="I1508" s="31"/>
      <c r="J1508" s="59">
        <f t="shared" si="121"/>
        <v>0</v>
      </c>
      <c r="K1508" s="33"/>
      <c r="L1508" s="115"/>
      <c r="M1508" s="116"/>
      <c r="N1508" s="33"/>
      <c r="O1508" s="33"/>
      <c r="P1508" s="33"/>
    </row>
    <row r="1509" spans="1:16" ht="15" outlineLevel="1">
      <c r="A1509" s="162">
        <f>VLOOKUP(B1509,'M.O.'!A:E,2,FALSE)</f>
        <v>0</v>
      </c>
      <c r="B1509" s="163"/>
      <c r="C1509" s="58"/>
      <c r="D1509" s="59">
        <f>VLOOKUP(B1509,'M.O.'!A:E,5,FALSE)</f>
        <v>0</v>
      </c>
      <c r="E1509" s="323">
        <v>111.5</v>
      </c>
      <c r="F1509" s="323"/>
      <c r="G1509" s="38"/>
      <c r="H1509" s="38"/>
      <c r="I1509" s="31"/>
      <c r="J1509" s="59">
        <f t="shared" si="121"/>
        <v>0</v>
      </c>
      <c r="K1509" s="33"/>
      <c r="L1509" s="115"/>
      <c r="M1509" s="116"/>
      <c r="N1509" s="33"/>
      <c r="O1509" s="33"/>
      <c r="P1509" s="33"/>
    </row>
    <row r="1510" spans="1:16" ht="15" outlineLevel="1">
      <c r="A1510" s="162">
        <f>VLOOKUP(B1510,'M.O.'!A:E,2,FALSE)</f>
        <v>0</v>
      </c>
      <c r="B1510" s="163"/>
      <c r="C1510" s="58"/>
      <c r="D1510" s="59">
        <f>VLOOKUP(B1510,'M.O.'!A:E,5,FALSE)</f>
        <v>0</v>
      </c>
      <c r="E1510" s="323">
        <v>111.5</v>
      </c>
      <c r="F1510" s="323"/>
      <c r="G1510" s="38"/>
      <c r="H1510" s="38"/>
      <c r="I1510" s="31"/>
      <c r="J1510" s="59">
        <f t="shared" si="121"/>
        <v>0</v>
      </c>
      <c r="K1510" s="33"/>
      <c r="L1510" s="115"/>
      <c r="M1510" s="116"/>
      <c r="N1510" s="33"/>
      <c r="O1510" s="33"/>
      <c r="P1510" s="33"/>
    </row>
    <row r="1511" spans="1:16" ht="15" outlineLevel="1">
      <c r="A1511" s="162">
        <f>VLOOKUP(B1511,'M.O.'!A:E,2,FALSE)</f>
        <v>0</v>
      </c>
      <c r="B1511" s="163"/>
      <c r="C1511" s="58"/>
      <c r="D1511" s="59">
        <f>VLOOKUP(B1511,'M.O.'!A:E,5,FALSE)</f>
        <v>0</v>
      </c>
      <c r="E1511" s="323">
        <v>111.5</v>
      </c>
      <c r="F1511" s="323"/>
      <c r="G1511" s="38"/>
      <c r="H1511" s="38"/>
      <c r="I1511" s="31"/>
      <c r="J1511" s="61">
        <f t="shared" si="121"/>
        <v>0</v>
      </c>
      <c r="K1511" s="33"/>
      <c r="L1511" s="115"/>
      <c r="M1511" s="116"/>
      <c r="N1511" s="33"/>
      <c r="O1511" s="33"/>
      <c r="P1511" s="33"/>
    </row>
    <row r="1512" spans="1:16" ht="18" customHeight="1" outlineLevel="1">
      <c r="A1512" s="34"/>
      <c r="B1512" s="34"/>
      <c r="C1512" s="35"/>
      <c r="D1512" s="34"/>
      <c r="E1512" s="34"/>
      <c r="F1512" s="34"/>
      <c r="G1512" s="34"/>
      <c r="H1512" s="34"/>
      <c r="I1512" s="36" t="s">
        <v>75</v>
      </c>
      <c r="J1512" s="62">
        <f>SUBTOTAL(9,J1502:J1511)</f>
        <v>3.9000000000000004</v>
      </c>
      <c r="K1512" s="33"/>
      <c r="L1512" s="117"/>
      <c r="M1512" s="46"/>
      <c r="N1512" s="39"/>
      <c r="O1512" s="39"/>
      <c r="P1512" s="39"/>
    </row>
    <row r="1513" spans="1:16" ht="18" customHeight="1" outlineLevel="1">
      <c r="A1513" s="28" t="s">
        <v>76</v>
      </c>
      <c r="B1513" s="137" t="s">
        <v>64</v>
      </c>
      <c r="C1513" s="29" t="s">
        <v>77</v>
      </c>
      <c r="D1513" s="137" t="s">
        <v>78</v>
      </c>
      <c r="E1513" s="321" t="s">
        <v>79</v>
      </c>
      <c r="F1513" s="321"/>
      <c r="G1513" s="324" t="s">
        <v>80</v>
      </c>
      <c r="H1513" s="324"/>
      <c r="I1513" s="136"/>
      <c r="J1513" s="63" t="s">
        <v>81</v>
      </c>
      <c r="K1513" s="30"/>
      <c r="L1513" s="113"/>
      <c r="M1513" s="114"/>
      <c r="N1513" s="30"/>
      <c r="O1513" s="30"/>
      <c r="P1513" s="30"/>
    </row>
    <row r="1514" spans="1:16" ht="15" customHeight="1" outlineLevel="1">
      <c r="A1514" s="40" t="s">
        <v>369</v>
      </c>
      <c r="B1514" s="166">
        <v>14</v>
      </c>
      <c r="C1514" s="41">
        <v>0</v>
      </c>
      <c r="D1514" s="42" t="s">
        <v>98</v>
      </c>
      <c r="E1514" s="325"/>
      <c r="F1514" s="325"/>
      <c r="G1514" s="325"/>
      <c r="H1514" s="325"/>
      <c r="I1514" s="167"/>
      <c r="J1514" s="59">
        <f>TRUNC((IF(D1514&lt;&gt;0,J1512,0)+IF(E1514&lt;&gt;0,J1500,0)+IF(G1514&lt;&gt;0,J1533,0))*(C1514/100),2)</f>
        <v>0</v>
      </c>
      <c r="K1514" s="33"/>
      <c r="L1514" s="168"/>
      <c r="M1514" s="169"/>
      <c r="N1514" s="33"/>
      <c r="O1514" s="33"/>
      <c r="P1514" s="33"/>
    </row>
    <row r="1515" spans="1:16" ht="15" customHeight="1" outlineLevel="1">
      <c r="A1515" s="40" t="s">
        <v>99</v>
      </c>
      <c r="B1515" s="166">
        <v>11</v>
      </c>
      <c r="C1515" s="41">
        <v>1.1200000000000001</v>
      </c>
      <c r="D1515" s="42" t="s">
        <v>98</v>
      </c>
      <c r="E1515" s="325"/>
      <c r="F1515" s="325"/>
      <c r="G1515" s="325"/>
      <c r="H1515" s="325"/>
      <c r="I1515" s="167"/>
      <c r="J1515" s="59">
        <f>TRUNC((IF(D1515&lt;&gt;0,J1512,0)+IF(E1515&lt;&gt;0,J1500,0)+IF(G1515&lt;&gt;0,J1533,0))*(C1515/100),2)</f>
        <v>0.04</v>
      </c>
      <c r="K1515" s="33"/>
      <c r="L1515" s="168"/>
      <c r="M1515" s="169"/>
      <c r="N1515" s="33"/>
      <c r="O1515" s="33"/>
      <c r="P1515" s="33"/>
    </row>
    <row r="1516" spans="1:16" ht="15" customHeight="1" outlineLevel="1">
      <c r="A1516" s="40" t="s">
        <v>100</v>
      </c>
      <c r="B1516" s="166">
        <v>12</v>
      </c>
      <c r="C1516" s="41">
        <v>9.6</v>
      </c>
      <c r="D1516" s="42" t="s">
        <v>98</v>
      </c>
      <c r="E1516" s="325"/>
      <c r="F1516" s="325"/>
      <c r="G1516" s="325"/>
      <c r="H1516" s="325"/>
      <c r="I1516" s="167"/>
      <c r="J1516" s="59">
        <f>TRUNC((IF(D1516&lt;&gt;0,J1512,0)+IF(E1516&lt;&gt;0,J1500,0)+IF(G1516&lt;&gt;0,J1533,0))*(C1516/100),2)</f>
        <v>0.37</v>
      </c>
      <c r="K1516" s="33"/>
      <c r="L1516" s="168"/>
      <c r="M1516" s="169"/>
      <c r="N1516" s="33"/>
      <c r="O1516" s="33"/>
      <c r="P1516" s="33"/>
    </row>
    <row r="1517" spans="1:16" ht="15" customHeight="1" outlineLevel="1">
      <c r="A1517" s="40" t="s">
        <v>101</v>
      </c>
      <c r="B1517" s="166">
        <v>13</v>
      </c>
      <c r="C1517" s="41">
        <v>4.79</v>
      </c>
      <c r="D1517" s="42" t="s">
        <v>98</v>
      </c>
      <c r="E1517" s="325"/>
      <c r="F1517" s="325"/>
      <c r="G1517" s="325"/>
      <c r="H1517" s="325"/>
      <c r="I1517" s="167"/>
      <c r="J1517" s="61">
        <f>TRUNC((IF(D1517&lt;&gt;0,J1512,0)+IF(E1517&lt;&gt;0,J1500,0)+IF(G1517&lt;&gt;0,J1533,0))*(C1517/100),2)</f>
        <v>0.18</v>
      </c>
      <c r="K1517" s="33"/>
      <c r="L1517" s="168"/>
      <c r="M1517" s="169"/>
      <c r="N1517" s="33"/>
      <c r="O1517" s="33"/>
      <c r="P1517" s="33"/>
    </row>
    <row r="1518" spans="1:16" ht="18" customHeight="1" outlineLevel="1">
      <c r="A1518" s="43"/>
      <c r="B1518" s="43"/>
      <c r="C1518" s="44"/>
      <c r="D1518" s="43"/>
      <c r="E1518" s="43"/>
      <c r="F1518" s="43"/>
      <c r="G1518" s="43"/>
      <c r="H1518" s="43"/>
      <c r="I1518" s="45" t="s">
        <v>82</v>
      </c>
      <c r="J1518" s="62">
        <f>SUBTOTAL(9,J1514:J1517)</f>
        <v>0.59</v>
      </c>
      <c r="K1518" s="33"/>
      <c r="L1518" s="117"/>
      <c r="M1518" s="46"/>
      <c r="N1518" s="164"/>
      <c r="O1518" s="164"/>
      <c r="P1518" s="164"/>
    </row>
    <row r="1519" spans="1:16" ht="18" customHeight="1" outlineLevel="1">
      <c r="A1519" s="43"/>
      <c r="B1519" s="43"/>
      <c r="C1519" s="44"/>
      <c r="D1519" s="43"/>
      <c r="E1519" s="43"/>
      <c r="F1519" s="43"/>
      <c r="G1519" s="43"/>
      <c r="H1519" s="43"/>
      <c r="I1519" s="45" t="s">
        <v>370</v>
      </c>
      <c r="J1519" s="62">
        <f>SUBTOTAL(9,J1490:J1518)</f>
        <v>4.49</v>
      </c>
      <c r="K1519" s="33"/>
      <c r="L1519" s="117"/>
      <c r="M1519" s="46"/>
      <c r="N1519" s="33"/>
      <c r="O1519" s="33"/>
      <c r="P1519" s="33"/>
    </row>
    <row r="1520" spans="1:16" ht="18" customHeight="1" outlineLevel="1">
      <c r="A1520" s="43"/>
      <c r="B1520" s="43"/>
      <c r="C1520" s="44"/>
      <c r="D1520" s="43"/>
      <c r="E1520" s="43"/>
      <c r="F1520" s="43"/>
      <c r="G1520" s="43"/>
      <c r="H1520" s="43"/>
      <c r="I1520" s="45" t="s">
        <v>83</v>
      </c>
      <c r="J1520" s="64">
        <v>1</v>
      </c>
      <c r="K1520" s="33"/>
      <c r="L1520" s="117"/>
      <c r="M1520" s="46"/>
      <c r="N1520" s="33"/>
      <c r="O1520" s="33"/>
      <c r="P1520" s="33"/>
    </row>
    <row r="1521" spans="1:16" ht="18" customHeight="1" outlineLevel="1">
      <c r="A1521" s="43"/>
      <c r="B1521" s="43"/>
      <c r="C1521" s="44"/>
      <c r="D1521" s="43"/>
      <c r="E1521" s="43"/>
      <c r="F1521" s="43"/>
      <c r="G1521" s="43"/>
      <c r="H1521" s="43"/>
      <c r="I1521" s="45" t="s">
        <v>84</v>
      </c>
      <c r="J1521" s="65">
        <f>TRUNC(J1519/J1520,2)</f>
        <v>4.49</v>
      </c>
      <c r="K1521" s="33"/>
      <c r="L1521" s="117"/>
      <c r="M1521" s="46"/>
      <c r="N1521" s="33"/>
      <c r="O1521" s="33"/>
      <c r="P1521" s="33"/>
    </row>
    <row r="1522" spans="1:16" ht="18" customHeight="1" outlineLevel="1">
      <c r="A1522" s="47" t="s">
        <v>85</v>
      </c>
      <c r="B1522" s="48" t="s">
        <v>64</v>
      </c>
      <c r="C1522" s="49" t="s">
        <v>13</v>
      </c>
      <c r="D1522" s="37" t="s">
        <v>94</v>
      </c>
      <c r="E1522" s="37"/>
      <c r="F1522" s="37"/>
      <c r="G1522" s="50"/>
      <c r="H1522" s="50"/>
      <c r="I1522" s="50" t="s">
        <v>69</v>
      </c>
      <c r="J1522" s="63" t="s">
        <v>94</v>
      </c>
      <c r="K1522" s="30"/>
      <c r="L1522" s="113"/>
      <c r="M1522" s="114"/>
      <c r="N1522" s="30"/>
      <c r="O1522" s="30"/>
      <c r="P1522" s="30"/>
    </row>
    <row r="1523" spans="1:16" ht="15" customHeight="1" outlineLevel="1">
      <c r="A1523" s="162" t="str">
        <f>VLOOKUP(B1523,Materiais!A:D,2,FALSE)</f>
        <v>AÇO CA - 50</v>
      </c>
      <c r="B1523" s="162">
        <v>10069</v>
      </c>
      <c r="C1523" s="60" t="str">
        <f>VLOOKUP(B1523,Materiais!A:D,3,FALSE)</f>
        <v>Kg</v>
      </c>
      <c r="D1523" s="59">
        <f>VLOOKUP(B1523,Materiais!A:D,4,FALSE)</f>
        <v>8.41</v>
      </c>
      <c r="E1523" s="170"/>
      <c r="F1523" s="170"/>
      <c r="G1523" s="170"/>
      <c r="H1523" s="170"/>
      <c r="I1523" s="31">
        <v>1.1000000000000001</v>
      </c>
      <c r="J1523" s="59">
        <f t="shared" ref="J1523:J1532" si="122">TRUNC(I1523*D1523,2)</f>
        <v>9.25</v>
      </c>
      <c r="K1523" s="33"/>
      <c r="L1523" s="115"/>
      <c r="M1523" s="116"/>
      <c r="N1523" s="33"/>
      <c r="O1523" s="33"/>
      <c r="P1523" s="33"/>
    </row>
    <row r="1524" spans="1:16" ht="15" customHeight="1" outlineLevel="1">
      <c r="A1524" s="162" t="str">
        <f>VLOOKUP(B1524,Materiais!A:D,2,FALSE)</f>
        <v>ARAME RECOZIDO</v>
      </c>
      <c r="B1524" s="162">
        <v>11003</v>
      </c>
      <c r="C1524" s="60" t="str">
        <f>VLOOKUP(B1524,Materiais!A:D,3,FALSE)</f>
        <v>Kg</v>
      </c>
      <c r="D1524" s="59">
        <f>VLOOKUP(B1524,Materiais!A:D,4,FALSE)</f>
        <v>25.52</v>
      </c>
      <c r="E1524" s="170"/>
      <c r="F1524" s="170"/>
      <c r="G1524" s="170"/>
      <c r="H1524" s="170"/>
      <c r="I1524" s="31">
        <v>0.01</v>
      </c>
      <c r="J1524" s="59">
        <f t="shared" si="122"/>
        <v>0.25</v>
      </c>
      <c r="K1524" s="33"/>
      <c r="L1524" s="115"/>
      <c r="M1524" s="116"/>
      <c r="N1524" s="33"/>
      <c r="O1524" s="33"/>
      <c r="P1524" s="33"/>
    </row>
    <row r="1525" spans="1:16" ht="15" customHeight="1" outlineLevel="1">
      <c r="A1525" s="162">
        <f>VLOOKUP(B1525,Materiais!A:D,2,FALSE)</f>
        <v>0</v>
      </c>
      <c r="B1525" s="162"/>
      <c r="C1525" s="60">
        <f>VLOOKUP(B1525,Materiais!A:D,3,FALSE)</f>
        <v>0</v>
      </c>
      <c r="D1525" s="59">
        <f>VLOOKUP(B1525,Materiais!A:D,4,FALSE)</f>
        <v>0</v>
      </c>
      <c r="E1525" s="170"/>
      <c r="F1525" s="170"/>
      <c r="G1525" s="170"/>
      <c r="H1525" s="170"/>
      <c r="I1525" s="31"/>
      <c r="J1525" s="59">
        <f t="shared" si="122"/>
        <v>0</v>
      </c>
      <c r="K1525" s="33"/>
      <c r="L1525" s="115"/>
      <c r="M1525" s="116"/>
      <c r="N1525" s="33"/>
      <c r="O1525" s="33"/>
      <c r="P1525" s="33"/>
    </row>
    <row r="1526" spans="1:16" ht="15" customHeight="1" outlineLevel="1">
      <c r="A1526" s="162">
        <f>VLOOKUP(B1526,Materiais!A:D,2,FALSE)</f>
        <v>0</v>
      </c>
      <c r="B1526" s="162"/>
      <c r="C1526" s="60">
        <f>VLOOKUP(B1526,Materiais!A:D,3,FALSE)</f>
        <v>0</v>
      </c>
      <c r="D1526" s="59">
        <f>VLOOKUP(B1526,Materiais!A:D,4,FALSE)</f>
        <v>0</v>
      </c>
      <c r="E1526" s="170"/>
      <c r="F1526" s="170"/>
      <c r="G1526" s="170"/>
      <c r="H1526" s="170"/>
      <c r="I1526" s="31"/>
      <c r="J1526" s="59">
        <f t="shared" si="122"/>
        <v>0</v>
      </c>
      <c r="K1526" s="33"/>
      <c r="L1526" s="115"/>
      <c r="M1526" s="116"/>
      <c r="N1526" s="33"/>
      <c r="O1526" s="33"/>
      <c r="P1526" s="33"/>
    </row>
    <row r="1527" spans="1:16" ht="15" customHeight="1" outlineLevel="1">
      <c r="A1527" s="162">
        <f>VLOOKUP(B1527,Materiais!A:D,2,FALSE)</f>
        <v>0</v>
      </c>
      <c r="B1527" s="162"/>
      <c r="C1527" s="60">
        <f>VLOOKUP(B1527,Materiais!A:D,3,FALSE)</f>
        <v>0</v>
      </c>
      <c r="D1527" s="59">
        <f>VLOOKUP(B1527,Materiais!A:D,4,FALSE)</f>
        <v>0</v>
      </c>
      <c r="E1527" s="170"/>
      <c r="F1527" s="170"/>
      <c r="G1527" s="170"/>
      <c r="H1527" s="170"/>
      <c r="I1527" s="31"/>
      <c r="J1527" s="59">
        <f t="shared" si="122"/>
        <v>0</v>
      </c>
      <c r="K1527" s="33"/>
      <c r="L1527" s="115"/>
      <c r="M1527" s="116"/>
      <c r="N1527" s="33"/>
      <c r="O1527" s="33"/>
      <c r="P1527" s="33"/>
    </row>
    <row r="1528" spans="1:16" ht="15" customHeight="1" outlineLevel="1">
      <c r="A1528" s="162">
        <f>VLOOKUP(B1528,Materiais!A:D,2,FALSE)</f>
        <v>0</v>
      </c>
      <c r="B1528" s="162"/>
      <c r="C1528" s="60">
        <f>VLOOKUP(B1528,Materiais!A:D,3,FALSE)</f>
        <v>0</v>
      </c>
      <c r="D1528" s="59">
        <f>VLOOKUP(B1528,Materiais!A:D,4,FALSE)</f>
        <v>0</v>
      </c>
      <c r="E1528" s="170"/>
      <c r="F1528" s="170"/>
      <c r="G1528" s="170"/>
      <c r="H1528" s="170"/>
      <c r="I1528" s="31"/>
      <c r="J1528" s="59">
        <f t="shared" si="122"/>
        <v>0</v>
      </c>
      <c r="K1528" s="33"/>
      <c r="L1528" s="115"/>
      <c r="M1528" s="116"/>
      <c r="N1528" s="33"/>
      <c r="O1528" s="33"/>
      <c r="P1528" s="33"/>
    </row>
    <row r="1529" spans="1:16" ht="15" customHeight="1" outlineLevel="1">
      <c r="A1529" s="162">
        <f>VLOOKUP(B1529,Materiais!A:D,2,FALSE)</f>
        <v>0</v>
      </c>
      <c r="B1529" s="162"/>
      <c r="C1529" s="60">
        <f>VLOOKUP(B1529,Materiais!A:D,3,FALSE)</f>
        <v>0</v>
      </c>
      <c r="D1529" s="59">
        <f>VLOOKUP(B1529,Materiais!A:D,4,FALSE)</f>
        <v>0</v>
      </c>
      <c r="E1529" s="170"/>
      <c r="F1529" s="170"/>
      <c r="G1529" s="170"/>
      <c r="H1529" s="170"/>
      <c r="I1529" s="31"/>
      <c r="J1529" s="59">
        <f t="shared" si="122"/>
        <v>0</v>
      </c>
      <c r="K1529" s="33"/>
      <c r="L1529" s="115"/>
      <c r="M1529" s="116"/>
      <c r="N1529" s="33"/>
      <c r="O1529" s="33"/>
      <c r="P1529" s="33"/>
    </row>
    <row r="1530" spans="1:16" ht="15" customHeight="1" outlineLevel="1">
      <c r="A1530" s="162">
        <f>VLOOKUP(B1530,Materiais!A:D,2,FALSE)</f>
        <v>0</v>
      </c>
      <c r="B1530" s="162"/>
      <c r="C1530" s="60">
        <f>VLOOKUP(B1530,Materiais!A:D,3,FALSE)</f>
        <v>0</v>
      </c>
      <c r="D1530" s="59">
        <f>VLOOKUP(B1530,Materiais!A:D,4,FALSE)</f>
        <v>0</v>
      </c>
      <c r="E1530" s="170"/>
      <c r="F1530" s="170"/>
      <c r="G1530" s="170"/>
      <c r="H1530" s="170"/>
      <c r="I1530" s="31"/>
      <c r="J1530" s="59">
        <f t="shared" si="122"/>
        <v>0</v>
      </c>
      <c r="K1530" s="33"/>
      <c r="L1530" s="115"/>
      <c r="M1530" s="116"/>
      <c r="N1530" s="33"/>
      <c r="O1530" s="33"/>
      <c r="P1530" s="33"/>
    </row>
    <row r="1531" spans="1:16" ht="15" customHeight="1" outlineLevel="1">
      <c r="A1531" s="162">
        <f>VLOOKUP(B1531,Materiais!A:D,2,FALSE)</f>
        <v>0</v>
      </c>
      <c r="B1531" s="162"/>
      <c r="C1531" s="60">
        <f>VLOOKUP(B1531,Materiais!A:D,3,FALSE)</f>
        <v>0</v>
      </c>
      <c r="D1531" s="59">
        <f>VLOOKUP(B1531,Materiais!A:D,4,FALSE)</f>
        <v>0</v>
      </c>
      <c r="E1531" s="170"/>
      <c r="F1531" s="170"/>
      <c r="G1531" s="170"/>
      <c r="H1531" s="170"/>
      <c r="I1531" s="31"/>
      <c r="J1531" s="59">
        <f t="shared" si="122"/>
        <v>0</v>
      </c>
      <c r="K1531" s="33"/>
      <c r="L1531" s="115"/>
      <c r="M1531" s="116"/>
      <c r="N1531" s="33"/>
      <c r="O1531" s="33"/>
      <c r="P1531" s="33"/>
    </row>
    <row r="1532" spans="1:16" ht="15" customHeight="1" outlineLevel="1">
      <c r="A1532" s="162">
        <f>VLOOKUP(B1532,Materiais!A:D,2,FALSE)</f>
        <v>0</v>
      </c>
      <c r="B1532" s="162"/>
      <c r="C1532" s="60">
        <f>VLOOKUP(B1532,Materiais!A:D,3,FALSE)</f>
        <v>0</v>
      </c>
      <c r="D1532" s="59">
        <f>VLOOKUP(B1532,Materiais!A:D,4,FALSE)</f>
        <v>0</v>
      </c>
      <c r="E1532" s="170"/>
      <c r="F1532" s="170"/>
      <c r="G1532" s="170"/>
      <c r="H1532" s="170"/>
      <c r="I1532" s="31"/>
      <c r="J1532" s="59">
        <f t="shared" si="122"/>
        <v>0</v>
      </c>
      <c r="K1532" s="33"/>
      <c r="L1532" s="115"/>
      <c r="M1532" s="116"/>
      <c r="N1532" s="33"/>
      <c r="O1532" s="33"/>
      <c r="P1532" s="33"/>
    </row>
    <row r="1533" spans="1:16" ht="18" customHeight="1" outlineLevel="1">
      <c r="A1533" s="66"/>
      <c r="B1533" s="66"/>
      <c r="C1533" s="67"/>
      <c r="D1533" s="66"/>
      <c r="E1533" s="66"/>
      <c r="F1533" s="66"/>
      <c r="G1533" s="66"/>
      <c r="H1533" s="66"/>
      <c r="I1533" s="68" t="s">
        <v>371</v>
      </c>
      <c r="J1533" s="69">
        <f>SUBTOTAL(9,J1523:J1532)</f>
        <v>9.5</v>
      </c>
      <c r="K1533" s="33"/>
      <c r="L1533" s="117"/>
      <c r="M1533" s="46"/>
      <c r="N1533" s="39"/>
      <c r="O1533" s="39"/>
      <c r="P1533" s="39"/>
    </row>
    <row r="1534" spans="1:16" ht="18" customHeight="1" outlineLevel="1">
      <c r="A1534" s="26" t="s">
        <v>87</v>
      </c>
      <c r="B1534" s="70" t="s">
        <v>64</v>
      </c>
      <c r="C1534" s="71" t="s">
        <v>13</v>
      </c>
      <c r="D1534" s="72" t="s">
        <v>94</v>
      </c>
      <c r="E1534" s="72"/>
      <c r="F1534" s="72"/>
      <c r="G1534" s="73"/>
      <c r="H1534" s="73"/>
      <c r="I1534" s="73" t="s">
        <v>69</v>
      </c>
      <c r="J1534" s="72" t="s">
        <v>94</v>
      </c>
      <c r="K1534" s="30"/>
      <c r="L1534" s="113"/>
      <c r="M1534" s="114"/>
      <c r="N1534" s="30"/>
      <c r="O1534" s="30"/>
      <c r="P1534" s="30"/>
    </row>
    <row r="1535" spans="1:16" ht="15" customHeight="1" outlineLevel="1">
      <c r="A1535" s="162">
        <f>VLOOKUP(B1535,Serviços!A:D,2,FALSE)</f>
        <v>0</v>
      </c>
      <c r="B1535" s="162"/>
      <c r="C1535" s="60">
        <f>VLOOKUP(B1535,Serviços!A:D,3,FALSE)</f>
        <v>0</v>
      </c>
      <c r="D1535" s="74">
        <f>VLOOKUP(B1535,Serviços!A:F,6,FALSE)</f>
        <v>0</v>
      </c>
      <c r="E1535" s="171"/>
      <c r="F1535" s="171"/>
      <c r="G1535" s="171"/>
      <c r="H1535" s="171"/>
      <c r="I1535" s="57"/>
      <c r="J1535" s="59">
        <f>TRUNC(I1535*D1535,2)</f>
        <v>0</v>
      </c>
      <c r="K1535" s="33"/>
      <c r="L1535" s="115"/>
      <c r="M1535" s="116"/>
      <c r="N1535" s="33"/>
      <c r="O1535" s="33"/>
      <c r="P1535" s="33"/>
    </row>
    <row r="1536" spans="1:16" ht="15" customHeight="1" outlineLevel="1">
      <c r="A1536" s="162">
        <f>VLOOKUP(B1536,Serviços!A:D,2,FALSE)</f>
        <v>0</v>
      </c>
      <c r="B1536" s="162"/>
      <c r="C1536" s="60">
        <f>VLOOKUP(B1536,Serviços!A:D,3,FALSE)</f>
        <v>0</v>
      </c>
      <c r="D1536" s="74">
        <f>VLOOKUP(B1536,Serviços!A:F,6,FALSE)</f>
        <v>0</v>
      </c>
      <c r="E1536" s="171"/>
      <c r="F1536" s="171"/>
      <c r="G1536" s="171"/>
      <c r="H1536" s="171"/>
      <c r="I1536" s="57"/>
      <c r="J1536" s="59">
        <f t="shared" ref="J1536:J1539" si="123">TRUNC(I1536*D1536,2)</f>
        <v>0</v>
      </c>
      <c r="K1536" s="33"/>
      <c r="L1536" s="115"/>
      <c r="M1536" s="116"/>
      <c r="N1536" s="33"/>
      <c r="O1536" s="33"/>
      <c r="P1536" s="33"/>
    </row>
    <row r="1537" spans="1:16" ht="15" customHeight="1" outlineLevel="1">
      <c r="A1537" s="162">
        <f>VLOOKUP(B1537,Serviços!A:D,2,FALSE)</f>
        <v>0</v>
      </c>
      <c r="B1537" s="162"/>
      <c r="C1537" s="60">
        <f>VLOOKUP(B1537,Serviços!A:D,3,FALSE)</f>
        <v>0</v>
      </c>
      <c r="D1537" s="74">
        <f>VLOOKUP(B1537,Serviços!A:F,6,FALSE)</f>
        <v>0</v>
      </c>
      <c r="E1537" s="171"/>
      <c r="F1537" s="171"/>
      <c r="G1537" s="171"/>
      <c r="H1537" s="171"/>
      <c r="I1537" s="57"/>
      <c r="J1537" s="59">
        <f t="shared" si="123"/>
        <v>0</v>
      </c>
      <c r="K1537" s="33"/>
      <c r="L1537" s="115"/>
      <c r="M1537" s="116"/>
      <c r="N1537" s="33"/>
      <c r="O1537" s="33"/>
      <c r="P1537" s="33"/>
    </row>
    <row r="1538" spans="1:16" ht="15" customHeight="1" outlineLevel="1">
      <c r="A1538" s="162">
        <f>VLOOKUP(B1538,Serviços!A:D,2,FALSE)</f>
        <v>0</v>
      </c>
      <c r="B1538" s="162"/>
      <c r="C1538" s="60">
        <f>VLOOKUP(B1538,Serviços!A:D,3,FALSE)</f>
        <v>0</v>
      </c>
      <c r="D1538" s="74">
        <f>VLOOKUP(B1538,Serviços!A:F,6,FALSE)</f>
        <v>0</v>
      </c>
      <c r="E1538" s="171"/>
      <c r="F1538" s="171"/>
      <c r="G1538" s="171"/>
      <c r="H1538" s="171"/>
      <c r="I1538" s="57"/>
      <c r="J1538" s="59">
        <f t="shared" si="123"/>
        <v>0</v>
      </c>
      <c r="K1538" s="33"/>
      <c r="L1538" s="115"/>
      <c r="M1538" s="116"/>
      <c r="N1538" s="33"/>
      <c r="O1538" s="33"/>
      <c r="P1538" s="33"/>
    </row>
    <row r="1539" spans="1:16" ht="15" customHeight="1" outlineLevel="1">
      <c r="A1539" s="162">
        <f>VLOOKUP(B1539,Serviços!A:D,2,FALSE)</f>
        <v>0</v>
      </c>
      <c r="B1539" s="162"/>
      <c r="C1539" s="60">
        <f>VLOOKUP(B1539,Serviços!A:D,3,FALSE)</f>
        <v>0</v>
      </c>
      <c r="D1539" s="74">
        <f>VLOOKUP(B1539,Serviços!A:F,6,FALSE)</f>
        <v>0</v>
      </c>
      <c r="E1539" s="171"/>
      <c r="F1539" s="171"/>
      <c r="G1539" s="171"/>
      <c r="H1539" s="171"/>
      <c r="I1539" s="57"/>
      <c r="J1539" s="59">
        <f t="shared" si="123"/>
        <v>0</v>
      </c>
      <c r="K1539" s="33"/>
      <c r="L1539" s="115"/>
      <c r="M1539" s="116"/>
      <c r="N1539" s="33"/>
      <c r="O1539" s="33"/>
      <c r="P1539" s="33"/>
    </row>
    <row r="1540" spans="1:16" ht="18" customHeight="1" outlineLevel="1">
      <c r="A1540" s="34"/>
      <c r="B1540" s="34"/>
      <c r="C1540" s="35"/>
      <c r="D1540" s="34"/>
      <c r="E1540" s="34"/>
      <c r="F1540" s="34"/>
      <c r="G1540" s="34"/>
      <c r="H1540" s="34"/>
      <c r="I1540" s="51" t="s">
        <v>88</v>
      </c>
      <c r="J1540" s="52">
        <f>SUBTOTAL(9,J1535:J1539)</f>
        <v>0</v>
      </c>
      <c r="K1540" s="33"/>
      <c r="L1540" s="117"/>
      <c r="M1540" s="46"/>
      <c r="N1540" s="39"/>
      <c r="O1540" s="39"/>
      <c r="P1540" s="39"/>
    </row>
    <row r="1541" spans="1:16" ht="18" customHeight="1" outlineLevel="1">
      <c r="A1541" s="28" t="s">
        <v>89</v>
      </c>
      <c r="B1541" s="53" t="s">
        <v>64</v>
      </c>
      <c r="C1541" s="29" t="s">
        <v>13</v>
      </c>
      <c r="D1541" s="137" t="s">
        <v>90</v>
      </c>
      <c r="E1541" s="137" t="s">
        <v>91</v>
      </c>
      <c r="F1541" s="137" t="s">
        <v>92</v>
      </c>
      <c r="G1541" s="137" t="s">
        <v>93</v>
      </c>
      <c r="H1541" s="137" t="s">
        <v>81</v>
      </c>
      <c r="I1541" s="136" t="s">
        <v>69</v>
      </c>
      <c r="J1541" s="137" t="s">
        <v>94</v>
      </c>
      <c r="K1541" s="161"/>
      <c r="L1541" s="113"/>
      <c r="M1541" s="114"/>
      <c r="N1541" s="161"/>
      <c r="O1541" s="161"/>
      <c r="P1541" s="161"/>
    </row>
    <row r="1542" spans="1:16" ht="15" customHeight="1" outlineLevel="1">
      <c r="A1542" s="40"/>
      <c r="B1542" s="40"/>
      <c r="C1542" s="41"/>
      <c r="D1542" s="32"/>
      <c r="E1542" s="38"/>
      <c r="F1542" s="38"/>
      <c r="G1542" s="38"/>
      <c r="H1542" s="170"/>
      <c r="I1542" s="57"/>
      <c r="J1542" s="59">
        <f t="shared" ref="J1542:J1546" si="124">TRUNC(I1542*D1542,2)</f>
        <v>0</v>
      </c>
      <c r="K1542" s="33"/>
      <c r="L1542" s="115"/>
      <c r="M1542" s="116"/>
      <c r="N1542" s="33"/>
      <c r="O1542" s="33"/>
      <c r="P1542" s="33"/>
    </row>
    <row r="1543" spans="1:16" ht="15" customHeight="1" outlineLevel="1">
      <c r="A1543" s="40"/>
      <c r="B1543" s="40"/>
      <c r="C1543" s="41"/>
      <c r="D1543" s="32"/>
      <c r="E1543" s="38"/>
      <c r="F1543" s="38"/>
      <c r="G1543" s="38"/>
      <c r="H1543" s="170"/>
      <c r="I1543" s="57"/>
      <c r="J1543" s="59">
        <f t="shared" si="124"/>
        <v>0</v>
      </c>
      <c r="K1543" s="33"/>
      <c r="L1543" s="115"/>
      <c r="M1543" s="116"/>
      <c r="N1543" s="33"/>
      <c r="O1543" s="33"/>
      <c r="P1543" s="33"/>
    </row>
    <row r="1544" spans="1:16" ht="15" customHeight="1" outlineLevel="1">
      <c r="A1544" s="40"/>
      <c r="B1544" s="40"/>
      <c r="C1544" s="41"/>
      <c r="D1544" s="32"/>
      <c r="E1544" s="38"/>
      <c r="F1544" s="38"/>
      <c r="G1544" s="38"/>
      <c r="H1544" s="170"/>
      <c r="I1544" s="57"/>
      <c r="J1544" s="59">
        <f t="shared" si="124"/>
        <v>0</v>
      </c>
      <c r="K1544" s="33"/>
      <c r="L1544" s="115"/>
      <c r="M1544" s="116"/>
      <c r="N1544" s="33"/>
      <c r="O1544" s="33"/>
      <c r="P1544" s="33"/>
    </row>
    <row r="1545" spans="1:16" ht="15" customHeight="1" outlineLevel="1">
      <c r="A1545" s="40"/>
      <c r="B1545" s="40"/>
      <c r="C1545" s="41"/>
      <c r="D1545" s="32"/>
      <c r="E1545" s="38"/>
      <c r="F1545" s="38"/>
      <c r="G1545" s="38"/>
      <c r="H1545" s="170"/>
      <c r="I1545" s="57"/>
      <c r="J1545" s="59">
        <f t="shared" si="124"/>
        <v>0</v>
      </c>
      <c r="K1545" s="33"/>
      <c r="L1545" s="115"/>
      <c r="M1545" s="116"/>
      <c r="N1545" s="33"/>
      <c r="O1545" s="33"/>
      <c r="P1545" s="33"/>
    </row>
    <row r="1546" spans="1:16" ht="15" customHeight="1" outlineLevel="1">
      <c r="A1546" s="40"/>
      <c r="B1546" s="40"/>
      <c r="C1546" s="41"/>
      <c r="D1546" s="32"/>
      <c r="E1546" s="38"/>
      <c r="F1546" s="38"/>
      <c r="G1546" s="38"/>
      <c r="H1546" s="170"/>
      <c r="I1546" s="57"/>
      <c r="J1546" s="61">
        <f t="shared" si="124"/>
        <v>0</v>
      </c>
      <c r="K1546" s="33"/>
      <c r="L1546" s="115"/>
      <c r="M1546" s="116"/>
      <c r="N1546" s="33"/>
      <c r="O1546" s="33"/>
      <c r="P1546" s="33"/>
    </row>
    <row r="1547" spans="1:16" ht="18" customHeight="1" outlineLevel="1">
      <c r="A1547" s="43"/>
      <c r="B1547" s="43"/>
      <c r="C1547" s="44"/>
      <c r="D1547" s="43"/>
      <c r="E1547" s="43"/>
      <c r="F1547" s="43"/>
      <c r="G1547" s="43"/>
      <c r="H1547" s="43"/>
      <c r="I1547" s="75" t="s">
        <v>95</v>
      </c>
      <c r="J1547" s="62">
        <f>SUBTOTAL(9,J1542:J1546)</f>
        <v>0</v>
      </c>
      <c r="K1547" s="164"/>
      <c r="L1547" s="164"/>
      <c r="M1547" s="160"/>
      <c r="N1547" s="164"/>
      <c r="O1547" s="164"/>
      <c r="P1547" s="164"/>
    </row>
    <row r="1548" spans="1:16" ht="18" customHeight="1" outlineLevel="1">
      <c r="A1548" s="43"/>
      <c r="B1548" s="43"/>
      <c r="C1548" s="44"/>
      <c r="D1548" s="43"/>
      <c r="E1548" s="43"/>
      <c r="F1548" s="43"/>
      <c r="G1548" s="43"/>
      <c r="H1548" s="43"/>
      <c r="I1548" s="75" t="s">
        <v>106</v>
      </c>
      <c r="J1548" s="76">
        <f>SUBTOTAL(9,J1521:J1547)</f>
        <v>13.99</v>
      </c>
      <c r="K1548" s="164"/>
      <c r="L1548" s="164"/>
      <c r="M1548" s="160"/>
      <c r="N1548" s="164"/>
      <c r="O1548" s="164"/>
      <c r="P1548" s="164"/>
    </row>
    <row r="1549" spans="1:16" ht="18" customHeight="1" outlineLevel="1">
      <c r="A1549" s="43"/>
      <c r="B1549" s="43" t="s">
        <v>10</v>
      </c>
      <c r="C1549" s="44"/>
      <c r="D1549" s="43"/>
      <c r="E1549" s="43"/>
      <c r="F1549" s="43"/>
      <c r="G1549" s="43"/>
      <c r="H1549" s="54" t="s">
        <v>367</v>
      </c>
      <c r="I1549" s="172">
        <f>$M$1</f>
        <v>0.20480000000000001</v>
      </c>
      <c r="J1549" s="76">
        <f>TRUNC(J1548*I1549,2)</f>
        <v>2.86</v>
      </c>
      <c r="K1549" s="164"/>
      <c r="L1549" s="115"/>
      <c r="M1549" s="116"/>
      <c r="N1549" s="164"/>
      <c r="O1549" s="164"/>
      <c r="P1549" s="164"/>
    </row>
    <row r="1550" spans="1:16" ht="18" customHeight="1" outlineLevel="1">
      <c r="A1550" s="43"/>
      <c r="B1550" s="53" t="s">
        <v>372</v>
      </c>
      <c r="C1550" s="55">
        <v>45120</v>
      </c>
      <c r="D1550" s="43"/>
      <c r="E1550" s="43"/>
      <c r="F1550" s="43"/>
      <c r="G1550" s="43"/>
      <c r="H1550" s="43"/>
      <c r="I1550" s="75" t="s">
        <v>96</v>
      </c>
      <c r="J1550" s="76">
        <f>SUM(J1548:J1549)</f>
        <v>16.850000000000001</v>
      </c>
      <c r="K1550" s="164"/>
      <c r="L1550" s="113"/>
      <c r="M1550" s="114"/>
      <c r="N1550" s="164"/>
      <c r="O1550" s="164"/>
      <c r="P1550" s="164"/>
    </row>
    <row r="1552" spans="1:16" s="266" customFormat="1" ht="18" customHeight="1">
      <c r="A1552" s="260" t="s">
        <v>416</v>
      </c>
      <c r="B1552" s="261"/>
      <c r="C1552" s="262"/>
      <c r="D1552" s="261"/>
      <c r="E1552" s="261"/>
      <c r="F1552" s="261"/>
      <c r="G1552" s="261"/>
      <c r="H1552" s="261"/>
      <c r="I1552" s="263"/>
      <c r="J1552" s="261"/>
      <c r="K1552" s="264"/>
      <c r="L1552" s="264"/>
      <c r="M1552" s="265"/>
      <c r="N1552" s="264"/>
      <c r="O1552" s="264"/>
      <c r="P1552" s="264"/>
    </row>
    <row r="1553" spans="1:16" ht="18" customHeight="1" outlineLevel="1">
      <c r="A1553" s="28" t="s">
        <v>63</v>
      </c>
      <c r="B1553" s="137" t="s">
        <v>64</v>
      </c>
      <c r="C1553" s="29" t="s">
        <v>65</v>
      </c>
      <c r="D1553" s="137" t="s">
        <v>66</v>
      </c>
      <c r="E1553" s="321" t="s">
        <v>67</v>
      </c>
      <c r="F1553" s="321"/>
      <c r="G1553" s="321" t="s">
        <v>68</v>
      </c>
      <c r="H1553" s="321"/>
      <c r="I1553" s="136" t="s">
        <v>69</v>
      </c>
      <c r="J1553" s="137" t="s">
        <v>70</v>
      </c>
      <c r="K1553" s="30"/>
      <c r="L1553" s="113"/>
      <c r="M1553" s="114"/>
      <c r="N1553" s="161"/>
      <c r="O1553" s="161"/>
      <c r="P1553" s="161"/>
    </row>
    <row r="1554" spans="1:16" ht="15" customHeight="1" outlineLevel="1">
      <c r="A1554" s="162" t="str">
        <f>VLOOKUP(B1554,Equipamentos!A:E,2,FALSE)</f>
        <v>MOTOSSERRA</v>
      </c>
      <c r="B1554" s="163">
        <v>31015</v>
      </c>
      <c r="C1554" s="56">
        <v>0.2</v>
      </c>
      <c r="D1554" s="57">
        <v>0.8</v>
      </c>
      <c r="E1554" s="320">
        <f>VLOOKUP(B1554,Equipamentos!A:E,4,FALSE)</f>
        <v>4.24</v>
      </c>
      <c r="F1554" s="320"/>
      <c r="G1554" s="320">
        <f>VLOOKUP(B1554,Equipamentos!A:E,5,FALSE)</f>
        <v>1.1499999999999999</v>
      </c>
      <c r="H1554" s="320"/>
      <c r="I1554" s="31">
        <v>1</v>
      </c>
      <c r="J1554" s="59">
        <f>TRUNC(I1554*((C1554*E1554)+(D1554*G1554)),2)</f>
        <v>1.76</v>
      </c>
      <c r="K1554" s="33"/>
      <c r="L1554" s="115"/>
      <c r="M1554" s="116"/>
      <c r="N1554" s="164"/>
      <c r="O1554" s="164"/>
      <c r="P1554" s="164"/>
    </row>
    <row r="1555" spans="1:16" ht="15" customHeight="1" outlineLevel="1">
      <c r="A1555" s="162">
        <f>VLOOKUP(B1555,Equipamentos!A:E,2,FALSE)</f>
        <v>0</v>
      </c>
      <c r="B1555" s="163"/>
      <c r="C1555" s="56"/>
      <c r="D1555" s="57"/>
      <c r="E1555" s="320">
        <f>VLOOKUP(B1555,Equipamentos!A:E,4,FALSE)</f>
        <v>0</v>
      </c>
      <c r="F1555" s="320"/>
      <c r="G1555" s="320">
        <f>VLOOKUP(B1555,Equipamentos!A:E,5,FALSE)</f>
        <v>0</v>
      </c>
      <c r="H1555" s="320"/>
      <c r="I1555" s="31"/>
      <c r="J1555" s="59">
        <f t="shared" ref="J1555:J1563" si="125">TRUNC(I1555*((C1555*E1555)+(D1555*G1555)),2)</f>
        <v>0</v>
      </c>
      <c r="K1555" s="33"/>
      <c r="L1555" s="115"/>
      <c r="M1555" s="116"/>
      <c r="N1555" s="164"/>
      <c r="O1555" s="164"/>
      <c r="P1555" s="164"/>
    </row>
    <row r="1556" spans="1:16" ht="15" customHeight="1" outlineLevel="1">
      <c r="A1556" s="162">
        <f>VLOOKUP(B1556,Equipamentos!A:E,2,FALSE)</f>
        <v>0</v>
      </c>
      <c r="B1556" s="163"/>
      <c r="C1556" s="56"/>
      <c r="D1556" s="57"/>
      <c r="E1556" s="320">
        <f>VLOOKUP(B1556,Equipamentos!A:E,4,FALSE)</f>
        <v>0</v>
      </c>
      <c r="F1556" s="320"/>
      <c r="G1556" s="320">
        <f>VLOOKUP(B1556,Equipamentos!A:E,5,FALSE)</f>
        <v>0</v>
      </c>
      <c r="H1556" s="320"/>
      <c r="I1556" s="31"/>
      <c r="J1556" s="59">
        <f t="shared" si="125"/>
        <v>0</v>
      </c>
      <c r="K1556" s="33"/>
      <c r="L1556" s="115"/>
      <c r="M1556" s="116"/>
      <c r="N1556" s="164"/>
      <c r="O1556" s="164"/>
      <c r="P1556" s="164"/>
    </row>
    <row r="1557" spans="1:16" ht="15" customHeight="1" outlineLevel="1">
      <c r="A1557" s="162">
        <f>VLOOKUP(B1557,Equipamentos!A:E,2,FALSE)</f>
        <v>0</v>
      </c>
      <c r="B1557" s="163"/>
      <c r="C1557" s="56"/>
      <c r="D1557" s="57"/>
      <c r="E1557" s="320">
        <f>VLOOKUP(B1557,Equipamentos!A:E,4,FALSE)</f>
        <v>0</v>
      </c>
      <c r="F1557" s="320"/>
      <c r="G1557" s="320">
        <f>VLOOKUP(B1557,Equipamentos!A:E,5,FALSE)</f>
        <v>0</v>
      </c>
      <c r="H1557" s="320"/>
      <c r="I1557" s="31"/>
      <c r="J1557" s="59">
        <f t="shared" si="125"/>
        <v>0</v>
      </c>
      <c r="K1557" s="33"/>
      <c r="L1557" s="115"/>
      <c r="M1557" s="116"/>
      <c r="N1557" s="164"/>
      <c r="O1557" s="164"/>
      <c r="P1557" s="164"/>
    </row>
    <row r="1558" spans="1:16" ht="15" customHeight="1" outlineLevel="1">
      <c r="A1558" s="162">
        <f>VLOOKUP(B1558,Equipamentos!A:E,2,FALSE)</f>
        <v>0</v>
      </c>
      <c r="B1558" s="163"/>
      <c r="C1558" s="56"/>
      <c r="D1558" s="57"/>
      <c r="E1558" s="320">
        <f>VLOOKUP(B1558,Equipamentos!A:E,4,FALSE)</f>
        <v>0</v>
      </c>
      <c r="F1558" s="320"/>
      <c r="G1558" s="320">
        <f>VLOOKUP(B1558,Equipamentos!A:E,5,FALSE)</f>
        <v>0</v>
      </c>
      <c r="H1558" s="320"/>
      <c r="I1558" s="31"/>
      <c r="J1558" s="59">
        <f t="shared" si="125"/>
        <v>0</v>
      </c>
      <c r="K1558" s="33"/>
      <c r="L1558" s="115"/>
      <c r="M1558" s="116"/>
      <c r="N1558" s="164"/>
      <c r="O1558" s="164"/>
      <c r="P1558" s="164"/>
    </row>
    <row r="1559" spans="1:16" ht="15" customHeight="1" outlineLevel="1">
      <c r="A1559" s="162">
        <f>VLOOKUP(B1559,Equipamentos!A:E,2,FALSE)</f>
        <v>0</v>
      </c>
      <c r="B1559" s="163"/>
      <c r="C1559" s="56"/>
      <c r="D1559" s="57"/>
      <c r="E1559" s="320">
        <f>VLOOKUP(B1559,Equipamentos!A:E,4,FALSE)</f>
        <v>0</v>
      </c>
      <c r="F1559" s="320"/>
      <c r="G1559" s="320">
        <f>VLOOKUP(B1559,Equipamentos!A:E,5,FALSE)</f>
        <v>0</v>
      </c>
      <c r="H1559" s="320"/>
      <c r="I1559" s="31"/>
      <c r="J1559" s="59">
        <f t="shared" si="125"/>
        <v>0</v>
      </c>
      <c r="K1559" s="33"/>
      <c r="L1559" s="115"/>
      <c r="M1559" s="116"/>
      <c r="N1559" s="164"/>
      <c r="O1559" s="164"/>
      <c r="P1559" s="164"/>
    </row>
    <row r="1560" spans="1:16" ht="15" customHeight="1" outlineLevel="1">
      <c r="A1560" s="162">
        <f>VLOOKUP(B1560,Equipamentos!A:E,2,FALSE)</f>
        <v>0</v>
      </c>
      <c r="B1560" s="163"/>
      <c r="C1560" s="56"/>
      <c r="D1560" s="57"/>
      <c r="E1560" s="320">
        <f>VLOOKUP(B1560,Equipamentos!A:E,4,FALSE)</f>
        <v>0</v>
      </c>
      <c r="F1560" s="320"/>
      <c r="G1560" s="320">
        <f>VLOOKUP(B1560,Equipamentos!A:E,5,FALSE)</f>
        <v>0</v>
      </c>
      <c r="H1560" s="320"/>
      <c r="I1560" s="31"/>
      <c r="J1560" s="59">
        <f t="shared" si="125"/>
        <v>0</v>
      </c>
      <c r="K1560" s="33"/>
      <c r="L1560" s="115"/>
      <c r="M1560" s="116"/>
      <c r="N1560" s="164"/>
      <c r="O1560" s="164"/>
      <c r="P1560" s="164"/>
    </row>
    <row r="1561" spans="1:16" ht="15" customHeight="1" outlineLevel="1">
      <c r="A1561" s="162">
        <f>VLOOKUP(B1561,Equipamentos!A:E,2,FALSE)</f>
        <v>0</v>
      </c>
      <c r="B1561" s="163"/>
      <c r="C1561" s="56"/>
      <c r="D1561" s="57"/>
      <c r="E1561" s="320">
        <f>VLOOKUP(B1561,Equipamentos!A:E,4,FALSE)</f>
        <v>0</v>
      </c>
      <c r="F1561" s="320"/>
      <c r="G1561" s="320">
        <f>VLOOKUP(B1561,Equipamentos!A:E,5,FALSE)</f>
        <v>0</v>
      </c>
      <c r="H1561" s="320"/>
      <c r="I1561" s="31"/>
      <c r="J1561" s="59">
        <f t="shared" si="125"/>
        <v>0</v>
      </c>
      <c r="K1561" s="33"/>
      <c r="L1561" s="115"/>
      <c r="M1561" s="116"/>
      <c r="N1561" s="164"/>
      <c r="O1561" s="164"/>
      <c r="P1561" s="164"/>
    </row>
    <row r="1562" spans="1:16" ht="15" customHeight="1" outlineLevel="1">
      <c r="A1562" s="162">
        <f>VLOOKUP(B1562,Equipamentos!A:E,2,FALSE)</f>
        <v>0</v>
      </c>
      <c r="B1562" s="163"/>
      <c r="C1562" s="56"/>
      <c r="D1562" s="57"/>
      <c r="E1562" s="320">
        <f>VLOOKUP(B1562,Equipamentos!A:E,4,FALSE)</f>
        <v>0</v>
      </c>
      <c r="F1562" s="320"/>
      <c r="G1562" s="320">
        <f>VLOOKUP(B1562,Equipamentos!A:E,5,FALSE)</f>
        <v>0</v>
      </c>
      <c r="H1562" s="320"/>
      <c r="I1562" s="31"/>
      <c r="J1562" s="59">
        <f t="shared" si="125"/>
        <v>0</v>
      </c>
      <c r="K1562" s="33"/>
      <c r="L1562" s="115"/>
      <c r="M1562" s="116"/>
      <c r="N1562" s="164"/>
      <c r="O1562" s="164"/>
      <c r="P1562" s="164"/>
    </row>
    <row r="1563" spans="1:16" ht="15" customHeight="1" outlineLevel="1">
      <c r="A1563" s="162">
        <f>VLOOKUP(B1563,Equipamentos!A:E,2,FALSE)</f>
        <v>0</v>
      </c>
      <c r="B1563" s="163"/>
      <c r="C1563" s="56"/>
      <c r="D1563" s="57"/>
      <c r="E1563" s="320">
        <f>VLOOKUP(B1563,Equipamentos!A:E,4,FALSE)</f>
        <v>0</v>
      </c>
      <c r="F1563" s="320"/>
      <c r="G1563" s="320">
        <f>VLOOKUP(B1563,Equipamentos!A:E,5,FALSE)</f>
        <v>0</v>
      </c>
      <c r="H1563" s="320"/>
      <c r="I1563" s="31"/>
      <c r="J1563" s="61">
        <f t="shared" si="125"/>
        <v>0</v>
      </c>
      <c r="K1563" s="33"/>
      <c r="L1563" s="115"/>
      <c r="M1563" s="116"/>
      <c r="N1563" s="164"/>
      <c r="O1563" s="164"/>
      <c r="P1563" s="164"/>
    </row>
    <row r="1564" spans="1:16" ht="18" customHeight="1" outlineLevel="1">
      <c r="A1564" s="34"/>
      <c r="B1564" s="34"/>
      <c r="C1564" s="35"/>
      <c r="D1564" s="34"/>
      <c r="E1564" s="34"/>
      <c r="F1564" s="34"/>
      <c r="G1564" s="34"/>
      <c r="H1564" s="34"/>
      <c r="I1564" s="36" t="s">
        <v>71</v>
      </c>
      <c r="J1564" s="62">
        <f>SUBTOTAL(9,J1554:J1563)</f>
        <v>1.76</v>
      </c>
      <c r="K1564" s="33"/>
      <c r="L1564" s="117"/>
      <c r="M1564" s="46"/>
      <c r="N1564" s="164"/>
      <c r="O1564" s="164"/>
      <c r="P1564" s="164"/>
    </row>
    <row r="1565" spans="1:16" ht="18" customHeight="1" outlineLevel="1">
      <c r="A1565" s="28" t="s">
        <v>72</v>
      </c>
      <c r="B1565" s="137" t="s">
        <v>64</v>
      </c>
      <c r="C1565" s="29" t="s">
        <v>73</v>
      </c>
      <c r="D1565" s="137" t="s">
        <v>74</v>
      </c>
      <c r="E1565" s="321" t="s">
        <v>368</v>
      </c>
      <c r="F1565" s="326"/>
      <c r="G1565" s="165"/>
      <c r="H1565" s="165"/>
      <c r="I1565" s="136" t="s">
        <v>69</v>
      </c>
      <c r="J1565" s="63" t="s">
        <v>70</v>
      </c>
      <c r="K1565" s="30"/>
      <c r="L1565" s="113"/>
      <c r="M1565" s="114"/>
      <c r="N1565" s="30"/>
      <c r="O1565" s="30"/>
      <c r="P1565" s="30"/>
    </row>
    <row r="1566" spans="1:16" ht="15" customHeight="1" outlineLevel="1">
      <c r="A1566" s="162" t="str">
        <f>VLOOKUP(B1566,'M.O.'!A:E,2,FALSE)</f>
        <v>ENCARREGADO DE SERVIÇO</v>
      </c>
      <c r="B1566" s="163">
        <v>20002</v>
      </c>
      <c r="C1566" s="58">
        <f>VLOOKUP(B1566,'M.O.'!A:E,4,FALSE)</f>
        <v>10.53</v>
      </c>
      <c r="D1566" s="59">
        <f>VLOOKUP(B1566,'M.O.'!A:E,5,FALSE)</f>
        <v>22.27</v>
      </c>
      <c r="E1566" s="323">
        <v>111.5</v>
      </c>
      <c r="F1566" s="323"/>
      <c r="G1566" s="38"/>
      <c r="H1566" s="38"/>
      <c r="I1566" s="31">
        <v>0.1</v>
      </c>
      <c r="J1566" s="59">
        <f t="shared" ref="J1566:J1575" si="126">TRUNC(I1566*D1566,2)</f>
        <v>2.2200000000000002</v>
      </c>
      <c r="K1566" s="33"/>
      <c r="L1566" s="115"/>
      <c r="M1566" s="116"/>
      <c r="N1566" s="33"/>
      <c r="O1566" s="33"/>
      <c r="P1566" s="33"/>
    </row>
    <row r="1567" spans="1:16" ht="15" outlineLevel="1">
      <c r="A1567" s="162" t="str">
        <f>VLOOKUP(B1567,'M.O.'!A:E,2,FALSE)</f>
        <v>AJUDANTE</v>
      </c>
      <c r="B1567" s="163">
        <v>20003</v>
      </c>
      <c r="C1567" s="58">
        <f>VLOOKUP(B1567,'M.O.'!A:E,4,FALSE)</f>
        <v>6.67</v>
      </c>
      <c r="D1567" s="59">
        <f>VLOOKUP(B1567,'M.O.'!A:E,5,FALSE)</f>
        <v>14.1</v>
      </c>
      <c r="E1567" s="323">
        <v>111.5</v>
      </c>
      <c r="F1567" s="323"/>
      <c r="G1567" s="38"/>
      <c r="H1567" s="38"/>
      <c r="I1567" s="31">
        <v>2</v>
      </c>
      <c r="J1567" s="59">
        <f t="shared" si="126"/>
        <v>28.2</v>
      </c>
      <c r="K1567" s="33"/>
      <c r="L1567" s="115"/>
      <c r="M1567" s="116"/>
      <c r="N1567" s="33"/>
      <c r="O1567" s="33"/>
      <c r="P1567" s="33"/>
    </row>
    <row r="1568" spans="1:16" ht="15" outlineLevel="1">
      <c r="A1568" s="162" t="str">
        <f>VLOOKUP(B1568,'M.O.'!A:E,2,FALSE)</f>
        <v>CARPINTEIRO</v>
      </c>
      <c r="B1568" s="163">
        <v>20016</v>
      </c>
      <c r="C1568" s="58">
        <f>VLOOKUP(B1568,'M.O.'!A:E,4,FALSE)</f>
        <v>8.85</v>
      </c>
      <c r="D1568" s="59">
        <f>VLOOKUP(B1568,'M.O.'!A:E,5,FALSE)</f>
        <v>18.71</v>
      </c>
      <c r="E1568" s="323">
        <v>111.5</v>
      </c>
      <c r="F1568" s="323"/>
      <c r="G1568" s="38"/>
      <c r="H1568" s="38"/>
      <c r="I1568" s="31">
        <v>1</v>
      </c>
      <c r="J1568" s="59">
        <f t="shared" si="126"/>
        <v>18.71</v>
      </c>
      <c r="K1568" s="33"/>
      <c r="L1568" s="115"/>
      <c r="M1568" s="116"/>
      <c r="N1568" s="33"/>
      <c r="O1568" s="33"/>
      <c r="P1568" s="33"/>
    </row>
    <row r="1569" spans="1:16" ht="15" outlineLevel="1">
      <c r="A1569" s="162">
        <f>VLOOKUP(B1569,'M.O.'!A:E,2,FALSE)</f>
        <v>0</v>
      </c>
      <c r="B1569" s="163"/>
      <c r="C1569" s="58">
        <f>VLOOKUP(B1569,'M.O.'!A:E,4,FALSE)</f>
        <v>0</v>
      </c>
      <c r="D1569" s="59">
        <f>VLOOKUP(B1569,'M.O.'!A:E,5,FALSE)</f>
        <v>0</v>
      </c>
      <c r="E1569" s="323">
        <v>111.5</v>
      </c>
      <c r="F1569" s="323"/>
      <c r="G1569" s="38"/>
      <c r="H1569" s="38"/>
      <c r="I1569" s="31"/>
      <c r="J1569" s="59">
        <f t="shared" si="126"/>
        <v>0</v>
      </c>
      <c r="K1569" s="33"/>
      <c r="L1569" s="115"/>
      <c r="M1569" s="116"/>
      <c r="N1569" s="33"/>
      <c r="O1569" s="33"/>
      <c r="P1569" s="33"/>
    </row>
    <row r="1570" spans="1:16" ht="15" outlineLevel="1">
      <c r="A1570" s="162">
        <f>VLOOKUP(B1570,'M.O.'!A:E,2,FALSE)</f>
        <v>0</v>
      </c>
      <c r="B1570" s="163"/>
      <c r="C1570" s="58">
        <f>VLOOKUP(B1570,'M.O.'!A:E,4,FALSE)</f>
        <v>0</v>
      </c>
      <c r="D1570" s="59">
        <f>VLOOKUP(B1570,'M.O.'!A:E,5,FALSE)</f>
        <v>0</v>
      </c>
      <c r="E1570" s="323">
        <v>111.5</v>
      </c>
      <c r="F1570" s="323"/>
      <c r="G1570" s="38"/>
      <c r="H1570" s="38"/>
      <c r="I1570" s="31"/>
      <c r="J1570" s="59">
        <f t="shared" si="126"/>
        <v>0</v>
      </c>
      <c r="K1570" s="33"/>
      <c r="L1570" s="115"/>
      <c r="M1570" s="116"/>
      <c r="N1570" s="33"/>
      <c r="O1570" s="33"/>
      <c r="P1570" s="33"/>
    </row>
    <row r="1571" spans="1:16" ht="15" outlineLevel="1">
      <c r="A1571" s="162">
        <f>VLOOKUP(B1571,'M.O.'!A:E,2,FALSE)</f>
        <v>0</v>
      </c>
      <c r="B1571" s="163"/>
      <c r="C1571" s="58">
        <f>VLOOKUP(B1571,'M.O.'!A:E,4,FALSE)</f>
        <v>0</v>
      </c>
      <c r="D1571" s="59">
        <f>VLOOKUP(B1571,'M.O.'!A:E,5,FALSE)</f>
        <v>0</v>
      </c>
      <c r="E1571" s="323">
        <v>111.5</v>
      </c>
      <c r="F1571" s="323"/>
      <c r="G1571" s="38"/>
      <c r="H1571" s="38"/>
      <c r="I1571" s="31"/>
      <c r="J1571" s="59">
        <f t="shared" si="126"/>
        <v>0</v>
      </c>
      <c r="K1571" s="33"/>
      <c r="L1571" s="115"/>
      <c r="M1571" s="116"/>
      <c r="N1571" s="33"/>
      <c r="O1571" s="33"/>
      <c r="P1571" s="33"/>
    </row>
    <row r="1572" spans="1:16" ht="15" outlineLevel="1">
      <c r="A1572" s="162">
        <f>VLOOKUP(B1572,'M.O.'!A:E,2,FALSE)</f>
        <v>0</v>
      </c>
      <c r="B1572" s="163"/>
      <c r="C1572" s="58">
        <f>VLOOKUP(B1572,'M.O.'!A:E,4,FALSE)</f>
        <v>0</v>
      </c>
      <c r="D1572" s="59">
        <f>VLOOKUP(B1572,'M.O.'!A:E,5,FALSE)</f>
        <v>0</v>
      </c>
      <c r="E1572" s="323">
        <v>111.5</v>
      </c>
      <c r="F1572" s="323"/>
      <c r="G1572" s="38"/>
      <c r="H1572" s="38"/>
      <c r="I1572" s="31"/>
      <c r="J1572" s="59">
        <f t="shared" si="126"/>
        <v>0</v>
      </c>
      <c r="K1572" s="33"/>
      <c r="L1572" s="115"/>
      <c r="M1572" s="116"/>
      <c r="N1572" s="33"/>
      <c r="O1572" s="33"/>
      <c r="P1572" s="33"/>
    </row>
    <row r="1573" spans="1:16" ht="15" outlineLevel="1">
      <c r="A1573" s="162">
        <f>VLOOKUP(B1573,'M.O.'!A:E,2,FALSE)</f>
        <v>0</v>
      </c>
      <c r="B1573" s="163"/>
      <c r="C1573" s="58">
        <f>VLOOKUP(B1573,'M.O.'!A:E,4,FALSE)</f>
        <v>0</v>
      </c>
      <c r="D1573" s="59">
        <f>VLOOKUP(B1573,'M.O.'!A:E,5,FALSE)</f>
        <v>0</v>
      </c>
      <c r="E1573" s="323">
        <v>111.5</v>
      </c>
      <c r="F1573" s="323"/>
      <c r="G1573" s="38"/>
      <c r="H1573" s="38"/>
      <c r="I1573" s="31"/>
      <c r="J1573" s="59">
        <f t="shared" si="126"/>
        <v>0</v>
      </c>
      <c r="K1573" s="33"/>
      <c r="L1573" s="115"/>
      <c r="M1573" s="116"/>
      <c r="N1573" s="33"/>
      <c r="O1573" s="33"/>
      <c r="P1573" s="33"/>
    </row>
    <row r="1574" spans="1:16" ht="15" outlineLevel="1">
      <c r="A1574" s="162">
        <f>VLOOKUP(B1574,'M.O.'!A:E,2,FALSE)</f>
        <v>0</v>
      </c>
      <c r="B1574" s="163"/>
      <c r="C1574" s="58">
        <f>VLOOKUP(B1574,'M.O.'!A:E,4,FALSE)</f>
        <v>0</v>
      </c>
      <c r="D1574" s="59">
        <f>VLOOKUP(B1574,'M.O.'!A:E,5,FALSE)</f>
        <v>0</v>
      </c>
      <c r="E1574" s="323">
        <v>111.5</v>
      </c>
      <c r="F1574" s="323"/>
      <c r="G1574" s="38"/>
      <c r="H1574" s="38"/>
      <c r="I1574" s="31"/>
      <c r="J1574" s="59">
        <f t="shared" si="126"/>
        <v>0</v>
      </c>
      <c r="K1574" s="33"/>
      <c r="L1574" s="115"/>
      <c r="M1574" s="116"/>
      <c r="N1574" s="33"/>
      <c r="O1574" s="33"/>
      <c r="P1574" s="33"/>
    </row>
    <row r="1575" spans="1:16" ht="15" outlineLevel="1">
      <c r="A1575" s="162">
        <f>VLOOKUP(B1575,'M.O.'!A:E,2,FALSE)</f>
        <v>0</v>
      </c>
      <c r="B1575" s="163"/>
      <c r="C1575" s="58">
        <f>VLOOKUP(B1575,'M.O.'!A:E,4,FALSE)</f>
        <v>0</v>
      </c>
      <c r="D1575" s="59">
        <f>VLOOKUP(B1575,'M.O.'!A:E,5,FALSE)</f>
        <v>0</v>
      </c>
      <c r="E1575" s="323">
        <v>111.5</v>
      </c>
      <c r="F1575" s="323"/>
      <c r="G1575" s="38"/>
      <c r="H1575" s="38"/>
      <c r="I1575" s="31"/>
      <c r="J1575" s="61">
        <f t="shared" si="126"/>
        <v>0</v>
      </c>
      <c r="K1575" s="33"/>
      <c r="L1575" s="115"/>
      <c r="M1575" s="116"/>
      <c r="N1575" s="33"/>
      <c r="O1575" s="33"/>
      <c r="P1575" s="33"/>
    </row>
    <row r="1576" spans="1:16" ht="18" customHeight="1" outlineLevel="1">
      <c r="A1576" s="34"/>
      <c r="B1576" s="34"/>
      <c r="C1576" s="35"/>
      <c r="D1576" s="34"/>
      <c r="E1576" s="34"/>
      <c r="F1576" s="34"/>
      <c r="G1576" s="34"/>
      <c r="H1576" s="34"/>
      <c r="I1576" s="36" t="s">
        <v>75</v>
      </c>
      <c r="J1576" s="62">
        <f>SUBTOTAL(9,J1566:J1575)</f>
        <v>49.129999999999995</v>
      </c>
      <c r="K1576" s="33"/>
      <c r="L1576" s="117"/>
      <c r="M1576" s="46"/>
      <c r="N1576" s="39"/>
      <c r="O1576" s="39"/>
      <c r="P1576" s="39"/>
    </row>
    <row r="1577" spans="1:16" ht="18" customHeight="1" outlineLevel="1">
      <c r="A1577" s="28" t="s">
        <v>76</v>
      </c>
      <c r="B1577" s="137" t="s">
        <v>64</v>
      </c>
      <c r="C1577" s="29" t="s">
        <v>77</v>
      </c>
      <c r="D1577" s="137" t="s">
        <v>78</v>
      </c>
      <c r="E1577" s="321" t="s">
        <v>79</v>
      </c>
      <c r="F1577" s="321"/>
      <c r="G1577" s="324" t="s">
        <v>80</v>
      </c>
      <c r="H1577" s="324"/>
      <c r="I1577" s="136"/>
      <c r="J1577" s="63" t="s">
        <v>81</v>
      </c>
      <c r="K1577" s="30"/>
      <c r="L1577" s="113"/>
      <c r="M1577" s="114"/>
      <c r="N1577" s="30"/>
      <c r="O1577" s="30"/>
      <c r="P1577" s="30"/>
    </row>
    <row r="1578" spans="1:16" ht="15" customHeight="1" outlineLevel="1">
      <c r="A1578" s="40" t="s">
        <v>369</v>
      </c>
      <c r="B1578" s="166">
        <v>14</v>
      </c>
      <c r="C1578" s="41">
        <v>0</v>
      </c>
      <c r="D1578" s="42" t="s">
        <v>98</v>
      </c>
      <c r="E1578" s="325"/>
      <c r="F1578" s="325"/>
      <c r="G1578" s="325"/>
      <c r="H1578" s="325"/>
      <c r="I1578" s="167"/>
      <c r="J1578" s="59">
        <f>TRUNC((IF(D1578&lt;&gt;0,J1576,0)+IF(E1578&lt;&gt;0,J1564,0)+IF(G1578&lt;&gt;0,J1597,0))*(C1578/100),2)</f>
        <v>0</v>
      </c>
      <c r="K1578" s="33"/>
      <c r="L1578" s="168"/>
      <c r="M1578" s="169"/>
      <c r="N1578" s="33"/>
      <c r="O1578" s="33"/>
      <c r="P1578" s="33"/>
    </row>
    <row r="1579" spans="1:16" ht="15" customHeight="1" outlineLevel="1">
      <c r="A1579" s="40" t="s">
        <v>99</v>
      </c>
      <c r="B1579" s="166">
        <v>11</v>
      </c>
      <c r="C1579" s="41">
        <v>1.1200000000000001</v>
      </c>
      <c r="D1579" s="42" t="s">
        <v>98</v>
      </c>
      <c r="E1579" s="325"/>
      <c r="F1579" s="325"/>
      <c r="G1579" s="325"/>
      <c r="H1579" s="325"/>
      <c r="I1579" s="167"/>
      <c r="J1579" s="59">
        <f>TRUNC((IF(D1579&lt;&gt;0,J1576,0)+IF(E1579&lt;&gt;0,J1564,0)+IF(G1579&lt;&gt;0,J1597,0))*(C1579/100),2)</f>
        <v>0.55000000000000004</v>
      </c>
      <c r="K1579" s="33"/>
      <c r="L1579" s="168"/>
      <c r="M1579" s="169"/>
      <c r="N1579" s="33"/>
      <c r="O1579" s="33"/>
      <c r="P1579" s="33"/>
    </row>
    <row r="1580" spans="1:16" ht="15" customHeight="1" outlineLevel="1">
      <c r="A1580" s="40" t="s">
        <v>100</v>
      </c>
      <c r="B1580" s="166">
        <v>12</v>
      </c>
      <c r="C1580" s="41">
        <v>9.6</v>
      </c>
      <c r="D1580" s="42" t="s">
        <v>98</v>
      </c>
      <c r="E1580" s="325"/>
      <c r="F1580" s="325"/>
      <c r="G1580" s="325"/>
      <c r="H1580" s="325"/>
      <c r="I1580" s="167"/>
      <c r="J1580" s="59">
        <f>TRUNC((IF(D1580&lt;&gt;0,J1576,0)+IF(E1580&lt;&gt;0,J1564,0)+IF(G1580&lt;&gt;0,J1597,0))*(C1580/100),2)</f>
        <v>4.71</v>
      </c>
      <c r="K1580" s="33"/>
      <c r="L1580" s="168"/>
      <c r="M1580" s="169"/>
      <c r="N1580" s="33"/>
      <c r="O1580" s="33"/>
      <c r="P1580" s="33"/>
    </row>
    <row r="1581" spans="1:16" ht="15" customHeight="1" outlineLevel="1">
      <c r="A1581" s="40" t="s">
        <v>101</v>
      </c>
      <c r="B1581" s="166">
        <v>13</v>
      </c>
      <c r="C1581" s="41">
        <v>4.79</v>
      </c>
      <c r="D1581" s="42" t="s">
        <v>98</v>
      </c>
      <c r="E1581" s="325"/>
      <c r="F1581" s="325"/>
      <c r="G1581" s="325"/>
      <c r="H1581" s="325"/>
      <c r="I1581" s="167"/>
      <c r="J1581" s="61">
        <f>TRUNC((IF(D1581&lt;&gt;0,J1576,0)+IF(E1581&lt;&gt;0,J1564,0)+IF(G1581&lt;&gt;0,J1597,0))*(C1581/100),2)</f>
        <v>2.35</v>
      </c>
      <c r="K1581" s="33"/>
      <c r="L1581" s="168"/>
      <c r="M1581" s="169"/>
      <c r="N1581" s="33"/>
      <c r="O1581" s="33"/>
      <c r="P1581" s="33"/>
    </row>
    <row r="1582" spans="1:16" ht="18" customHeight="1" outlineLevel="1">
      <c r="A1582" s="43"/>
      <c r="B1582" s="43"/>
      <c r="C1582" s="44"/>
      <c r="D1582" s="43"/>
      <c r="E1582" s="43"/>
      <c r="F1582" s="43"/>
      <c r="G1582" s="43"/>
      <c r="H1582" s="43"/>
      <c r="I1582" s="45" t="s">
        <v>82</v>
      </c>
      <c r="J1582" s="62">
        <f>SUBTOTAL(9,J1578:J1581)</f>
        <v>7.6099999999999994</v>
      </c>
      <c r="K1582" s="33"/>
      <c r="L1582" s="117"/>
      <c r="M1582" s="46"/>
      <c r="N1582" s="164"/>
      <c r="O1582" s="164"/>
      <c r="P1582" s="164"/>
    </row>
    <row r="1583" spans="1:16" ht="18" customHeight="1" outlineLevel="1">
      <c r="A1583" s="43"/>
      <c r="B1583" s="43"/>
      <c r="C1583" s="44"/>
      <c r="D1583" s="43"/>
      <c r="E1583" s="43"/>
      <c r="F1583" s="43"/>
      <c r="G1583" s="43"/>
      <c r="H1583" s="43"/>
      <c r="I1583" s="45" t="s">
        <v>370</v>
      </c>
      <c r="J1583" s="62">
        <f>SUBTOTAL(9,J1554:J1582)</f>
        <v>58.5</v>
      </c>
      <c r="K1583" s="33"/>
      <c r="L1583" s="117"/>
      <c r="M1583" s="46"/>
      <c r="N1583" s="33"/>
      <c r="O1583" s="33"/>
      <c r="P1583" s="33"/>
    </row>
    <row r="1584" spans="1:16" ht="18" customHeight="1" outlineLevel="1">
      <c r="A1584" s="43"/>
      <c r="B1584" s="43"/>
      <c r="C1584" s="44"/>
      <c r="D1584" s="43"/>
      <c r="E1584" s="43"/>
      <c r="F1584" s="43"/>
      <c r="G1584" s="43"/>
      <c r="H1584" s="43"/>
      <c r="I1584" s="45" t="s">
        <v>83</v>
      </c>
      <c r="J1584" s="64">
        <v>1</v>
      </c>
      <c r="K1584" s="33"/>
      <c r="L1584" s="117"/>
      <c r="M1584" s="46"/>
      <c r="N1584" s="33"/>
      <c r="O1584" s="33"/>
      <c r="P1584" s="33"/>
    </row>
    <row r="1585" spans="1:16" ht="18" customHeight="1" outlineLevel="1">
      <c r="A1585" s="43"/>
      <c r="B1585" s="43"/>
      <c r="C1585" s="44"/>
      <c r="D1585" s="43"/>
      <c r="E1585" s="43"/>
      <c r="F1585" s="43"/>
      <c r="G1585" s="43"/>
      <c r="H1585" s="43"/>
      <c r="I1585" s="45" t="s">
        <v>84</v>
      </c>
      <c r="J1585" s="65">
        <f>TRUNC(J1583/J1584,2)</f>
        <v>58.5</v>
      </c>
      <c r="K1585" s="33"/>
      <c r="L1585" s="117"/>
      <c r="M1585" s="46"/>
      <c r="N1585" s="33"/>
      <c r="O1585" s="33"/>
      <c r="P1585" s="33"/>
    </row>
    <row r="1586" spans="1:16" ht="18" customHeight="1" outlineLevel="1">
      <c r="A1586" s="47" t="s">
        <v>85</v>
      </c>
      <c r="B1586" s="48" t="s">
        <v>64</v>
      </c>
      <c r="C1586" s="49" t="s">
        <v>13</v>
      </c>
      <c r="D1586" s="37" t="s">
        <v>94</v>
      </c>
      <c r="E1586" s="37"/>
      <c r="F1586" s="37"/>
      <c r="G1586" s="50"/>
      <c r="H1586" s="50"/>
      <c r="I1586" s="50" t="s">
        <v>69</v>
      </c>
      <c r="J1586" s="63" t="s">
        <v>94</v>
      </c>
      <c r="K1586" s="30"/>
      <c r="L1586" s="113"/>
      <c r="M1586" s="114"/>
      <c r="N1586" s="30"/>
      <c r="O1586" s="30"/>
      <c r="P1586" s="30"/>
    </row>
    <row r="1587" spans="1:16" ht="15" customHeight="1" outlineLevel="1">
      <c r="A1587" s="162" t="str">
        <f>VLOOKUP(B1587,Materiais!A:D,2,FALSE)</f>
        <v>PREGO</v>
      </c>
      <c r="B1587" s="162">
        <v>10044</v>
      </c>
      <c r="C1587" s="60" t="str">
        <f>VLOOKUP(B1587,Materiais!A:D,3,FALSE)</f>
        <v>Kg</v>
      </c>
      <c r="D1587" s="59">
        <f>VLOOKUP(B1587,Materiais!A:D,4,FALSE)</f>
        <v>20.27</v>
      </c>
      <c r="E1587" s="170"/>
      <c r="F1587" s="170"/>
      <c r="G1587" s="170"/>
      <c r="H1587" s="170"/>
      <c r="I1587" s="31">
        <v>0.2</v>
      </c>
      <c r="J1587" s="59">
        <f t="shared" ref="J1587:J1596" si="127">TRUNC(I1587*D1587,2)</f>
        <v>4.05</v>
      </c>
      <c r="K1587" s="33"/>
      <c r="L1587" s="115"/>
      <c r="M1587" s="116"/>
      <c r="N1587" s="33"/>
      <c r="O1587" s="33"/>
      <c r="P1587" s="33"/>
    </row>
    <row r="1588" spans="1:16" ht="15" customHeight="1" outlineLevel="1">
      <c r="A1588" s="162" t="str">
        <f>VLOOKUP(B1588,Materiais!A:D,2,FALSE)</f>
        <v>SARRAFO</v>
      </c>
      <c r="B1588" s="162">
        <v>10048</v>
      </c>
      <c r="C1588" s="60" t="str">
        <f>VLOOKUP(B1588,Materiais!A:D,3,FALSE)</f>
        <v>m</v>
      </c>
      <c r="D1588" s="59">
        <f>VLOOKUP(B1588,Materiais!A:D,4,FALSE)</f>
        <v>7.93</v>
      </c>
      <c r="E1588" s="170"/>
      <c r="F1588" s="170"/>
      <c r="G1588" s="170"/>
      <c r="H1588" s="170"/>
      <c r="I1588" s="31">
        <v>1</v>
      </c>
      <c r="J1588" s="59">
        <f t="shared" si="127"/>
        <v>7.93</v>
      </c>
      <c r="K1588" s="33"/>
      <c r="L1588" s="115"/>
      <c r="M1588" s="116"/>
      <c r="N1588" s="33"/>
      <c r="O1588" s="33"/>
      <c r="P1588" s="33"/>
    </row>
    <row r="1589" spans="1:16" ht="15" customHeight="1" outlineLevel="1">
      <c r="A1589" s="162" t="str">
        <f>VLOOKUP(B1589,Materiais!A:D,2,FALSE)</f>
        <v>MADEIRA ROLIÇA 10 A 12 CM</v>
      </c>
      <c r="B1589" s="162">
        <v>11020</v>
      </c>
      <c r="C1589" s="60" t="str">
        <f>VLOOKUP(B1589,Materiais!A:D,3,FALSE)</f>
        <v>m</v>
      </c>
      <c r="D1589" s="59">
        <f>VLOOKUP(B1589,Materiais!A:D,4,FALSE)</f>
        <v>9.75</v>
      </c>
      <c r="E1589" s="170"/>
      <c r="F1589" s="170"/>
      <c r="G1589" s="170"/>
      <c r="H1589" s="170"/>
      <c r="I1589" s="31">
        <v>0.4</v>
      </c>
      <c r="J1589" s="59">
        <f t="shared" si="127"/>
        <v>3.9</v>
      </c>
      <c r="K1589" s="33"/>
      <c r="L1589" s="115"/>
      <c r="M1589" s="116"/>
      <c r="N1589" s="33"/>
      <c r="O1589" s="33"/>
      <c r="P1589" s="33"/>
    </row>
    <row r="1590" spans="1:16" ht="15" customHeight="1" outlineLevel="1">
      <c r="A1590" s="162" t="str">
        <f>VLOOKUP(B1590,Materiais!A:D,2,FALSE)</f>
        <v>PONTALETES D= 20 CM (TRONCO P/ ESCORAMENTO)</v>
      </c>
      <c r="B1590" s="162">
        <v>11021</v>
      </c>
      <c r="C1590" s="60" t="str">
        <f>VLOOKUP(B1590,Materiais!A:D,3,FALSE)</f>
        <v>m</v>
      </c>
      <c r="D1590" s="59">
        <f>VLOOKUP(B1590,Materiais!A:D,4,FALSE)</f>
        <v>22.56</v>
      </c>
      <c r="E1590" s="170"/>
      <c r="F1590" s="170"/>
      <c r="G1590" s="170"/>
      <c r="H1590" s="170"/>
      <c r="I1590" s="31">
        <v>0.25</v>
      </c>
      <c r="J1590" s="59">
        <f t="shared" si="127"/>
        <v>5.64</v>
      </c>
      <c r="K1590" s="33"/>
      <c r="L1590" s="115"/>
      <c r="M1590" s="116"/>
      <c r="N1590" s="33"/>
      <c r="O1590" s="33"/>
      <c r="P1590" s="33"/>
    </row>
    <row r="1591" spans="1:16" ht="15" customHeight="1" outlineLevel="1">
      <c r="A1591" s="162">
        <f>VLOOKUP(B1591,Materiais!A:D,2,FALSE)</f>
        <v>0</v>
      </c>
      <c r="B1591" s="162"/>
      <c r="C1591" s="60">
        <f>VLOOKUP(B1591,Materiais!A:D,3,FALSE)</f>
        <v>0</v>
      </c>
      <c r="D1591" s="59">
        <f>VLOOKUP(B1591,Materiais!A:D,4,FALSE)</f>
        <v>0</v>
      </c>
      <c r="E1591" s="170"/>
      <c r="F1591" s="170"/>
      <c r="G1591" s="170"/>
      <c r="H1591" s="170"/>
      <c r="I1591" s="31"/>
      <c r="J1591" s="59">
        <f t="shared" si="127"/>
        <v>0</v>
      </c>
      <c r="K1591" s="33"/>
      <c r="L1591" s="115"/>
      <c r="M1591" s="116"/>
      <c r="N1591" s="33"/>
      <c r="O1591" s="33"/>
      <c r="P1591" s="33"/>
    </row>
    <row r="1592" spans="1:16" ht="15" customHeight="1" outlineLevel="1">
      <c r="A1592" s="162">
        <f>VLOOKUP(B1592,Materiais!A:D,2,FALSE)</f>
        <v>0</v>
      </c>
      <c r="B1592" s="162"/>
      <c r="C1592" s="60">
        <f>VLOOKUP(B1592,Materiais!A:D,3,FALSE)</f>
        <v>0</v>
      </c>
      <c r="D1592" s="59">
        <f>VLOOKUP(B1592,Materiais!A:D,4,FALSE)</f>
        <v>0</v>
      </c>
      <c r="E1592" s="170"/>
      <c r="F1592" s="170"/>
      <c r="G1592" s="170"/>
      <c r="H1592" s="170"/>
      <c r="I1592" s="31"/>
      <c r="J1592" s="59">
        <f t="shared" si="127"/>
        <v>0</v>
      </c>
      <c r="K1592" s="33"/>
      <c r="L1592" s="115"/>
      <c r="M1592" s="116"/>
      <c r="N1592" s="33"/>
      <c r="O1592" s="33"/>
      <c r="P1592" s="33"/>
    </row>
    <row r="1593" spans="1:16" ht="15" customHeight="1" outlineLevel="1">
      <c r="A1593" s="162">
        <f>VLOOKUP(B1593,Materiais!A:D,2,FALSE)</f>
        <v>0</v>
      </c>
      <c r="B1593" s="162"/>
      <c r="C1593" s="60">
        <f>VLOOKUP(B1593,Materiais!A:D,3,FALSE)</f>
        <v>0</v>
      </c>
      <c r="D1593" s="59">
        <f>VLOOKUP(B1593,Materiais!A:D,4,FALSE)</f>
        <v>0</v>
      </c>
      <c r="E1593" s="170"/>
      <c r="F1593" s="170"/>
      <c r="G1593" s="170"/>
      <c r="H1593" s="170"/>
      <c r="I1593" s="31"/>
      <c r="J1593" s="59">
        <f t="shared" si="127"/>
        <v>0</v>
      </c>
      <c r="K1593" s="33"/>
      <c r="L1593" s="115"/>
      <c r="M1593" s="116"/>
      <c r="N1593" s="33"/>
      <c r="O1593" s="33"/>
      <c r="P1593" s="33"/>
    </row>
    <row r="1594" spans="1:16" ht="15" customHeight="1" outlineLevel="1">
      <c r="A1594" s="162">
        <f>VLOOKUP(B1594,Materiais!A:D,2,FALSE)</f>
        <v>0</v>
      </c>
      <c r="B1594" s="162"/>
      <c r="C1594" s="60">
        <f>VLOOKUP(B1594,Materiais!A:D,3,FALSE)</f>
        <v>0</v>
      </c>
      <c r="D1594" s="59">
        <f>VLOOKUP(B1594,Materiais!A:D,4,FALSE)</f>
        <v>0</v>
      </c>
      <c r="E1594" s="170"/>
      <c r="F1594" s="170"/>
      <c r="G1594" s="170"/>
      <c r="H1594" s="170"/>
      <c r="I1594" s="31"/>
      <c r="J1594" s="59">
        <f t="shared" si="127"/>
        <v>0</v>
      </c>
      <c r="K1594" s="33"/>
      <c r="L1594" s="115"/>
      <c r="M1594" s="116"/>
      <c r="N1594" s="33"/>
      <c r="O1594" s="33"/>
      <c r="P1594" s="33"/>
    </row>
    <row r="1595" spans="1:16" ht="15" customHeight="1" outlineLevel="1">
      <c r="A1595" s="162">
        <f>VLOOKUP(B1595,Materiais!A:D,2,FALSE)</f>
        <v>0</v>
      </c>
      <c r="B1595" s="162"/>
      <c r="C1595" s="60">
        <f>VLOOKUP(B1595,Materiais!A:D,3,FALSE)</f>
        <v>0</v>
      </c>
      <c r="D1595" s="59">
        <f>VLOOKUP(B1595,Materiais!A:D,4,FALSE)</f>
        <v>0</v>
      </c>
      <c r="E1595" s="170"/>
      <c r="F1595" s="170"/>
      <c r="G1595" s="170"/>
      <c r="H1595" s="170"/>
      <c r="I1595" s="31"/>
      <c r="J1595" s="59">
        <f t="shared" si="127"/>
        <v>0</v>
      </c>
      <c r="K1595" s="33"/>
      <c r="L1595" s="115"/>
      <c r="M1595" s="116"/>
      <c r="N1595" s="33"/>
      <c r="O1595" s="33"/>
      <c r="P1595" s="33"/>
    </row>
    <row r="1596" spans="1:16" ht="15" customHeight="1" outlineLevel="1">
      <c r="A1596" s="162">
        <f>VLOOKUP(B1596,Materiais!A:D,2,FALSE)</f>
        <v>0</v>
      </c>
      <c r="B1596" s="162"/>
      <c r="C1596" s="60">
        <f>VLOOKUP(B1596,Materiais!A:D,3,FALSE)</f>
        <v>0</v>
      </c>
      <c r="D1596" s="59">
        <f>VLOOKUP(B1596,Materiais!A:D,4,FALSE)</f>
        <v>0</v>
      </c>
      <c r="E1596" s="170"/>
      <c r="F1596" s="170"/>
      <c r="G1596" s="170"/>
      <c r="H1596" s="170"/>
      <c r="I1596" s="31"/>
      <c r="J1596" s="59">
        <f t="shared" si="127"/>
        <v>0</v>
      </c>
      <c r="K1596" s="33"/>
      <c r="L1596" s="115"/>
      <c r="M1596" s="116"/>
      <c r="N1596" s="33"/>
      <c r="O1596" s="33"/>
      <c r="P1596" s="33"/>
    </row>
    <row r="1597" spans="1:16" ht="18" customHeight="1" outlineLevel="1">
      <c r="A1597" s="66"/>
      <c r="B1597" s="66"/>
      <c r="C1597" s="67"/>
      <c r="D1597" s="66"/>
      <c r="E1597" s="66"/>
      <c r="F1597" s="66"/>
      <c r="G1597" s="66"/>
      <c r="H1597" s="66"/>
      <c r="I1597" s="68" t="s">
        <v>371</v>
      </c>
      <c r="J1597" s="69">
        <f>SUBTOTAL(9,J1587:J1596)</f>
        <v>21.52</v>
      </c>
      <c r="K1597" s="33"/>
      <c r="L1597" s="117"/>
      <c r="M1597" s="46"/>
      <c r="N1597" s="39"/>
      <c r="O1597" s="39"/>
      <c r="P1597" s="39"/>
    </row>
    <row r="1598" spans="1:16" ht="18" customHeight="1" outlineLevel="1">
      <c r="A1598" s="26" t="s">
        <v>87</v>
      </c>
      <c r="B1598" s="70" t="s">
        <v>64</v>
      </c>
      <c r="C1598" s="71" t="s">
        <v>13</v>
      </c>
      <c r="D1598" s="72" t="s">
        <v>94</v>
      </c>
      <c r="E1598" s="72"/>
      <c r="F1598" s="72"/>
      <c r="G1598" s="73"/>
      <c r="H1598" s="73"/>
      <c r="I1598" s="73" t="s">
        <v>69</v>
      </c>
      <c r="J1598" s="72" t="s">
        <v>94</v>
      </c>
      <c r="K1598" s="30"/>
      <c r="L1598" s="113"/>
      <c r="M1598" s="114"/>
      <c r="N1598" s="30"/>
      <c r="O1598" s="30"/>
      <c r="P1598" s="30"/>
    </row>
    <row r="1599" spans="1:16" ht="15" customHeight="1" outlineLevel="1">
      <c r="A1599" s="162">
        <f>VLOOKUP(B1599,Serviços!A:D,2,FALSE)</f>
        <v>0</v>
      </c>
      <c r="B1599" s="162"/>
      <c r="C1599" s="60">
        <f>VLOOKUP(B1599,Serviços!A:D,3,FALSE)</f>
        <v>0</v>
      </c>
      <c r="D1599" s="74">
        <f>VLOOKUP(B1599,Serviços!A:F,6,FALSE)</f>
        <v>0</v>
      </c>
      <c r="E1599" s="171"/>
      <c r="F1599" s="171"/>
      <c r="G1599" s="171"/>
      <c r="H1599" s="171"/>
      <c r="I1599" s="57"/>
      <c r="J1599" s="59">
        <f>TRUNC(I1599*D1599,2)</f>
        <v>0</v>
      </c>
      <c r="K1599" s="33"/>
      <c r="L1599" s="115"/>
      <c r="M1599" s="116"/>
      <c r="N1599" s="33"/>
      <c r="O1599" s="33"/>
      <c r="P1599" s="33"/>
    </row>
    <row r="1600" spans="1:16" ht="15" customHeight="1" outlineLevel="1">
      <c r="A1600" s="162">
        <f>VLOOKUP(B1600,Serviços!A:D,2,FALSE)</f>
        <v>0</v>
      </c>
      <c r="B1600" s="162"/>
      <c r="C1600" s="60">
        <f>VLOOKUP(B1600,Serviços!A:D,3,FALSE)</f>
        <v>0</v>
      </c>
      <c r="D1600" s="74">
        <f>VLOOKUP(B1600,Serviços!A:F,6,FALSE)</f>
        <v>0</v>
      </c>
      <c r="E1600" s="171"/>
      <c r="F1600" s="171"/>
      <c r="G1600" s="171"/>
      <c r="H1600" s="171"/>
      <c r="I1600" s="57"/>
      <c r="J1600" s="59">
        <f t="shared" ref="J1600:J1603" si="128">TRUNC(I1600*D1600,2)</f>
        <v>0</v>
      </c>
      <c r="K1600" s="33"/>
      <c r="L1600" s="115"/>
      <c r="M1600" s="116"/>
      <c r="N1600" s="33"/>
      <c r="O1600" s="33"/>
      <c r="P1600" s="33"/>
    </row>
    <row r="1601" spans="1:16" ht="15" customHeight="1" outlineLevel="1">
      <c r="A1601" s="162">
        <f>VLOOKUP(B1601,Serviços!A:D,2,FALSE)</f>
        <v>0</v>
      </c>
      <c r="B1601" s="162"/>
      <c r="C1601" s="60">
        <f>VLOOKUP(B1601,Serviços!A:D,3,FALSE)</f>
        <v>0</v>
      </c>
      <c r="D1601" s="74">
        <f>VLOOKUP(B1601,Serviços!A:F,6,FALSE)</f>
        <v>0</v>
      </c>
      <c r="E1601" s="171"/>
      <c r="F1601" s="171"/>
      <c r="G1601" s="171"/>
      <c r="H1601" s="171"/>
      <c r="I1601" s="57"/>
      <c r="J1601" s="59">
        <f t="shared" si="128"/>
        <v>0</v>
      </c>
      <c r="K1601" s="33"/>
      <c r="L1601" s="115"/>
      <c r="M1601" s="116"/>
      <c r="N1601" s="33"/>
      <c r="O1601" s="33"/>
      <c r="P1601" s="33"/>
    </row>
    <row r="1602" spans="1:16" ht="15" customHeight="1" outlineLevel="1">
      <c r="A1602" s="162">
        <f>VLOOKUP(B1602,Serviços!A:D,2,FALSE)</f>
        <v>0</v>
      </c>
      <c r="B1602" s="162"/>
      <c r="C1602" s="60">
        <f>VLOOKUP(B1602,Serviços!A:D,3,FALSE)</f>
        <v>0</v>
      </c>
      <c r="D1602" s="74">
        <f>VLOOKUP(B1602,Serviços!A:F,6,FALSE)</f>
        <v>0</v>
      </c>
      <c r="E1602" s="171"/>
      <c r="F1602" s="171"/>
      <c r="G1602" s="171"/>
      <c r="H1602" s="171"/>
      <c r="I1602" s="57"/>
      <c r="J1602" s="59">
        <f t="shared" si="128"/>
        <v>0</v>
      </c>
      <c r="K1602" s="33"/>
      <c r="L1602" s="115"/>
      <c r="M1602" s="116"/>
      <c r="N1602" s="33"/>
      <c r="O1602" s="33"/>
      <c r="P1602" s="33"/>
    </row>
    <row r="1603" spans="1:16" ht="15" customHeight="1" outlineLevel="1">
      <c r="A1603" s="162">
        <f>VLOOKUP(B1603,Serviços!A:D,2,FALSE)</f>
        <v>0</v>
      </c>
      <c r="B1603" s="162"/>
      <c r="C1603" s="60">
        <f>VLOOKUP(B1603,Serviços!A:D,3,FALSE)</f>
        <v>0</v>
      </c>
      <c r="D1603" s="74">
        <f>VLOOKUP(B1603,Serviços!A:F,6,FALSE)</f>
        <v>0</v>
      </c>
      <c r="E1603" s="171"/>
      <c r="F1603" s="171"/>
      <c r="G1603" s="171"/>
      <c r="H1603" s="171"/>
      <c r="I1603" s="57"/>
      <c r="J1603" s="59">
        <f t="shared" si="128"/>
        <v>0</v>
      </c>
      <c r="K1603" s="33"/>
      <c r="L1603" s="115"/>
      <c r="M1603" s="116"/>
      <c r="N1603" s="33"/>
      <c r="O1603" s="33"/>
      <c r="P1603" s="33"/>
    </row>
    <row r="1604" spans="1:16" ht="18" customHeight="1" outlineLevel="1">
      <c r="A1604" s="34"/>
      <c r="B1604" s="34"/>
      <c r="C1604" s="35"/>
      <c r="D1604" s="34"/>
      <c r="E1604" s="34"/>
      <c r="F1604" s="34"/>
      <c r="G1604" s="34"/>
      <c r="H1604" s="34"/>
      <c r="I1604" s="51" t="s">
        <v>88</v>
      </c>
      <c r="J1604" s="52">
        <f>SUBTOTAL(9,J1599:J1603)</f>
        <v>0</v>
      </c>
      <c r="K1604" s="33"/>
      <c r="L1604" s="117"/>
      <c r="M1604" s="46"/>
      <c r="N1604" s="39"/>
      <c r="O1604" s="39"/>
      <c r="P1604" s="39"/>
    </row>
    <row r="1605" spans="1:16" ht="18" customHeight="1" outlineLevel="1">
      <c r="A1605" s="28" t="s">
        <v>89</v>
      </c>
      <c r="B1605" s="53" t="s">
        <v>64</v>
      </c>
      <c r="C1605" s="29" t="s">
        <v>13</v>
      </c>
      <c r="D1605" s="137" t="s">
        <v>90</v>
      </c>
      <c r="E1605" s="137" t="s">
        <v>91</v>
      </c>
      <c r="F1605" s="137" t="s">
        <v>92</v>
      </c>
      <c r="G1605" s="137" t="s">
        <v>93</v>
      </c>
      <c r="H1605" s="137" t="s">
        <v>81</v>
      </c>
      <c r="I1605" s="136" t="s">
        <v>69</v>
      </c>
      <c r="J1605" s="137" t="s">
        <v>94</v>
      </c>
      <c r="K1605" s="161"/>
      <c r="L1605" s="113"/>
      <c r="M1605" s="114"/>
      <c r="N1605" s="161"/>
      <c r="O1605" s="161"/>
      <c r="P1605" s="161"/>
    </row>
    <row r="1606" spans="1:16" ht="15" customHeight="1" outlineLevel="1">
      <c r="A1606" s="40"/>
      <c r="B1606" s="40"/>
      <c r="C1606" s="41"/>
      <c r="D1606" s="32"/>
      <c r="E1606" s="38"/>
      <c r="F1606" s="38"/>
      <c r="G1606" s="38"/>
      <c r="H1606" s="170"/>
      <c r="I1606" s="57"/>
      <c r="J1606" s="59">
        <f t="shared" ref="J1606:J1610" si="129">TRUNC(I1606*D1606,2)</f>
        <v>0</v>
      </c>
      <c r="K1606" s="33"/>
      <c r="L1606" s="115"/>
      <c r="M1606" s="116"/>
      <c r="N1606" s="33"/>
      <c r="O1606" s="33"/>
      <c r="P1606" s="33"/>
    </row>
    <row r="1607" spans="1:16" ht="15" customHeight="1" outlineLevel="1">
      <c r="A1607" s="40"/>
      <c r="B1607" s="40"/>
      <c r="C1607" s="41"/>
      <c r="D1607" s="32"/>
      <c r="E1607" s="38"/>
      <c r="F1607" s="38"/>
      <c r="G1607" s="38"/>
      <c r="H1607" s="170"/>
      <c r="I1607" s="57"/>
      <c r="J1607" s="59">
        <f t="shared" si="129"/>
        <v>0</v>
      </c>
      <c r="K1607" s="33"/>
      <c r="L1607" s="115"/>
      <c r="M1607" s="116"/>
      <c r="N1607" s="33"/>
      <c r="O1607" s="33"/>
      <c r="P1607" s="33"/>
    </row>
    <row r="1608" spans="1:16" ht="15" customHeight="1" outlineLevel="1">
      <c r="A1608" s="40"/>
      <c r="B1608" s="40"/>
      <c r="C1608" s="41"/>
      <c r="D1608" s="32"/>
      <c r="E1608" s="38"/>
      <c r="F1608" s="38"/>
      <c r="G1608" s="38"/>
      <c r="H1608" s="170"/>
      <c r="I1608" s="57"/>
      <c r="J1608" s="59">
        <f t="shared" si="129"/>
        <v>0</v>
      </c>
      <c r="K1608" s="33"/>
      <c r="L1608" s="115"/>
      <c r="M1608" s="116"/>
      <c r="N1608" s="33"/>
      <c r="O1608" s="33"/>
      <c r="P1608" s="33"/>
    </row>
    <row r="1609" spans="1:16" ht="15" customHeight="1" outlineLevel="1">
      <c r="A1609" s="40"/>
      <c r="B1609" s="40"/>
      <c r="C1609" s="41"/>
      <c r="D1609" s="32"/>
      <c r="E1609" s="38"/>
      <c r="F1609" s="38"/>
      <c r="G1609" s="38"/>
      <c r="H1609" s="170"/>
      <c r="I1609" s="57"/>
      <c r="J1609" s="59">
        <f t="shared" si="129"/>
        <v>0</v>
      </c>
      <c r="K1609" s="33"/>
      <c r="L1609" s="115"/>
      <c r="M1609" s="116"/>
      <c r="N1609" s="33"/>
      <c r="O1609" s="33"/>
      <c r="P1609" s="33"/>
    </row>
    <row r="1610" spans="1:16" ht="15" customHeight="1" outlineLevel="1">
      <c r="A1610" s="40"/>
      <c r="B1610" s="40"/>
      <c r="C1610" s="41"/>
      <c r="D1610" s="32"/>
      <c r="E1610" s="38"/>
      <c r="F1610" s="38"/>
      <c r="G1610" s="38"/>
      <c r="H1610" s="170"/>
      <c r="I1610" s="57"/>
      <c r="J1610" s="61">
        <f t="shared" si="129"/>
        <v>0</v>
      </c>
      <c r="K1610" s="33"/>
      <c r="L1610" s="115"/>
      <c r="M1610" s="116"/>
      <c r="N1610" s="33"/>
      <c r="O1610" s="33"/>
      <c r="P1610" s="33"/>
    </row>
    <row r="1611" spans="1:16" ht="18" customHeight="1" outlineLevel="1">
      <c r="A1611" s="43"/>
      <c r="B1611" s="43"/>
      <c r="C1611" s="44"/>
      <c r="D1611" s="43"/>
      <c r="E1611" s="43"/>
      <c r="F1611" s="43"/>
      <c r="G1611" s="43"/>
      <c r="H1611" s="43"/>
      <c r="I1611" s="75" t="s">
        <v>95</v>
      </c>
      <c r="J1611" s="62">
        <f>SUBTOTAL(9,J1606:J1610)</f>
        <v>0</v>
      </c>
      <c r="K1611" s="164"/>
      <c r="L1611" s="164"/>
      <c r="M1611" s="160"/>
      <c r="N1611" s="164"/>
      <c r="O1611" s="164"/>
      <c r="P1611" s="164"/>
    </row>
    <row r="1612" spans="1:16" ht="18" customHeight="1" outlineLevel="1">
      <c r="A1612" s="43"/>
      <c r="B1612" s="43"/>
      <c r="C1612" s="44"/>
      <c r="D1612" s="43"/>
      <c r="E1612" s="43"/>
      <c r="F1612" s="43"/>
      <c r="G1612" s="43"/>
      <c r="H1612" s="43"/>
      <c r="I1612" s="75" t="s">
        <v>106</v>
      </c>
      <c r="J1612" s="76">
        <f>SUBTOTAL(9,J1585:J1611)</f>
        <v>80.02</v>
      </c>
      <c r="K1612" s="164"/>
      <c r="L1612" s="164"/>
      <c r="M1612" s="160"/>
      <c r="N1612" s="164"/>
      <c r="O1612" s="164"/>
      <c r="P1612" s="164"/>
    </row>
    <row r="1613" spans="1:16" ht="18" customHeight="1" outlineLevel="1">
      <c r="A1613" s="43"/>
      <c r="B1613" s="43" t="s">
        <v>10</v>
      </c>
      <c r="C1613" s="44"/>
      <c r="D1613" s="43"/>
      <c r="E1613" s="43"/>
      <c r="F1613" s="43"/>
      <c r="G1613" s="43"/>
      <c r="H1613" s="54" t="s">
        <v>367</v>
      </c>
      <c r="I1613" s="172">
        <f>$M$1</f>
        <v>0.20480000000000001</v>
      </c>
      <c r="J1613" s="76">
        <f>TRUNC(J1612*I1613,2)</f>
        <v>16.38</v>
      </c>
      <c r="K1613" s="164"/>
      <c r="L1613" s="115"/>
      <c r="M1613" s="116"/>
      <c r="N1613" s="164"/>
      <c r="O1613" s="164"/>
      <c r="P1613" s="164"/>
    </row>
    <row r="1614" spans="1:16" ht="18" customHeight="1" outlineLevel="1">
      <c r="A1614" s="43"/>
      <c r="B1614" s="53" t="s">
        <v>372</v>
      </c>
      <c r="C1614" s="55">
        <v>45135</v>
      </c>
      <c r="D1614" s="43"/>
      <c r="E1614" s="43"/>
      <c r="F1614" s="43"/>
      <c r="G1614" s="43"/>
      <c r="H1614" s="43"/>
      <c r="I1614" s="75" t="s">
        <v>96</v>
      </c>
      <c r="J1614" s="76">
        <f>SUM(J1612:J1613)</f>
        <v>96.399999999999991</v>
      </c>
      <c r="K1614" s="164"/>
      <c r="L1614" s="113"/>
      <c r="M1614" s="114"/>
      <c r="N1614" s="164"/>
      <c r="O1614" s="164"/>
      <c r="P1614" s="164"/>
    </row>
    <row r="1616" spans="1:16" s="266" customFormat="1" ht="18" customHeight="1">
      <c r="A1616" s="260" t="s">
        <v>582</v>
      </c>
      <c r="B1616" s="261"/>
      <c r="C1616" s="262"/>
      <c r="D1616" s="261"/>
      <c r="E1616" s="261"/>
      <c r="F1616" s="261"/>
      <c r="G1616" s="261"/>
      <c r="H1616" s="261"/>
      <c r="I1616" s="263"/>
      <c r="J1616" s="261"/>
      <c r="K1616" s="264"/>
      <c r="L1616" s="264"/>
      <c r="M1616" s="265"/>
      <c r="N1616" s="264"/>
      <c r="O1616" s="264"/>
      <c r="P1616" s="264"/>
    </row>
    <row r="1617" spans="1:16" ht="18" customHeight="1" outlineLevel="1">
      <c r="A1617" s="28" t="s">
        <v>63</v>
      </c>
      <c r="B1617" s="137" t="s">
        <v>64</v>
      </c>
      <c r="C1617" s="29" t="s">
        <v>65</v>
      </c>
      <c r="D1617" s="137" t="s">
        <v>66</v>
      </c>
      <c r="E1617" s="321" t="s">
        <v>67</v>
      </c>
      <c r="F1617" s="321"/>
      <c r="G1617" s="321" t="s">
        <v>68</v>
      </c>
      <c r="H1617" s="321"/>
      <c r="I1617" s="136" t="s">
        <v>69</v>
      </c>
      <c r="J1617" s="137" t="s">
        <v>70</v>
      </c>
      <c r="K1617" s="30"/>
      <c r="L1617" s="113"/>
      <c r="M1617" s="114"/>
      <c r="N1617" s="161"/>
      <c r="O1617" s="161"/>
      <c r="P1617" s="161"/>
    </row>
    <row r="1618" spans="1:16" ht="15" customHeight="1" outlineLevel="1">
      <c r="A1618" s="162" t="str">
        <f>VLOOKUP(B1618,Equipamentos!A:E,2,FALSE)</f>
        <v>BETONEIRA DE 320L - ELÉTRICA</v>
      </c>
      <c r="B1618" s="163">
        <v>30032</v>
      </c>
      <c r="C1618" s="56">
        <v>0.71</v>
      </c>
      <c r="D1618" s="57">
        <v>0.28999999999999998</v>
      </c>
      <c r="E1618" s="320">
        <f>VLOOKUP(B1618,Equipamentos!A:E,4,FALSE)</f>
        <v>0.92</v>
      </c>
      <c r="F1618" s="320"/>
      <c r="G1618" s="320">
        <f>VLOOKUP(B1618,Equipamentos!A:E,5,FALSE)</f>
        <v>0.55000000000000004</v>
      </c>
      <c r="H1618" s="320"/>
      <c r="I1618" s="31">
        <v>1</v>
      </c>
      <c r="J1618" s="59">
        <f>TRUNC(I1618*((C1618*E1618)+(D1618*G1618)),2)-0.01</f>
        <v>0.8</v>
      </c>
      <c r="K1618" s="33"/>
      <c r="L1618" s="115"/>
      <c r="M1618" s="116"/>
      <c r="N1618" s="164"/>
      <c r="O1618" s="164"/>
      <c r="P1618" s="164"/>
    </row>
    <row r="1619" spans="1:16" ht="15" customHeight="1" outlineLevel="1">
      <c r="A1619" s="162" t="str">
        <f>VLOOKUP(B1619,Equipamentos!A:E,2,FALSE)</f>
        <v>VIBRADOR DE IMERSÃO - D = 35 mm</v>
      </c>
      <c r="B1619" s="163">
        <v>30034</v>
      </c>
      <c r="C1619" s="56">
        <v>0.28999999999999998</v>
      </c>
      <c r="D1619" s="57">
        <v>0.71</v>
      </c>
      <c r="E1619" s="320">
        <f>VLOOKUP(B1619,Equipamentos!A:E,4,FALSE)</f>
        <v>4.93</v>
      </c>
      <c r="F1619" s="320"/>
      <c r="G1619" s="320">
        <f>VLOOKUP(B1619,Equipamentos!A:E,5,FALSE)</f>
        <v>0.65</v>
      </c>
      <c r="H1619" s="320"/>
      <c r="I1619" s="31">
        <v>1</v>
      </c>
      <c r="J1619" s="59">
        <f>TRUNC(I1619*((C1619*E1619)+(D1619*G1619)),2)-0.01</f>
        <v>1.88</v>
      </c>
      <c r="K1619" s="33"/>
      <c r="L1619" s="115"/>
      <c r="M1619" s="116"/>
      <c r="N1619" s="164"/>
      <c r="O1619" s="164"/>
      <c r="P1619" s="164"/>
    </row>
    <row r="1620" spans="1:16" ht="15" customHeight="1" outlineLevel="1">
      <c r="A1620" s="162" t="str">
        <f>VLOOKUP(B1620,Equipamentos!A:E,2,FALSE)</f>
        <v>GRUPO GERADOR 36 / 40 KVA</v>
      </c>
      <c r="B1620" s="163">
        <v>30042</v>
      </c>
      <c r="C1620" s="56">
        <v>0.71</v>
      </c>
      <c r="D1620" s="57">
        <v>0.28999999999999998</v>
      </c>
      <c r="E1620" s="320">
        <f>VLOOKUP(B1620,Equipamentos!A:E,4,FALSE)</f>
        <v>37.67</v>
      </c>
      <c r="F1620" s="320"/>
      <c r="G1620" s="320">
        <f>VLOOKUP(B1620,Equipamentos!A:E,5,FALSE)</f>
        <v>2.7</v>
      </c>
      <c r="H1620" s="320"/>
      <c r="I1620" s="31">
        <v>1</v>
      </c>
      <c r="J1620" s="59">
        <f t="shared" ref="J1620:J1627" si="130">TRUNC(I1620*((C1620*E1620)+(D1620*G1620)),2)</f>
        <v>27.52</v>
      </c>
      <c r="K1620" s="33"/>
      <c r="L1620" s="115"/>
      <c r="M1620" s="116"/>
      <c r="N1620" s="164"/>
      <c r="O1620" s="164"/>
      <c r="P1620" s="164"/>
    </row>
    <row r="1621" spans="1:16" ht="15" customHeight="1" outlineLevel="1">
      <c r="A1621" s="162">
        <f>VLOOKUP(B1621,Equipamentos!A:E,2,FALSE)</f>
        <v>0</v>
      </c>
      <c r="B1621" s="163"/>
      <c r="C1621" s="56"/>
      <c r="D1621" s="57"/>
      <c r="E1621" s="320">
        <f>VLOOKUP(B1621,Equipamentos!A:E,4,FALSE)</f>
        <v>0</v>
      </c>
      <c r="F1621" s="320"/>
      <c r="G1621" s="320">
        <f>VLOOKUP(B1621,Equipamentos!A:E,5,FALSE)</f>
        <v>0</v>
      </c>
      <c r="H1621" s="320"/>
      <c r="I1621" s="31"/>
      <c r="J1621" s="59">
        <f t="shared" si="130"/>
        <v>0</v>
      </c>
      <c r="K1621" s="33"/>
      <c r="L1621" s="115"/>
      <c r="M1621" s="116"/>
      <c r="N1621" s="164"/>
      <c r="O1621" s="164"/>
      <c r="P1621" s="164"/>
    </row>
    <row r="1622" spans="1:16" ht="15" customHeight="1" outlineLevel="1">
      <c r="A1622" s="162">
        <f>VLOOKUP(B1622,Equipamentos!A:E,2,FALSE)</f>
        <v>0</v>
      </c>
      <c r="B1622" s="163"/>
      <c r="C1622" s="56"/>
      <c r="D1622" s="57"/>
      <c r="E1622" s="320">
        <f>VLOOKUP(B1622,Equipamentos!A:E,4,FALSE)</f>
        <v>0</v>
      </c>
      <c r="F1622" s="320"/>
      <c r="G1622" s="320">
        <f>VLOOKUP(B1622,Equipamentos!A:E,5,FALSE)</f>
        <v>0</v>
      </c>
      <c r="H1622" s="320"/>
      <c r="I1622" s="31"/>
      <c r="J1622" s="59">
        <f t="shared" si="130"/>
        <v>0</v>
      </c>
      <c r="K1622" s="33"/>
      <c r="L1622" s="115"/>
      <c r="M1622" s="116"/>
      <c r="N1622" s="164"/>
      <c r="O1622" s="164"/>
      <c r="P1622" s="164"/>
    </row>
    <row r="1623" spans="1:16" ht="15" customHeight="1" outlineLevel="1">
      <c r="A1623" s="162">
        <f>VLOOKUP(B1623,Equipamentos!A:E,2,FALSE)</f>
        <v>0</v>
      </c>
      <c r="B1623" s="163"/>
      <c r="C1623" s="56"/>
      <c r="D1623" s="57"/>
      <c r="E1623" s="320">
        <f>VLOOKUP(B1623,Equipamentos!A:E,4,FALSE)</f>
        <v>0</v>
      </c>
      <c r="F1623" s="320"/>
      <c r="G1623" s="320">
        <f>VLOOKUP(B1623,Equipamentos!A:E,5,FALSE)</f>
        <v>0</v>
      </c>
      <c r="H1623" s="320"/>
      <c r="I1623" s="31"/>
      <c r="J1623" s="59">
        <f t="shared" si="130"/>
        <v>0</v>
      </c>
      <c r="K1623" s="33"/>
      <c r="L1623" s="115"/>
      <c r="M1623" s="116"/>
      <c r="N1623" s="164"/>
      <c r="O1623" s="164"/>
      <c r="P1623" s="164"/>
    </row>
    <row r="1624" spans="1:16" ht="15" customHeight="1" outlineLevel="1">
      <c r="A1624" s="162">
        <f>VLOOKUP(B1624,Equipamentos!A:E,2,FALSE)</f>
        <v>0</v>
      </c>
      <c r="B1624" s="163"/>
      <c r="C1624" s="56"/>
      <c r="D1624" s="57"/>
      <c r="E1624" s="320">
        <f>VLOOKUP(B1624,Equipamentos!A:E,4,FALSE)</f>
        <v>0</v>
      </c>
      <c r="F1624" s="320"/>
      <c r="G1624" s="320">
        <f>VLOOKUP(B1624,Equipamentos!A:E,5,FALSE)</f>
        <v>0</v>
      </c>
      <c r="H1624" s="320"/>
      <c r="I1624" s="31"/>
      <c r="J1624" s="59">
        <f t="shared" si="130"/>
        <v>0</v>
      </c>
      <c r="K1624" s="33"/>
      <c r="L1624" s="115"/>
      <c r="M1624" s="116"/>
      <c r="N1624" s="164"/>
      <c r="O1624" s="164"/>
      <c r="P1624" s="164"/>
    </row>
    <row r="1625" spans="1:16" ht="15" customHeight="1" outlineLevel="1">
      <c r="A1625" s="162">
        <f>VLOOKUP(B1625,Equipamentos!A:E,2,FALSE)</f>
        <v>0</v>
      </c>
      <c r="B1625" s="163"/>
      <c r="C1625" s="56"/>
      <c r="D1625" s="57"/>
      <c r="E1625" s="320">
        <f>VLOOKUP(B1625,Equipamentos!A:E,4,FALSE)</f>
        <v>0</v>
      </c>
      <c r="F1625" s="320"/>
      <c r="G1625" s="320">
        <f>VLOOKUP(B1625,Equipamentos!A:E,5,FALSE)</f>
        <v>0</v>
      </c>
      <c r="H1625" s="320"/>
      <c r="I1625" s="31"/>
      <c r="J1625" s="59">
        <f t="shared" si="130"/>
        <v>0</v>
      </c>
      <c r="K1625" s="33"/>
      <c r="L1625" s="115"/>
      <c r="M1625" s="116"/>
      <c r="N1625" s="164"/>
      <c r="O1625" s="164"/>
      <c r="P1625" s="164"/>
    </row>
    <row r="1626" spans="1:16" ht="15" customHeight="1" outlineLevel="1">
      <c r="A1626" s="162">
        <f>VLOOKUP(B1626,Equipamentos!A:E,2,FALSE)</f>
        <v>0</v>
      </c>
      <c r="B1626" s="163"/>
      <c r="C1626" s="56"/>
      <c r="D1626" s="57"/>
      <c r="E1626" s="320">
        <f>VLOOKUP(B1626,Equipamentos!A:E,4,FALSE)</f>
        <v>0</v>
      </c>
      <c r="F1626" s="320"/>
      <c r="G1626" s="320">
        <f>VLOOKUP(B1626,Equipamentos!A:E,5,FALSE)</f>
        <v>0</v>
      </c>
      <c r="H1626" s="320"/>
      <c r="I1626" s="31"/>
      <c r="J1626" s="59">
        <f t="shared" si="130"/>
        <v>0</v>
      </c>
      <c r="K1626" s="33"/>
      <c r="L1626" s="115"/>
      <c r="M1626" s="116"/>
      <c r="N1626" s="164"/>
      <c r="O1626" s="164"/>
      <c r="P1626" s="164"/>
    </row>
    <row r="1627" spans="1:16" ht="15" customHeight="1" outlineLevel="1">
      <c r="A1627" s="162">
        <f>VLOOKUP(B1627,Equipamentos!A:E,2,FALSE)</f>
        <v>0</v>
      </c>
      <c r="B1627" s="163"/>
      <c r="C1627" s="56"/>
      <c r="D1627" s="57"/>
      <c r="E1627" s="320">
        <f>VLOOKUP(B1627,Equipamentos!A:E,4,FALSE)</f>
        <v>0</v>
      </c>
      <c r="F1627" s="320"/>
      <c r="G1627" s="320">
        <f>VLOOKUP(B1627,Equipamentos!A:E,5,FALSE)</f>
        <v>0</v>
      </c>
      <c r="H1627" s="320"/>
      <c r="I1627" s="31"/>
      <c r="J1627" s="61">
        <f t="shared" si="130"/>
        <v>0</v>
      </c>
      <c r="K1627" s="33"/>
      <c r="L1627" s="115"/>
      <c r="M1627" s="116"/>
      <c r="N1627" s="164"/>
      <c r="O1627" s="164"/>
      <c r="P1627" s="164"/>
    </row>
    <row r="1628" spans="1:16" ht="18" customHeight="1" outlineLevel="1">
      <c r="A1628" s="34"/>
      <c r="B1628" s="34"/>
      <c r="C1628" s="35"/>
      <c r="D1628" s="34"/>
      <c r="E1628" s="34"/>
      <c r="F1628" s="34"/>
      <c r="G1628" s="34"/>
      <c r="H1628" s="34"/>
      <c r="I1628" s="36" t="s">
        <v>71</v>
      </c>
      <c r="J1628" s="62">
        <f>SUBTOTAL(9,J1618:J1627)</f>
        <v>30.2</v>
      </c>
      <c r="K1628" s="33"/>
      <c r="L1628" s="117"/>
      <c r="M1628" s="46"/>
      <c r="N1628" s="164"/>
      <c r="O1628" s="164"/>
      <c r="P1628" s="164"/>
    </row>
    <row r="1629" spans="1:16" ht="18" customHeight="1" outlineLevel="1">
      <c r="A1629" s="28" t="s">
        <v>72</v>
      </c>
      <c r="B1629" s="137" t="s">
        <v>64</v>
      </c>
      <c r="C1629" s="29" t="s">
        <v>73</v>
      </c>
      <c r="D1629" s="137" t="s">
        <v>74</v>
      </c>
      <c r="E1629" s="321" t="s">
        <v>368</v>
      </c>
      <c r="F1629" s="326"/>
      <c r="G1629" s="165"/>
      <c r="H1629" s="165"/>
      <c r="I1629" s="136" t="s">
        <v>69</v>
      </c>
      <c r="J1629" s="63" t="s">
        <v>70</v>
      </c>
      <c r="K1629" s="30"/>
      <c r="L1629" s="113"/>
      <c r="M1629" s="114"/>
      <c r="N1629" s="30"/>
      <c r="O1629" s="30"/>
      <c r="P1629" s="30"/>
    </row>
    <row r="1630" spans="1:16" ht="15" customHeight="1" outlineLevel="1">
      <c r="A1630" s="162" t="str">
        <f>VLOOKUP(B1630,'M.O.'!A:E,2,FALSE)</f>
        <v>OPERADOR DE EQUIPAMENTO LEVE</v>
      </c>
      <c r="B1630" s="163">
        <v>20000</v>
      </c>
      <c r="C1630" s="58">
        <v>8.2799999999999994</v>
      </c>
      <c r="D1630" s="59">
        <f>VLOOKUP(B1630,'M.O.'!A:E,5,FALSE)</f>
        <v>18.71</v>
      </c>
      <c r="E1630" s="323">
        <v>111.5</v>
      </c>
      <c r="F1630" s="323"/>
      <c r="G1630" s="38"/>
      <c r="H1630" s="38"/>
      <c r="I1630" s="31">
        <v>0.71</v>
      </c>
      <c r="J1630" s="59">
        <f t="shared" ref="J1630:J1639" si="131">TRUNC(I1630*D1630,2)</f>
        <v>13.28</v>
      </c>
      <c r="K1630" s="33"/>
      <c r="L1630" s="113"/>
      <c r="M1630" s="116"/>
      <c r="N1630" s="33"/>
      <c r="O1630" s="33"/>
      <c r="P1630" s="33"/>
    </row>
    <row r="1631" spans="1:16" ht="15" outlineLevel="1">
      <c r="A1631" s="162" t="str">
        <f>VLOOKUP(B1631,'M.O.'!A:E,2,FALSE)</f>
        <v>PEDREIRO</v>
      </c>
      <c r="B1631" s="163">
        <v>20017</v>
      </c>
      <c r="C1631" s="58">
        <v>7.57</v>
      </c>
      <c r="D1631" s="59">
        <f>VLOOKUP(B1631,'M.O.'!A:E,5,FALSE)</f>
        <v>18.71</v>
      </c>
      <c r="E1631" s="323">
        <v>111.5</v>
      </c>
      <c r="F1631" s="323"/>
      <c r="G1631" s="38"/>
      <c r="H1631" s="38"/>
      <c r="I1631" s="31">
        <v>2</v>
      </c>
      <c r="J1631" s="59">
        <f t="shared" si="131"/>
        <v>37.42</v>
      </c>
      <c r="K1631" s="33"/>
      <c r="L1631" s="113"/>
      <c r="M1631" s="116"/>
      <c r="N1631" s="33"/>
      <c r="O1631" s="33"/>
      <c r="P1631" s="33"/>
    </row>
    <row r="1632" spans="1:16" ht="15" outlineLevel="1">
      <c r="A1632" s="162" t="str">
        <f>VLOOKUP(B1632,'M.O.'!A:E,2,FALSE)</f>
        <v>SERVENTE</v>
      </c>
      <c r="B1632" s="163">
        <v>20031</v>
      </c>
      <c r="C1632" s="58">
        <v>5.39</v>
      </c>
      <c r="D1632" s="59">
        <f>VLOOKUP(B1632,'M.O.'!A:E,5,FALSE)</f>
        <v>12.98</v>
      </c>
      <c r="E1632" s="323">
        <v>111.5</v>
      </c>
      <c r="F1632" s="323"/>
      <c r="G1632" s="38"/>
      <c r="H1632" s="38"/>
      <c r="I1632" s="31">
        <v>15</v>
      </c>
      <c r="J1632" s="59">
        <f t="shared" si="131"/>
        <v>194.7</v>
      </c>
      <c r="K1632" s="33"/>
      <c r="L1632" s="113"/>
      <c r="M1632" s="116"/>
      <c r="N1632" s="33"/>
      <c r="O1632" s="33"/>
      <c r="P1632" s="33"/>
    </row>
    <row r="1633" spans="1:16" ht="15" outlineLevel="1">
      <c r="A1633" s="162">
        <f>VLOOKUP(B1633,'M.O.'!A:E,2,FALSE)</f>
        <v>0</v>
      </c>
      <c r="B1633" s="163"/>
      <c r="C1633" s="58"/>
      <c r="D1633" s="59">
        <f>VLOOKUP(B1633,'M.O.'!A:E,5,FALSE)</f>
        <v>0</v>
      </c>
      <c r="E1633" s="323">
        <v>111.5</v>
      </c>
      <c r="F1633" s="323"/>
      <c r="G1633" s="38"/>
      <c r="H1633" s="38"/>
      <c r="I1633" s="31"/>
      <c r="J1633" s="59">
        <f t="shared" si="131"/>
        <v>0</v>
      </c>
      <c r="K1633" s="33"/>
      <c r="L1633" s="113"/>
      <c r="M1633" s="116"/>
      <c r="N1633" s="33"/>
      <c r="O1633" s="33"/>
      <c r="P1633" s="33"/>
    </row>
    <row r="1634" spans="1:16" ht="15" outlineLevel="1">
      <c r="A1634" s="162">
        <f>VLOOKUP(B1634,'M.O.'!A:E,2,FALSE)</f>
        <v>0</v>
      </c>
      <c r="B1634" s="163"/>
      <c r="C1634" s="58"/>
      <c r="D1634" s="59">
        <f>VLOOKUP(B1634,'M.O.'!A:E,5,FALSE)</f>
        <v>0</v>
      </c>
      <c r="E1634" s="323">
        <v>111.5</v>
      </c>
      <c r="F1634" s="323"/>
      <c r="G1634" s="38"/>
      <c r="H1634" s="38"/>
      <c r="I1634" s="31"/>
      <c r="J1634" s="59">
        <f t="shared" si="131"/>
        <v>0</v>
      </c>
      <c r="K1634" s="33"/>
      <c r="L1634" s="115"/>
      <c r="M1634" s="116"/>
      <c r="N1634" s="33"/>
      <c r="O1634" s="33"/>
      <c r="P1634" s="33"/>
    </row>
    <row r="1635" spans="1:16" ht="15" outlineLevel="1">
      <c r="A1635" s="162">
        <f>VLOOKUP(B1635,'M.O.'!A:E,2,FALSE)</f>
        <v>0</v>
      </c>
      <c r="B1635" s="163"/>
      <c r="C1635" s="58"/>
      <c r="D1635" s="59">
        <f>VLOOKUP(B1635,'M.O.'!A:E,5,FALSE)</f>
        <v>0</v>
      </c>
      <c r="E1635" s="323">
        <v>111.5</v>
      </c>
      <c r="F1635" s="323"/>
      <c r="G1635" s="38"/>
      <c r="H1635" s="38"/>
      <c r="I1635" s="31"/>
      <c r="J1635" s="59">
        <f t="shared" si="131"/>
        <v>0</v>
      </c>
      <c r="K1635" s="33"/>
      <c r="L1635" s="115"/>
      <c r="M1635" s="116"/>
      <c r="N1635" s="33"/>
      <c r="O1635" s="33"/>
      <c r="P1635" s="33"/>
    </row>
    <row r="1636" spans="1:16" ht="15" outlineLevel="1">
      <c r="A1636" s="162">
        <f>VLOOKUP(B1636,'M.O.'!A:E,2,FALSE)</f>
        <v>0</v>
      </c>
      <c r="B1636" s="163"/>
      <c r="C1636" s="58"/>
      <c r="D1636" s="59">
        <f>VLOOKUP(B1636,'M.O.'!A:E,5,FALSE)</f>
        <v>0</v>
      </c>
      <c r="E1636" s="323">
        <v>111.5</v>
      </c>
      <c r="F1636" s="323"/>
      <c r="G1636" s="38"/>
      <c r="H1636" s="38"/>
      <c r="I1636" s="31"/>
      <c r="J1636" s="59">
        <f t="shared" si="131"/>
        <v>0</v>
      </c>
      <c r="K1636" s="33"/>
      <c r="L1636" s="115"/>
      <c r="M1636" s="116"/>
      <c r="N1636" s="33"/>
      <c r="O1636" s="33"/>
      <c r="P1636" s="33"/>
    </row>
    <row r="1637" spans="1:16" ht="15" outlineLevel="1">
      <c r="A1637" s="162">
        <f>VLOOKUP(B1637,'M.O.'!A:E,2,FALSE)</f>
        <v>0</v>
      </c>
      <c r="B1637" s="163"/>
      <c r="C1637" s="58"/>
      <c r="D1637" s="59">
        <f>VLOOKUP(B1637,'M.O.'!A:E,5,FALSE)</f>
        <v>0</v>
      </c>
      <c r="E1637" s="323">
        <v>111.5</v>
      </c>
      <c r="F1637" s="323"/>
      <c r="G1637" s="38"/>
      <c r="H1637" s="38"/>
      <c r="I1637" s="31"/>
      <c r="J1637" s="59">
        <f t="shared" si="131"/>
        <v>0</v>
      </c>
      <c r="K1637" s="33"/>
      <c r="L1637" s="115"/>
      <c r="M1637" s="116"/>
      <c r="N1637" s="33"/>
      <c r="O1637" s="33"/>
      <c r="P1637" s="33"/>
    </row>
    <row r="1638" spans="1:16" ht="15" outlineLevel="1">
      <c r="A1638" s="162">
        <f>VLOOKUP(B1638,'M.O.'!A:E,2,FALSE)</f>
        <v>0</v>
      </c>
      <c r="B1638" s="163"/>
      <c r="C1638" s="58"/>
      <c r="D1638" s="59">
        <f>VLOOKUP(B1638,'M.O.'!A:E,5,FALSE)</f>
        <v>0</v>
      </c>
      <c r="E1638" s="323">
        <v>111.5</v>
      </c>
      <c r="F1638" s="323"/>
      <c r="G1638" s="38"/>
      <c r="H1638" s="38"/>
      <c r="I1638" s="31"/>
      <c r="J1638" s="59">
        <f t="shared" si="131"/>
        <v>0</v>
      </c>
      <c r="K1638" s="33"/>
      <c r="L1638" s="115"/>
      <c r="M1638" s="116"/>
      <c r="N1638" s="33"/>
      <c r="O1638" s="33"/>
      <c r="P1638" s="33"/>
    </row>
    <row r="1639" spans="1:16" ht="15" outlineLevel="1">
      <c r="A1639" s="162">
        <f>VLOOKUP(B1639,'M.O.'!A:E,2,FALSE)</f>
        <v>0</v>
      </c>
      <c r="B1639" s="163"/>
      <c r="C1639" s="58"/>
      <c r="D1639" s="59">
        <f>VLOOKUP(B1639,'M.O.'!A:E,5,FALSE)</f>
        <v>0</v>
      </c>
      <c r="E1639" s="323">
        <v>111.5</v>
      </c>
      <c r="F1639" s="323"/>
      <c r="G1639" s="38"/>
      <c r="H1639" s="38"/>
      <c r="I1639" s="31"/>
      <c r="J1639" s="61">
        <f t="shared" si="131"/>
        <v>0</v>
      </c>
      <c r="K1639" s="33"/>
      <c r="L1639" s="115"/>
      <c r="M1639" s="116"/>
      <c r="N1639" s="33"/>
      <c r="O1639" s="33"/>
      <c r="P1639" s="33"/>
    </row>
    <row r="1640" spans="1:16" ht="18" customHeight="1" outlineLevel="1">
      <c r="A1640" s="34"/>
      <c r="B1640" s="34"/>
      <c r="C1640" s="35"/>
      <c r="D1640" s="34"/>
      <c r="E1640" s="34"/>
      <c r="F1640" s="34"/>
      <c r="G1640" s="34"/>
      <c r="H1640" s="34"/>
      <c r="I1640" s="36" t="s">
        <v>75</v>
      </c>
      <c r="J1640" s="62">
        <f>SUBTOTAL(9,J1630:J1639)</f>
        <v>245.39999999999998</v>
      </c>
      <c r="K1640" s="33"/>
      <c r="L1640" s="117"/>
      <c r="M1640" s="46"/>
      <c r="N1640" s="39"/>
      <c r="O1640" s="39"/>
      <c r="P1640" s="39"/>
    </row>
    <row r="1641" spans="1:16" ht="18" customHeight="1" outlineLevel="1">
      <c r="A1641" s="28" t="s">
        <v>76</v>
      </c>
      <c r="B1641" s="137" t="s">
        <v>64</v>
      </c>
      <c r="C1641" s="29" t="s">
        <v>77</v>
      </c>
      <c r="D1641" s="137" t="s">
        <v>78</v>
      </c>
      <c r="E1641" s="321" t="s">
        <v>79</v>
      </c>
      <c r="F1641" s="321"/>
      <c r="G1641" s="324" t="s">
        <v>80</v>
      </c>
      <c r="H1641" s="324"/>
      <c r="I1641" s="136"/>
      <c r="J1641" s="63" t="s">
        <v>81</v>
      </c>
      <c r="K1641" s="30"/>
      <c r="L1641" s="113"/>
      <c r="M1641" s="114"/>
      <c r="N1641" s="30"/>
      <c r="O1641" s="30"/>
      <c r="P1641" s="30"/>
    </row>
    <row r="1642" spans="1:16" ht="15" customHeight="1" outlineLevel="1">
      <c r="A1642" s="40" t="s">
        <v>369</v>
      </c>
      <c r="B1642" s="166">
        <v>14</v>
      </c>
      <c r="C1642" s="41">
        <v>0</v>
      </c>
      <c r="D1642" s="42" t="s">
        <v>98</v>
      </c>
      <c r="E1642" s="325"/>
      <c r="F1642" s="325"/>
      <c r="G1642" s="325"/>
      <c r="H1642" s="325"/>
      <c r="I1642" s="167"/>
      <c r="J1642" s="59">
        <f>TRUNC((IF(D1642&lt;&gt;0,J1640,0)+IF(E1642&lt;&gt;0,J1628,0)+IF(G1642&lt;&gt;0,J1661,0))*(C1642/100),2)</f>
        <v>0</v>
      </c>
      <c r="K1642" s="33"/>
      <c r="L1642" s="168"/>
      <c r="M1642" s="169"/>
      <c r="N1642" s="33"/>
      <c r="O1642" s="33"/>
      <c r="P1642" s="33"/>
    </row>
    <row r="1643" spans="1:16" ht="15" customHeight="1" outlineLevel="1">
      <c r="A1643" s="40" t="s">
        <v>99</v>
      </c>
      <c r="B1643" s="166">
        <v>11</v>
      </c>
      <c r="C1643" s="41">
        <v>1.1200000000000001</v>
      </c>
      <c r="D1643" s="42" t="s">
        <v>98</v>
      </c>
      <c r="E1643" s="325"/>
      <c r="F1643" s="325"/>
      <c r="G1643" s="325"/>
      <c r="H1643" s="325"/>
      <c r="I1643" s="167"/>
      <c r="J1643" s="59">
        <f>TRUNC((IF(D1643&lt;&gt;0,J1640,0)+IF(E1643&lt;&gt;0,J1628,0)+IF(G1643&lt;&gt;0,J1661,0))*(C1643/100),2)</f>
        <v>2.74</v>
      </c>
      <c r="K1643" s="33"/>
      <c r="L1643" s="168"/>
      <c r="M1643" s="169"/>
      <c r="N1643" s="33"/>
      <c r="O1643" s="33"/>
      <c r="P1643" s="33"/>
    </row>
    <row r="1644" spans="1:16" ht="15" customHeight="1" outlineLevel="1">
      <c r="A1644" s="40" t="s">
        <v>100</v>
      </c>
      <c r="B1644" s="166">
        <v>12</v>
      </c>
      <c r="C1644" s="41">
        <v>9.6</v>
      </c>
      <c r="D1644" s="42" t="s">
        <v>98</v>
      </c>
      <c r="E1644" s="325"/>
      <c r="F1644" s="325"/>
      <c r="G1644" s="325"/>
      <c r="H1644" s="325"/>
      <c r="I1644" s="167"/>
      <c r="J1644" s="59">
        <f>TRUNC((IF(D1644&lt;&gt;0,J1640,0)+IF(E1644&lt;&gt;0,J1628,0)+IF(G1644&lt;&gt;0,J1661,0))*(C1644/100),2)</f>
        <v>23.55</v>
      </c>
      <c r="K1644" s="33"/>
      <c r="L1644" s="168"/>
      <c r="M1644" s="169"/>
      <c r="N1644" s="33"/>
      <c r="O1644" s="33"/>
      <c r="P1644" s="33"/>
    </row>
    <row r="1645" spans="1:16" ht="15" customHeight="1" outlineLevel="1">
      <c r="A1645" s="40" t="s">
        <v>101</v>
      </c>
      <c r="B1645" s="166">
        <v>13</v>
      </c>
      <c r="C1645" s="41">
        <v>4.79</v>
      </c>
      <c r="D1645" s="42" t="s">
        <v>98</v>
      </c>
      <c r="E1645" s="325"/>
      <c r="F1645" s="325"/>
      <c r="G1645" s="325"/>
      <c r="H1645" s="325"/>
      <c r="I1645" s="167"/>
      <c r="J1645" s="61">
        <f>TRUNC((IF(D1645&lt;&gt;0,J1640,0)+IF(E1645&lt;&gt;0,J1628,0)+IF(G1645&lt;&gt;0,J1661,0))*(C1645/100),2)</f>
        <v>11.75</v>
      </c>
      <c r="K1645" s="33"/>
      <c r="L1645" s="168"/>
      <c r="M1645" s="169"/>
      <c r="N1645" s="33"/>
      <c r="O1645" s="33"/>
      <c r="P1645" s="33"/>
    </row>
    <row r="1646" spans="1:16" ht="18" customHeight="1" outlineLevel="1">
      <c r="A1646" s="43"/>
      <c r="B1646" s="43"/>
      <c r="C1646" s="44"/>
      <c r="D1646" s="43"/>
      <c r="E1646" s="43"/>
      <c r="F1646" s="43"/>
      <c r="G1646" s="43"/>
      <c r="H1646" s="43"/>
      <c r="I1646" s="45" t="s">
        <v>82</v>
      </c>
      <c r="J1646" s="62">
        <f>SUBTOTAL(9,J1642:J1645)</f>
        <v>38.04</v>
      </c>
      <c r="K1646" s="33"/>
      <c r="L1646" s="117"/>
      <c r="M1646" s="46"/>
      <c r="N1646" s="164"/>
      <c r="O1646" s="164"/>
      <c r="P1646" s="164"/>
    </row>
    <row r="1647" spans="1:16" ht="18" customHeight="1" outlineLevel="1">
      <c r="A1647" s="43"/>
      <c r="B1647" s="43"/>
      <c r="C1647" s="44"/>
      <c r="D1647" s="43"/>
      <c r="E1647" s="43"/>
      <c r="F1647" s="43"/>
      <c r="G1647" s="43"/>
      <c r="H1647" s="43"/>
      <c r="I1647" s="45" t="s">
        <v>370</v>
      </c>
      <c r="J1647" s="62">
        <f>SUBTOTAL(9,J1618:J1646)</f>
        <v>313.64000000000004</v>
      </c>
      <c r="K1647" s="33"/>
      <c r="L1647" s="117"/>
      <c r="M1647" s="46"/>
      <c r="N1647" s="33"/>
      <c r="O1647" s="33"/>
      <c r="P1647" s="33"/>
    </row>
    <row r="1648" spans="1:16" ht="18" customHeight="1" outlineLevel="1">
      <c r="A1648" s="43"/>
      <c r="B1648" s="43"/>
      <c r="C1648" s="44"/>
      <c r="D1648" s="43"/>
      <c r="E1648" s="43"/>
      <c r="F1648" s="43"/>
      <c r="G1648" s="43"/>
      <c r="H1648" s="43"/>
      <c r="I1648" s="45" t="s">
        <v>83</v>
      </c>
      <c r="J1648" s="64">
        <v>2.0548999999999999</v>
      </c>
      <c r="K1648" s="33"/>
      <c r="L1648" s="117"/>
      <c r="M1648" s="46"/>
      <c r="N1648" s="33"/>
      <c r="O1648" s="33"/>
      <c r="P1648" s="33"/>
    </row>
    <row r="1649" spans="1:16" ht="18" customHeight="1" outlineLevel="1">
      <c r="A1649" s="43"/>
      <c r="B1649" s="43"/>
      <c r="C1649" s="44"/>
      <c r="D1649" s="43"/>
      <c r="E1649" s="43"/>
      <c r="F1649" s="43"/>
      <c r="G1649" s="43"/>
      <c r="H1649" s="43"/>
      <c r="I1649" s="45" t="s">
        <v>84</v>
      </c>
      <c r="J1649" s="65">
        <f>TRUNC(J1647/J1648,2)</f>
        <v>152.63</v>
      </c>
      <c r="K1649" s="33"/>
      <c r="L1649" s="117"/>
      <c r="M1649" s="46"/>
      <c r="N1649" s="33"/>
      <c r="O1649" s="33"/>
      <c r="P1649" s="33"/>
    </row>
    <row r="1650" spans="1:16" ht="18" customHeight="1" outlineLevel="1">
      <c r="A1650" s="47" t="s">
        <v>85</v>
      </c>
      <c r="B1650" s="48" t="s">
        <v>64</v>
      </c>
      <c r="C1650" s="49" t="s">
        <v>13</v>
      </c>
      <c r="D1650" s="37" t="s">
        <v>94</v>
      </c>
      <c r="E1650" s="37"/>
      <c r="F1650" s="37"/>
      <c r="G1650" s="50"/>
      <c r="H1650" s="50"/>
      <c r="I1650" s="50" t="s">
        <v>69</v>
      </c>
      <c r="J1650" s="63" t="s">
        <v>94</v>
      </c>
      <c r="K1650" s="30"/>
      <c r="L1650" s="113"/>
      <c r="M1650" s="114"/>
      <c r="N1650" s="30"/>
      <c r="O1650" s="30"/>
      <c r="P1650" s="30"/>
    </row>
    <row r="1651" spans="1:16" ht="15" customHeight="1" outlineLevel="1">
      <c r="A1651" s="162" t="str">
        <f>VLOOKUP(B1651,Materiais!A:D,2,FALSE)</f>
        <v>CIMENTO PORTLAND CP II - 32</v>
      </c>
      <c r="B1651" s="162">
        <v>10010</v>
      </c>
      <c r="C1651" s="60" t="str">
        <f>VLOOKUP(B1651,Materiais!A:D,3,FALSE)</f>
        <v>Kg</v>
      </c>
      <c r="D1651" s="59">
        <f>VLOOKUP(B1651,Materiais!A:D,4,FALSE)</f>
        <v>0.65</v>
      </c>
      <c r="E1651" s="170"/>
      <c r="F1651" s="170"/>
      <c r="G1651" s="170"/>
      <c r="H1651" s="170"/>
      <c r="I1651" s="31">
        <v>431</v>
      </c>
      <c r="J1651" s="59">
        <f t="shared" ref="J1651:J1660" si="132">TRUNC(I1651*D1651,2)</f>
        <v>280.14999999999998</v>
      </c>
      <c r="K1651" s="33"/>
      <c r="L1651" s="115"/>
      <c r="M1651" s="116"/>
      <c r="N1651" s="33"/>
      <c r="O1651" s="33"/>
      <c r="P1651" s="33"/>
    </row>
    <row r="1652" spans="1:16" ht="15" customHeight="1" outlineLevel="1">
      <c r="A1652" s="162" t="str">
        <f>VLOOKUP(B1652,Materiais!A:D,2,FALSE)</f>
        <v>AREIA - COMERCIAL (AC)</v>
      </c>
      <c r="B1652" s="162">
        <v>10081</v>
      </c>
      <c r="C1652" s="60" t="str">
        <f>VLOOKUP(B1652,Materiais!A:D,3,FALSE)</f>
        <v>m3</v>
      </c>
      <c r="D1652" s="59">
        <f>VLOOKUP(B1652,Materiais!A:D,4,FALSE)</f>
        <v>110.34</v>
      </c>
      <c r="E1652" s="170"/>
      <c r="F1652" s="170"/>
      <c r="G1652" s="170"/>
      <c r="H1652" s="170"/>
      <c r="I1652" s="31">
        <v>0.53100000000000003</v>
      </c>
      <c r="J1652" s="59">
        <f t="shared" si="132"/>
        <v>58.59</v>
      </c>
      <c r="K1652" s="33"/>
      <c r="L1652" s="115"/>
      <c r="M1652" s="116"/>
      <c r="N1652" s="33"/>
      <c r="O1652" s="33"/>
      <c r="P1652" s="33"/>
    </row>
    <row r="1653" spans="1:16" ht="15" customHeight="1" outlineLevel="1">
      <c r="A1653" s="162" t="str">
        <f>VLOOKUP(B1653,Materiais!A:D,2,FALSE)</f>
        <v>BRITA - COMERCIAL (BC)</v>
      </c>
      <c r="B1653" s="162">
        <v>10082</v>
      </c>
      <c r="C1653" s="60" t="str">
        <f>VLOOKUP(B1653,Materiais!A:D,3,FALSE)</f>
        <v>m3</v>
      </c>
      <c r="D1653" s="59">
        <f>VLOOKUP(B1653,Materiais!A:D,4,FALSE)</f>
        <v>84.28</v>
      </c>
      <c r="E1653" s="170"/>
      <c r="F1653" s="170"/>
      <c r="G1653" s="170"/>
      <c r="H1653" s="170"/>
      <c r="I1653" s="31">
        <v>0.71799999999999997</v>
      </c>
      <c r="J1653" s="59">
        <f t="shared" si="132"/>
        <v>60.51</v>
      </c>
      <c r="K1653" s="33"/>
      <c r="L1653" s="115"/>
      <c r="M1653" s="116"/>
      <c r="N1653" s="33"/>
      <c r="O1653" s="33"/>
      <c r="P1653" s="33"/>
    </row>
    <row r="1654" spans="1:16" ht="15" customHeight="1" outlineLevel="1">
      <c r="A1654" s="162" t="str">
        <f>VLOOKUP(B1654,Materiais!A:D,2,FALSE)</f>
        <v>ADITIVO PLASTIFICANTE E RETARDADOR</v>
      </c>
      <c r="B1654" s="162">
        <v>10097</v>
      </c>
      <c r="C1654" s="60" t="str">
        <f>VLOOKUP(B1654,Materiais!A:D,3,FALSE)</f>
        <v>Kg</v>
      </c>
      <c r="D1654" s="59">
        <f>VLOOKUP(B1654,Materiais!A:D,4,FALSE)</f>
        <v>5.69</v>
      </c>
      <c r="E1654" s="170"/>
      <c r="F1654" s="170"/>
      <c r="G1654" s="170"/>
      <c r="H1654" s="170"/>
      <c r="I1654" s="31">
        <v>3.0169999999999999</v>
      </c>
      <c r="J1654" s="59">
        <f t="shared" si="132"/>
        <v>17.16</v>
      </c>
      <c r="K1654" s="33"/>
      <c r="L1654" s="115"/>
      <c r="M1654" s="116"/>
      <c r="N1654" s="33"/>
      <c r="O1654" s="33"/>
      <c r="P1654" s="33"/>
    </row>
    <row r="1655" spans="1:16" ht="15" customHeight="1" outlineLevel="1">
      <c r="A1655" s="162">
        <f>VLOOKUP(B1655,Materiais!A:D,2,FALSE)</f>
        <v>0</v>
      </c>
      <c r="B1655" s="162"/>
      <c r="C1655" s="60">
        <f>VLOOKUP(B1655,Materiais!A:D,3,FALSE)</f>
        <v>0</v>
      </c>
      <c r="D1655" s="59">
        <f>VLOOKUP(B1655,Materiais!A:D,4,FALSE)</f>
        <v>0</v>
      </c>
      <c r="E1655" s="170"/>
      <c r="F1655" s="170"/>
      <c r="G1655" s="170"/>
      <c r="H1655" s="170"/>
      <c r="I1655" s="31"/>
      <c r="J1655" s="59">
        <f t="shared" si="132"/>
        <v>0</v>
      </c>
      <c r="K1655" s="33"/>
      <c r="L1655" s="115"/>
      <c r="M1655" s="116"/>
      <c r="N1655" s="33"/>
      <c r="O1655" s="33"/>
      <c r="P1655" s="33"/>
    </row>
    <row r="1656" spans="1:16" ht="15" customHeight="1" outlineLevel="1">
      <c r="A1656" s="162">
        <f>VLOOKUP(B1656,Materiais!A:D,2,FALSE)</f>
        <v>0</v>
      </c>
      <c r="B1656" s="162"/>
      <c r="C1656" s="60">
        <f>VLOOKUP(B1656,Materiais!A:D,3,FALSE)</f>
        <v>0</v>
      </c>
      <c r="D1656" s="59">
        <f>VLOOKUP(B1656,Materiais!A:D,4,FALSE)</f>
        <v>0</v>
      </c>
      <c r="E1656" s="170"/>
      <c r="F1656" s="170"/>
      <c r="G1656" s="170"/>
      <c r="H1656" s="170"/>
      <c r="I1656" s="31"/>
      <c r="J1656" s="59">
        <f t="shared" si="132"/>
        <v>0</v>
      </c>
      <c r="K1656" s="33"/>
      <c r="L1656" s="115"/>
      <c r="M1656" s="116"/>
      <c r="N1656" s="33"/>
      <c r="O1656" s="33"/>
      <c r="P1656" s="33"/>
    </row>
    <row r="1657" spans="1:16" ht="15" customHeight="1" outlineLevel="1">
      <c r="A1657" s="162">
        <f>VLOOKUP(B1657,Materiais!A:D,2,FALSE)</f>
        <v>0</v>
      </c>
      <c r="B1657" s="162"/>
      <c r="C1657" s="60">
        <f>VLOOKUP(B1657,Materiais!A:D,3,FALSE)</f>
        <v>0</v>
      </c>
      <c r="D1657" s="59">
        <f>VLOOKUP(B1657,Materiais!A:D,4,FALSE)</f>
        <v>0</v>
      </c>
      <c r="E1657" s="170"/>
      <c r="F1657" s="170"/>
      <c r="G1657" s="170"/>
      <c r="H1657" s="170"/>
      <c r="I1657" s="31"/>
      <c r="J1657" s="59">
        <f t="shared" si="132"/>
        <v>0</v>
      </c>
      <c r="K1657" s="33"/>
      <c r="L1657" s="115"/>
      <c r="M1657" s="116"/>
      <c r="N1657" s="33"/>
      <c r="O1657" s="33"/>
      <c r="P1657" s="33"/>
    </row>
    <row r="1658" spans="1:16" ht="15" customHeight="1" outlineLevel="1">
      <c r="A1658" s="162">
        <f>VLOOKUP(B1658,Materiais!A:D,2,FALSE)</f>
        <v>0</v>
      </c>
      <c r="B1658" s="162"/>
      <c r="C1658" s="60">
        <f>VLOOKUP(B1658,Materiais!A:D,3,FALSE)</f>
        <v>0</v>
      </c>
      <c r="D1658" s="59">
        <f>VLOOKUP(B1658,Materiais!A:D,4,FALSE)</f>
        <v>0</v>
      </c>
      <c r="E1658" s="170"/>
      <c r="F1658" s="170"/>
      <c r="G1658" s="170"/>
      <c r="H1658" s="170"/>
      <c r="I1658" s="31"/>
      <c r="J1658" s="59">
        <f t="shared" si="132"/>
        <v>0</v>
      </c>
      <c r="K1658" s="33"/>
      <c r="L1658" s="115"/>
      <c r="M1658" s="116"/>
      <c r="N1658" s="33"/>
      <c r="O1658" s="33"/>
      <c r="P1658" s="33"/>
    </row>
    <row r="1659" spans="1:16" ht="15" customHeight="1" outlineLevel="1">
      <c r="A1659" s="162">
        <f>VLOOKUP(B1659,Materiais!A:D,2,FALSE)</f>
        <v>0</v>
      </c>
      <c r="B1659" s="162"/>
      <c r="C1659" s="60">
        <f>VLOOKUP(B1659,Materiais!A:D,3,FALSE)</f>
        <v>0</v>
      </c>
      <c r="D1659" s="59">
        <f>VLOOKUP(B1659,Materiais!A:D,4,FALSE)</f>
        <v>0</v>
      </c>
      <c r="E1659" s="170"/>
      <c r="F1659" s="170"/>
      <c r="G1659" s="170"/>
      <c r="H1659" s="170"/>
      <c r="I1659" s="31"/>
      <c r="J1659" s="59">
        <f t="shared" si="132"/>
        <v>0</v>
      </c>
      <c r="K1659" s="33"/>
      <c r="L1659" s="115"/>
      <c r="M1659" s="116"/>
      <c r="N1659" s="33"/>
      <c r="O1659" s="33"/>
      <c r="P1659" s="33"/>
    </row>
    <row r="1660" spans="1:16" ht="15" customHeight="1" outlineLevel="1">
      <c r="A1660" s="162">
        <f>VLOOKUP(B1660,Materiais!A:D,2,FALSE)</f>
        <v>0</v>
      </c>
      <c r="B1660" s="162"/>
      <c r="C1660" s="60">
        <f>VLOOKUP(B1660,Materiais!A:D,3,FALSE)</f>
        <v>0</v>
      </c>
      <c r="D1660" s="59">
        <f>VLOOKUP(B1660,Materiais!A:D,4,FALSE)</f>
        <v>0</v>
      </c>
      <c r="E1660" s="170"/>
      <c r="F1660" s="170"/>
      <c r="G1660" s="170"/>
      <c r="H1660" s="170"/>
      <c r="I1660" s="31"/>
      <c r="J1660" s="59">
        <f t="shared" si="132"/>
        <v>0</v>
      </c>
      <c r="K1660" s="33"/>
      <c r="L1660" s="115"/>
      <c r="M1660" s="116"/>
      <c r="N1660" s="33"/>
      <c r="O1660" s="33"/>
      <c r="P1660" s="33"/>
    </row>
    <row r="1661" spans="1:16" ht="18" customHeight="1" outlineLevel="1">
      <c r="A1661" s="66"/>
      <c r="B1661" s="66"/>
      <c r="C1661" s="67"/>
      <c r="D1661" s="66"/>
      <c r="E1661" s="66"/>
      <c r="F1661" s="66"/>
      <c r="G1661" s="66"/>
      <c r="H1661" s="66"/>
      <c r="I1661" s="68" t="s">
        <v>371</v>
      </c>
      <c r="J1661" s="69">
        <f>SUBTOTAL(9,J1651:J1660)</f>
        <v>416.41</v>
      </c>
      <c r="K1661" s="33"/>
      <c r="L1661" s="117"/>
      <c r="M1661" s="46"/>
      <c r="N1661" s="39"/>
      <c r="O1661" s="39"/>
      <c r="P1661" s="39"/>
    </row>
    <row r="1662" spans="1:16" ht="18" customHeight="1" outlineLevel="1">
      <c r="A1662" s="26" t="s">
        <v>87</v>
      </c>
      <c r="B1662" s="70" t="s">
        <v>64</v>
      </c>
      <c r="C1662" s="71" t="s">
        <v>13</v>
      </c>
      <c r="D1662" s="72" t="s">
        <v>94</v>
      </c>
      <c r="E1662" s="72"/>
      <c r="F1662" s="72"/>
      <c r="G1662" s="73"/>
      <c r="H1662" s="73"/>
      <c r="I1662" s="73" t="s">
        <v>69</v>
      </c>
      <c r="J1662" s="72" t="s">
        <v>94</v>
      </c>
      <c r="K1662" s="30"/>
      <c r="L1662" s="113"/>
      <c r="M1662" s="114"/>
      <c r="N1662" s="30"/>
      <c r="O1662" s="30"/>
      <c r="P1662" s="30"/>
    </row>
    <row r="1663" spans="1:16" ht="15" customHeight="1" outlineLevel="1">
      <c r="A1663" s="162">
        <f>VLOOKUP(B1663,Serviços!A:D,2,FALSE)</f>
        <v>0</v>
      </c>
      <c r="B1663" s="162"/>
      <c r="C1663" s="60">
        <f>VLOOKUP(B1663,Serviços!A:D,3,FALSE)</f>
        <v>0</v>
      </c>
      <c r="D1663" s="74">
        <f>VLOOKUP(B1663,Serviços!A:F,6,FALSE)</f>
        <v>0</v>
      </c>
      <c r="E1663" s="171"/>
      <c r="F1663" s="171"/>
      <c r="G1663" s="171"/>
      <c r="H1663" s="171"/>
      <c r="I1663" s="57"/>
      <c r="J1663" s="59">
        <f>TRUNC(I1663*D1663,2)</f>
        <v>0</v>
      </c>
      <c r="K1663" s="33"/>
      <c r="L1663" s="115"/>
      <c r="M1663" s="116"/>
      <c r="N1663" s="33"/>
      <c r="O1663" s="33"/>
      <c r="P1663" s="33"/>
    </row>
    <row r="1664" spans="1:16" ht="15" customHeight="1" outlineLevel="1">
      <c r="A1664" s="162">
        <f>VLOOKUP(B1664,Serviços!A:D,2,FALSE)</f>
        <v>0</v>
      </c>
      <c r="B1664" s="162"/>
      <c r="C1664" s="60">
        <f>VLOOKUP(B1664,Serviços!A:D,3,FALSE)</f>
        <v>0</v>
      </c>
      <c r="D1664" s="74">
        <f>VLOOKUP(B1664,Serviços!A:F,6,FALSE)</f>
        <v>0</v>
      </c>
      <c r="E1664" s="171"/>
      <c r="F1664" s="171"/>
      <c r="G1664" s="171"/>
      <c r="H1664" s="171"/>
      <c r="I1664" s="57"/>
      <c r="J1664" s="59">
        <f t="shared" ref="J1664:J1667" si="133">TRUNC(I1664*D1664,2)</f>
        <v>0</v>
      </c>
      <c r="K1664" s="33"/>
      <c r="L1664" s="115"/>
      <c r="M1664" s="116"/>
      <c r="N1664" s="33"/>
      <c r="O1664" s="33"/>
      <c r="P1664" s="33"/>
    </row>
    <row r="1665" spans="1:16" ht="15" customHeight="1" outlineLevel="1">
      <c r="A1665" s="162">
        <f>VLOOKUP(B1665,Serviços!A:D,2,FALSE)</f>
        <v>0</v>
      </c>
      <c r="B1665" s="162"/>
      <c r="C1665" s="60">
        <f>VLOOKUP(B1665,Serviços!A:D,3,FALSE)</f>
        <v>0</v>
      </c>
      <c r="D1665" s="74">
        <f>VLOOKUP(B1665,Serviços!A:F,6,FALSE)</f>
        <v>0</v>
      </c>
      <c r="E1665" s="171"/>
      <c r="F1665" s="171"/>
      <c r="G1665" s="171"/>
      <c r="H1665" s="171"/>
      <c r="I1665" s="57"/>
      <c r="J1665" s="59">
        <f t="shared" si="133"/>
        <v>0</v>
      </c>
      <c r="K1665" s="33"/>
      <c r="L1665" s="115"/>
      <c r="M1665" s="116"/>
      <c r="N1665" s="33"/>
      <c r="O1665" s="33"/>
      <c r="P1665" s="33"/>
    </row>
    <row r="1666" spans="1:16" ht="15" customHeight="1" outlineLevel="1">
      <c r="A1666" s="162">
        <f>VLOOKUP(B1666,Serviços!A:D,2,FALSE)</f>
        <v>0</v>
      </c>
      <c r="B1666" s="162"/>
      <c r="C1666" s="60">
        <f>VLOOKUP(B1666,Serviços!A:D,3,FALSE)</f>
        <v>0</v>
      </c>
      <c r="D1666" s="74">
        <f>VLOOKUP(B1666,Serviços!A:F,6,FALSE)</f>
        <v>0</v>
      </c>
      <c r="E1666" s="171"/>
      <c r="F1666" s="171"/>
      <c r="G1666" s="171"/>
      <c r="H1666" s="171"/>
      <c r="I1666" s="57"/>
      <c r="J1666" s="59">
        <f t="shared" si="133"/>
        <v>0</v>
      </c>
      <c r="K1666" s="33"/>
      <c r="L1666" s="115"/>
      <c r="M1666" s="116"/>
      <c r="N1666" s="33"/>
      <c r="O1666" s="33"/>
      <c r="P1666" s="33"/>
    </row>
    <row r="1667" spans="1:16" ht="15" customHeight="1" outlineLevel="1">
      <c r="A1667" s="162">
        <f>VLOOKUP(B1667,Serviços!A:D,2,FALSE)</f>
        <v>0</v>
      </c>
      <c r="B1667" s="162"/>
      <c r="C1667" s="60">
        <f>VLOOKUP(B1667,Serviços!A:D,3,FALSE)</f>
        <v>0</v>
      </c>
      <c r="D1667" s="74">
        <f>VLOOKUP(B1667,Serviços!A:F,6,FALSE)</f>
        <v>0</v>
      </c>
      <c r="E1667" s="171"/>
      <c r="F1667" s="171"/>
      <c r="G1667" s="171"/>
      <c r="H1667" s="171"/>
      <c r="I1667" s="57"/>
      <c r="J1667" s="59">
        <f t="shared" si="133"/>
        <v>0</v>
      </c>
      <c r="K1667" s="33"/>
      <c r="L1667" s="115"/>
      <c r="M1667" s="116"/>
      <c r="N1667" s="33"/>
      <c r="O1667" s="33"/>
      <c r="P1667" s="33"/>
    </row>
    <row r="1668" spans="1:16" ht="18" customHeight="1" outlineLevel="1">
      <c r="A1668" s="34"/>
      <c r="B1668" s="34"/>
      <c r="C1668" s="35"/>
      <c r="D1668" s="34"/>
      <c r="E1668" s="34"/>
      <c r="F1668" s="34"/>
      <c r="G1668" s="34"/>
      <c r="H1668" s="34"/>
      <c r="I1668" s="51" t="s">
        <v>88</v>
      </c>
      <c r="J1668" s="52">
        <f>SUBTOTAL(9,J1663:J1667)</f>
        <v>0</v>
      </c>
      <c r="K1668" s="33"/>
      <c r="L1668" s="117"/>
      <c r="M1668" s="46"/>
      <c r="N1668" s="39"/>
      <c r="O1668" s="39"/>
      <c r="P1668" s="39"/>
    </row>
    <row r="1669" spans="1:16" ht="18" customHeight="1" outlineLevel="1">
      <c r="A1669" s="28" t="s">
        <v>89</v>
      </c>
      <c r="B1669" s="53" t="s">
        <v>64</v>
      </c>
      <c r="C1669" s="29" t="s">
        <v>13</v>
      </c>
      <c r="D1669" s="137" t="s">
        <v>90</v>
      </c>
      <c r="E1669" s="137" t="s">
        <v>91</v>
      </c>
      <c r="F1669" s="137" t="s">
        <v>92</v>
      </c>
      <c r="G1669" s="137" t="s">
        <v>93</v>
      </c>
      <c r="H1669" s="137" t="s">
        <v>81</v>
      </c>
      <c r="I1669" s="136" t="s">
        <v>69</v>
      </c>
      <c r="J1669" s="137" t="s">
        <v>94</v>
      </c>
      <c r="K1669" s="161"/>
      <c r="L1669" s="113"/>
      <c r="M1669" s="114"/>
      <c r="N1669" s="161"/>
      <c r="O1669" s="161"/>
      <c r="P1669" s="161"/>
    </row>
    <row r="1670" spans="1:16" ht="15" customHeight="1" outlineLevel="1">
      <c r="A1670" s="40"/>
      <c r="B1670" s="40"/>
      <c r="C1670" s="41"/>
      <c r="D1670" s="32"/>
      <c r="E1670" s="38"/>
      <c r="F1670" s="38"/>
      <c r="G1670" s="38"/>
      <c r="H1670" s="170"/>
      <c r="I1670" s="57"/>
      <c r="J1670" s="59">
        <f t="shared" ref="J1670:J1674" si="134">TRUNC(I1670*D1670,2)</f>
        <v>0</v>
      </c>
      <c r="K1670" s="33"/>
      <c r="L1670" s="115"/>
      <c r="M1670" s="116"/>
      <c r="N1670" s="33"/>
      <c r="O1670" s="33"/>
      <c r="P1670" s="33"/>
    </row>
    <row r="1671" spans="1:16" ht="15" customHeight="1" outlineLevel="1">
      <c r="A1671" s="40"/>
      <c r="B1671" s="40"/>
      <c r="C1671" s="41"/>
      <c r="D1671" s="32"/>
      <c r="E1671" s="38"/>
      <c r="F1671" s="38"/>
      <c r="G1671" s="38"/>
      <c r="H1671" s="170"/>
      <c r="I1671" s="57"/>
      <c r="J1671" s="59">
        <f t="shared" si="134"/>
        <v>0</v>
      </c>
      <c r="K1671" s="33"/>
      <c r="L1671" s="115"/>
      <c r="M1671" s="116"/>
      <c r="N1671" s="33"/>
      <c r="O1671" s="33"/>
      <c r="P1671" s="33"/>
    </row>
    <row r="1672" spans="1:16" ht="15" customHeight="1" outlineLevel="1">
      <c r="A1672" s="40"/>
      <c r="B1672" s="40"/>
      <c r="C1672" s="41"/>
      <c r="D1672" s="32"/>
      <c r="E1672" s="38"/>
      <c r="F1672" s="38"/>
      <c r="G1672" s="38"/>
      <c r="H1672" s="170"/>
      <c r="I1672" s="57"/>
      <c r="J1672" s="59">
        <f t="shared" si="134"/>
        <v>0</v>
      </c>
      <c r="K1672" s="33"/>
      <c r="L1672" s="115"/>
      <c r="M1672" s="116"/>
      <c r="N1672" s="33"/>
      <c r="O1672" s="33"/>
      <c r="P1672" s="33"/>
    </row>
    <row r="1673" spans="1:16" ht="15" customHeight="1" outlineLevel="1">
      <c r="A1673" s="40"/>
      <c r="B1673" s="40"/>
      <c r="C1673" s="41"/>
      <c r="D1673" s="32"/>
      <c r="E1673" s="38"/>
      <c r="F1673" s="38"/>
      <c r="G1673" s="38"/>
      <c r="H1673" s="170"/>
      <c r="I1673" s="57"/>
      <c r="J1673" s="59">
        <f t="shared" si="134"/>
        <v>0</v>
      </c>
      <c r="K1673" s="33"/>
      <c r="L1673" s="115"/>
      <c r="M1673" s="116"/>
      <c r="N1673" s="33"/>
      <c r="O1673" s="33"/>
      <c r="P1673" s="33"/>
    </row>
    <row r="1674" spans="1:16" ht="15" customHeight="1" outlineLevel="1">
      <c r="A1674" s="40"/>
      <c r="B1674" s="40"/>
      <c r="C1674" s="41"/>
      <c r="D1674" s="32"/>
      <c r="E1674" s="38"/>
      <c r="F1674" s="38"/>
      <c r="G1674" s="38"/>
      <c r="H1674" s="170"/>
      <c r="I1674" s="57"/>
      <c r="J1674" s="61">
        <f t="shared" si="134"/>
        <v>0</v>
      </c>
      <c r="K1674" s="33"/>
      <c r="L1674" s="115"/>
      <c r="M1674" s="116"/>
      <c r="N1674" s="33"/>
      <c r="O1674" s="33"/>
      <c r="P1674" s="33"/>
    </row>
    <row r="1675" spans="1:16" ht="18" customHeight="1" outlineLevel="1">
      <c r="A1675" s="43"/>
      <c r="B1675" s="43"/>
      <c r="C1675" s="44"/>
      <c r="D1675" s="43"/>
      <c r="E1675" s="43"/>
      <c r="F1675" s="43"/>
      <c r="G1675" s="43"/>
      <c r="H1675" s="43"/>
      <c r="I1675" s="75" t="s">
        <v>95</v>
      </c>
      <c r="J1675" s="62">
        <f>SUBTOTAL(9,J1670:J1674)</f>
        <v>0</v>
      </c>
      <c r="K1675" s="164"/>
      <c r="L1675" s="164"/>
      <c r="M1675" s="160"/>
      <c r="N1675" s="164"/>
      <c r="O1675" s="164"/>
      <c r="P1675" s="164"/>
    </row>
    <row r="1676" spans="1:16" ht="18" customHeight="1" outlineLevel="1">
      <c r="A1676" s="43"/>
      <c r="B1676" s="43"/>
      <c r="C1676" s="44"/>
      <c r="D1676" s="43"/>
      <c r="E1676" s="43"/>
      <c r="F1676" s="43"/>
      <c r="G1676" s="43"/>
      <c r="H1676" s="43"/>
      <c r="I1676" s="75" t="s">
        <v>106</v>
      </c>
      <c r="J1676" s="76">
        <f>SUBTOTAL(9,J1649:J1675)</f>
        <v>569.04</v>
      </c>
      <c r="K1676" s="164"/>
      <c r="L1676" s="164"/>
      <c r="M1676" s="160"/>
      <c r="N1676" s="164"/>
      <c r="O1676" s="164"/>
      <c r="P1676" s="164"/>
    </row>
    <row r="1677" spans="1:16" ht="18" customHeight="1" outlineLevel="1">
      <c r="A1677" s="43"/>
      <c r="B1677" s="43" t="s">
        <v>10</v>
      </c>
      <c r="C1677" s="44"/>
      <c r="D1677" s="43"/>
      <c r="E1677" s="43"/>
      <c r="F1677" s="43"/>
      <c r="G1677" s="43"/>
      <c r="H1677" s="54" t="s">
        <v>367</v>
      </c>
      <c r="I1677" s="172">
        <f>$M$1</f>
        <v>0.20480000000000001</v>
      </c>
      <c r="J1677" s="76">
        <f>TRUNC(J1676*I1677,2)</f>
        <v>116.53</v>
      </c>
      <c r="K1677" s="164"/>
      <c r="L1677" s="115"/>
      <c r="M1677" s="116"/>
      <c r="N1677" s="164"/>
      <c r="O1677" s="164"/>
      <c r="P1677" s="164"/>
    </row>
    <row r="1678" spans="1:16" ht="18" customHeight="1" outlineLevel="1">
      <c r="A1678" s="43"/>
      <c r="B1678" s="53" t="s">
        <v>372</v>
      </c>
      <c r="C1678" s="55">
        <v>45131</v>
      </c>
      <c r="D1678" s="43"/>
      <c r="E1678" s="43"/>
      <c r="F1678" s="43"/>
      <c r="G1678" s="43"/>
      <c r="H1678" s="43"/>
      <c r="I1678" s="75" t="s">
        <v>96</v>
      </c>
      <c r="J1678" s="76">
        <f>SUM(J1676:J1677)</f>
        <v>685.56999999999994</v>
      </c>
      <c r="K1678" s="164"/>
      <c r="L1678" s="113"/>
      <c r="M1678" s="114"/>
      <c r="N1678" s="164"/>
      <c r="O1678" s="164"/>
      <c r="P1678" s="164"/>
    </row>
    <row r="1680" spans="1:16" s="266" customFormat="1" ht="18" customHeight="1">
      <c r="A1680" s="260" t="s">
        <v>418</v>
      </c>
      <c r="B1680" s="261"/>
      <c r="C1680" s="262"/>
      <c r="D1680" s="261"/>
      <c r="E1680" s="261"/>
      <c r="F1680" s="261"/>
      <c r="G1680" s="261"/>
      <c r="H1680" s="261"/>
      <c r="I1680" s="263"/>
      <c r="J1680" s="261"/>
      <c r="K1680" s="264"/>
      <c r="L1680" s="264"/>
      <c r="M1680" s="265"/>
      <c r="N1680" s="264"/>
      <c r="O1680" s="264"/>
      <c r="P1680" s="264"/>
    </row>
    <row r="1681" spans="1:16" ht="18" customHeight="1" outlineLevel="1">
      <c r="A1681" s="28" t="s">
        <v>63</v>
      </c>
      <c r="B1681" s="137" t="s">
        <v>64</v>
      </c>
      <c r="C1681" s="29" t="s">
        <v>65</v>
      </c>
      <c r="D1681" s="137" t="s">
        <v>66</v>
      </c>
      <c r="E1681" s="321" t="s">
        <v>67</v>
      </c>
      <c r="F1681" s="321"/>
      <c r="G1681" s="321" t="s">
        <v>68</v>
      </c>
      <c r="H1681" s="321"/>
      <c r="I1681" s="136" t="s">
        <v>69</v>
      </c>
      <c r="J1681" s="137" t="s">
        <v>70</v>
      </c>
      <c r="K1681" s="30"/>
      <c r="L1681" s="113"/>
      <c r="M1681" s="114"/>
      <c r="N1681" s="161"/>
      <c r="O1681" s="161"/>
      <c r="P1681" s="161"/>
    </row>
    <row r="1682" spans="1:16" ht="15" customHeight="1" outlineLevel="1">
      <c r="A1682" s="162" t="str">
        <f>VLOOKUP(B1682,Equipamentos!A:E,2,FALSE)</f>
        <v>CAMINHÃO BASCULANTE 10 M3 - 15 T</v>
      </c>
      <c r="B1682" s="163">
        <v>30037</v>
      </c>
      <c r="C1682" s="56">
        <v>1</v>
      </c>
      <c r="D1682" s="57"/>
      <c r="E1682" s="320">
        <f>VLOOKUP(B1682,Equipamentos!A:E,4,FALSE)</f>
        <v>296.79000000000002</v>
      </c>
      <c r="F1682" s="320"/>
      <c r="G1682" s="320">
        <f>VLOOKUP(B1682,Equipamentos!A:E,5,FALSE)</f>
        <v>57.98</v>
      </c>
      <c r="H1682" s="320"/>
      <c r="I1682" s="31">
        <v>1</v>
      </c>
      <c r="J1682" s="59">
        <f>TRUNC(I1682*((C1682*E1682)+(D1682*G1682)),2)</f>
        <v>296.79000000000002</v>
      </c>
      <c r="K1682" s="33"/>
      <c r="L1682" s="115"/>
      <c r="M1682" s="116"/>
      <c r="N1682" s="164"/>
      <c r="O1682" s="164"/>
      <c r="P1682" s="164"/>
    </row>
    <row r="1683" spans="1:16" ht="15" customHeight="1" outlineLevel="1">
      <c r="A1683" s="162">
        <f>VLOOKUP(B1683,Equipamentos!A:E,2,FALSE)</f>
        <v>0</v>
      </c>
      <c r="B1683" s="163"/>
      <c r="C1683" s="56"/>
      <c r="D1683" s="57"/>
      <c r="E1683" s="320">
        <f>VLOOKUP(B1683,Equipamentos!A:E,4,FALSE)</f>
        <v>0</v>
      </c>
      <c r="F1683" s="320"/>
      <c r="G1683" s="320">
        <f>VLOOKUP(B1683,Equipamentos!A:E,5,FALSE)</f>
        <v>0</v>
      </c>
      <c r="H1683" s="320"/>
      <c r="I1683" s="31"/>
      <c r="J1683" s="59">
        <f t="shared" ref="J1683:J1691" si="135">TRUNC(I1683*((C1683*E1683)+(D1683*G1683)),2)</f>
        <v>0</v>
      </c>
      <c r="K1683" s="33"/>
      <c r="L1683" s="115"/>
      <c r="M1683" s="116"/>
      <c r="N1683" s="164"/>
      <c r="O1683" s="164"/>
      <c r="P1683" s="164"/>
    </row>
    <row r="1684" spans="1:16" ht="15" customHeight="1" outlineLevel="1">
      <c r="A1684" s="162">
        <f>VLOOKUP(B1684,Equipamentos!A:E,2,FALSE)</f>
        <v>0</v>
      </c>
      <c r="B1684" s="163"/>
      <c r="C1684" s="56"/>
      <c r="D1684" s="57"/>
      <c r="E1684" s="320">
        <f>VLOOKUP(B1684,Equipamentos!A:E,4,FALSE)</f>
        <v>0</v>
      </c>
      <c r="F1684" s="320"/>
      <c r="G1684" s="320">
        <f>VLOOKUP(B1684,Equipamentos!A:E,5,FALSE)</f>
        <v>0</v>
      </c>
      <c r="H1684" s="320"/>
      <c r="I1684" s="31"/>
      <c r="J1684" s="59">
        <f t="shared" si="135"/>
        <v>0</v>
      </c>
      <c r="K1684" s="33"/>
      <c r="L1684" s="115"/>
      <c r="M1684" s="116"/>
      <c r="N1684" s="164"/>
      <c r="O1684" s="164"/>
      <c r="P1684" s="164"/>
    </row>
    <row r="1685" spans="1:16" ht="15" customHeight="1" outlineLevel="1">
      <c r="A1685" s="162">
        <f>VLOOKUP(B1685,Equipamentos!A:E,2,FALSE)</f>
        <v>0</v>
      </c>
      <c r="B1685" s="163"/>
      <c r="C1685" s="56"/>
      <c r="D1685" s="57"/>
      <c r="E1685" s="320">
        <f>VLOOKUP(B1685,Equipamentos!A:E,4,FALSE)</f>
        <v>0</v>
      </c>
      <c r="F1685" s="320"/>
      <c r="G1685" s="320">
        <f>VLOOKUP(B1685,Equipamentos!A:E,5,FALSE)</f>
        <v>0</v>
      </c>
      <c r="H1685" s="320"/>
      <c r="I1685" s="31"/>
      <c r="J1685" s="59">
        <f t="shared" si="135"/>
        <v>0</v>
      </c>
      <c r="K1685" s="33"/>
      <c r="L1685" s="115"/>
      <c r="M1685" s="116"/>
      <c r="N1685" s="164"/>
      <c r="O1685" s="164"/>
      <c r="P1685" s="164"/>
    </row>
    <row r="1686" spans="1:16" ht="15" customHeight="1" outlineLevel="1">
      <c r="A1686" s="162">
        <f>VLOOKUP(B1686,Equipamentos!A:E,2,FALSE)</f>
        <v>0</v>
      </c>
      <c r="B1686" s="163"/>
      <c r="C1686" s="56"/>
      <c r="D1686" s="57"/>
      <c r="E1686" s="320">
        <f>VLOOKUP(B1686,Equipamentos!A:E,4,FALSE)</f>
        <v>0</v>
      </c>
      <c r="F1686" s="320"/>
      <c r="G1686" s="320">
        <f>VLOOKUP(B1686,Equipamentos!A:E,5,FALSE)</f>
        <v>0</v>
      </c>
      <c r="H1686" s="320"/>
      <c r="I1686" s="31"/>
      <c r="J1686" s="59">
        <f t="shared" si="135"/>
        <v>0</v>
      </c>
      <c r="K1686" s="33"/>
      <c r="L1686" s="115"/>
      <c r="M1686" s="116"/>
      <c r="N1686" s="164"/>
      <c r="O1686" s="164"/>
      <c r="P1686" s="164"/>
    </row>
    <row r="1687" spans="1:16" ht="15" customHeight="1" outlineLevel="1">
      <c r="A1687" s="162">
        <f>VLOOKUP(B1687,Equipamentos!A:E,2,FALSE)</f>
        <v>0</v>
      </c>
      <c r="B1687" s="163"/>
      <c r="C1687" s="56"/>
      <c r="D1687" s="57"/>
      <c r="E1687" s="320">
        <f>VLOOKUP(B1687,Equipamentos!A:E,4,FALSE)</f>
        <v>0</v>
      </c>
      <c r="F1687" s="320"/>
      <c r="G1687" s="320">
        <f>VLOOKUP(B1687,Equipamentos!A:E,5,FALSE)</f>
        <v>0</v>
      </c>
      <c r="H1687" s="320"/>
      <c r="I1687" s="31"/>
      <c r="J1687" s="59">
        <f t="shared" si="135"/>
        <v>0</v>
      </c>
      <c r="K1687" s="33"/>
      <c r="L1687" s="115"/>
      <c r="M1687" s="116"/>
      <c r="N1687" s="164"/>
      <c r="O1687" s="164"/>
      <c r="P1687" s="164"/>
    </row>
    <row r="1688" spans="1:16" ht="15" customHeight="1" outlineLevel="1">
      <c r="A1688" s="162">
        <f>VLOOKUP(B1688,Equipamentos!A:E,2,FALSE)</f>
        <v>0</v>
      </c>
      <c r="B1688" s="163"/>
      <c r="C1688" s="56"/>
      <c r="D1688" s="57"/>
      <c r="E1688" s="320">
        <f>VLOOKUP(B1688,Equipamentos!A:E,4,FALSE)</f>
        <v>0</v>
      </c>
      <c r="F1688" s="320"/>
      <c r="G1688" s="320">
        <f>VLOOKUP(B1688,Equipamentos!A:E,5,FALSE)</f>
        <v>0</v>
      </c>
      <c r="H1688" s="320"/>
      <c r="I1688" s="31"/>
      <c r="J1688" s="59">
        <f t="shared" si="135"/>
        <v>0</v>
      </c>
      <c r="K1688" s="33"/>
      <c r="L1688" s="115"/>
      <c r="M1688" s="116"/>
      <c r="N1688" s="164"/>
      <c r="O1688" s="164"/>
      <c r="P1688" s="164"/>
    </row>
    <row r="1689" spans="1:16" ht="15" customHeight="1" outlineLevel="1">
      <c r="A1689" s="162">
        <f>VLOOKUP(B1689,Equipamentos!A:E,2,FALSE)</f>
        <v>0</v>
      </c>
      <c r="B1689" s="163"/>
      <c r="C1689" s="56"/>
      <c r="D1689" s="57"/>
      <c r="E1689" s="320">
        <f>VLOOKUP(B1689,Equipamentos!A:E,4,FALSE)</f>
        <v>0</v>
      </c>
      <c r="F1689" s="320"/>
      <c r="G1689" s="320">
        <f>VLOOKUP(B1689,Equipamentos!A:E,5,FALSE)</f>
        <v>0</v>
      </c>
      <c r="H1689" s="320"/>
      <c r="I1689" s="31"/>
      <c r="J1689" s="59">
        <f t="shared" si="135"/>
        <v>0</v>
      </c>
      <c r="K1689" s="33"/>
      <c r="L1689" s="115"/>
      <c r="M1689" s="116"/>
      <c r="N1689" s="164"/>
      <c r="O1689" s="164"/>
      <c r="P1689" s="164"/>
    </row>
    <row r="1690" spans="1:16" ht="15" customHeight="1" outlineLevel="1">
      <c r="A1690" s="162">
        <f>VLOOKUP(B1690,Equipamentos!A:E,2,FALSE)</f>
        <v>0</v>
      </c>
      <c r="B1690" s="163"/>
      <c r="C1690" s="56"/>
      <c r="D1690" s="57"/>
      <c r="E1690" s="320">
        <f>VLOOKUP(B1690,Equipamentos!A:E,4,FALSE)</f>
        <v>0</v>
      </c>
      <c r="F1690" s="320"/>
      <c r="G1690" s="320">
        <f>VLOOKUP(B1690,Equipamentos!A:E,5,FALSE)</f>
        <v>0</v>
      </c>
      <c r="H1690" s="320"/>
      <c r="I1690" s="31"/>
      <c r="J1690" s="59">
        <f t="shared" si="135"/>
        <v>0</v>
      </c>
      <c r="K1690" s="33"/>
      <c r="L1690" s="115"/>
      <c r="M1690" s="116"/>
      <c r="N1690" s="164"/>
      <c r="O1690" s="164"/>
      <c r="P1690" s="164"/>
    </row>
    <row r="1691" spans="1:16" ht="15" customHeight="1" outlineLevel="1">
      <c r="A1691" s="162">
        <f>VLOOKUP(B1691,Equipamentos!A:E,2,FALSE)</f>
        <v>0</v>
      </c>
      <c r="B1691" s="163"/>
      <c r="C1691" s="56"/>
      <c r="D1691" s="57"/>
      <c r="E1691" s="320">
        <f>VLOOKUP(B1691,Equipamentos!A:E,4,FALSE)</f>
        <v>0</v>
      </c>
      <c r="F1691" s="320"/>
      <c r="G1691" s="320">
        <f>VLOOKUP(B1691,Equipamentos!A:E,5,FALSE)</f>
        <v>0</v>
      </c>
      <c r="H1691" s="320"/>
      <c r="I1691" s="31"/>
      <c r="J1691" s="61">
        <f t="shared" si="135"/>
        <v>0</v>
      </c>
      <c r="K1691" s="33"/>
      <c r="L1691" s="115"/>
      <c r="M1691" s="116"/>
      <c r="N1691" s="164"/>
      <c r="O1691" s="164"/>
      <c r="P1691" s="164"/>
    </row>
    <row r="1692" spans="1:16" ht="18" customHeight="1" outlineLevel="1">
      <c r="A1692" s="34"/>
      <c r="B1692" s="34"/>
      <c r="C1692" s="35"/>
      <c r="D1692" s="34"/>
      <c r="E1692" s="34"/>
      <c r="F1692" s="34"/>
      <c r="G1692" s="34"/>
      <c r="H1692" s="34"/>
      <c r="I1692" s="36" t="s">
        <v>71</v>
      </c>
      <c r="J1692" s="62">
        <f>SUBTOTAL(9,J1682:J1691)</f>
        <v>296.79000000000002</v>
      </c>
      <c r="K1692" s="33"/>
      <c r="L1692" s="117"/>
      <c r="M1692" s="46"/>
      <c r="N1692" s="164"/>
      <c r="O1692" s="164"/>
      <c r="P1692" s="164"/>
    </row>
    <row r="1693" spans="1:16" ht="18" customHeight="1" outlineLevel="1">
      <c r="A1693" s="28" t="s">
        <v>72</v>
      </c>
      <c r="B1693" s="137" t="s">
        <v>64</v>
      </c>
      <c r="C1693" s="29" t="s">
        <v>73</v>
      </c>
      <c r="D1693" s="137" t="s">
        <v>74</v>
      </c>
      <c r="E1693" s="321" t="s">
        <v>368</v>
      </c>
      <c r="F1693" s="326"/>
      <c r="G1693" s="165"/>
      <c r="H1693" s="165"/>
      <c r="I1693" s="136" t="s">
        <v>69</v>
      </c>
      <c r="J1693" s="63" t="s">
        <v>70</v>
      </c>
      <c r="K1693" s="30"/>
      <c r="L1693" s="113"/>
      <c r="M1693" s="114"/>
      <c r="N1693" s="30"/>
      <c r="O1693" s="30"/>
      <c r="P1693" s="30"/>
    </row>
    <row r="1694" spans="1:16" ht="15" customHeight="1" outlineLevel="1">
      <c r="A1694" s="162">
        <f>VLOOKUP(B1694,'M.O.'!A:E,2,FALSE)</f>
        <v>0</v>
      </c>
      <c r="B1694" s="163"/>
      <c r="C1694" s="58"/>
      <c r="D1694" s="59">
        <f>VLOOKUP(B1694,'M.O.'!A:E,5,FALSE)</f>
        <v>0</v>
      </c>
      <c r="E1694" s="323">
        <v>111.5</v>
      </c>
      <c r="F1694" s="323"/>
      <c r="G1694" s="38"/>
      <c r="H1694" s="38"/>
      <c r="I1694" s="31"/>
      <c r="J1694" s="59">
        <f t="shared" ref="J1694:J1703" si="136">TRUNC(I1694*D1694,2)</f>
        <v>0</v>
      </c>
      <c r="K1694" s="33"/>
      <c r="L1694" s="115"/>
      <c r="M1694" s="116"/>
      <c r="N1694" s="33"/>
      <c r="O1694" s="33"/>
      <c r="P1694" s="33"/>
    </row>
    <row r="1695" spans="1:16" ht="15" outlineLevel="1">
      <c r="A1695" s="162">
        <f>VLOOKUP(B1695,'M.O.'!A:E,2,FALSE)</f>
        <v>0</v>
      </c>
      <c r="B1695" s="163"/>
      <c r="C1695" s="58"/>
      <c r="D1695" s="59">
        <f>VLOOKUP(B1695,'M.O.'!A:E,5,FALSE)</f>
        <v>0</v>
      </c>
      <c r="E1695" s="323">
        <v>111.5</v>
      </c>
      <c r="F1695" s="323"/>
      <c r="G1695" s="38"/>
      <c r="H1695" s="38"/>
      <c r="I1695" s="31"/>
      <c r="J1695" s="59">
        <f t="shared" si="136"/>
        <v>0</v>
      </c>
      <c r="K1695" s="33"/>
      <c r="L1695" s="115"/>
      <c r="M1695" s="116"/>
      <c r="N1695" s="33"/>
      <c r="O1695" s="33"/>
      <c r="P1695" s="33"/>
    </row>
    <row r="1696" spans="1:16" ht="15" outlineLevel="1">
      <c r="A1696" s="162">
        <f>VLOOKUP(B1696,'M.O.'!A:E,2,FALSE)</f>
        <v>0</v>
      </c>
      <c r="B1696" s="163"/>
      <c r="C1696" s="58"/>
      <c r="D1696" s="59">
        <f>VLOOKUP(B1696,'M.O.'!A:E,5,FALSE)</f>
        <v>0</v>
      </c>
      <c r="E1696" s="323">
        <v>111.5</v>
      </c>
      <c r="F1696" s="323"/>
      <c r="G1696" s="38"/>
      <c r="H1696" s="38"/>
      <c r="I1696" s="31"/>
      <c r="J1696" s="59">
        <f t="shared" si="136"/>
        <v>0</v>
      </c>
      <c r="K1696" s="33"/>
      <c r="L1696" s="115"/>
      <c r="M1696" s="116"/>
      <c r="N1696" s="33"/>
      <c r="O1696" s="33"/>
      <c r="P1696" s="33"/>
    </row>
    <row r="1697" spans="1:16" ht="15" outlineLevel="1">
      <c r="A1697" s="162">
        <f>VLOOKUP(B1697,'M.O.'!A:E,2,FALSE)</f>
        <v>0</v>
      </c>
      <c r="B1697" s="163"/>
      <c r="C1697" s="58"/>
      <c r="D1697" s="59">
        <f>VLOOKUP(B1697,'M.O.'!A:E,5,FALSE)</f>
        <v>0</v>
      </c>
      <c r="E1697" s="323">
        <v>111.5</v>
      </c>
      <c r="F1697" s="323"/>
      <c r="G1697" s="38"/>
      <c r="H1697" s="38"/>
      <c r="I1697" s="31"/>
      <c r="J1697" s="59">
        <f t="shared" si="136"/>
        <v>0</v>
      </c>
      <c r="K1697" s="33"/>
      <c r="L1697" s="115"/>
      <c r="M1697" s="116"/>
      <c r="N1697" s="33"/>
      <c r="O1697" s="33"/>
      <c r="P1697" s="33"/>
    </row>
    <row r="1698" spans="1:16" ht="15" outlineLevel="1">
      <c r="A1698" s="162">
        <f>VLOOKUP(B1698,'M.O.'!A:E,2,FALSE)</f>
        <v>0</v>
      </c>
      <c r="B1698" s="163"/>
      <c r="C1698" s="58"/>
      <c r="D1698" s="59">
        <f>VLOOKUP(B1698,'M.O.'!A:E,5,FALSE)</f>
        <v>0</v>
      </c>
      <c r="E1698" s="323">
        <v>111.5</v>
      </c>
      <c r="F1698" s="323"/>
      <c r="G1698" s="38"/>
      <c r="H1698" s="38"/>
      <c r="I1698" s="31"/>
      <c r="J1698" s="59">
        <f t="shared" si="136"/>
        <v>0</v>
      </c>
      <c r="K1698" s="33"/>
      <c r="L1698" s="115"/>
      <c r="M1698" s="116"/>
      <c r="N1698" s="33"/>
      <c r="O1698" s="33"/>
      <c r="P1698" s="33"/>
    </row>
    <row r="1699" spans="1:16" ht="15" outlineLevel="1">
      <c r="A1699" s="162">
        <f>VLOOKUP(B1699,'M.O.'!A:E,2,FALSE)</f>
        <v>0</v>
      </c>
      <c r="B1699" s="163"/>
      <c r="C1699" s="58"/>
      <c r="D1699" s="59">
        <f>VLOOKUP(B1699,'M.O.'!A:E,5,FALSE)</f>
        <v>0</v>
      </c>
      <c r="E1699" s="323">
        <v>111.5</v>
      </c>
      <c r="F1699" s="323"/>
      <c r="G1699" s="38"/>
      <c r="H1699" s="38"/>
      <c r="I1699" s="31"/>
      <c r="J1699" s="59">
        <f t="shared" si="136"/>
        <v>0</v>
      </c>
      <c r="K1699" s="33"/>
      <c r="L1699" s="115"/>
      <c r="M1699" s="116"/>
      <c r="N1699" s="33"/>
      <c r="O1699" s="33"/>
      <c r="P1699" s="33"/>
    </row>
    <row r="1700" spans="1:16" ht="15" outlineLevel="1">
      <c r="A1700" s="162">
        <f>VLOOKUP(B1700,'M.O.'!A:E,2,FALSE)</f>
        <v>0</v>
      </c>
      <c r="B1700" s="163"/>
      <c r="C1700" s="58"/>
      <c r="D1700" s="59">
        <f>VLOOKUP(B1700,'M.O.'!A:E,5,FALSE)</f>
        <v>0</v>
      </c>
      <c r="E1700" s="323">
        <v>111.5</v>
      </c>
      <c r="F1700" s="323"/>
      <c r="G1700" s="38"/>
      <c r="H1700" s="38"/>
      <c r="I1700" s="31"/>
      <c r="J1700" s="59">
        <f t="shared" si="136"/>
        <v>0</v>
      </c>
      <c r="K1700" s="33"/>
      <c r="L1700" s="115"/>
      <c r="M1700" s="116"/>
      <c r="N1700" s="33"/>
      <c r="O1700" s="33"/>
      <c r="P1700" s="33"/>
    </row>
    <row r="1701" spans="1:16" ht="15" outlineLevel="1">
      <c r="A1701" s="162">
        <f>VLOOKUP(B1701,'M.O.'!A:E,2,FALSE)</f>
        <v>0</v>
      </c>
      <c r="B1701" s="163"/>
      <c r="C1701" s="58"/>
      <c r="D1701" s="59">
        <f>VLOOKUP(B1701,'M.O.'!A:E,5,FALSE)</f>
        <v>0</v>
      </c>
      <c r="E1701" s="323">
        <v>111.5</v>
      </c>
      <c r="F1701" s="323"/>
      <c r="G1701" s="38"/>
      <c r="H1701" s="38"/>
      <c r="I1701" s="31"/>
      <c r="J1701" s="59">
        <f t="shared" si="136"/>
        <v>0</v>
      </c>
      <c r="K1701" s="33"/>
      <c r="L1701" s="115"/>
      <c r="M1701" s="116"/>
      <c r="N1701" s="33"/>
      <c r="O1701" s="33"/>
      <c r="P1701" s="33"/>
    </row>
    <row r="1702" spans="1:16" ht="15" outlineLevel="1">
      <c r="A1702" s="162">
        <f>VLOOKUP(B1702,'M.O.'!A:E,2,FALSE)</f>
        <v>0</v>
      </c>
      <c r="B1702" s="163"/>
      <c r="C1702" s="58"/>
      <c r="D1702" s="59">
        <f>VLOOKUP(B1702,'M.O.'!A:E,5,FALSE)</f>
        <v>0</v>
      </c>
      <c r="E1702" s="323">
        <v>111.5</v>
      </c>
      <c r="F1702" s="323"/>
      <c r="G1702" s="38"/>
      <c r="H1702" s="38"/>
      <c r="I1702" s="31"/>
      <c r="J1702" s="59">
        <f t="shared" si="136"/>
        <v>0</v>
      </c>
      <c r="K1702" s="33"/>
      <c r="L1702" s="115"/>
      <c r="M1702" s="116"/>
      <c r="N1702" s="33"/>
      <c r="O1702" s="33"/>
      <c r="P1702" s="33"/>
    </row>
    <row r="1703" spans="1:16" ht="15" outlineLevel="1">
      <c r="A1703" s="162">
        <f>VLOOKUP(B1703,'M.O.'!A:E,2,FALSE)</f>
        <v>0</v>
      </c>
      <c r="B1703" s="163"/>
      <c r="C1703" s="58"/>
      <c r="D1703" s="59">
        <f>VLOOKUP(B1703,'M.O.'!A:E,5,FALSE)</f>
        <v>0</v>
      </c>
      <c r="E1703" s="323">
        <v>111.5</v>
      </c>
      <c r="F1703" s="323"/>
      <c r="G1703" s="38"/>
      <c r="H1703" s="38"/>
      <c r="I1703" s="31"/>
      <c r="J1703" s="61">
        <f t="shared" si="136"/>
        <v>0</v>
      </c>
      <c r="K1703" s="33"/>
      <c r="L1703" s="115"/>
      <c r="M1703" s="116"/>
      <c r="N1703" s="33"/>
      <c r="O1703" s="33"/>
      <c r="P1703" s="33"/>
    </row>
    <row r="1704" spans="1:16" ht="18" customHeight="1" outlineLevel="1">
      <c r="A1704" s="34"/>
      <c r="B1704" s="34"/>
      <c r="C1704" s="35"/>
      <c r="D1704" s="34"/>
      <c r="E1704" s="34"/>
      <c r="F1704" s="34"/>
      <c r="G1704" s="34"/>
      <c r="H1704" s="34"/>
      <c r="I1704" s="36" t="s">
        <v>75</v>
      </c>
      <c r="J1704" s="62">
        <f>SUBTOTAL(9,J1694:J1703)</f>
        <v>0</v>
      </c>
      <c r="K1704" s="33"/>
      <c r="L1704" s="117"/>
      <c r="M1704" s="46"/>
      <c r="N1704" s="39"/>
      <c r="O1704" s="39"/>
      <c r="P1704" s="39"/>
    </row>
    <row r="1705" spans="1:16" ht="18" customHeight="1" outlineLevel="1">
      <c r="A1705" s="28" t="s">
        <v>76</v>
      </c>
      <c r="B1705" s="137" t="s">
        <v>64</v>
      </c>
      <c r="C1705" s="29" t="s">
        <v>77</v>
      </c>
      <c r="D1705" s="137" t="s">
        <v>78</v>
      </c>
      <c r="E1705" s="321" t="s">
        <v>79</v>
      </c>
      <c r="F1705" s="321"/>
      <c r="G1705" s="324" t="s">
        <v>80</v>
      </c>
      <c r="H1705" s="324"/>
      <c r="I1705" s="136"/>
      <c r="J1705" s="63" t="s">
        <v>81</v>
      </c>
      <c r="K1705" s="30"/>
      <c r="L1705" s="113"/>
      <c r="M1705" s="114"/>
      <c r="N1705" s="30"/>
      <c r="O1705" s="30"/>
      <c r="P1705" s="30"/>
    </row>
    <row r="1706" spans="1:16" ht="15" customHeight="1" outlineLevel="1">
      <c r="A1706" s="40" t="s">
        <v>369</v>
      </c>
      <c r="B1706" s="166">
        <v>14</v>
      </c>
      <c r="C1706" s="41">
        <v>5</v>
      </c>
      <c r="D1706" s="42" t="s">
        <v>98</v>
      </c>
      <c r="E1706" s="325"/>
      <c r="F1706" s="325"/>
      <c r="G1706" s="325"/>
      <c r="H1706" s="325"/>
      <c r="I1706" s="167"/>
      <c r="J1706" s="59">
        <f>TRUNC((IF(D1706&lt;&gt;0,J1704,0)+IF(E1706&lt;&gt;0,J1692,0)+IF(G1706&lt;&gt;0,J1725,0))*(C1706/100),2)</f>
        <v>0</v>
      </c>
      <c r="K1706" s="33"/>
      <c r="L1706" s="168"/>
      <c r="M1706" s="169"/>
      <c r="N1706" s="33"/>
      <c r="O1706" s="33"/>
      <c r="P1706" s="33"/>
    </row>
    <row r="1707" spans="1:16" ht="15" customHeight="1" outlineLevel="1">
      <c r="A1707" s="40" t="s">
        <v>99</v>
      </c>
      <c r="B1707" s="166">
        <v>11</v>
      </c>
      <c r="C1707" s="41">
        <v>1.1200000000000001</v>
      </c>
      <c r="D1707" s="42" t="s">
        <v>98</v>
      </c>
      <c r="E1707" s="325"/>
      <c r="F1707" s="325"/>
      <c r="G1707" s="325"/>
      <c r="H1707" s="325"/>
      <c r="I1707" s="167"/>
      <c r="J1707" s="59">
        <f>TRUNC((IF(D1707&lt;&gt;0,J1704,0)+IF(E1707&lt;&gt;0,J1692,0)+IF(G1707&lt;&gt;0,J1725,0))*(C1707/100),2)</f>
        <v>0</v>
      </c>
      <c r="K1707" s="33"/>
      <c r="L1707" s="168"/>
      <c r="M1707" s="169"/>
      <c r="N1707" s="33"/>
      <c r="O1707" s="33"/>
      <c r="P1707" s="33"/>
    </row>
    <row r="1708" spans="1:16" ht="15" customHeight="1" outlineLevel="1">
      <c r="A1708" s="40" t="s">
        <v>100</v>
      </c>
      <c r="B1708" s="166">
        <v>12</v>
      </c>
      <c r="C1708" s="41">
        <v>9.6</v>
      </c>
      <c r="D1708" s="42" t="s">
        <v>98</v>
      </c>
      <c r="E1708" s="325"/>
      <c r="F1708" s="325"/>
      <c r="G1708" s="325"/>
      <c r="H1708" s="325"/>
      <c r="I1708" s="167"/>
      <c r="J1708" s="59">
        <f>TRUNC((IF(D1708&lt;&gt;0,J1704,0)+IF(E1708&lt;&gt;0,J1692,0)+IF(G1708&lt;&gt;0,J1725,0))*(C1708/100),2)</f>
        <v>0</v>
      </c>
      <c r="K1708" s="33"/>
      <c r="L1708" s="168"/>
      <c r="M1708" s="169"/>
      <c r="N1708" s="33"/>
      <c r="O1708" s="33"/>
      <c r="P1708" s="33"/>
    </row>
    <row r="1709" spans="1:16" ht="15" customHeight="1" outlineLevel="1">
      <c r="A1709" s="40" t="s">
        <v>101</v>
      </c>
      <c r="B1709" s="166">
        <v>13</v>
      </c>
      <c r="C1709" s="41">
        <v>4.79</v>
      </c>
      <c r="D1709" s="42" t="s">
        <v>98</v>
      </c>
      <c r="E1709" s="325"/>
      <c r="F1709" s="325"/>
      <c r="G1709" s="325"/>
      <c r="H1709" s="325"/>
      <c r="I1709" s="167"/>
      <c r="J1709" s="61">
        <f>TRUNC((IF(D1709&lt;&gt;0,J1704,0)+IF(E1709&lt;&gt;0,J1692,0)+IF(G1709&lt;&gt;0,J1725,0))*(C1709/100),2)</f>
        <v>0</v>
      </c>
      <c r="K1709" s="33"/>
      <c r="L1709" s="168"/>
      <c r="M1709" s="169"/>
      <c r="N1709" s="33"/>
      <c r="O1709" s="33"/>
      <c r="P1709" s="33"/>
    </row>
    <row r="1710" spans="1:16" ht="18" customHeight="1" outlineLevel="1">
      <c r="A1710" s="43"/>
      <c r="B1710" s="43"/>
      <c r="C1710" s="44"/>
      <c r="D1710" s="43"/>
      <c r="E1710" s="43"/>
      <c r="F1710" s="43"/>
      <c r="G1710" s="43"/>
      <c r="H1710" s="43"/>
      <c r="I1710" s="45" t="s">
        <v>82</v>
      </c>
      <c r="J1710" s="62">
        <f>SUBTOTAL(9,J1706:J1709)</f>
        <v>0</v>
      </c>
      <c r="K1710" s="33"/>
      <c r="L1710" s="117"/>
      <c r="M1710" s="46"/>
      <c r="N1710" s="164"/>
      <c r="O1710" s="164"/>
      <c r="P1710" s="164"/>
    </row>
    <row r="1711" spans="1:16" ht="18" customHeight="1" outlineLevel="1">
      <c r="A1711" s="43"/>
      <c r="B1711" s="43"/>
      <c r="C1711" s="44"/>
      <c r="D1711" s="43"/>
      <c r="E1711" s="43"/>
      <c r="F1711" s="43"/>
      <c r="G1711" s="43"/>
      <c r="H1711" s="43"/>
      <c r="I1711" s="45" t="s">
        <v>370</v>
      </c>
      <c r="J1711" s="62">
        <f>SUBTOTAL(9,J1682:J1710)</f>
        <v>296.79000000000002</v>
      </c>
      <c r="K1711" s="33"/>
      <c r="L1711" s="117"/>
      <c r="M1711" s="46"/>
      <c r="N1711" s="33"/>
      <c r="O1711" s="33"/>
      <c r="P1711" s="33"/>
    </row>
    <row r="1712" spans="1:16" ht="18" customHeight="1" outlineLevel="1">
      <c r="A1712" s="43"/>
      <c r="B1712" s="43"/>
      <c r="C1712" s="44"/>
      <c r="D1712" s="43"/>
      <c r="E1712" s="43"/>
      <c r="F1712" s="43"/>
      <c r="G1712" s="43"/>
      <c r="H1712" s="43"/>
      <c r="I1712" s="45" t="s">
        <v>83</v>
      </c>
      <c r="J1712" s="64">
        <v>375</v>
      </c>
      <c r="K1712" s="33"/>
      <c r="L1712" s="117"/>
      <c r="M1712" s="46"/>
      <c r="N1712" s="33"/>
      <c r="O1712" s="33"/>
      <c r="P1712" s="33"/>
    </row>
    <row r="1713" spans="1:16" ht="18" customHeight="1" outlineLevel="1">
      <c r="A1713" s="43"/>
      <c r="B1713" s="43"/>
      <c r="C1713" s="44"/>
      <c r="D1713" s="43"/>
      <c r="E1713" s="43"/>
      <c r="F1713" s="43"/>
      <c r="G1713" s="43"/>
      <c r="H1713" s="43"/>
      <c r="I1713" s="45" t="s">
        <v>84</v>
      </c>
      <c r="J1713" s="65">
        <f>TRUNC(J1711/J1712,2)</f>
        <v>0.79</v>
      </c>
      <c r="K1713" s="33"/>
      <c r="L1713" s="117"/>
      <c r="M1713" s="46"/>
      <c r="N1713" s="33"/>
      <c r="O1713" s="33"/>
      <c r="P1713" s="33"/>
    </row>
    <row r="1714" spans="1:16" ht="18" customHeight="1" outlineLevel="1">
      <c r="A1714" s="47" t="s">
        <v>85</v>
      </c>
      <c r="B1714" s="48" t="s">
        <v>64</v>
      </c>
      <c r="C1714" s="49" t="s">
        <v>13</v>
      </c>
      <c r="D1714" s="37" t="s">
        <v>94</v>
      </c>
      <c r="E1714" s="37"/>
      <c r="F1714" s="37"/>
      <c r="G1714" s="50"/>
      <c r="H1714" s="50"/>
      <c r="I1714" s="50" t="s">
        <v>69</v>
      </c>
      <c r="J1714" s="63" t="s">
        <v>94</v>
      </c>
      <c r="K1714" s="30"/>
      <c r="L1714" s="113"/>
      <c r="M1714" s="114"/>
      <c r="N1714" s="30"/>
      <c r="O1714" s="30"/>
      <c r="P1714" s="30"/>
    </row>
    <row r="1715" spans="1:16" ht="15" customHeight="1" outlineLevel="1">
      <c r="A1715" s="162">
        <f>VLOOKUP(B1715,Materiais!A:D,2,FALSE)</f>
        <v>0</v>
      </c>
      <c r="B1715" s="162"/>
      <c r="C1715" s="60">
        <f>VLOOKUP(B1715,Materiais!A:D,3,FALSE)</f>
        <v>0</v>
      </c>
      <c r="D1715" s="59">
        <f>VLOOKUP(B1715,Materiais!A:D,4,FALSE)</f>
        <v>0</v>
      </c>
      <c r="E1715" s="170"/>
      <c r="F1715" s="170"/>
      <c r="G1715" s="170"/>
      <c r="H1715" s="170"/>
      <c r="I1715" s="31"/>
      <c r="J1715" s="59">
        <f t="shared" ref="J1715:J1724" si="137">TRUNC(I1715*D1715,2)</f>
        <v>0</v>
      </c>
      <c r="K1715" s="33"/>
      <c r="L1715" s="115"/>
      <c r="M1715" s="116"/>
      <c r="N1715" s="33"/>
      <c r="O1715" s="33"/>
      <c r="P1715" s="33"/>
    </row>
    <row r="1716" spans="1:16" ht="15" customHeight="1" outlineLevel="1">
      <c r="A1716" s="162">
        <f>VLOOKUP(B1716,Materiais!A:D,2,FALSE)</f>
        <v>0</v>
      </c>
      <c r="B1716" s="162"/>
      <c r="C1716" s="60">
        <f>VLOOKUP(B1716,Materiais!A:D,3,FALSE)</f>
        <v>0</v>
      </c>
      <c r="D1716" s="59">
        <f>VLOOKUP(B1716,Materiais!A:D,4,FALSE)</f>
        <v>0</v>
      </c>
      <c r="E1716" s="170"/>
      <c r="F1716" s="170"/>
      <c r="G1716" s="170"/>
      <c r="H1716" s="170"/>
      <c r="I1716" s="31"/>
      <c r="J1716" s="59">
        <f t="shared" si="137"/>
        <v>0</v>
      </c>
      <c r="K1716" s="33"/>
      <c r="L1716" s="115"/>
      <c r="M1716" s="116"/>
      <c r="N1716" s="33"/>
      <c r="O1716" s="33"/>
      <c r="P1716" s="33"/>
    </row>
    <row r="1717" spans="1:16" ht="15" customHeight="1" outlineLevel="1">
      <c r="A1717" s="162">
        <f>VLOOKUP(B1717,Materiais!A:D,2,FALSE)</f>
        <v>0</v>
      </c>
      <c r="B1717" s="162"/>
      <c r="C1717" s="60">
        <f>VLOOKUP(B1717,Materiais!A:D,3,FALSE)</f>
        <v>0</v>
      </c>
      <c r="D1717" s="59">
        <f>VLOOKUP(B1717,Materiais!A:D,4,FALSE)</f>
        <v>0</v>
      </c>
      <c r="E1717" s="170"/>
      <c r="F1717" s="170"/>
      <c r="G1717" s="170"/>
      <c r="H1717" s="170"/>
      <c r="I1717" s="31"/>
      <c r="J1717" s="59">
        <f t="shared" si="137"/>
        <v>0</v>
      </c>
      <c r="K1717" s="33"/>
      <c r="L1717" s="115"/>
      <c r="M1717" s="116"/>
      <c r="N1717" s="33"/>
      <c r="O1717" s="33"/>
      <c r="P1717" s="33"/>
    </row>
    <row r="1718" spans="1:16" ht="15" customHeight="1" outlineLevel="1">
      <c r="A1718" s="162">
        <f>VLOOKUP(B1718,Materiais!A:D,2,FALSE)</f>
        <v>0</v>
      </c>
      <c r="B1718" s="162"/>
      <c r="C1718" s="60">
        <f>VLOOKUP(B1718,Materiais!A:D,3,FALSE)</f>
        <v>0</v>
      </c>
      <c r="D1718" s="59">
        <f>VLOOKUP(B1718,Materiais!A:D,4,FALSE)</f>
        <v>0</v>
      </c>
      <c r="E1718" s="170"/>
      <c r="F1718" s="170"/>
      <c r="G1718" s="170"/>
      <c r="H1718" s="170"/>
      <c r="I1718" s="31"/>
      <c r="J1718" s="59">
        <f t="shared" si="137"/>
        <v>0</v>
      </c>
      <c r="K1718" s="33"/>
      <c r="L1718" s="115"/>
      <c r="M1718" s="116"/>
      <c r="N1718" s="33"/>
      <c r="O1718" s="33"/>
      <c r="P1718" s="33"/>
    </row>
    <row r="1719" spans="1:16" ht="15" customHeight="1" outlineLevel="1">
      <c r="A1719" s="162">
        <f>VLOOKUP(B1719,Materiais!A:D,2,FALSE)</f>
        <v>0</v>
      </c>
      <c r="B1719" s="162"/>
      <c r="C1719" s="60">
        <f>VLOOKUP(B1719,Materiais!A:D,3,FALSE)</f>
        <v>0</v>
      </c>
      <c r="D1719" s="59">
        <f>VLOOKUP(B1719,Materiais!A:D,4,FALSE)</f>
        <v>0</v>
      </c>
      <c r="E1719" s="170"/>
      <c r="F1719" s="170"/>
      <c r="G1719" s="170"/>
      <c r="H1719" s="170"/>
      <c r="I1719" s="31"/>
      <c r="J1719" s="59">
        <f t="shared" si="137"/>
        <v>0</v>
      </c>
      <c r="K1719" s="33"/>
      <c r="L1719" s="115"/>
      <c r="M1719" s="116"/>
      <c r="N1719" s="33"/>
      <c r="O1719" s="33"/>
      <c r="P1719" s="33"/>
    </row>
    <row r="1720" spans="1:16" ht="15" customHeight="1" outlineLevel="1">
      <c r="A1720" s="162">
        <f>VLOOKUP(B1720,Materiais!A:D,2,FALSE)</f>
        <v>0</v>
      </c>
      <c r="B1720" s="162"/>
      <c r="C1720" s="60">
        <f>VLOOKUP(B1720,Materiais!A:D,3,FALSE)</f>
        <v>0</v>
      </c>
      <c r="D1720" s="59">
        <f>VLOOKUP(B1720,Materiais!A:D,4,FALSE)</f>
        <v>0</v>
      </c>
      <c r="E1720" s="170"/>
      <c r="F1720" s="170"/>
      <c r="G1720" s="170"/>
      <c r="H1720" s="170"/>
      <c r="I1720" s="31"/>
      <c r="J1720" s="59">
        <f t="shared" si="137"/>
        <v>0</v>
      </c>
      <c r="K1720" s="33"/>
      <c r="L1720" s="115"/>
      <c r="M1720" s="116"/>
      <c r="N1720" s="33"/>
      <c r="O1720" s="33"/>
      <c r="P1720" s="33"/>
    </row>
    <row r="1721" spans="1:16" ht="15" customHeight="1" outlineLevel="1">
      <c r="A1721" s="162">
        <f>VLOOKUP(B1721,Materiais!A:D,2,FALSE)</f>
        <v>0</v>
      </c>
      <c r="B1721" s="162"/>
      <c r="C1721" s="60">
        <f>VLOOKUP(B1721,Materiais!A:D,3,FALSE)</f>
        <v>0</v>
      </c>
      <c r="D1721" s="59">
        <f>VLOOKUP(B1721,Materiais!A:D,4,FALSE)</f>
        <v>0</v>
      </c>
      <c r="E1721" s="170"/>
      <c r="F1721" s="170"/>
      <c r="G1721" s="170"/>
      <c r="H1721" s="170"/>
      <c r="I1721" s="31"/>
      <c r="J1721" s="59">
        <f t="shared" si="137"/>
        <v>0</v>
      </c>
      <c r="K1721" s="33"/>
      <c r="L1721" s="115"/>
      <c r="M1721" s="116"/>
      <c r="N1721" s="33"/>
      <c r="O1721" s="33"/>
      <c r="P1721" s="33"/>
    </row>
    <row r="1722" spans="1:16" ht="15" customHeight="1" outlineLevel="1">
      <c r="A1722" s="162">
        <f>VLOOKUP(B1722,Materiais!A:D,2,FALSE)</f>
        <v>0</v>
      </c>
      <c r="B1722" s="162"/>
      <c r="C1722" s="60">
        <f>VLOOKUP(B1722,Materiais!A:D,3,FALSE)</f>
        <v>0</v>
      </c>
      <c r="D1722" s="59">
        <f>VLOOKUP(B1722,Materiais!A:D,4,FALSE)</f>
        <v>0</v>
      </c>
      <c r="E1722" s="170"/>
      <c r="F1722" s="170"/>
      <c r="G1722" s="170"/>
      <c r="H1722" s="170"/>
      <c r="I1722" s="31"/>
      <c r="J1722" s="59">
        <f t="shared" si="137"/>
        <v>0</v>
      </c>
      <c r="K1722" s="33"/>
      <c r="L1722" s="115"/>
      <c r="M1722" s="116"/>
      <c r="N1722" s="33"/>
      <c r="O1722" s="33"/>
      <c r="P1722" s="33"/>
    </row>
    <row r="1723" spans="1:16" ht="15" customHeight="1" outlineLevel="1">
      <c r="A1723" s="162">
        <f>VLOOKUP(B1723,Materiais!A:D,2,FALSE)</f>
        <v>0</v>
      </c>
      <c r="B1723" s="162"/>
      <c r="C1723" s="60">
        <f>VLOOKUP(B1723,Materiais!A:D,3,FALSE)</f>
        <v>0</v>
      </c>
      <c r="D1723" s="59">
        <f>VLOOKUP(B1723,Materiais!A:D,4,FALSE)</f>
        <v>0</v>
      </c>
      <c r="E1723" s="170"/>
      <c r="F1723" s="170"/>
      <c r="G1723" s="170"/>
      <c r="H1723" s="170"/>
      <c r="I1723" s="31"/>
      <c r="J1723" s="59">
        <f t="shared" si="137"/>
        <v>0</v>
      </c>
      <c r="K1723" s="33"/>
      <c r="L1723" s="115"/>
      <c r="M1723" s="116"/>
      <c r="N1723" s="33"/>
      <c r="O1723" s="33"/>
      <c r="P1723" s="33"/>
    </row>
    <row r="1724" spans="1:16" ht="15" customHeight="1" outlineLevel="1">
      <c r="A1724" s="162">
        <f>VLOOKUP(B1724,Materiais!A:D,2,FALSE)</f>
        <v>0</v>
      </c>
      <c r="B1724" s="162"/>
      <c r="C1724" s="60">
        <f>VLOOKUP(B1724,Materiais!A:D,3,FALSE)</f>
        <v>0</v>
      </c>
      <c r="D1724" s="59">
        <f>VLOOKUP(B1724,Materiais!A:D,4,FALSE)</f>
        <v>0</v>
      </c>
      <c r="E1724" s="170"/>
      <c r="F1724" s="170"/>
      <c r="G1724" s="170"/>
      <c r="H1724" s="170"/>
      <c r="I1724" s="31"/>
      <c r="J1724" s="59">
        <f t="shared" si="137"/>
        <v>0</v>
      </c>
      <c r="K1724" s="33"/>
      <c r="L1724" s="115"/>
      <c r="M1724" s="116"/>
      <c r="N1724" s="33"/>
      <c r="O1724" s="33"/>
      <c r="P1724" s="33"/>
    </row>
    <row r="1725" spans="1:16" ht="18" customHeight="1" outlineLevel="1">
      <c r="A1725" s="66"/>
      <c r="B1725" s="66"/>
      <c r="C1725" s="67"/>
      <c r="D1725" s="66"/>
      <c r="E1725" s="66"/>
      <c r="F1725" s="66"/>
      <c r="G1725" s="66"/>
      <c r="H1725" s="66"/>
      <c r="I1725" s="68" t="s">
        <v>371</v>
      </c>
      <c r="J1725" s="69">
        <f>SUBTOTAL(9,J1715:J1724)</f>
        <v>0</v>
      </c>
      <c r="K1725" s="33"/>
      <c r="L1725" s="117"/>
      <c r="M1725" s="46"/>
      <c r="N1725" s="39"/>
      <c r="O1725" s="39"/>
      <c r="P1725" s="39"/>
    </row>
    <row r="1726" spans="1:16" ht="18" customHeight="1" outlineLevel="1">
      <c r="A1726" s="26" t="s">
        <v>87</v>
      </c>
      <c r="B1726" s="70" t="s">
        <v>64</v>
      </c>
      <c r="C1726" s="71" t="s">
        <v>13</v>
      </c>
      <c r="D1726" s="72" t="s">
        <v>94</v>
      </c>
      <c r="E1726" s="72"/>
      <c r="F1726" s="72"/>
      <c r="G1726" s="73"/>
      <c r="H1726" s="73"/>
      <c r="I1726" s="73" t="s">
        <v>69</v>
      </c>
      <c r="J1726" s="72" t="s">
        <v>94</v>
      </c>
      <c r="K1726" s="30"/>
      <c r="L1726" s="113"/>
      <c r="M1726" s="114"/>
      <c r="N1726" s="30"/>
      <c r="O1726" s="30"/>
      <c r="P1726" s="30"/>
    </row>
    <row r="1727" spans="1:16" ht="15" customHeight="1" outlineLevel="1">
      <c r="A1727" s="162">
        <f>VLOOKUP(B1727,Serviços!A:D,2,FALSE)</f>
        <v>0</v>
      </c>
      <c r="B1727" s="162"/>
      <c r="C1727" s="60">
        <f>VLOOKUP(B1727,Serviços!A:D,3,FALSE)</f>
        <v>0</v>
      </c>
      <c r="D1727" s="74">
        <f>VLOOKUP(B1727,Serviços!A:F,6,FALSE)</f>
        <v>0</v>
      </c>
      <c r="E1727" s="171"/>
      <c r="F1727" s="171"/>
      <c r="G1727" s="171"/>
      <c r="H1727" s="171"/>
      <c r="I1727" s="57"/>
      <c r="J1727" s="59">
        <f>TRUNC(I1727*D1727,2)</f>
        <v>0</v>
      </c>
      <c r="K1727" s="33"/>
      <c r="L1727" s="115"/>
      <c r="M1727" s="116"/>
      <c r="N1727" s="33"/>
      <c r="O1727" s="33"/>
      <c r="P1727" s="33"/>
    </row>
    <row r="1728" spans="1:16" ht="15" customHeight="1" outlineLevel="1">
      <c r="A1728" s="162">
        <f>VLOOKUP(B1728,Serviços!A:D,2,FALSE)</f>
        <v>0</v>
      </c>
      <c r="B1728" s="162"/>
      <c r="C1728" s="60">
        <f>VLOOKUP(B1728,Serviços!A:D,3,FALSE)</f>
        <v>0</v>
      </c>
      <c r="D1728" s="74">
        <f>VLOOKUP(B1728,Serviços!A:F,6,FALSE)</f>
        <v>0</v>
      </c>
      <c r="E1728" s="171"/>
      <c r="F1728" s="171"/>
      <c r="G1728" s="171"/>
      <c r="H1728" s="171"/>
      <c r="I1728" s="57"/>
      <c r="J1728" s="59">
        <f t="shared" ref="J1728:J1731" si="138">TRUNC(I1728*D1728,2)</f>
        <v>0</v>
      </c>
      <c r="K1728" s="33"/>
      <c r="L1728" s="115"/>
      <c r="M1728" s="116"/>
      <c r="N1728" s="33"/>
      <c r="O1728" s="33"/>
      <c r="P1728" s="33"/>
    </row>
    <row r="1729" spans="1:16" ht="15" customHeight="1" outlineLevel="1">
      <c r="A1729" s="162">
        <f>VLOOKUP(B1729,Serviços!A:D,2,FALSE)</f>
        <v>0</v>
      </c>
      <c r="B1729" s="162"/>
      <c r="C1729" s="60">
        <f>VLOOKUP(B1729,Serviços!A:D,3,FALSE)</f>
        <v>0</v>
      </c>
      <c r="D1729" s="74">
        <f>VLOOKUP(B1729,Serviços!A:F,6,FALSE)</f>
        <v>0</v>
      </c>
      <c r="E1729" s="171"/>
      <c r="F1729" s="171"/>
      <c r="G1729" s="171"/>
      <c r="H1729" s="171"/>
      <c r="I1729" s="57"/>
      <c r="J1729" s="59">
        <f t="shared" si="138"/>
        <v>0</v>
      </c>
      <c r="K1729" s="33"/>
      <c r="L1729" s="115"/>
      <c r="M1729" s="116"/>
      <c r="N1729" s="33"/>
      <c r="O1729" s="33"/>
      <c r="P1729" s="33"/>
    </row>
    <row r="1730" spans="1:16" ht="15" customHeight="1" outlineLevel="1">
      <c r="A1730" s="162">
        <f>VLOOKUP(B1730,Serviços!A:D,2,FALSE)</f>
        <v>0</v>
      </c>
      <c r="B1730" s="162"/>
      <c r="C1730" s="60">
        <f>VLOOKUP(B1730,Serviços!A:D,3,FALSE)</f>
        <v>0</v>
      </c>
      <c r="D1730" s="74">
        <f>VLOOKUP(B1730,Serviços!A:F,6,FALSE)</f>
        <v>0</v>
      </c>
      <c r="E1730" s="171"/>
      <c r="F1730" s="171"/>
      <c r="G1730" s="171"/>
      <c r="H1730" s="171"/>
      <c r="I1730" s="57"/>
      <c r="J1730" s="59">
        <f t="shared" si="138"/>
        <v>0</v>
      </c>
      <c r="K1730" s="33"/>
      <c r="L1730" s="115"/>
      <c r="M1730" s="116"/>
      <c r="N1730" s="33"/>
      <c r="O1730" s="33"/>
      <c r="P1730" s="33"/>
    </row>
    <row r="1731" spans="1:16" ht="15" customHeight="1" outlineLevel="1">
      <c r="A1731" s="162">
        <f>VLOOKUP(B1731,Serviços!A:D,2,FALSE)</f>
        <v>0</v>
      </c>
      <c r="B1731" s="162"/>
      <c r="C1731" s="60">
        <f>VLOOKUP(B1731,Serviços!A:D,3,FALSE)</f>
        <v>0</v>
      </c>
      <c r="D1731" s="74">
        <f>VLOOKUP(B1731,Serviços!A:F,6,FALSE)</f>
        <v>0</v>
      </c>
      <c r="E1731" s="171"/>
      <c r="F1731" s="171"/>
      <c r="G1731" s="171"/>
      <c r="H1731" s="171"/>
      <c r="I1731" s="57"/>
      <c r="J1731" s="59">
        <f t="shared" si="138"/>
        <v>0</v>
      </c>
      <c r="K1731" s="33"/>
      <c r="L1731" s="115"/>
      <c r="M1731" s="116"/>
      <c r="N1731" s="33"/>
      <c r="O1731" s="33"/>
      <c r="P1731" s="33"/>
    </row>
    <row r="1732" spans="1:16" ht="18" customHeight="1" outlineLevel="1">
      <c r="A1732" s="34"/>
      <c r="B1732" s="34"/>
      <c r="C1732" s="35"/>
      <c r="D1732" s="34"/>
      <c r="E1732" s="34"/>
      <c r="F1732" s="34"/>
      <c r="G1732" s="34"/>
      <c r="H1732" s="34"/>
      <c r="I1732" s="51" t="s">
        <v>88</v>
      </c>
      <c r="J1732" s="52">
        <f>SUBTOTAL(9,J1727:J1731)</f>
        <v>0</v>
      </c>
      <c r="K1732" s="33"/>
      <c r="L1732" s="117"/>
      <c r="M1732" s="46"/>
      <c r="N1732" s="39"/>
      <c r="O1732" s="39"/>
      <c r="P1732" s="39"/>
    </row>
    <row r="1733" spans="1:16" ht="18" customHeight="1" outlineLevel="1">
      <c r="A1733" s="28" t="s">
        <v>89</v>
      </c>
      <c r="B1733" s="53" t="s">
        <v>64</v>
      </c>
      <c r="C1733" s="29" t="s">
        <v>13</v>
      </c>
      <c r="D1733" s="137" t="s">
        <v>90</v>
      </c>
      <c r="E1733" s="137" t="s">
        <v>91</v>
      </c>
      <c r="F1733" s="137" t="s">
        <v>92</v>
      </c>
      <c r="G1733" s="137" t="s">
        <v>93</v>
      </c>
      <c r="H1733" s="137" t="s">
        <v>81</v>
      </c>
      <c r="I1733" s="136" t="s">
        <v>69</v>
      </c>
      <c r="J1733" s="137" t="s">
        <v>94</v>
      </c>
      <c r="K1733" s="161"/>
      <c r="L1733" s="113"/>
      <c r="M1733" s="114"/>
      <c r="N1733" s="161"/>
      <c r="O1733" s="161"/>
      <c r="P1733" s="161"/>
    </row>
    <row r="1734" spans="1:16" ht="15" customHeight="1" outlineLevel="1">
      <c r="A1734" s="40"/>
      <c r="B1734" s="40"/>
      <c r="C1734" s="41"/>
      <c r="D1734" s="32"/>
      <c r="E1734" s="38"/>
      <c r="F1734" s="38"/>
      <c r="G1734" s="38"/>
      <c r="H1734" s="170"/>
      <c r="I1734" s="57"/>
      <c r="J1734" s="59">
        <f t="shared" ref="J1734:J1738" si="139">TRUNC(I1734*D1734,2)</f>
        <v>0</v>
      </c>
      <c r="K1734" s="33"/>
      <c r="L1734" s="115"/>
      <c r="M1734" s="116"/>
      <c r="N1734" s="33"/>
      <c r="O1734" s="33"/>
      <c r="P1734" s="33"/>
    </row>
    <row r="1735" spans="1:16" ht="15" customHeight="1" outlineLevel="1">
      <c r="A1735" s="40"/>
      <c r="B1735" s="40"/>
      <c r="C1735" s="41"/>
      <c r="D1735" s="32"/>
      <c r="E1735" s="38"/>
      <c r="F1735" s="38"/>
      <c r="G1735" s="38"/>
      <c r="H1735" s="170"/>
      <c r="I1735" s="57"/>
      <c r="J1735" s="59">
        <f t="shared" si="139"/>
        <v>0</v>
      </c>
      <c r="K1735" s="33"/>
      <c r="L1735" s="115"/>
      <c r="M1735" s="116"/>
      <c r="N1735" s="33"/>
      <c r="O1735" s="33"/>
      <c r="P1735" s="33"/>
    </row>
    <row r="1736" spans="1:16" ht="15" customHeight="1" outlineLevel="1">
      <c r="A1736" s="40"/>
      <c r="B1736" s="40"/>
      <c r="C1736" s="41"/>
      <c r="D1736" s="32"/>
      <c r="E1736" s="38"/>
      <c r="F1736" s="38"/>
      <c r="G1736" s="38"/>
      <c r="H1736" s="170"/>
      <c r="I1736" s="57"/>
      <c r="J1736" s="59">
        <f t="shared" si="139"/>
        <v>0</v>
      </c>
      <c r="K1736" s="33"/>
      <c r="L1736" s="115"/>
      <c r="M1736" s="116"/>
      <c r="N1736" s="33"/>
      <c r="O1736" s="33"/>
      <c r="P1736" s="33"/>
    </row>
    <row r="1737" spans="1:16" ht="15" customHeight="1" outlineLevel="1">
      <c r="A1737" s="40"/>
      <c r="B1737" s="40"/>
      <c r="C1737" s="41"/>
      <c r="D1737" s="32"/>
      <c r="E1737" s="38"/>
      <c r="F1737" s="38"/>
      <c r="G1737" s="38"/>
      <c r="H1737" s="170"/>
      <c r="I1737" s="57"/>
      <c r="J1737" s="59">
        <f t="shared" si="139"/>
        <v>0</v>
      </c>
      <c r="K1737" s="33"/>
      <c r="L1737" s="115"/>
      <c r="M1737" s="116"/>
      <c r="N1737" s="33"/>
      <c r="O1737" s="33"/>
      <c r="P1737" s="33"/>
    </row>
    <row r="1738" spans="1:16" ht="15" customHeight="1" outlineLevel="1">
      <c r="A1738" s="40"/>
      <c r="B1738" s="40"/>
      <c r="C1738" s="41"/>
      <c r="D1738" s="32"/>
      <c r="E1738" s="38"/>
      <c r="F1738" s="38"/>
      <c r="G1738" s="38"/>
      <c r="H1738" s="170"/>
      <c r="I1738" s="57"/>
      <c r="J1738" s="61">
        <f t="shared" si="139"/>
        <v>0</v>
      </c>
      <c r="K1738" s="33"/>
      <c r="L1738" s="115"/>
      <c r="M1738" s="116"/>
      <c r="N1738" s="33"/>
      <c r="O1738" s="33"/>
      <c r="P1738" s="33"/>
    </row>
    <row r="1739" spans="1:16" ht="18" customHeight="1" outlineLevel="1">
      <c r="A1739" s="43"/>
      <c r="B1739" s="43"/>
      <c r="C1739" s="44"/>
      <c r="D1739" s="43"/>
      <c r="E1739" s="43"/>
      <c r="F1739" s="43"/>
      <c r="G1739" s="43"/>
      <c r="H1739" s="43"/>
      <c r="I1739" s="75" t="s">
        <v>95</v>
      </c>
      <c r="J1739" s="62">
        <f>SUBTOTAL(9,J1734:J1738)</f>
        <v>0</v>
      </c>
      <c r="K1739" s="164"/>
      <c r="L1739" s="164"/>
      <c r="M1739" s="160"/>
      <c r="N1739" s="164"/>
      <c r="O1739" s="164"/>
      <c r="P1739" s="164"/>
    </row>
    <row r="1740" spans="1:16" ht="18" customHeight="1" outlineLevel="1">
      <c r="A1740" s="43"/>
      <c r="B1740" s="43"/>
      <c r="C1740" s="44"/>
      <c r="D1740" s="43"/>
      <c r="E1740" s="43"/>
      <c r="F1740" s="43"/>
      <c r="G1740" s="43"/>
      <c r="H1740" s="43"/>
      <c r="I1740" s="75" t="s">
        <v>106</v>
      </c>
      <c r="J1740" s="76">
        <f>SUBTOTAL(9,J1713:J1739)</f>
        <v>0.79</v>
      </c>
      <c r="K1740" s="164"/>
      <c r="L1740" s="164"/>
      <c r="M1740" s="160"/>
      <c r="N1740" s="164"/>
      <c r="O1740" s="164"/>
      <c r="P1740" s="164"/>
    </row>
    <row r="1741" spans="1:16" ht="18" customHeight="1" outlineLevel="1">
      <c r="A1741" s="43"/>
      <c r="B1741" s="43" t="s">
        <v>10</v>
      </c>
      <c r="C1741" s="44"/>
      <c r="D1741" s="43"/>
      <c r="E1741" s="43"/>
      <c r="F1741" s="43"/>
      <c r="G1741" s="43"/>
      <c r="H1741" s="54" t="s">
        <v>367</v>
      </c>
      <c r="I1741" s="172">
        <f>$M$1</f>
        <v>0.20480000000000001</v>
      </c>
      <c r="J1741" s="76">
        <f>TRUNC(J1740*I1741,2)</f>
        <v>0.16</v>
      </c>
      <c r="K1741" s="164"/>
      <c r="L1741" s="115"/>
      <c r="M1741" s="116"/>
      <c r="N1741" s="164"/>
      <c r="O1741" s="164"/>
      <c r="P1741" s="164"/>
    </row>
    <row r="1742" spans="1:16" ht="18" customHeight="1" outlineLevel="1">
      <c r="A1742" s="43"/>
      <c r="B1742" s="53" t="s">
        <v>372</v>
      </c>
      <c r="C1742" s="55">
        <v>45205</v>
      </c>
      <c r="D1742" s="43"/>
      <c r="E1742" s="43"/>
      <c r="F1742" s="43"/>
      <c r="G1742" s="43"/>
      <c r="H1742" s="43"/>
      <c r="I1742" s="75" t="s">
        <v>96</v>
      </c>
      <c r="J1742" s="76">
        <f>SUM(J1740:J1741)</f>
        <v>0.95000000000000007</v>
      </c>
      <c r="K1742" s="164"/>
      <c r="L1742" s="113"/>
      <c r="M1742" s="114"/>
      <c r="N1742" s="164"/>
      <c r="O1742" s="164"/>
      <c r="P1742" s="164"/>
    </row>
    <row r="1744" spans="1:16" s="266" customFormat="1" ht="18" customHeight="1">
      <c r="A1744" s="260" t="s">
        <v>600</v>
      </c>
      <c r="B1744" s="261"/>
      <c r="C1744" s="262"/>
      <c r="D1744" s="261"/>
      <c r="E1744" s="261"/>
      <c r="F1744" s="261"/>
      <c r="G1744" s="261"/>
      <c r="H1744" s="261"/>
      <c r="I1744" s="263"/>
      <c r="J1744" s="261"/>
      <c r="K1744" s="264"/>
      <c r="L1744" s="264"/>
      <c r="M1744" s="265"/>
      <c r="N1744" s="264"/>
      <c r="O1744" s="264"/>
      <c r="P1744" s="264"/>
    </row>
    <row r="1745" spans="1:16" ht="18" customHeight="1" outlineLevel="1">
      <c r="A1745" s="28" t="s">
        <v>63</v>
      </c>
      <c r="B1745" s="137" t="s">
        <v>64</v>
      </c>
      <c r="C1745" s="29" t="s">
        <v>65</v>
      </c>
      <c r="D1745" s="137" t="s">
        <v>66</v>
      </c>
      <c r="E1745" s="321" t="s">
        <v>67</v>
      </c>
      <c r="F1745" s="321"/>
      <c r="G1745" s="321" t="s">
        <v>68</v>
      </c>
      <c r="H1745" s="321"/>
      <c r="I1745" s="136" t="s">
        <v>69</v>
      </c>
      <c r="J1745" s="137" t="s">
        <v>70</v>
      </c>
      <c r="K1745" s="30"/>
      <c r="L1745" s="113"/>
      <c r="M1745" s="114"/>
      <c r="N1745" s="161"/>
      <c r="O1745" s="161"/>
      <c r="P1745" s="161"/>
    </row>
    <row r="1746" spans="1:16" ht="15" customHeight="1" outlineLevel="1">
      <c r="A1746" s="162">
        <f>VLOOKUP(B1746,Equipamentos!A:E,2,FALSE)</f>
        <v>0</v>
      </c>
      <c r="B1746" s="163"/>
      <c r="C1746" s="56"/>
      <c r="D1746" s="57"/>
      <c r="E1746" s="320">
        <f>VLOOKUP(B1746,Equipamentos!A:E,4,FALSE)</f>
        <v>0</v>
      </c>
      <c r="F1746" s="320"/>
      <c r="G1746" s="320">
        <f>VLOOKUP(B1746,Equipamentos!A:E,5,FALSE)</f>
        <v>0</v>
      </c>
      <c r="H1746" s="320"/>
      <c r="I1746" s="31"/>
      <c r="J1746" s="59">
        <f>TRUNC(I1746*((C1746*E1746)+(D1746*G1746)),2)</f>
        <v>0</v>
      </c>
      <c r="K1746" s="33"/>
      <c r="L1746" s="115"/>
      <c r="M1746" s="116"/>
      <c r="N1746" s="164"/>
      <c r="O1746" s="164"/>
      <c r="P1746" s="164"/>
    </row>
    <row r="1747" spans="1:16" ht="15" customHeight="1" outlineLevel="1">
      <c r="A1747" s="162">
        <f>VLOOKUP(B1747,Equipamentos!A:E,2,FALSE)</f>
        <v>0</v>
      </c>
      <c r="B1747" s="163"/>
      <c r="C1747" s="56"/>
      <c r="D1747" s="57"/>
      <c r="E1747" s="320">
        <f>VLOOKUP(B1747,Equipamentos!A:E,4,FALSE)</f>
        <v>0</v>
      </c>
      <c r="F1747" s="320"/>
      <c r="G1747" s="320">
        <f>VLOOKUP(B1747,Equipamentos!A:E,5,FALSE)</f>
        <v>0</v>
      </c>
      <c r="H1747" s="320"/>
      <c r="I1747" s="31"/>
      <c r="J1747" s="59">
        <f t="shared" ref="J1747:J1755" si="140">TRUNC(I1747*((C1747*E1747)+(D1747*G1747)),2)</f>
        <v>0</v>
      </c>
      <c r="K1747" s="33"/>
      <c r="L1747" s="115"/>
      <c r="M1747" s="116"/>
      <c r="N1747" s="164"/>
      <c r="O1747" s="164"/>
      <c r="P1747" s="164"/>
    </row>
    <row r="1748" spans="1:16" ht="15" customHeight="1" outlineLevel="1">
      <c r="A1748" s="162">
        <f>VLOOKUP(B1748,Equipamentos!A:E,2,FALSE)</f>
        <v>0</v>
      </c>
      <c r="B1748" s="163"/>
      <c r="C1748" s="56"/>
      <c r="D1748" s="57"/>
      <c r="E1748" s="320">
        <f>VLOOKUP(B1748,Equipamentos!A:E,4,FALSE)</f>
        <v>0</v>
      </c>
      <c r="F1748" s="320"/>
      <c r="G1748" s="320">
        <f>VLOOKUP(B1748,Equipamentos!A:E,5,FALSE)</f>
        <v>0</v>
      </c>
      <c r="H1748" s="320"/>
      <c r="I1748" s="31"/>
      <c r="J1748" s="59">
        <f t="shared" si="140"/>
        <v>0</v>
      </c>
      <c r="K1748" s="33"/>
      <c r="L1748" s="115"/>
      <c r="M1748" s="116"/>
      <c r="N1748" s="164"/>
      <c r="O1748" s="164"/>
      <c r="P1748" s="164"/>
    </row>
    <row r="1749" spans="1:16" ht="15" customHeight="1" outlineLevel="1">
      <c r="A1749" s="162">
        <f>VLOOKUP(B1749,Equipamentos!A:E,2,FALSE)</f>
        <v>0</v>
      </c>
      <c r="B1749" s="163"/>
      <c r="C1749" s="56"/>
      <c r="D1749" s="57"/>
      <c r="E1749" s="320">
        <f>VLOOKUP(B1749,Equipamentos!A:E,4,FALSE)</f>
        <v>0</v>
      </c>
      <c r="F1749" s="320"/>
      <c r="G1749" s="320">
        <f>VLOOKUP(B1749,Equipamentos!A:E,5,FALSE)</f>
        <v>0</v>
      </c>
      <c r="H1749" s="320"/>
      <c r="I1749" s="31"/>
      <c r="J1749" s="59">
        <f t="shared" si="140"/>
        <v>0</v>
      </c>
      <c r="K1749" s="33"/>
      <c r="L1749" s="115"/>
      <c r="M1749" s="116"/>
      <c r="N1749" s="164"/>
      <c r="O1749" s="164"/>
      <c r="P1749" s="164"/>
    </row>
    <row r="1750" spans="1:16" ht="15" customHeight="1" outlineLevel="1">
      <c r="A1750" s="162">
        <f>VLOOKUP(B1750,Equipamentos!A:E,2,FALSE)</f>
        <v>0</v>
      </c>
      <c r="B1750" s="163"/>
      <c r="C1750" s="56"/>
      <c r="D1750" s="57"/>
      <c r="E1750" s="320">
        <f>VLOOKUP(B1750,Equipamentos!A:E,4,FALSE)</f>
        <v>0</v>
      </c>
      <c r="F1750" s="320"/>
      <c r="G1750" s="320">
        <f>VLOOKUP(B1750,Equipamentos!A:E,5,FALSE)</f>
        <v>0</v>
      </c>
      <c r="H1750" s="320"/>
      <c r="I1750" s="31"/>
      <c r="J1750" s="59">
        <f t="shared" si="140"/>
        <v>0</v>
      </c>
      <c r="K1750" s="33"/>
      <c r="L1750" s="115"/>
      <c r="M1750" s="116"/>
      <c r="N1750" s="164"/>
      <c r="O1750" s="164"/>
      <c r="P1750" s="164"/>
    </row>
    <row r="1751" spans="1:16" ht="15" customHeight="1" outlineLevel="1">
      <c r="A1751" s="162">
        <f>VLOOKUP(B1751,Equipamentos!A:E,2,FALSE)</f>
        <v>0</v>
      </c>
      <c r="B1751" s="163"/>
      <c r="C1751" s="56"/>
      <c r="D1751" s="57"/>
      <c r="E1751" s="320">
        <f>VLOOKUP(B1751,Equipamentos!A:E,4,FALSE)</f>
        <v>0</v>
      </c>
      <c r="F1751" s="320"/>
      <c r="G1751" s="320">
        <f>VLOOKUP(B1751,Equipamentos!A:E,5,FALSE)</f>
        <v>0</v>
      </c>
      <c r="H1751" s="320"/>
      <c r="I1751" s="31"/>
      <c r="J1751" s="59">
        <f t="shared" si="140"/>
        <v>0</v>
      </c>
      <c r="K1751" s="33"/>
      <c r="L1751" s="115"/>
      <c r="M1751" s="116"/>
      <c r="N1751" s="164"/>
      <c r="O1751" s="164"/>
      <c r="P1751" s="164"/>
    </row>
    <row r="1752" spans="1:16" ht="15" customHeight="1" outlineLevel="1">
      <c r="A1752" s="162">
        <f>VLOOKUP(B1752,Equipamentos!A:E,2,FALSE)</f>
        <v>0</v>
      </c>
      <c r="B1752" s="163"/>
      <c r="C1752" s="56"/>
      <c r="D1752" s="57"/>
      <c r="E1752" s="320">
        <f>VLOOKUP(B1752,Equipamentos!A:E,4,FALSE)</f>
        <v>0</v>
      </c>
      <c r="F1752" s="320"/>
      <c r="G1752" s="320">
        <f>VLOOKUP(B1752,Equipamentos!A:E,5,FALSE)</f>
        <v>0</v>
      </c>
      <c r="H1752" s="320"/>
      <c r="I1752" s="31"/>
      <c r="J1752" s="59">
        <f t="shared" si="140"/>
        <v>0</v>
      </c>
      <c r="K1752" s="33"/>
      <c r="L1752" s="115"/>
      <c r="M1752" s="116"/>
      <c r="N1752" s="164"/>
      <c r="O1752" s="164"/>
      <c r="P1752" s="164"/>
    </row>
    <row r="1753" spans="1:16" ht="15" customHeight="1" outlineLevel="1">
      <c r="A1753" s="162">
        <f>VLOOKUP(B1753,Equipamentos!A:E,2,FALSE)</f>
        <v>0</v>
      </c>
      <c r="B1753" s="163"/>
      <c r="C1753" s="56"/>
      <c r="D1753" s="57"/>
      <c r="E1753" s="320">
        <f>VLOOKUP(B1753,Equipamentos!A:E,4,FALSE)</f>
        <v>0</v>
      </c>
      <c r="F1753" s="320"/>
      <c r="G1753" s="320">
        <f>VLOOKUP(B1753,Equipamentos!A:E,5,FALSE)</f>
        <v>0</v>
      </c>
      <c r="H1753" s="320"/>
      <c r="I1753" s="31"/>
      <c r="J1753" s="59">
        <f t="shared" si="140"/>
        <v>0</v>
      </c>
      <c r="K1753" s="33"/>
      <c r="L1753" s="115"/>
      <c r="M1753" s="116"/>
      <c r="N1753" s="164"/>
      <c r="O1753" s="164"/>
      <c r="P1753" s="164"/>
    </row>
    <row r="1754" spans="1:16" ht="15" customHeight="1" outlineLevel="1">
      <c r="A1754" s="162">
        <f>VLOOKUP(B1754,Equipamentos!A:E,2,FALSE)</f>
        <v>0</v>
      </c>
      <c r="B1754" s="163"/>
      <c r="C1754" s="56"/>
      <c r="D1754" s="57"/>
      <c r="E1754" s="320">
        <f>VLOOKUP(B1754,Equipamentos!A:E,4,FALSE)</f>
        <v>0</v>
      </c>
      <c r="F1754" s="320"/>
      <c r="G1754" s="320">
        <f>VLOOKUP(B1754,Equipamentos!A:E,5,FALSE)</f>
        <v>0</v>
      </c>
      <c r="H1754" s="320"/>
      <c r="I1754" s="31"/>
      <c r="J1754" s="59">
        <f t="shared" si="140"/>
        <v>0</v>
      </c>
      <c r="K1754" s="33"/>
      <c r="L1754" s="115"/>
      <c r="M1754" s="116"/>
      <c r="N1754" s="164"/>
      <c r="O1754" s="164"/>
      <c r="P1754" s="164"/>
    </row>
    <row r="1755" spans="1:16" ht="15" customHeight="1" outlineLevel="1">
      <c r="A1755" s="162">
        <f>VLOOKUP(B1755,Equipamentos!A:E,2,FALSE)</f>
        <v>0</v>
      </c>
      <c r="B1755" s="163"/>
      <c r="C1755" s="56"/>
      <c r="D1755" s="57"/>
      <c r="E1755" s="320">
        <f>VLOOKUP(B1755,Equipamentos!A:E,4,FALSE)</f>
        <v>0</v>
      </c>
      <c r="F1755" s="320"/>
      <c r="G1755" s="320">
        <f>VLOOKUP(B1755,Equipamentos!A:E,5,FALSE)</f>
        <v>0</v>
      </c>
      <c r="H1755" s="320"/>
      <c r="I1755" s="31"/>
      <c r="J1755" s="61">
        <f t="shared" si="140"/>
        <v>0</v>
      </c>
      <c r="K1755" s="33"/>
      <c r="L1755" s="115"/>
      <c r="M1755" s="116"/>
      <c r="N1755" s="164"/>
      <c r="O1755" s="164"/>
      <c r="P1755" s="164"/>
    </row>
    <row r="1756" spans="1:16" ht="18" customHeight="1" outlineLevel="1">
      <c r="A1756" s="34"/>
      <c r="B1756" s="34"/>
      <c r="C1756" s="35"/>
      <c r="D1756" s="34"/>
      <c r="E1756" s="34"/>
      <c r="F1756" s="34"/>
      <c r="G1756" s="34"/>
      <c r="H1756" s="34"/>
      <c r="I1756" s="36" t="s">
        <v>71</v>
      </c>
      <c r="J1756" s="62">
        <f>SUBTOTAL(9,J1746:J1755)</f>
        <v>0</v>
      </c>
      <c r="K1756" s="33"/>
      <c r="L1756" s="117"/>
      <c r="M1756" s="46"/>
      <c r="N1756" s="164"/>
      <c r="O1756" s="164"/>
      <c r="P1756" s="164"/>
    </row>
    <row r="1757" spans="1:16" ht="18" customHeight="1" outlineLevel="1">
      <c r="A1757" s="28" t="s">
        <v>72</v>
      </c>
      <c r="B1757" s="137" t="s">
        <v>64</v>
      </c>
      <c r="C1757" s="29" t="s">
        <v>73</v>
      </c>
      <c r="D1757" s="137" t="s">
        <v>74</v>
      </c>
      <c r="E1757" s="321" t="s">
        <v>368</v>
      </c>
      <c r="F1757" s="326"/>
      <c r="G1757" s="165"/>
      <c r="H1757" s="165"/>
      <c r="I1757" s="136" t="s">
        <v>69</v>
      </c>
      <c r="J1757" s="63" t="s">
        <v>70</v>
      </c>
      <c r="K1757" s="30"/>
      <c r="L1757" s="113"/>
      <c r="M1757" s="114"/>
      <c r="N1757" s="30"/>
      <c r="O1757" s="30"/>
      <c r="P1757" s="30"/>
    </row>
    <row r="1758" spans="1:16" ht="15" customHeight="1" outlineLevel="1">
      <c r="A1758" s="162" t="str">
        <f>VLOOKUP(B1758,'M.O.'!A:E,2,FALSE)</f>
        <v>PEDREIRO</v>
      </c>
      <c r="B1758" s="163">
        <v>20017</v>
      </c>
      <c r="C1758" s="58">
        <v>8.25</v>
      </c>
      <c r="D1758" s="59">
        <f>VLOOKUP(B1758,'M.O.'!A:E,5,FALSE)</f>
        <v>18.71</v>
      </c>
      <c r="E1758" s="323">
        <v>111.5</v>
      </c>
      <c r="F1758" s="323"/>
      <c r="G1758" s="38"/>
      <c r="H1758" s="38"/>
      <c r="I1758" s="31">
        <v>7.0000000000000007E-2</v>
      </c>
      <c r="J1758" s="59">
        <f t="shared" ref="J1758:J1767" si="141">TRUNC(I1758*D1758,2)</f>
        <v>1.3</v>
      </c>
      <c r="K1758" s="33"/>
      <c r="L1758" s="115"/>
      <c r="M1758" s="116"/>
      <c r="N1758" s="33"/>
      <c r="O1758" s="33"/>
      <c r="P1758" s="33"/>
    </row>
    <row r="1759" spans="1:16" ht="15" outlineLevel="1">
      <c r="A1759" s="162" t="str">
        <f>VLOOKUP(B1759,'M.O.'!A:E,2,FALSE)</f>
        <v>SERVENTE</v>
      </c>
      <c r="B1759" s="163">
        <v>20031</v>
      </c>
      <c r="C1759" s="58">
        <v>7.57</v>
      </c>
      <c r="D1759" s="59">
        <f>VLOOKUP(B1759,'M.O.'!A:E,5,FALSE)</f>
        <v>12.98</v>
      </c>
      <c r="E1759" s="323">
        <v>111.5</v>
      </c>
      <c r="F1759" s="323"/>
      <c r="G1759" s="38"/>
      <c r="H1759" s="38"/>
      <c r="I1759" s="31">
        <v>7.0000000000000007E-2</v>
      </c>
      <c r="J1759" s="59">
        <f t="shared" si="141"/>
        <v>0.9</v>
      </c>
      <c r="K1759" s="33"/>
      <c r="L1759" s="115"/>
      <c r="M1759" s="116"/>
      <c r="N1759" s="33"/>
      <c r="O1759" s="33"/>
      <c r="P1759" s="33"/>
    </row>
    <row r="1760" spans="1:16" ht="15" outlineLevel="1">
      <c r="A1760" s="162">
        <f>VLOOKUP(B1760,'M.O.'!A:E,2,FALSE)</f>
        <v>0</v>
      </c>
      <c r="B1760" s="163"/>
      <c r="C1760" s="58"/>
      <c r="D1760" s="59">
        <f>VLOOKUP(B1760,'M.O.'!A:E,5,FALSE)</f>
        <v>0</v>
      </c>
      <c r="E1760" s="323">
        <v>111.5</v>
      </c>
      <c r="F1760" s="323"/>
      <c r="G1760" s="38"/>
      <c r="H1760" s="38"/>
      <c r="I1760" s="31"/>
      <c r="J1760" s="59">
        <f t="shared" si="141"/>
        <v>0</v>
      </c>
      <c r="K1760" s="33"/>
      <c r="L1760" s="115"/>
      <c r="M1760" s="116"/>
      <c r="N1760" s="33"/>
      <c r="O1760" s="33"/>
      <c r="P1760" s="33"/>
    </row>
    <row r="1761" spans="1:16" ht="15" outlineLevel="1">
      <c r="A1761" s="162">
        <f>VLOOKUP(B1761,'M.O.'!A:E,2,FALSE)</f>
        <v>0</v>
      </c>
      <c r="B1761" s="163"/>
      <c r="C1761" s="58"/>
      <c r="D1761" s="59">
        <f>VLOOKUP(B1761,'M.O.'!A:E,5,FALSE)</f>
        <v>0</v>
      </c>
      <c r="E1761" s="323">
        <v>111.5</v>
      </c>
      <c r="F1761" s="323"/>
      <c r="G1761" s="38"/>
      <c r="H1761" s="38"/>
      <c r="I1761" s="31"/>
      <c r="J1761" s="59">
        <f t="shared" si="141"/>
        <v>0</v>
      </c>
      <c r="K1761" s="33"/>
      <c r="L1761" s="115"/>
      <c r="M1761" s="116"/>
      <c r="N1761" s="33"/>
      <c r="O1761" s="33"/>
      <c r="P1761" s="33"/>
    </row>
    <row r="1762" spans="1:16" ht="15" outlineLevel="1">
      <c r="A1762" s="162">
        <f>VLOOKUP(B1762,'M.O.'!A:E,2,FALSE)</f>
        <v>0</v>
      </c>
      <c r="B1762" s="163"/>
      <c r="C1762" s="58"/>
      <c r="D1762" s="59">
        <f>VLOOKUP(B1762,'M.O.'!A:E,5,FALSE)</f>
        <v>0</v>
      </c>
      <c r="E1762" s="323">
        <v>111.5</v>
      </c>
      <c r="F1762" s="323"/>
      <c r="G1762" s="38"/>
      <c r="H1762" s="38"/>
      <c r="I1762" s="31"/>
      <c r="J1762" s="59">
        <f t="shared" si="141"/>
        <v>0</v>
      </c>
      <c r="K1762" s="33"/>
      <c r="L1762" s="115"/>
      <c r="M1762" s="116"/>
      <c r="N1762" s="33"/>
      <c r="O1762" s="33"/>
      <c r="P1762" s="33"/>
    </row>
    <row r="1763" spans="1:16" ht="15" outlineLevel="1">
      <c r="A1763" s="162">
        <f>VLOOKUP(B1763,'M.O.'!A:E,2,FALSE)</f>
        <v>0</v>
      </c>
      <c r="B1763" s="163"/>
      <c r="C1763" s="58"/>
      <c r="D1763" s="59">
        <f>VLOOKUP(B1763,'M.O.'!A:E,5,FALSE)</f>
        <v>0</v>
      </c>
      <c r="E1763" s="323">
        <v>111.5</v>
      </c>
      <c r="F1763" s="323"/>
      <c r="G1763" s="38"/>
      <c r="H1763" s="38"/>
      <c r="I1763" s="31"/>
      <c r="J1763" s="59">
        <f t="shared" si="141"/>
        <v>0</v>
      </c>
      <c r="K1763" s="33"/>
      <c r="L1763" s="115"/>
      <c r="M1763" s="116"/>
      <c r="N1763" s="33"/>
      <c r="O1763" s="33"/>
      <c r="P1763" s="33"/>
    </row>
    <row r="1764" spans="1:16" ht="15" outlineLevel="1">
      <c r="A1764" s="162">
        <f>VLOOKUP(B1764,'M.O.'!A:E,2,FALSE)</f>
        <v>0</v>
      </c>
      <c r="B1764" s="163"/>
      <c r="C1764" s="58"/>
      <c r="D1764" s="59">
        <f>VLOOKUP(B1764,'M.O.'!A:E,5,FALSE)</f>
        <v>0</v>
      </c>
      <c r="E1764" s="323">
        <v>111.5</v>
      </c>
      <c r="F1764" s="323"/>
      <c r="G1764" s="38"/>
      <c r="H1764" s="38"/>
      <c r="I1764" s="31"/>
      <c r="J1764" s="59">
        <f t="shared" si="141"/>
        <v>0</v>
      </c>
      <c r="K1764" s="33"/>
      <c r="L1764" s="115"/>
      <c r="M1764" s="116"/>
      <c r="N1764" s="33"/>
      <c r="O1764" s="33"/>
      <c r="P1764" s="33"/>
    </row>
    <row r="1765" spans="1:16" ht="15" outlineLevel="1">
      <c r="A1765" s="162">
        <f>VLOOKUP(B1765,'M.O.'!A:E,2,FALSE)</f>
        <v>0</v>
      </c>
      <c r="B1765" s="163"/>
      <c r="C1765" s="58"/>
      <c r="D1765" s="59">
        <f>VLOOKUP(B1765,'M.O.'!A:E,5,FALSE)</f>
        <v>0</v>
      </c>
      <c r="E1765" s="323">
        <v>111.5</v>
      </c>
      <c r="F1765" s="323"/>
      <c r="G1765" s="38"/>
      <c r="H1765" s="38"/>
      <c r="I1765" s="31"/>
      <c r="J1765" s="59">
        <f t="shared" si="141"/>
        <v>0</v>
      </c>
      <c r="K1765" s="33"/>
      <c r="L1765" s="115"/>
      <c r="M1765" s="116"/>
      <c r="N1765" s="33"/>
      <c r="O1765" s="33"/>
      <c r="P1765" s="33"/>
    </row>
    <row r="1766" spans="1:16" ht="15" outlineLevel="1">
      <c r="A1766" s="162">
        <f>VLOOKUP(B1766,'M.O.'!A:E,2,FALSE)</f>
        <v>0</v>
      </c>
      <c r="B1766" s="163"/>
      <c r="C1766" s="58"/>
      <c r="D1766" s="59">
        <f>VLOOKUP(B1766,'M.O.'!A:E,5,FALSE)</f>
        <v>0</v>
      </c>
      <c r="E1766" s="323">
        <v>111.5</v>
      </c>
      <c r="F1766" s="323"/>
      <c r="G1766" s="38"/>
      <c r="H1766" s="38"/>
      <c r="I1766" s="31"/>
      <c r="J1766" s="59">
        <f t="shared" si="141"/>
        <v>0</v>
      </c>
      <c r="K1766" s="33"/>
      <c r="L1766" s="115"/>
      <c r="M1766" s="116"/>
      <c r="N1766" s="33"/>
      <c r="O1766" s="33"/>
      <c r="P1766" s="33"/>
    </row>
    <row r="1767" spans="1:16" ht="15" outlineLevel="1">
      <c r="A1767" s="162">
        <f>VLOOKUP(B1767,'M.O.'!A:E,2,FALSE)</f>
        <v>0</v>
      </c>
      <c r="B1767" s="163"/>
      <c r="C1767" s="58"/>
      <c r="D1767" s="59">
        <f>VLOOKUP(B1767,'M.O.'!A:E,5,FALSE)</f>
        <v>0</v>
      </c>
      <c r="E1767" s="323">
        <v>111.5</v>
      </c>
      <c r="F1767" s="323"/>
      <c r="G1767" s="38"/>
      <c r="H1767" s="38"/>
      <c r="I1767" s="31"/>
      <c r="J1767" s="61">
        <f t="shared" si="141"/>
        <v>0</v>
      </c>
      <c r="K1767" s="33"/>
      <c r="L1767" s="115"/>
      <c r="M1767" s="116"/>
      <c r="N1767" s="33"/>
      <c r="O1767" s="33"/>
      <c r="P1767" s="33"/>
    </row>
    <row r="1768" spans="1:16" ht="18" customHeight="1" outlineLevel="1">
      <c r="A1768" s="34"/>
      <c r="B1768" s="34"/>
      <c r="C1768" s="35"/>
      <c r="D1768" s="34"/>
      <c r="E1768" s="34"/>
      <c r="F1768" s="34"/>
      <c r="G1768" s="34"/>
      <c r="H1768" s="34"/>
      <c r="I1768" s="36" t="s">
        <v>75</v>
      </c>
      <c r="J1768" s="62">
        <f>SUBTOTAL(9,J1758:J1767)</f>
        <v>2.2000000000000002</v>
      </c>
      <c r="K1768" s="33"/>
      <c r="L1768" s="117"/>
      <c r="M1768" s="46"/>
      <c r="N1768" s="39"/>
      <c r="O1768" s="39"/>
      <c r="P1768" s="39"/>
    </row>
    <row r="1769" spans="1:16" ht="18" customHeight="1" outlineLevel="1">
      <c r="A1769" s="28" t="s">
        <v>76</v>
      </c>
      <c r="B1769" s="137" t="s">
        <v>64</v>
      </c>
      <c r="C1769" s="29" t="s">
        <v>77</v>
      </c>
      <c r="D1769" s="137" t="s">
        <v>78</v>
      </c>
      <c r="E1769" s="321" t="s">
        <v>79</v>
      </c>
      <c r="F1769" s="321"/>
      <c r="G1769" s="324" t="s">
        <v>80</v>
      </c>
      <c r="H1769" s="324"/>
      <c r="I1769" s="136"/>
      <c r="J1769" s="63" t="s">
        <v>81</v>
      </c>
      <c r="K1769" s="30"/>
      <c r="L1769" s="113"/>
      <c r="M1769" s="114"/>
      <c r="N1769" s="30"/>
      <c r="O1769" s="30"/>
      <c r="P1769" s="30"/>
    </row>
    <row r="1770" spans="1:16" ht="15" customHeight="1" outlineLevel="1">
      <c r="A1770" s="40" t="s">
        <v>369</v>
      </c>
      <c r="B1770" s="166">
        <v>14</v>
      </c>
      <c r="C1770" s="41">
        <v>0</v>
      </c>
      <c r="D1770" s="42" t="s">
        <v>98</v>
      </c>
      <c r="E1770" s="325"/>
      <c r="F1770" s="325"/>
      <c r="G1770" s="325"/>
      <c r="H1770" s="325"/>
      <c r="I1770" s="167"/>
      <c r="J1770" s="59">
        <f>TRUNC((IF(D1770&lt;&gt;0,J1768,0)+IF(E1770&lt;&gt;0,J1756,0)+IF(G1770&lt;&gt;0,J1789,0))*(C1770/100),2)</f>
        <v>0</v>
      </c>
      <c r="K1770" s="33"/>
      <c r="L1770" s="168"/>
      <c r="M1770" s="169"/>
      <c r="N1770" s="33"/>
      <c r="O1770" s="33"/>
      <c r="P1770" s="33"/>
    </row>
    <row r="1771" spans="1:16" ht="15" customHeight="1" outlineLevel="1">
      <c r="A1771" s="40" t="s">
        <v>99</v>
      </c>
      <c r="B1771" s="166">
        <v>11</v>
      </c>
      <c r="C1771" s="41">
        <v>1.1200000000000001</v>
      </c>
      <c r="D1771" s="42" t="s">
        <v>98</v>
      </c>
      <c r="E1771" s="325"/>
      <c r="F1771" s="325"/>
      <c r="G1771" s="325"/>
      <c r="H1771" s="325"/>
      <c r="I1771" s="167"/>
      <c r="J1771" s="59">
        <f>TRUNC((IF(D1771&lt;&gt;0,J1768,0)+IF(E1771&lt;&gt;0,J1756,0)+IF(G1771&lt;&gt;0,J1789,0))*(C1771/100),2)</f>
        <v>0.02</v>
      </c>
      <c r="K1771" s="33"/>
      <c r="L1771" s="168"/>
      <c r="M1771" s="169"/>
      <c r="N1771" s="33"/>
      <c r="O1771" s="33"/>
      <c r="P1771" s="33"/>
    </row>
    <row r="1772" spans="1:16" ht="15" customHeight="1" outlineLevel="1">
      <c r="A1772" s="40" t="s">
        <v>100</v>
      </c>
      <c r="B1772" s="166">
        <v>12</v>
      </c>
      <c r="C1772" s="41">
        <v>9.6</v>
      </c>
      <c r="D1772" s="42" t="s">
        <v>98</v>
      </c>
      <c r="E1772" s="325"/>
      <c r="F1772" s="325"/>
      <c r="G1772" s="325"/>
      <c r="H1772" s="325"/>
      <c r="I1772" s="167"/>
      <c r="J1772" s="59">
        <f>TRUNC((IF(D1772&lt;&gt;0,J1768,0)+IF(E1772&lt;&gt;0,J1756,0)+IF(G1772&lt;&gt;0,J1789,0))*(C1772/100),2)</f>
        <v>0.21</v>
      </c>
      <c r="K1772" s="33"/>
      <c r="L1772" s="168"/>
      <c r="M1772" s="169"/>
      <c r="N1772" s="33"/>
      <c r="O1772" s="33"/>
      <c r="P1772" s="33"/>
    </row>
    <row r="1773" spans="1:16" ht="15" customHeight="1" outlineLevel="1">
      <c r="A1773" s="40" t="s">
        <v>101</v>
      </c>
      <c r="B1773" s="166">
        <v>13</v>
      </c>
      <c r="C1773" s="41">
        <v>4.79</v>
      </c>
      <c r="D1773" s="42" t="s">
        <v>98</v>
      </c>
      <c r="E1773" s="325"/>
      <c r="F1773" s="325"/>
      <c r="G1773" s="325"/>
      <c r="H1773" s="325"/>
      <c r="I1773" s="167"/>
      <c r="J1773" s="61">
        <f>TRUNC((IF(D1773&lt;&gt;0,J1768,0)+IF(E1773&lt;&gt;0,J1756,0)+IF(G1773&lt;&gt;0,J1789,0))*(C1773/100),2)</f>
        <v>0.1</v>
      </c>
      <c r="K1773" s="33"/>
      <c r="L1773" s="168"/>
      <c r="M1773" s="169"/>
      <c r="N1773" s="33"/>
      <c r="O1773" s="33"/>
      <c r="P1773" s="33"/>
    </row>
    <row r="1774" spans="1:16" ht="18" customHeight="1" outlineLevel="1">
      <c r="A1774" s="43"/>
      <c r="B1774" s="43"/>
      <c r="C1774" s="44"/>
      <c r="D1774" s="43"/>
      <c r="E1774" s="43"/>
      <c r="F1774" s="43"/>
      <c r="G1774" s="43"/>
      <c r="H1774" s="43"/>
      <c r="I1774" s="45" t="s">
        <v>82</v>
      </c>
      <c r="J1774" s="62">
        <f>SUBTOTAL(9,J1770:J1773)</f>
        <v>0.32999999999999996</v>
      </c>
      <c r="K1774" s="33"/>
      <c r="L1774" s="117"/>
      <c r="M1774" s="46"/>
      <c r="N1774" s="164"/>
      <c r="O1774" s="164"/>
      <c r="P1774" s="164"/>
    </row>
    <row r="1775" spans="1:16" ht="18" customHeight="1" outlineLevel="1">
      <c r="A1775" s="43"/>
      <c r="B1775" s="43"/>
      <c r="C1775" s="44"/>
      <c r="D1775" s="43"/>
      <c r="E1775" s="43"/>
      <c r="F1775" s="43"/>
      <c r="G1775" s="43"/>
      <c r="H1775" s="43"/>
      <c r="I1775" s="45" t="s">
        <v>370</v>
      </c>
      <c r="J1775" s="62">
        <f>SUBTOTAL(9,J1746:J1774)</f>
        <v>2.5300000000000002</v>
      </c>
      <c r="K1775" s="33"/>
      <c r="L1775" s="117"/>
      <c r="M1775" s="46"/>
      <c r="N1775" s="33"/>
      <c r="O1775" s="33"/>
      <c r="P1775" s="33"/>
    </row>
    <row r="1776" spans="1:16" ht="18" customHeight="1" outlineLevel="1">
      <c r="A1776" s="43"/>
      <c r="B1776" s="43"/>
      <c r="C1776" s="44"/>
      <c r="D1776" s="43"/>
      <c r="E1776" s="43"/>
      <c r="F1776" s="43"/>
      <c r="G1776" s="43"/>
      <c r="H1776" s="43"/>
      <c r="I1776" s="45" t="s">
        <v>83</v>
      </c>
      <c r="J1776" s="64">
        <v>1</v>
      </c>
      <c r="K1776" s="33"/>
      <c r="L1776" s="117"/>
      <c r="M1776" s="46"/>
      <c r="N1776" s="33"/>
      <c r="O1776" s="33"/>
      <c r="P1776" s="33"/>
    </row>
    <row r="1777" spans="1:16" ht="18" customHeight="1" outlineLevel="1">
      <c r="A1777" s="43"/>
      <c r="B1777" s="43"/>
      <c r="C1777" s="44"/>
      <c r="D1777" s="43"/>
      <c r="E1777" s="43"/>
      <c r="F1777" s="43"/>
      <c r="G1777" s="43"/>
      <c r="H1777" s="43"/>
      <c r="I1777" s="45" t="s">
        <v>84</v>
      </c>
      <c r="J1777" s="65">
        <f>TRUNC(J1775/J1776,2)</f>
        <v>2.5299999999999998</v>
      </c>
      <c r="K1777" s="33"/>
      <c r="L1777" s="117"/>
      <c r="M1777" s="46"/>
      <c r="N1777" s="33"/>
      <c r="O1777" s="33"/>
      <c r="P1777" s="33"/>
    </row>
    <row r="1778" spans="1:16" ht="18" customHeight="1" outlineLevel="1">
      <c r="A1778" s="47" t="s">
        <v>85</v>
      </c>
      <c r="B1778" s="48" t="s">
        <v>64</v>
      </c>
      <c r="C1778" s="49" t="s">
        <v>13</v>
      </c>
      <c r="D1778" s="37" t="s">
        <v>94</v>
      </c>
      <c r="E1778" s="37"/>
      <c r="F1778" s="37"/>
      <c r="G1778" s="50"/>
      <c r="H1778" s="50"/>
      <c r="I1778" s="50" t="s">
        <v>69</v>
      </c>
      <c r="J1778" s="63" t="s">
        <v>94</v>
      </c>
      <c r="K1778" s="30"/>
      <c r="L1778" s="113"/>
      <c r="M1778" s="114"/>
      <c r="N1778" s="30"/>
      <c r="O1778" s="30"/>
      <c r="P1778" s="30"/>
    </row>
    <row r="1779" spans="1:16" ht="15" customHeight="1" outlineLevel="1">
      <c r="A1779" s="162" t="str">
        <f>VLOOKUP(B1779,Materiais!A:D,2,FALSE)</f>
        <v>TUBO PVC 100 MM</v>
      </c>
      <c r="B1779" s="162">
        <v>11033</v>
      </c>
      <c r="C1779" s="60" t="str">
        <f>VLOOKUP(B1779,Materiais!A:D,3,FALSE)</f>
        <v>m</v>
      </c>
      <c r="D1779" s="59">
        <f>VLOOKUP(B1779,Materiais!A:D,4,FALSE)</f>
        <v>15.41</v>
      </c>
      <c r="E1779" s="170"/>
      <c r="F1779" s="170"/>
      <c r="G1779" s="170"/>
      <c r="H1779" s="170"/>
      <c r="I1779" s="31">
        <v>0.3</v>
      </c>
      <c r="J1779" s="59">
        <f t="shared" ref="J1779:J1788" si="142">TRUNC(I1779*D1779,2)</f>
        <v>4.62</v>
      </c>
      <c r="K1779" s="33"/>
      <c r="L1779" s="115"/>
      <c r="M1779" s="116"/>
      <c r="N1779" s="33"/>
      <c r="O1779" s="33"/>
      <c r="P1779" s="33"/>
    </row>
    <row r="1780" spans="1:16" ht="15" customHeight="1" outlineLevel="1">
      <c r="A1780" s="162">
        <f>VLOOKUP(B1780,Materiais!A:D,2,FALSE)</f>
        <v>0</v>
      </c>
      <c r="B1780" s="162"/>
      <c r="C1780" s="60">
        <f>VLOOKUP(B1780,Materiais!A:D,3,FALSE)</f>
        <v>0</v>
      </c>
      <c r="D1780" s="59">
        <f>VLOOKUP(B1780,Materiais!A:D,4,FALSE)</f>
        <v>0</v>
      </c>
      <c r="E1780" s="170"/>
      <c r="F1780" s="170"/>
      <c r="G1780" s="170"/>
      <c r="H1780" s="170"/>
      <c r="I1780" s="31"/>
      <c r="J1780" s="59">
        <f t="shared" si="142"/>
        <v>0</v>
      </c>
      <c r="K1780" s="33"/>
      <c r="L1780" s="115"/>
      <c r="M1780" s="116"/>
      <c r="N1780" s="33"/>
      <c r="O1780" s="33"/>
      <c r="P1780" s="33"/>
    </row>
    <row r="1781" spans="1:16" ht="15" customHeight="1" outlineLevel="1">
      <c r="A1781" s="162">
        <f>VLOOKUP(B1781,Materiais!A:D,2,FALSE)</f>
        <v>0</v>
      </c>
      <c r="B1781" s="162"/>
      <c r="C1781" s="60">
        <f>VLOOKUP(B1781,Materiais!A:D,3,FALSE)</f>
        <v>0</v>
      </c>
      <c r="D1781" s="59">
        <f>VLOOKUP(B1781,Materiais!A:D,4,FALSE)</f>
        <v>0</v>
      </c>
      <c r="E1781" s="170"/>
      <c r="F1781" s="170"/>
      <c r="G1781" s="170"/>
      <c r="H1781" s="170"/>
      <c r="I1781" s="31"/>
      <c r="J1781" s="59">
        <f t="shared" si="142"/>
        <v>0</v>
      </c>
      <c r="K1781" s="33"/>
      <c r="L1781" s="115"/>
      <c r="M1781" s="116"/>
      <c r="N1781" s="33"/>
      <c r="O1781" s="33"/>
      <c r="P1781" s="33"/>
    </row>
    <row r="1782" spans="1:16" ht="15" customHeight="1" outlineLevel="1">
      <c r="A1782" s="162">
        <f>VLOOKUP(B1782,Materiais!A:D,2,FALSE)</f>
        <v>0</v>
      </c>
      <c r="B1782" s="162"/>
      <c r="C1782" s="60">
        <f>VLOOKUP(B1782,Materiais!A:D,3,FALSE)</f>
        <v>0</v>
      </c>
      <c r="D1782" s="59">
        <f>VLOOKUP(B1782,Materiais!A:D,4,FALSE)</f>
        <v>0</v>
      </c>
      <c r="E1782" s="170"/>
      <c r="F1782" s="170"/>
      <c r="G1782" s="170"/>
      <c r="H1782" s="170"/>
      <c r="I1782" s="31"/>
      <c r="J1782" s="59">
        <f t="shared" si="142"/>
        <v>0</v>
      </c>
      <c r="K1782" s="33"/>
      <c r="L1782" s="115"/>
      <c r="M1782" s="116"/>
      <c r="N1782" s="33"/>
      <c r="O1782" s="33"/>
      <c r="P1782" s="33"/>
    </row>
    <row r="1783" spans="1:16" ht="15" customHeight="1" outlineLevel="1">
      <c r="A1783" s="162">
        <f>VLOOKUP(B1783,Materiais!A:D,2,FALSE)</f>
        <v>0</v>
      </c>
      <c r="B1783" s="162"/>
      <c r="C1783" s="60">
        <f>VLOOKUP(B1783,Materiais!A:D,3,FALSE)</f>
        <v>0</v>
      </c>
      <c r="D1783" s="59">
        <f>VLOOKUP(B1783,Materiais!A:D,4,FALSE)</f>
        <v>0</v>
      </c>
      <c r="E1783" s="170"/>
      <c r="F1783" s="170"/>
      <c r="G1783" s="170"/>
      <c r="H1783" s="170"/>
      <c r="I1783" s="31"/>
      <c r="J1783" s="59">
        <f t="shared" si="142"/>
        <v>0</v>
      </c>
      <c r="K1783" s="33"/>
      <c r="L1783" s="115"/>
      <c r="M1783" s="116"/>
      <c r="N1783" s="33"/>
      <c r="O1783" s="33"/>
      <c r="P1783" s="33"/>
    </row>
    <row r="1784" spans="1:16" ht="15" customHeight="1" outlineLevel="1">
      <c r="A1784" s="162">
        <f>VLOOKUP(B1784,Materiais!A:D,2,FALSE)</f>
        <v>0</v>
      </c>
      <c r="B1784" s="162"/>
      <c r="C1784" s="60">
        <f>VLOOKUP(B1784,Materiais!A:D,3,FALSE)</f>
        <v>0</v>
      </c>
      <c r="D1784" s="59">
        <f>VLOOKUP(B1784,Materiais!A:D,4,FALSE)</f>
        <v>0</v>
      </c>
      <c r="E1784" s="170"/>
      <c r="F1784" s="170"/>
      <c r="G1784" s="170"/>
      <c r="H1784" s="170"/>
      <c r="I1784" s="31"/>
      <c r="J1784" s="59">
        <f t="shared" si="142"/>
        <v>0</v>
      </c>
      <c r="K1784" s="33"/>
      <c r="L1784" s="115"/>
      <c r="M1784" s="116"/>
      <c r="N1784" s="33"/>
      <c r="O1784" s="33"/>
      <c r="P1784" s="33"/>
    </row>
    <row r="1785" spans="1:16" ht="15" customHeight="1" outlineLevel="1">
      <c r="A1785" s="162">
        <f>VLOOKUP(B1785,Materiais!A:D,2,FALSE)</f>
        <v>0</v>
      </c>
      <c r="B1785" s="162"/>
      <c r="C1785" s="60">
        <f>VLOOKUP(B1785,Materiais!A:D,3,FALSE)</f>
        <v>0</v>
      </c>
      <c r="D1785" s="59">
        <f>VLOOKUP(B1785,Materiais!A:D,4,FALSE)</f>
        <v>0</v>
      </c>
      <c r="E1785" s="170"/>
      <c r="F1785" s="170"/>
      <c r="G1785" s="170"/>
      <c r="H1785" s="170"/>
      <c r="I1785" s="31"/>
      <c r="J1785" s="59">
        <f t="shared" si="142"/>
        <v>0</v>
      </c>
      <c r="K1785" s="33"/>
      <c r="L1785" s="115"/>
      <c r="M1785" s="116"/>
      <c r="N1785" s="33"/>
      <c r="O1785" s="33"/>
      <c r="P1785" s="33"/>
    </row>
    <row r="1786" spans="1:16" ht="15" customHeight="1" outlineLevel="1">
      <c r="A1786" s="162">
        <f>VLOOKUP(B1786,Materiais!A:D,2,FALSE)</f>
        <v>0</v>
      </c>
      <c r="B1786" s="162"/>
      <c r="C1786" s="60">
        <f>VLOOKUP(B1786,Materiais!A:D,3,FALSE)</f>
        <v>0</v>
      </c>
      <c r="D1786" s="59">
        <f>VLOOKUP(B1786,Materiais!A:D,4,FALSE)</f>
        <v>0</v>
      </c>
      <c r="E1786" s="170"/>
      <c r="F1786" s="170"/>
      <c r="G1786" s="170"/>
      <c r="H1786" s="170"/>
      <c r="I1786" s="31"/>
      <c r="J1786" s="59">
        <f t="shared" si="142"/>
        <v>0</v>
      </c>
      <c r="K1786" s="33"/>
      <c r="L1786" s="115"/>
      <c r="M1786" s="116"/>
      <c r="N1786" s="33"/>
      <c r="O1786" s="33"/>
      <c r="P1786" s="33"/>
    </row>
    <row r="1787" spans="1:16" ht="15" customHeight="1" outlineLevel="1">
      <c r="A1787" s="162">
        <f>VLOOKUP(B1787,Materiais!A:D,2,FALSE)</f>
        <v>0</v>
      </c>
      <c r="B1787" s="162"/>
      <c r="C1787" s="60">
        <f>VLOOKUP(B1787,Materiais!A:D,3,FALSE)</f>
        <v>0</v>
      </c>
      <c r="D1787" s="59">
        <f>VLOOKUP(B1787,Materiais!A:D,4,FALSE)</f>
        <v>0</v>
      </c>
      <c r="E1787" s="170"/>
      <c r="F1787" s="170"/>
      <c r="G1787" s="170"/>
      <c r="H1787" s="170"/>
      <c r="I1787" s="31"/>
      <c r="J1787" s="59">
        <f t="shared" si="142"/>
        <v>0</v>
      </c>
      <c r="K1787" s="33"/>
      <c r="L1787" s="115"/>
      <c r="M1787" s="116"/>
      <c r="N1787" s="33"/>
      <c r="O1787" s="33"/>
      <c r="P1787" s="33"/>
    </row>
    <row r="1788" spans="1:16" ht="15" customHeight="1" outlineLevel="1">
      <c r="A1788" s="162">
        <f>VLOOKUP(B1788,Materiais!A:D,2,FALSE)</f>
        <v>0</v>
      </c>
      <c r="B1788" s="162"/>
      <c r="C1788" s="60">
        <f>VLOOKUP(B1788,Materiais!A:D,3,FALSE)</f>
        <v>0</v>
      </c>
      <c r="D1788" s="59">
        <f>VLOOKUP(B1788,Materiais!A:D,4,FALSE)</f>
        <v>0</v>
      </c>
      <c r="E1788" s="170"/>
      <c r="F1788" s="170"/>
      <c r="G1788" s="170"/>
      <c r="H1788" s="170"/>
      <c r="I1788" s="31"/>
      <c r="J1788" s="59">
        <f t="shared" si="142"/>
        <v>0</v>
      </c>
      <c r="K1788" s="33"/>
      <c r="L1788" s="115"/>
      <c r="M1788" s="116"/>
      <c r="N1788" s="33"/>
      <c r="O1788" s="33"/>
      <c r="P1788" s="33"/>
    </row>
    <row r="1789" spans="1:16" ht="18" customHeight="1" outlineLevel="1">
      <c r="A1789" s="66"/>
      <c r="B1789" s="66"/>
      <c r="C1789" s="67"/>
      <c r="D1789" s="66"/>
      <c r="E1789" s="66"/>
      <c r="F1789" s="66"/>
      <c r="G1789" s="66"/>
      <c r="H1789" s="66"/>
      <c r="I1789" s="68" t="s">
        <v>371</v>
      </c>
      <c r="J1789" s="69">
        <f>SUBTOTAL(9,J1779:J1788)</f>
        <v>4.62</v>
      </c>
      <c r="K1789" s="33"/>
      <c r="L1789" s="117"/>
      <c r="M1789" s="46"/>
      <c r="N1789" s="39"/>
      <c r="O1789" s="39"/>
      <c r="P1789" s="39"/>
    </row>
    <row r="1790" spans="1:16" ht="18" customHeight="1" outlineLevel="1">
      <c r="A1790" s="26" t="s">
        <v>87</v>
      </c>
      <c r="B1790" s="70" t="s">
        <v>64</v>
      </c>
      <c r="C1790" s="71" t="s">
        <v>13</v>
      </c>
      <c r="D1790" s="72" t="s">
        <v>94</v>
      </c>
      <c r="E1790" s="72"/>
      <c r="F1790" s="72"/>
      <c r="G1790" s="73"/>
      <c r="H1790" s="73"/>
      <c r="I1790" s="73" t="s">
        <v>69</v>
      </c>
      <c r="J1790" s="72" t="s">
        <v>94</v>
      </c>
      <c r="K1790" s="30"/>
      <c r="L1790" s="113"/>
      <c r="M1790" s="114"/>
      <c r="N1790" s="30"/>
      <c r="O1790" s="30"/>
      <c r="P1790" s="30"/>
    </row>
    <row r="1791" spans="1:16" ht="15" customHeight="1" outlineLevel="1">
      <c r="A1791" s="162">
        <f>VLOOKUP(B1791,Serviços!A:D,2,FALSE)</f>
        <v>0</v>
      </c>
      <c r="B1791" s="162"/>
      <c r="C1791" s="60">
        <f>VLOOKUP(B1791,Serviços!A:D,3,FALSE)</f>
        <v>0</v>
      </c>
      <c r="D1791" s="74">
        <f>VLOOKUP(B1791,Serviços!A:F,6,FALSE)</f>
        <v>0</v>
      </c>
      <c r="E1791" s="171"/>
      <c r="F1791" s="171"/>
      <c r="G1791" s="171"/>
      <c r="H1791" s="171"/>
      <c r="I1791" s="57"/>
      <c r="J1791" s="59">
        <f>TRUNC(I1791*D1791,2)</f>
        <v>0</v>
      </c>
      <c r="K1791" s="33"/>
      <c r="L1791" s="115"/>
      <c r="M1791" s="116"/>
      <c r="N1791" s="33"/>
      <c r="O1791" s="33"/>
      <c r="P1791" s="33"/>
    </row>
    <row r="1792" spans="1:16" ht="15" customHeight="1" outlineLevel="1">
      <c r="A1792" s="162">
        <f>VLOOKUP(B1792,Serviços!A:D,2,FALSE)</f>
        <v>0</v>
      </c>
      <c r="B1792" s="162"/>
      <c r="C1792" s="60">
        <f>VLOOKUP(B1792,Serviços!A:D,3,FALSE)</f>
        <v>0</v>
      </c>
      <c r="D1792" s="74">
        <f>VLOOKUP(B1792,Serviços!A:F,6,FALSE)</f>
        <v>0</v>
      </c>
      <c r="E1792" s="171"/>
      <c r="F1792" s="171"/>
      <c r="G1792" s="171"/>
      <c r="H1792" s="171"/>
      <c r="I1792" s="57"/>
      <c r="J1792" s="59">
        <f t="shared" ref="J1792:J1795" si="143">TRUNC(I1792*D1792,2)</f>
        <v>0</v>
      </c>
      <c r="K1792" s="33"/>
      <c r="L1792" s="115"/>
      <c r="M1792" s="116"/>
      <c r="N1792" s="33"/>
      <c r="O1792" s="33"/>
      <c r="P1792" s="33"/>
    </row>
    <row r="1793" spans="1:16" ht="15" customHeight="1" outlineLevel="1">
      <c r="A1793" s="162">
        <f>VLOOKUP(B1793,Serviços!A:D,2,FALSE)</f>
        <v>0</v>
      </c>
      <c r="B1793" s="162"/>
      <c r="C1793" s="60">
        <f>VLOOKUP(B1793,Serviços!A:D,3,FALSE)</f>
        <v>0</v>
      </c>
      <c r="D1793" s="74">
        <f>VLOOKUP(B1793,Serviços!A:F,6,FALSE)</f>
        <v>0</v>
      </c>
      <c r="E1793" s="171"/>
      <c r="F1793" s="171"/>
      <c r="G1793" s="171"/>
      <c r="H1793" s="171"/>
      <c r="I1793" s="57"/>
      <c r="J1793" s="59">
        <f t="shared" si="143"/>
        <v>0</v>
      </c>
      <c r="K1793" s="33"/>
      <c r="L1793" s="115"/>
      <c r="M1793" s="116"/>
      <c r="N1793" s="33"/>
      <c r="O1793" s="33"/>
      <c r="P1793" s="33"/>
    </row>
    <row r="1794" spans="1:16" ht="15" customHeight="1" outlineLevel="1">
      <c r="A1794" s="162">
        <f>VLOOKUP(B1794,Serviços!A:D,2,FALSE)</f>
        <v>0</v>
      </c>
      <c r="B1794" s="162"/>
      <c r="C1794" s="60">
        <f>VLOOKUP(B1794,Serviços!A:D,3,FALSE)</f>
        <v>0</v>
      </c>
      <c r="D1794" s="74">
        <f>VLOOKUP(B1794,Serviços!A:F,6,FALSE)</f>
        <v>0</v>
      </c>
      <c r="E1794" s="171"/>
      <c r="F1794" s="171"/>
      <c r="G1794" s="171"/>
      <c r="H1794" s="171"/>
      <c r="I1794" s="57"/>
      <c r="J1794" s="59">
        <f t="shared" si="143"/>
        <v>0</v>
      </c>
      <c r="K1794" s="33"/>
      <c r="L1794" s="115"/>
      <c r="M1794" s="116"/>
      <c r="N1794" s="33"/>
      <c r="O1794" s="33"/>
      <c r="P1794" s="33"/>
    </row>
    <row r="1795" spans="1:16" ht="15" customHeight="1" outlineLevel="1">
      <c r="A1795" s="162">
        <f>VLOOKUP(B1795,Serviços!A:D,2,FALSE)</f>
        <v>0</v>
      </c>
      <c r="B1795" s="162"/>
      <c r="C1795" s="60">
        <f>VLOOKUP(B1795,Serviços!A:D,3,FALSE)</f>
        <v>0</v>
      </c>
      <c r="D1795" s="74">
        <f>VLOOKUP(B1795,Serviços!A:F,6,FALSE)</f>
        <v>0</v>
      </c>
      <c r="E1795" s="171"/>
      <c r="F1795" s="171"/>
      <c r="G1795" s="171"/>
      <c r="H1795" s="171"/>
      <c r="I1795" s="57"/>
      <c r="J1795" s="59">
        <f t="shared" si="143"/>
        <v>0</v>
      </c>
      <c r="K1795" s="33"/>
      <c r="L1795" s="115"/>
      <c r="M1795" s="116"/>
      <c r="N1795" s="33"/>
      <c r="O1795" s="33"/>
      <c r="P1795" s="33"/>
    </row>
    <row r="1796" spans="1:16" ht="18" customHeight="1" outlineLevel="1">
      <c r="A1796" s="34"/>
      <c r="B1796" s="34"/>
      <c r="C1796" s="35"/>
      <c r="D1796" s="34"/>
      <c r="E1796" s="34"/>
      <c r="F1796" s="34"/>
      <c r="G1796" s="34"/>
      <c r="H1796" s="34"/>
      <c r="I1796" s="51" t="s">
        <v>88</v>
      </c>
      <c r="J1796" s="52">
        <f>SUBTOTAL(9,J1791:J1795)</f>
        <v>0</v>
      </c>
      <c r="K1796" s="33"/>
      <c r="L1796" s="117"/>
      <c r="M1796" s="46"/>
      <c r="N1796" s="39"/>
      <c r="O1796" s="39"/>
      <c r="P1796" s="39"/>
    </row>
    <row r="1797" spans="1:16" ht="18" customHeight="1" outlineLevel="1">
      <c r="A1797" s="28" t="s">
        <v>89</v>
      </c>
      <c r="B1797" s="53" t="s">
        <v>64</v>
      </c>
      <c r="C1797" s="29" t="s">
        <v>13</v>
      </c>
      <c r="D1797" s="137" t="s">
        <v>90</v>
      </c>
      <c r="E1797" s="137" t="s">
        <v>91</v>
      </c>
      <c r="F1797" s="137" t="s">
        <v>92</v>
      </c>
      <c r="G1797" s="137" t="s">
        <v>93</v>
      </c>
      <c r="H1797" s="137" t="s">
        <v>81</v>
      </c>
      <c r="I1797" s="136" t="s">
        <v>69</v>
      </c>
      <c r="J1797" s="137" t="s">
        <v>94</v>
      </c>
      <c r="K1797" s="161"/>
      <c r="L1797" s="113"/>
      <c r="M1797" s="114"/>
      <c r="N1797" s="161"/>
      <c r="O1797" s="161"/>
      <c r="P1797" s="161"/>
    </row>
    <row r="1798" spans="1:16" ht="15" customHeight="1" outlineLevel="1">
      <c r="A1798" s="40"/>
      <c r="B1798" s="40"/>
      <c r="C1798" s="41"/>
      <c r="D1798" s="32"/>
      <c r="E1798" s="38"/>
      <c r="F1798" s="38"/>
      <c r="G1798" s="38"/>
      <c r="H1798" s="170"/>
      <c r="I1798" s="57"/>
      <c r="J1798" s="59">
        <f t="shared" ref="J1798:J1802" si="144">TRUNC(I1798*D1798,2)</f>
        <v>0</v>
      </c>
      <c r="K1798" s="33"/>
      <c r="L1798" s="115"/>
      <c r="M1798" s="116"/>
      <c r="N1798" s="33"/>
      <c r="O1798" s="33"/>
      <c r="P1798" s="33"/>
    </row>
    <row r="1799" spans="1:16" ht="15" customHeight="1" outlineLevel="1">
      <c r="A1799" s="40"/>
      <c r="B1799" s="40"/>
      <c r="C1799" s="41"/>
      <c r="D1799" s="32"/>
      <c r="E1799" s="38"/>
      <c r="F1799" s="38"/>
      <c r="G1799" s="38"/>
      <c r="H1799" s="170"/>
      <c r="I1799" s="57"/>
      <c r="J1799" s="59">
        <f t="shared" si="144"/>
        <v>0</v>
      </c>
      <c r="K1799" s="33"/>
      <c r="L1799" s="115"/>
      <c r="M1799" s="116"/>
      <c r="N1799" s="33"/>
      <c r="O1799" s="33"/>
      <c r="P1799" s="33"/>
    </row>
    <row r="1800" spans="1:16" ht="15" customHeight="1" outlineLevel="1">
      <c r="A1800" s="40"/>
      <c r="B1800" s="40"/>
      <c r="C1800" s="41"/>
      <c r="D1800" s="32"/>
      <c r="E1800" s="38"/>
      <c r="F1800" s="38"/>
      <c r="G1800" s="38"/>
      <c r="H1800" s="170"/>
      <c r="I1800" s="57"/>
      <c r="J1800" s="59">
        <f t="shared" si="144"/>
        <v>0</v>
      </c>
      <c r="K1800" s="33"/>
      <c r="L1800" s="115"/>
      <c r="M1800" s="116"/>
      <c r="N1800" s="33"/>
      <c r="O1800" s="33"/>
      <c r="P1800" s="33"/>
    </row>
    <row r="1801" spans="1:16" ht="15" customHeight="1" outlineLevel="1">
      <c r="A1801" s="40"/>
      <c r="B1801" s="40"/>
      <c r="C1801" s="41"/>
      <c r="D1801" s="32"/>
      <c r="E1801" s="38"/>
      <c r="F1801" s="38"/>
      <c r="G1801" s="38"/>
      <c r="H1801" s="170"/>
      <c r="I1801" s="57"/>
      <c r="J1801" s="59">
        <f t="shared" si="144"/>
        <v>0</v>
      </c>
      <c r="K1801" s="33"/>
      <c r="L1801" s="115"/>
      <c r="M1801" s="116"/>
      <c r="N1801" s="33"/>
      <c r="O1801" s="33"/>
      <c r="P1801" s="33"/>
    </row>
    <row r="1802" spans="1:16" ht="15" customHeight="1" outlineLevel="1">
      <c r="A1802" s="40"/>
      <c r="B1802" s="40"/>
      <c r="C1802" s="41"/>
      <c r="D1802" s="32"/>
      <c r="E1802" s="38"/>
      <c r="F1802" s="38"/>
      <c r="G1802" s="38"/>
      <c r="H1802" s="170"/>
      <c r="I1802" s="57"/>
      <c r="J1802" s="61">
        <f t="shared" si="144"/>
        <v>0</v>
      </c>
      <c r="K1802" s="33"/>
      <c r="L1802" s="115"/>
      <c r="M1802" s="116"/>
      <c r="N1802" s="33"/>
      <c r="O1802" s="33"/>
      <c r="P1802" s="33"/>
    </row>
    <row r="1803" spans="1:16" ht="18" customHeight="1" outlineLevel="1">
      <c r="A1803" s="43"/>
      <c r="B1803" s="43"/>
      <c r="C1803" s="44"/>
      <c r="D1803" s="43"/>
      <c r="E1803" s="43"/>
      <c r="F1803" s="43"/>
      <c r="G1803" s="43"/>
      <c r="H1803" s="43"/>
      <c r="I1803" s="75" t="s">
        <v>95</v>
      </c>
      <c r="J1803" s="62">
        <f>SUBTOTAL(9,J1798:J1802)</f>
        <v>0</v>
      </c>
      <c r="K1803" s="164"/>
      <c r="L1803" s="164"/>
      <c r="M1803" s="160"/>
      <c r="N1803" s="164"/>
      <c r="O1803" s="164"/>
      <c r="P1803" s="164"/>
    </row>
    <row r="1804" spans="1:16" ht="18" customHeight="1" outlineLevel="1">
      <c r="A1804" s="43"/>
      <c r="B1804" s="43"/>
      <c r="C1804" s="44"/>
      <c r="D1804" s="43"/>
      <c r="E1804" s="43"/>
      <c r="F1804" s="43"/>
      <c r="G1804" s="43"/>
      <c r="H1804" s="43"/>
      <c r="I1804" s="75" t="s">
        <v>106</v>
      </c>
      <c r="J1804" s="76">
        <f>SUBTOTAL(9,J1777:J1803)</f>
        <v>7.15</v>
      </c>
      <c r="K1804" s="164"/>
      <c r="L1804" s="164"/>
      <c r="M1804" s="160"/>
      <c r="N1804" s="164"/>
      <c r="O1804" s="164"/>
      <c r="P1804" s="164"/>
    </row>
    <row r="1805" spans="1:16" ht="18" customHeight="1" outlineLevel="1">
      <c r="A1805" s="43"/>
      <c r="B1805" s="43" t="s">
        <v>10</v>
      </c>
      <c r="C1805" s="44"/>
      <c r="D1805" s="43"/>
      <c r="E1805" s="43"/>
      <c r="F1805" s="43"/>
      <c r="G1805" s="43"/>
      <c r="H1805" s="54" t="s">
        <v>367</v>
      </c>
      <c r="I1805" s="172">
        <f>$M$1</f>
        <v>0.20480000000000001</v>
      </c>
      <c r="J1805" s="76">
        <f>TRUNC(J1804*I1805,2)</f>
        <v>1.46</v>
      </c>
      <c r="K1805" s="164"/>
      <c r="L1805" s="115"/>
      <c r="M1805" s="116"/>
      <c r="N1805" s="164"/>
      <c r="O1805" s="164"/>
      <c r="P1805" s="164"/>
    </row>
    <row r="1806" spans="1:16" ht="18" customHeight="1" outlineLevel="1">
      <c r="A1806" s="43"/>
      <c r="B1806" s="53" t="s">
        <v>372</v>
      </c>
      <c r="C1806" s="55">
        <v>45230</v>
      </c>
      <c r="D1806" s="43"/>
      <c r="E1806" s="43"/>
      <c r="F1806" s="43"/>
      <c r="G1806" s="43"/>
      <c r="H1806" s="43"/>
      <c r="I1806" s="75" t="s">
        <v>96</v>
      </c>
      <c r="J1806" s="76">
        <f>SUM(J1804:J1805)</f>
        <v>8.61</v>
      </c>
      <c r="K1806" s="164"/>
      <c r="L1806" s="113"/>
      <c r="M1806" s="114"/>
      <c r="N1806" s="164"/>
      <c r="O1806" s="164"/>
      <c r="P1806" s="164"/>
    </row>
    <row r="1808" spans="1:16" s="266" customFormat="1" ht="18" customHeight="1">
      <c r="A1808" s="260" t="s">
        <v>699</v>
      </c>
      <c r="B1808" s="261"/>
      <c r="C1808" s="262"/>
      <c r="D1808" s="261"/>
      <c r="E1808" s="261"/>
      <c r="F1808" s="261"/>
      <c r="G1808" s="261"/>
      <c r="H1808" s="261"/>
      <c r="I1808" s="263"/>
      <c r="J1808" s="261"/>
      <c r="K1808" s="264"/>
      <c r="L1808" s="264"/>
      <c r="M1808" s="265"/>
      <c r="N1808" s="264"/>
      <c r="O1808" s="264"/>
      <c r="P1808" s="264"/>
    </row>
    <row r="1809" spans="1:16" ht="18" customHeight="1" outlineLevel="1">
      <c r="A1809" s="28" t="s">
        <v>63</v>
      </c>
      <c r="B1809" s="137" t="s">
        <v>64</v>
      </c>
      <c r="C1809" s="29" t="s">
        <v>65</v>
      </c>
      <c r="D1809" s="137" t="s">
        <v>66</v>
      </c>
      <c r="E1809" s="321" t="s">
        <v>67</v>
      </c>
      <c r="F1809" s="321"/>
      <c r="G1809" s="321" t="s">
        <v>68</v>
      </c>
      <c r="H1809" s="321"/>
      <c r="I1809" s="136" t="s">
        <v>69</v>
      </c>
      <c r="J1809" s="137" t="s">
        <v>70</v>
      </c>
      <c r="K1809" s="30"/>
      <c r="L1809" s="113"/>
      <c r="M1809" s="114"/>
      <c r="N1809" s="161"/>
      <c r="O1809" s="161"/>
      <c r="P1809" s="161"/>
    </row>
    <row r="1810" spans="1:16" ht="15" customHeight="1" outlineLevel="1">
      <c r="A1810" s="162" t="str">
        <f>VLOOKUP(B1810,Equipamentos!A:E,2,FALSE)</f>
        <v>CAMINHÃO CARROCERIA MADEIRA - 15 T</v>
      </c>
      <c r="B1810" s="163">
        <v>30035</v>
      </c>
      <c r="C1810" s="56">
        <v>1</v>
      </c>
      <c r="D1810" s="57"/>
      <c r="E1810" s="320">
        <f>VLOOKUP(B1810,Equipamentos!A:E,4,FALSE)</f>
        <v>253.44</v>
      </c>
      <c r="F1810" s="320"/>
      <c r="G1810" s="320">
        <f>VLOOKUP(B1810,Equipamentos!A:E,5,FALSE)</f>
        <v>48.18</v>
      </c>
      <c r="H1810" s="320"/>
      <c r="I1810" s="31">
        <v>1</v>
      </c>
      <c r="J1810" s="59">
        <f>TRUNC(I1810*((C1810*E1810)+(D1810*G1810)),2)</f>
        <v>253.44</v>
      </c>
      <c r="K1810" s="33"/>
      <c r="L1810" s="115"/>
      <c r="M1810" s="116"/>
      <c r="N1810" s="164"/>
      <c r="O1810" s="164"/>
      <c r="P1810" s="164"/>
    </row>
    <row r="1811" spans="1:16" ht="15" customHeight="1" outlineLevel="1">
      <c r="A1811" s="162">
        <f>VLOOKUP(B1811,Equipamentos!A:E,2,FALSE)</f>
        <v>0</v>
      </c>
      <c r="B1811" s="163"/>
      <c r="C1811" s="56"/>
      <c r="D1811" s="57"/>
      <c r="E1811" s="320">
        <f>VLOOKUP(B1811,Equipamentos!A:E,4,FALSE)</f>
        <v>0</v>
      </c>
      <c r="F1811" s="320"/>
      <c r="G1811" s="320">
        <f>VLOOKUP(B1811,Equipamentos!A:E,5,FALSE)</f>
        <v>0</v>
      </c>
      <c r="H1811" s="320"/>
      <c r="I1811" s="31"/>
      <c r="J1811" s="59">
        <f t="shared" ref="J1811:J1819" si="145">TRUNC(I1811*((C1811*E1811)+(D1811*G1811)),2)</f>
        <v>0</v>
      </c>
      <c r="K1811" s="33"/>
      <c r="L1811" s="115"/>
      <c r="M1811" s="116"/>
      <c r="N1811" s="164"/>
      <c r="O1811" s="164"/>
      <c r="P1811" s="164"/>
    </row>
    <row r="1812" spans="1:16" ht="15" customHeight="1" outlineLevel="1">
      <c r="A1812" s="162">
        <f>VLOOKUP(B1812,Equipamentos!A:E,2,FALSE)</f>
        <v>0</v>
      </c>
      <c r="B1812" s="163"/>
      <c r="C1812" s="56"/>
      <c r="D1812" s="57"/>
      <c r="E1812" s="320">
        <f>VLOOKUP(B1812,Equipamentos!A:E,4,FALSE)</f>
        <v>0</v>
      </c>
      <c r="F1812" s="320"/>
      <c r="G1812" s="320">
        <f>VLOOKUP(B1812,Equipamentos!A:E,5,FALSE)</f>
        <v>0</v>
      </c>
      <c r="H1812" s="320"/>
      <c r="I1812" s="31"/>
      <c r="J1812" s="59">
        <f t="shared" si="145"/>
        <v>0</v>
      </c>
      <c r="K1812" s="33"/>
      <c r="L1812" s="115"/>
      <c r="M1812" s="116"/>
      <c r="N1812" s="164"/>
      <c r="O1812" s="164"/>
      <c r="P1812" s="164"/>
    </row>
    <row r="1813" spans="1:16" ht="15" customHeight="1" outlineLevel="1">
      <c r="A1813" s="162">
        <f>VLOOKUP(B1813,Equipamentos!A:E,2,FALSE)</f>
        <v>0</v>
      </c>
      <c r="B1813" s="163"/>
      <c r="C1813" s="56"/>
      <c r="D1813" s="57"/>
      <c r="E1813" s="320">
        <f>VLOOKUP(B1813,Equipamentos!A:E,4,FALSE)</f>
        <v>0</v>
      </c>
      <c r="F1813" s="320"/>
      <c r="G1813" s="320">
        <f>VLOOKUP(B1813,Equipamentos!A:E,5,FALSE)</f>
        <v>0</v>
      </c>
      <c r="H1813" s="320"/>
      <c r="I1813" s="31"/>
      <c r="J1813" s="59">
        <f t="shared" si="145"/>
        <v>0</v>
      </c>
      <c r="K1813" s="33"/>
      <c r="L1813" s="115"/>
      <c r="M1813" s="116"/>
      <c r="N1813" s="164"/>
      <c r="O1813" s="164"/>
      <c r="P1813" s="164"/>
    </row>
    <row r="1814" spans="1:16" ht="15" customHeight="1" outlineLevel="1">
      <c r="A1814" s="162">
        <f>VLOOKUP(B1814,Equipamentos!A:E,2,FALSE)</f>
        <v>0</v>
      </c>
      <c r="B1814" s="163"/>
      <c r="C1814" s="56"/>
      <c r="D1814" s="57"/>
      <c r="E1814" s="320">
        <f>VLOOKUP(B1814,Equipamentos!A:E,4,FALSE)</f>
        <v>0</v>
      </c>
      <c r="F1814" s="320"/>
      <c r="G1814" s="320">
        <f>VLOOKUP(B1814,Equipamentos!A:E,5,FALSE)</f>
        <v>0</v>
      </c>
      <c r="H1814" s="320"/>
      <c r="I1814" s="31"/>
      <c r="J1814" s="59">
        <f t="shared" si="145"/>
        <v>0</v>
      </c>
      <c r="K1814" s="33"/>
      <c r="L1814" s="115"/>
      <c r="M1814" s="116"/>
      <c r="N1814" s="164"/>
      <c r="O1814" s="164"/>
      <c r="P1814" s="164"/>
    </row>
    <row r="1815" spans="1:16" ht="15" customHeight="1" outlineLevel="1">
      <c r="A1815" s="162">
        <f>VLOOKUP(B1815,Equipamentos!A:E,2,FALSE)</f>
        <v>0</v>
      </c>
      <c r="B1815" s="163"/>
      <c r="C1815" s="56"/>
      <c r="D1815" s="57"/>
      <c r="E1815" s="320">
        <f>VLOOKUP(B1815,Equipamentos!A:E,4,FALSE)</f>
        <v>0</v>
      </c>
      <c r="F1815" s="320"/>
      <c r="G1815" s="320">
        <f>VLOOKUP(B1815,Equipamentos!A:E,5,FALSE)</f>
        <v>0</v>
      </c>
      <c r="H1815" s="320"/>
      <c r="I1815" s="31"/>
      <c r="J1815" s="59">
        <f t="shared" si="145"/>
        <v>0</v>
      </c>
      <c r="K1815" s="33"/>
      <c r="L1815" s="115"/>
      <c r="M1815" s="116"/>
      <c r="N1815" s="164"/>
      <c r="O1815" s="164"/>
      <c r="P1815" s="164"/>
    </row>
    <row r="1816" spans="1:16" ht="15" customHeight="1" outlineLevel="1">
      <c r="A1816" s="162">
        <f>VLOOKUP(B1816,Equipamentos!A:E,2,FALSE)</f>
        <v>0</v>
      </c>
      <c r="B1816" s="163"/>
      <c r="C1816" s="56"/>
      <c r="D1816" s="57"/>
      <c r="E1816" s="320">
        <f>VLOOKUP(B1816,Equipamentos!A:E,4,FALSE)</f>
        <v>0</v>
      </c>
      <c r="F1816" s="320"/>
      <c r="G1816" s="320">
        <f>VLOOKUP(B1816,Equipamentos!A:E,5,FALSE)</f>
        <v>0</v>
      </c>
      <c r="H1816" s="320"/>
      <c r="I1816" s="31"/>
      <c r="J1816" s="59">
        <f t="shared" si="145"/>
        <v>0</v>
      </c>
      <c r="K1816" s="33"/>
      <c r="L1816" s="115"/>
      <c r="M1816" s="116"/>
      <c r="N1816" s="164"/>
      <c r="O1816" s="164"/>
      <c r="P1816" s="164"/>
    </row>
    <row r="1817" spans="1:16" ht="15" customHeight="1" outlineLevel="1">
      <c r="A1817" s="162">
        <f>VLOOKUP(B1817,Equipamentos!A:E,2,FALSE)</f>
        <v>0</v>
      </c>
      <c r="B1817" s="163"/>
      <c r="C1817" s="56"/>
      <c r="D1817" s="57"/>
      <c r="E1817" s="320">
        <f>VLOOKUP(B1817,Equipamentos!A:E,4,FALSE)</f>
        <v>0</v>
      </c>
      <c r="F1817" s="320"/>
      <c r="G1817" s="320">
        <f>VLOOKUP(B1817,Equipamentos!A:E,5,FALSE)</f>
        <v>0</v>
      </c>
      <c r="H1817" s="320"/>
      <c r="I1817" s="31"/>
      <c r="J1817" s="59">
        <f t="shared" si="145"/>
        <v>0</v>
      </c>
      <c r="K1817" s="33"/>
      <c r="L1817" s="115"/>
      <c r="M1817" s="116"/>
      <c r="N1817" s="164"/>
      <c r="O1817" s="164"/>
      <c r="P1817" s="164"/>
    </row>
    <row r="1818" spans="1:16" ht="15" customHeight="1" outlineLevel="1">
      <c r="A1818" s="162">
        <f>VLOOKUP(B1818,Equipamentos!A:E,2,FALSE)</f>
        <v>0</v>
      </c>
      <c r="B1818" s="163"/>
      <c r="C1818" s="56"/>
      <c r="D1818" s="57"/>
      <c r="E1818" s="320">
        <f>VLOOKUP(B1818,Equipamentos!A:E,4,FALSE)</f>
        <v>0</v>
      </c>
      <c r="F1818" s="320"/>
      <c r="G1818" s="320">
        <f>VLOOKUP(B1818,Equipamentos!A:E,5,FALSE)</f>
        <v>0</v>
      </c>
      <c r="H1818" s="320"/>
      <c r="I1818" s="31"/>
      <c r="J1818" s="59">
        <f t="shared" si="145"/>
        <v>0</v>
      </c>
      <c r="K1818" s="33"/>
      <c r="L1818" s="115"/>
      <c r="M1818" s="116"/>
      <c r="N1818" s="164"/>
      <c r="O1818" s="164"/>
      <c r="P1818" s="164"/>
    </row>
    <row r="1819" spans="1:16" ht="15" customHeight="1" outlineLevel="1">
      <c r="A1819" s="162">
        <f>VLOOKUP(B1819,Equipamentos!A:E,2,FALSE)</f>
        <v>0</v>
      </c>
      <c r="B1819" s="163"/>
      <c r="C1819" s="56"/>
      <c r="D1819" s="57"/>
      <c r="E1819" s="320">
        <f>VLOOKUP(B1819,Equipamentos!A:E,4,FALSE)</f>
        <v>0</v>
      </c>
      <c r="F1819" s="320"/>
      <c r="G1819" s="320">
        <f>VLOOKUP(B1819,Equipamentos!A:E,5,FALSE)</f>
        <v>0</v>
      </c>
      <c r="H1819" s="320"/>
      <c r="I1819" s="31"/>
      <c r="J1819" s="61">
        <f t="shared" si="145"/>
        <v>0</v>
      </c>
      <c r="K1819" s="33"/>
      <c r="L1819" s="115"/>
      <c r="M1819" s="116"/>
      <c r="N1819" s="164"/>
      <c r="O1819" s="164"/>
      <c r="P1819" s="164"/>
    </row>
    <row r="1820" spans="1:16" ht="18" customHeight="1" outlineLevel="1">
      <c r="A1820" s="34"/>
      <c r="B1820" s="34"/>
      <c r="C1820" s="35"/>
      <c r="D1820" s="34"/>
      <c r="E1820" s="34"/>
      <c r="F1820" s="34"/>
      <c r="G1820" s="34"/>
      <c r="H1820" s="34"/>
      <c r="I1820" s="36" t="s">
        <v>71</v>
      </c>
      <c r="J1820" s="62">
        <f>SUBTOTAL(9,J1810:J1819)</f>
        <v>253.44</v>
      </c>
      <c r="K1820" s="33"/>
      <c r="L1820" s="117"/>
      <c r="M1820" s="46"/>
      <c r="N1820" s="164"/>
      <c r="O1820" s="164"/>
      <c r="P1820" s="164"/>
    </row>
    <row r="1821" spans="1:16" ht="18" customHeight="1" outlineLevel="1">
      <c r="A1821" s="28" t="s">
        <v>72</v>
      </c>
      <c r="B1821" s="137" t="s">
        <v>64</v>
      </c>
      <c r="C1821" s="29" t="s">
        <v>73</v>
      </c>
      <c r="D1821" s="137" t="s">
        <v>74</v>
      </c>
      <c r="E1821" s="321" t="s">
        <v>368</v>
      </c>
      <c r="F1821" s="326"/>
      <c r="G1821" s="165"/>
      <c r="H1821" s="165"/>
      <c r="I1821" s="136" t="s">
        <v>69</v>
      </c>
      <c r="J1821" s="63" t="s">
        <v>70</v>
      </c>
      <c r="K1821" s="30"/>
      <c r="L1821" s="113"/>
      <c r="M1821" s="114"/>
      <c r="N1821" s="30"/>
      <c r="O1821" s="30"/>
      <c r="P1821" s="30"/>
    </row>
    <row r="1822" spans="1:16" ht="15" customHeight="1" outlineLevel="1">
      <c r="A1822" s="162">
        <f>VLOOKUP(B1822,'M.O.'!A:E,2,FALSE)</f>
        <v>0</v>
      </c>
      <c r="B1822" s="163"/>
      <c r="C1822" s="58"/>
      <c r="D1822" s="59">
        <f>VLOOKUP(B1822,'M.O.'!A:E,5,FALSE)</f>
        <v>0</v>
      </c>
      <c r="E1822" s="323">
        <v>111.5</v>
      </c>
      <c r="F1822" s="323"/>
      <c r="G1822" s="38"/>
      <c r="H1822" s="38"/>
      <c r="I1822" s="31"/>
      <c r="J1822" s="59">
        <f t="shared" ref="J1822:J1831" si="146">TRUNC(I1822*D1822,2)</f>
        <v>0</v>
      </c>
      <c r="K1822" s="33"/>
      <c r="L1822" s="115"/>
      <c r="M1822" s="116"/>
      <c r="N1822" s="33"/>
      <c r="O1822" s="33"/>
      <c r="P1822" s="33"/>
    </row>
    <row r="1823" spans="1:16" ht="15" outlineLevel="1">
      <c r="A1823" s="162">
        <f>VLOOKUP(B1823,'M.O.'!A:E,2,FALSE)</f>
        <v>0</v>
      </c>
      <c r="B1823" s="163"/>
      <c r="C1823" s="58"/>
      <c r="D1823" s="59">
        <f>VLOOKUP(B1823,'M.O.'!A:E,5,FALSE)</f>
        <v>0</v>
      </c>
      <c r="E1823" s="323">
        <v>111.5</v>
      </c>
      <c r="F1823" s="323"/>
      <c r="G1823" s="38"/>
      <c r="H1823" s="38"/>
      <c r="I1823" s="31"/>
      <c r="J1823" s="59">
        <f t="shared" si="146"/>
        <v>0</v>
      </c>
      <c r="K1823" s="33"/>
      <c r="L1823" s="115"/>
      <c r="M1823" s="116"/>
      <c r="N1823" s="33"/>
      <c r="O1823" s="33"/>
      <c r="P1823" s="33"/>
    </row>
    <row r="1824" spans="1:16" ht="15" outlineLevel="1">
      <c r="A1824" s="162">
        <f>VLOOKUP(B1824,'M.O.'!A:E,2,FALSE)</f>
        <v>0</v>
      </c>
      <c r="B1824" s="163"/>
      <c r="C1824" s="58"/>
      <c r="D1824" s="59">
        <f>VLOOKUP(B1824,'M.O.'!A:E,5,FALSE)</f>
        <v>0</v>
      </c>
      <c r="E1824" s="323">
        <v>111.5</v>
      </c>
      <c r="F1824" s="323"/>
      <c r="G1824" s="38"/>
      <c r="H1824" s="38"/>
      <c r="I1824" s="31"/>
      <c r="J1824" s="59">
        <f t="shared" si="146"/>
        <v>0</v>
      </c>
      <c r="K1824" s="33"/>
      <c r="L1824" s="115"/>
      <c r="M1824" s="116"/>
      <c r="N1824" s="33"/>
      <c r="O1824" s="33"/>
      <c r="P1824" s="33"/>
    </row>
    <row r="1825" spans="1:16" ht="15" outlineLevel="1">
      <c r="A1825" s="162">
        <f>VLOOKUP(B1825,'M.O.'!A:E,2,FALSE)</f>
        <v>0</v>
      </c>
      <c r="B1825" s="163"/>
      <c r="C1825" s="58"/>
      <c r="D1825" s="59">
        <f>VLOOKUP(B1825,'M.O.'!A:E,5,FALSE)</f>
        <v>0</v>
      </c>
      <c r="E1825" s="323">
        <v>111.5</v>
      </c>
      <c r="F1825" s="323"/>
      <c r="G1825" s="38"/>
      <c r="H1825" s="38"/>
      <c r="I1825" s="31"/>
      <c r="J1825" s="59">
        <f t="shared" si="146"/>
        <v>0</v>
      </c>
      <c r="K1825" s="33"/>
      <c r="L1825" s="115"/>
      <c r="M1825" s="116"/>
      <c r="N1825" s="33"/>
      <c r="O1825" s="33"/>
      <c r="P1825" s="33"/>
    </row>
    <row r="1826" spans="1:16" ht="15" outlineLevel="1">
      <c r="A1826" s="162">
        <f>VLOOKUP(B1826,'M.O.'!A:E,2,FALSE)</f>
        <v>0</v>
      </c>
      <c r="B1826" s="163"/>
      <c r="C1826" s="58"/>
      <c r="D1826" s="59">
        <f>VLOOKUP(B1826,'M.O.'!A:E,5,FALSE)</f>
        <v>0</v>
      </c>
      <c r="E1826" s="323">
        <v>111.5</v>
      </c>
      <c r="F1826" s="323"/>
      <c r="G1826" s="38"/>
      <c r="H1826" s="38"/>
      <c r="I1826" s="31"/>
      <c r="J1826" s="59">
        <f t="shared" si="146"/>
        <v>0</v>
      </c>
      <c r="K1826" s="33"/>
      <c r="L1826" s="115"/>
      <c r="M1826" s="116"/>
      <c r="N1826" s="33"/>
      <c r="O1826" s="33"/>
      <c r="P1826" s="33"/>
    </row>
    <row r="1827" spans="1:16" ht="15" outlineLevel="1">
      <c r="A1827" s="162">
        <f>VLOOKUP(B1827,'M.O.'!A:E,2,FALSE)</f>
        <v>0</v>
      </c>
      <c r="B1827" s="163"/>
      <c r="C1827" s="58"/>
      <c r="D1827" s="59">
        <f>VLOOKUP(B1827,'M.O.'!A:E,5,FALSE)</f>
        <v>0</v>
      </c>
      <c r="E1827" s="323">
        <v>111.5</v>
      </c>
      <c r="F1827" s="323"/>
      <c r="G1827" s="38"/>
      <c r="H1827" s="38"/>
      <c r="I1827" s="31"/>
      <c r="J1827" s="59">
        <f t="shared" si="146"/>
        <v>0</v>
      </c>
      <c r="K1827" s="33"/>
      <c r="L1827" s="115"/>
      <c r="M1827" s="116"/>
      <c r="N1827" s="33"/>
      <c r="O1827" s="33"/>
      <c r="P1827" s="33"/>
    </row>
    <row r="1828" spans="1:16" ht="15" outlineLevel="1">
      <c r="A1828" s="162">
        <f>VLOOKUP(B1828,'M.O.'!A:E,2,FALSE)</f>
        <v>0</v>
      </c>
      <c r="B1828" s="163"/>
      <c r="C1828" s="58"/>
      <c r="D1828" s="59">
        <f>VLOOKUP(B1828,'M.O.'!A:E,5,FALSE)</f>
        <v>0</v>
      </c>
      <c r="E1828" s="323">
        <v>111.5</v>
      </c>
      <c r="F1828" s="323"/>
      <c r="G1828" s="38"/>
      <c r="H1828" s="38"/>
      <c r="I1828" s="31"/>
      <c r="J1828" s="59">
        <f t="shared" si="146"/>
        <v>0</v>
      </c>
      <c r="K1828" s="33"/>
      <c r="L1828" s="115"/>
      <c r="M1828" s="116"/>
      <c r="N1828" s="33"/>
      <c r="O1828" s="33"/>
      <c r="P1828" s="33"/>
    </row>
    <row r="1829" spans="1:16" ht="15" outlineLevel="1">
      <c r="A1829" s="162">
        <f>VLOOKUP(B1829,'M.O.'!A:E,2,FALSE)</f>
        <v>0</v>
      </c>
      <c r="B1829" s="163"/>
      <c r="C1829" s="58"/>
      <c r="D1829" s="59">
        <f>VLOOKUP(B1829,'M.O.'!A:E,5,FALSE)</f>
        <v>0</v>
      </c>
      <c r="E1829" s="323">
        <v>111.5</v>
      </c>
      <c r="F1829" s="323"/>
      <c r="G1829" s="38"/>
      <c r="H1829" s="38"/>
      <c r="I1829" s="31"/>
      <c r="J1829" s="59">
        <f t="shared" si="146"/>
        <v>0</v>
      </c>
      <c r="K1829" s="33"/>
      <c r="L1829" s="115"/>
      <c r="M1829" s="116"/>
      <c r="N1829" s="33"/>
      <c r="O1829" s="33"/>
      <c r="P1829" s="33"/>
    </row>
    <row r="1830" spans="1:16" ht="15" outlineLevel="1">
      <c r="A1830" s="162">
        <f>VLOOKUP(B1830,'M.O.'!A:E,2,FALSE)</f>
        <v>0</v>
      </c>
      <c r="B1830" s="163"/>
      <c r="C1830" s="58"/>
      <c r="D1830" s="59">
        <f>VLOOKUP(B1830,'M.O.'!A:E,5,FALSE)</f>
        <v>0</v>
      </c>
      <c r="E1830" s="323">
        <v>111.5</v>
      </c>
      <c r="F1830" s="323"/>
      <c r="G1830" s="38"/>
      <c r="H1830" s="38"/>
      <c r="I1830" s="31"/>
      <c r="J1830" s="59">
        <f t="shared" si="146"/>
        <v>0</v>
      </c>
      <c r="K1830" s="33"/>
      <c r="L1830" s="115"/>
      <c r="M1830" s="116"/>
      <c r="N1830" s="33"/>
      <c r="O1830" s="33"/>
      <c r="P1830" s="33"/>
    </row>
    <row r="1831" spans="1:16" ht="15" outlineLevel="1">
      <c r="A1831" s="162">
        <f>VLOOKUP(B1831,'M.O.'!A:E,2,FALSE)</f>
        <v>0</v>
      </c>
      <c r="B1831" s="163"/>
      <c r="C1831" s="58"/>
      <c r="D1831" s="59">
        <f>VLOOKUP(B1831,'M.O.'!A:E,5,FALSE)</f>
        <v>0</v>
      </c>
      <c r="E1831" s="323">
        <v>111.5</v>
      </c>
      <c r="F1831" s="323"/>
      <c r="G1831" s="38"/>
      <c r="H1831" s="38"/>
      <c r="I1831" s="31"/>
      <c r="J1831" s="61">
        <f t="shared" si="146"/>
        <v>0</v>
      </c>
      <c r="K1831" s="33"/>
      <c r="L1831" s="115"/>
      <c r="M1831" s="116"/>
      <c r="N1831" s="33"/>
      <c r="O1831" s="33"/>
      <c r="P1831" s="33"/>
    </row>
    <row r="1832" spans="1:16" ht="18" customHeight="1" outlineLevel="1">
      <c r="A1832" s="34"/>
      <c r="B1832" s="34"/>
      <c r="C1832" s="35"/>
      <c r="D1832" s="34"/>
      <c r="E1832" s="34"/>
      <c r="F1832" s="34"/>
      <c r="G1832" s="34"/>
      <c r="H1832" s="34"/>
      <c r="I1832" s="36" t="s">
        <v>75</v>
      </c>
      <c r="J1832" s="62">
        <f>SUBTOTAL(9,J1822:J1831)</f>
        <v>0</v>
      </c>
      <c r="K1832" s="33"/>
      <c r="L1832" s="117"/>
      <c r="M1832" s="46"/>
      <c r="N1832" s="39"/>
      <c r="O1832" s="39"/>
      <c r="P1832" s="39"/>
    </row>
    <row r="1833" spans="1:16" ht="18" customHeight="1" outlineLevel="1">
      <c r="A1833" s="28" t="s">
        <v>76</v>
      </c>
      <c r="B1833" s="137" t="s">
        <v>64</v>
      </c>
      <c r="C1833" s="29" t="s">
        <v>77</v>
      </c>
      <c r="D1833" s="137" t="s">
        <v>78</v>
      </c>
      <c r="E1833" s="321" t="s">
        <v>79</v>
      </c>
      <c r="F1833" s="321"/>
      <c r="G1833" s="324" t="s">
        <v>80</v>
      </c>
      <c r="H1833" s="324"/>
      <c r="I1833" s="136"/>
      <c r="J1833" s="63" t="s">
        <v>81</v>
      </c>
      <c r="K1833" s="30"/>
      <c r="L1833" s="113"/>
      <c r="M1833" s="114"/>
      <c r="N1833" s="30"/>
      <c r="O1833" s="30"/>
      <c r="P1833" s="30"/>
    </row>
    <row r="1834" spans="1:16" ht="15" customHeight="1" outlineLevel="1">
      <c r="A1834" s="40" t="s">
        <v>369</v>
      </c>
      <c r="B1834" s="166">
        <v>14</v>
      </c>
      <c r="C1834" s="41">
        <v>5</v>
      </c>
      <c r="D1834" s="42" t="s">
        <v>98</v>
      </c>
      <c r="E1834" s="325"/>
      <c r="F1834" s="325"/>
      <c r="G1834" s="325"/>
      <c r="H1834" s="325"/>
      <c r="I1834" s="167"/>
      <c r="J1834" s="59">
        <f>TRUNC((IF(D1834&lt;&gt;0,J1832,0)+IF(E1834&lt;&gt;0,J1820,0)+IF(G1834&lt;&gt;0,J1853,0))*(C1834/100),2)</f>
        <v>0</v>
      </c>
      <c r="K1834" s="33"/>
      <c r="L1834" s="168"/>
      <c r="M1834" s="169"/>
      <c r="N1834" s="33"/>
      <c r="O1834" s="33"/>
      <c r="P1834" s="33"/>
    </row>
    <row r="1835" spans="1:16" ht="15" customHeight="1" outlineLevel="1">
      <c r="A1835" s="40" t="s">
        <v>99</v>
      </c>
      <c r="B1835" s="166">
        <v>11</v>
      </c>
      <c r="C1835" s="41">
        <v>1.1200000000000001</v>
      </c>
      <c r="D1835" s="42" t="s">
        <v>98</v>
      </c>
      <c r="E1835" s="325"/>
      <c r="F1835" s="325"/>
      <c r="G1835" s="325"/>
      <c r="H1835" s="325"/>
      <c r="I1835" s="167"/>
      <c r="J1835" s="59">
        <f>TRUNC((IF(D1835&lt;&gt;0,J1832,0)+IF(E1835&lt;&gt;0,J1820,0)+IF(G1835&lt;&gt;0,J1853,0))*(C1835/100),2)</f>
        <v>0</v>
      </c>
      <c r="K1835" s="33"/>
      <c r="L1835" s="168"/>
      <c r="M1835" s="169"/>
      <c r="N1835" s="33"/>
      <c r="O1835" s="33"/>
      <c r="P1835" s="33"/>
    </row>
    <row r="1836" spans="1:16" ht="15" customHeight="1" outlineLevel="1">
      <c r="A1836" s="40" t="s">
        <v>100</v>
      </c>
      <c r="B1836" s="166">
        <v>12</v>
      </c>
      <c r="C1836" s="41">
        <v>9.6</v>
      </c>
      <c r="D1836" s="42" t="s">
        <v>98</v>
      </c>
      <c r="E1836" s="325"/>
      <c r="F1836" s="325"/>
      <c r="G1836" s="325"/>
      <c r="H1836" s="325"/>
      <c r="I1836" s="167"/>
      <c r="J1836" s="59">
        <f>TRUNC((IF(D1836&lt;&gt;0,J1832,0)+IF(E1836&lt;&gt;0,J1820,0)+IF(G1836&lt;&gt;0,J1853,0))*(C1836/100),2)</f>
        <v>0</v>
      </c>
      <c r="K1836" s="33"/>
      <c r="L1836" s="168"/>
      <c r="M1836" s="169"/>
      <c r="N1836" s="33"/>
      <c r="O1836" s="33"/>
      <c r="P1836" s="33"/>
    </row>
    <row r="1837" spans="1:16" ht="15" customHeight="1" outlineLevel="1">
      <c r="A1837" s="40" t="s">
        <v>101</v>
      </c>
      <c r="B1837" s="166">
        <v>13</v>
      </c>
      <c r="C1837" s="41">
        <v>4.79</v>
      </c>
      <c r="D1837" s="42" t="s">
        <v>98</v>
      </c>
      <c r="E1837" s="325"/>
      <c r="F1837" s="325"/>
      <c r="G1837" s="325"/>
      <c r="H1837" s="325"/>
      <c r="I1837" s="167"/>
      <c r="J1837" s="61">
        <f>TRUNC((IF(D1837&lt;&gt;0,J1832,0)+IF(E1837&lt;&gt;0,J1820,0)+IF(G1837&lt;&gt;0,J1853,0))*(C1837/100),2)</f>
        <v>0</v>
      </c>
      <c r="K1837" s="33"/>
      <c r="L1837" s="168"/>
      <c r="M1837" s="169"/>
      <c r="N1837" s="33"/>
      <c r="O1837" s="33"/>
      <c r="P1837" s="33"/>
    </row>
    <row r="1838" spans="1:16" ht="18" customHeight="1" outlineLevel="1">
      <c r="A1838" s="43"/>
      <c r="B1838" s="43"/>
      <c r="C1838" s="44"/>
      <c r="D1838" s="43"/>
      <c r="E1838" s="43"/>
      <c r="F1838" s="43"/>
      <c r="G1838" s="43"/>
      <c r="H1838" s="43"/>
      <c r="I1838" s="45" t="s">
        <v>82</v>
      </c>
      <c r="J1838" s="62">
        <f>SUBTOTAL(9,J1834:J1837)</f>
        <v>0</v>
      </c>
      <c r="K1838" s="33"/>
      <c r="L1838" s="117"/>
      <c r="M1838" s="46"/>
      <c r="N1838" s="164"/>
      <c r="O1838" s="164"/>
      <c r="P1838" s="164"/>
    </row>
    <row r="1839" spans="1:16" ht="18" customHeight="1" outlineLevel="1">
      <c r="A1839" s="43"/>
      <c r="B1839" s="43"/>
      <c r="C1839" s="44"/>
      <c r="D1839" s="43"/>
      <c r="E1839" s="43"/>
      <c r="F1839" s="43"/>
      <c r="G1839" s="43"/>
      <c r="H1839" s="43"/>
      <c r="I1839" s="45" t="s">
        <v>370</v>
      </c>
      <c r="J1839" s="62">
        <f>SUBTOTAL(9,J1810:J1838)</f>
        <v>253.44</v>
      </c>
      <c r="K1839" s="33"/>
      <c r="L1839" s="117"/>
      <c r="M1839" s="46"/>
      <c r="N1839" s="33"/>
      <c r="O1839" s="33"/>
      <c r="P1839" s="33"/>
    </row>
    <row r="1840" spans="1:16" ht="18" customHeight="1" outlineLevel="1">
      <c r="A1840" s="43"/>
      <c r="B1840" s="43"/>
      <c r="C1840" s="44"/>
      <c r="D1840" s="43"/>
      <c r="E1840" s="43"/>
      <c r="F1840" s="43"/>
      <c r="G1840" s="43"/>
      <c r="H1840" s="43"/>
      <c r="I1840" s="45" t="s">
        <v>83</v>
      </c>
      <c r="J1840" s="64">
        <v>375</v>
      </c>
      <c r="K1840" s="33"/>
      <c r="L1840" s="117"/>
      <c r="M1840" s="46"/>
      <c r="N1840" s="33"/>
      <c r="O1840" s="33"/>
      <c r="P1840" s="33"/>
    </row>
    <row r="1841" spans="1:16" ht="18" customHeight="1" outlineLevel="1">
      <c r="A1841" s="43"/>
      <c r="B1841" s="43"/>
      <c r="C1841" s="44"/>
      <c r="D1841" s="43"/>
      <c r="E1841" s="43"/>
      <c r="F1841" s="43"/>
      <c r="G1841" s="43"/>
      <c r="H1841" s="43"/>
      <c r="I1841" s="45" t="s">
        <v>84</v>
      </c>
      <c r="J1841" s="65">
        <f>TRUNC(J1839/J1840,2)</f>
        <v>0.67</v>
      </c>
      <c r="K1841" s="33"/>
      <c r="L1841" s="117"/>
      <c r="M1841" s="46"/>
      <c r="N1841" s="33"/>
      <c r="O1841" s="33"/>
      <c r="P1841" s="33"/>
    </row>
    <row r="1842" spans="1:16" ht="18" customHeight="1" outlineLevel="1">
      <c r="A1842" s="47" t="s">
        <v>85</v>
      </c>
      <c r="B1842" s="48" t="s">
        <v>64</v>
      </c>
      <c r="C1842" s="49" t="s">
        <v>13</v>
      </c>
      <c r="D1842" s="37" t="s">
        <v>94</v>
      </c>
      <c r="E1842" s="37"/>
      <c r="F1842" s="37"/>
      <c r="G1842" s="50"/>
      <c r="H1842" s="50"/>
      <c r="I1842" s="50" t="s">
        <v>69</v>
      </c>
      <c r="J1842" s="63" t="s">
        <v>94</v>
      </c>
      <c r="K1842" s="30"/>
      <c r="L1842" s="113"/>
      <c r="M1842" s="114"/>
      <c r="N1842" s="30"/>
      <c r="O1842" s="30"/>
      <c r="P1842" s="30"/>
    </row>
    <row r="1843" spans="1:16" ht="15" customHeight="1" outlineLevel="1">
      <c r="A1843" s="162">
        <f>VLOOKUP(B1843,Materiais!A:D,2,FALSE)</f>
        <v>0</v>
      </c>
      <c r="B1843" s="162"/>
      <c r="C1843" s="60">
        <f>VLOOKUP(B1843,Materiais!A:D,3,FALSE)</f>
        <v>0</v>
      </c>
      <c r="D1843" s="59">
        <f>VLOOKUP(B1843,Materiais!A:D,4,FALSE)</f>
        <v>0</v>
      </c>
      <c r="E1843" s="170"/>
      <c r="F1843" s="170"/>
      <c r="G1843" s="170"/>
      <c r="H1843" s="170"/>
      <c r="I1843" s="31"/>
      <c r="J1843" s="59">
        <f t="shared" ref="J1843:J1852" si="147">TRUNC(I1843*D1843,2)</f>
        <v>0</v>
      </c>
      <c r="K1843" s="33"/>
      <c r="L1843" s="115"/>
      <c r="M1843" s="116"/>
      <c r="N1843" s="33"/>
      <c r="O1843" s="33"/>
      <c r="P1843" s="33"/>
    </row>
    <row r="1844" spans="1:16" ht="15" customHeight="1" outlineLevel="1">
      <c r="A1844" s="162">
        <f>VLOOKUP(B1844,Materiais!A:D,2,FALSE)</f>
        <v>0</v>
      </c>
      <c r="B1844" s="162"/>
      <c r="C1844" s="60">
        <f>VLOOKUP(B1844,Materiais!A:D,3,FALSE)</f>
        <v>0</v>
      </c>
      <c r="D1844" s="59">
        <f>VLOOKUP(B1844,Materiais!A:D,4,FALSE)</f>
        <v>0</v>
      </c>
      <c r="E1844" s="170"/>
      <c r="F1844" s="170"/>
      <c r="G1844" s="170"/>
      <c r="H1844" s="170"/>
      <c r="I1844" s="31"/>
      <c r="J1844" s="59">
        <f t="shared" si="147"/>
        <v>0</v>
      </c>
      <c r="K1844" s="33"/>
      <c r="L1844" s="115"/>
      <c r="M1844" s="116"/>
      <c r="N1844" s="33"/>
      <c r="O1844" s="33"/>
      <c r="P1844" s="33"/>
    </row>
    <row r="1845" spans="1:16" ht="15" customHeight="1" outlineLevel="1">
      <c r="A1845" s="162">
        <f>VLOOKUP(B1845,Materiais!A:D,2,FALSE)</f>
        <v>0</v>
      </c>
      <c r="B1845" s="162"/>
      <c r="C1845" s="60">
        <f>VLOOKUP(B1845,Materiais!A:D,3,FALSE)</f>
        <v>0</v>
      </c>
      <c r="D1845" s="59">
        <f>VLOOKUP(B1845,Materiais!A:D,4,FALSE)</f>
        <v>0</v>
      </c>
      <c r="E1845" s="170"/>
      <c r="F1845" s="170"/>
      <c r="G1845" s="170"/>
      <c r="H1845" s="170"/>
      <c r="I1845" s="31"/>
      <c r="J1845" s="59">
        <f t="shared" si="147"/>
        <v>0</v>
      </c>
      <c r="K1845" s="33"/>
      <c r="L1845" s="115"/>
      <c r="M1845" s="116"/>
      <c r="N1845" s="33"/>
      <c r="O1845" s="33"/>
      <c r="P1845" s="33"/>
    </row>
    <row r="1846" spans="1:16" ht="15" customHeight="1" outlineLevel="1">
      <c r="A1846" s="162">
        <f>VLOOKUP(B1846,Materiais!A:D,2,FALSE)</f>
        <v>0</v>
      </c>
      <c r="B1846" s="162"/>
      <c r="C1846" s="60">
        <f>VLOOKUP(B1846,Materiais!A:D,3,FALSE)</f>
        <v>0</v>
      </c>
      <c r="D1846" s="59">
        <f>VLOOKUP(B1846,Materiais!A:D,4,FALSE)</f>
        <v>0</v>
      </c>
      <c r="E1846" s="170"/>
      <c r="F1846" s="170"/>
      <c r="G1846" s="170"/>
      <c r="H1846" s="170"/>
      <c r="I1846" s="31"/>
      <c r="J1846" s="59">
        <f t="shared" si="147"/>
        <v>0</v>
      </c>
      <c r="K1846" s="33"/>
      <c r="L1846" s="115"/>
      <c r="M1846" s="116"/>
      <c r="N1846" s="33"/>
      <c r="O1846" s="33"/>
      <c r="P1846" s="33"/>
    </row>
    <row r="1847" spans="1:16" ht="15" customHeight="1" outlineLevel="1">
      <c r="A1847" s="162">
        <f>VLOOKUP(B1847,Materiais!A:D,2,FALSE)</f>
        <v>0</v>
      </c>
      <c r="B1847" s="162"/>
      <c r="C1847" s="60">
        <f>VLOOKUP(B1847,Materiais!A:D,3,FALSE)</f>
        <v>0</v>
      </c>
      <c r="D1847" s="59">
        <f>VLOOKUP(B1847,Materiais!A:D,4,FALSE)</f>
        <v>0</v>
      </c>
      <c r="E1847" s="170"/>
      <c r="F1847" s="170"/>
      <c r="G1847" s="170"/>
      <c r="H1847" s="170"/>
      <c r="I1847" s="31"/>
      <c r="J1847" s="59">
        <f t="shared" si="147"/>
        <v>0</v>
      </c>
      <c r="K1847" s="33"/>
      <c r="L1847" s="115"/>
      <c r="M1847" s="116"/>
      <c r="N1847" s="33"/>
      <c r="O1847" s="33"/>
      <c r="P1847" s="33"/>
    </row>
    <row r="1848" spans="1:16" ht="15" customHeight="1" outlineLevel="1">
      <c r="A1848" s="162">
        <f>VLOOKUP(B1848,Materiais!A:D,2,FALSE)</f>
        <v>0</v>
      </c>
      <c r="B1848" s="162"/>
      <c r="C1848" s="60">
        <f>VLOOKUP(B1848,Materiais!A:D,3,FALSE)</f>
        <v>0</v>
      </c>
      <c r="D1848" s="59">
        <f>VLOOKUP(B1848,Materiais!A:D,4,FALSE)</f>
        <v>0</v>
      </c>
      <c r="E1848" s="170"/>
      <c r="F1848" s="170"/>
      <c r="G1848" s="170"/>
      <c r="H1848" s="170"/>
      <c r="I1848" s="31"/>
      <c r="J1848" s="59">
        <f t="shared" si="147"/>
        <v>0</v>
      </c>
      <c r="K1848" s="33"/>
      <c r="L1848" s="115"/>
      <c r="M1848" s="116"/>
      <c r="N1848" s="33"/>
      <c r="O1848" s="33"/>
      <c r="P1848" s="33"/>
    </row>
    <row r="1849" spans="1:16" ht="15" customHeight="1" outlineLevel="1">
      <c r="A1849" s="162">
        <f>VLOOKUP(B1849,Materiais!A:D,2,FALSE)</f>
        <v>0</v>
      </c>
      <c r="B1849" s="162"/>
      <c r="C1849" s="60">
        <f>VLOOKUP(B1849,Materiais!A:D,3,FALSE)</f>
        <v>0</v>
      </c>
      <c r="D1849" s="59">
        <f>VLOOKUP(B1849,Materiais!A:D,4,FALSE)</f>
        <v>0</v>
      </c>
      <c r="E1849" s="170"/>
      <c r="F1849" s="170"/>
      <c r="G1849" s="170"/>
      <c r="H1849" s="170"/>
      <c r="I1849" s="31"/>
      <c r="J1849" s="59">
        <f t="shared" si="147"/>
        <v>0</v>
      </c>
      <c r="K1849" s="33"/>
      <c r="L1849" s="115"/>
      <c r="M1849" s="116"/>
      <c r="N1849" s="33"/>
      <c r="O1849" s="33"/>
      <c r="P1849" s="33"/>
    </row>
    <row r="1850" spans="1:16" ht="15" customHeight="1" outlineLevel="1">
      <c r="A1850" s="162">
        <f>VLOOKUP(B1850,Materiais!A:D,2,FALSE)</f>
        <v>0</v>
      </c>
      <c r="B1850" s="162"/>
      <c r="C1850" s="60">
        <f>VLOOKUP(B1850,Materiais!A:D,3,FALSE)</f>
        <v>0</v>
      </c>
      <c r="D1850" s="59">
        <f>VLOOKUP(B1850,Materiais!A:D,4,FALSE)</f>
        <v>0</v>
      </c>
      <c r="E1850" s="170"/>
      <c r="F1850" s="170"/>
      <c r="G1850" s="170"/>
      <c r="H1850" s="170"/>
      <c r="I1850" s="31"/>
      <c r="J1850" s="59">
        <f t="shared" si="147"/>
        <v>0</v>
      </c>
      <c r="K1850" s="33"/>
      <c r="L1850" s="115"/>
      <c r="M1850" s="116"/>
      <c r="N1850" s="33"/>
      <c r="O1850" s="33"/>
      <c r="P1850" s="33"/>
    </row>
    <row r="1851" spans="1:16" ht="15" customHeight="1" outlineLevel="1">
      <c r="A1851" s="162">
        <f>VLOOKUP(B1851,Materiais!A:D,2,FALSE)</f>
        <v>0</v>
      </c>
      <c r="B1851" s="162"/>
      <c r="C1851" s="60">
        <f>VLOOKUP(B1851,Materiais!A:D,3,FALSE)</f>
        <v>0</v>
      </c>
      <c r="D1851" s="59">
        <f>VLOOKUP(B1851,Materiais!A:D,4,FALSE)</f>
        <v>0</v>
      </c>
      <c r="E1851" s="170"/>
      <c r="F1851" s="170"/>
      <c r="G1851" s="170"/>
      <c r="H1851" s="170"/>
      <c r="I1851" s="31"/>
      <c r="J1851" s="59">
        <f t="shared" si="147"/>
        <v>0</v>
      </c>
      <c r="K1851" s="33"/>
      <c r="L1851" s="115"/>
      <c r="M1851" s="116"/>
      <c r="N1851" s="33"/>
      <c r="O1851" s="33"/>
      <c r="P1851" s="33"/>
    </row>
    <row r="1852" spans="1:16" ht="15" customHeight="1" outlineLevel="1">
      <c r="A1852" s="162">
        <f>VLOOKUP(B1852,Materiais!A:D,2,FALSE)</f>
        <v>0</v>
      </c>
      <c r="B1852" s="162"/>
      <c r="C1852" s="60">
        <f>VLOOKUP(B1852,Materiais!A:D,3,FALSE)</f>
        <v>0</v>
      </c>
      <c r="D1852" s="59">
        <f>VLOOKUP(B1852,Materiais!A:D,4,FALSE)</f>
        <v>0</v>
      </c>
      <c r="E1852" s="170"/>
      <c r="F1852" s="170"/>
      <c r="G1852" s="170"/>
      <c r="H1852" s="170"/>
      <c r="I1852" s="31"/>
      <c r="J1852" s="59">
        <f t="shared" si="147"/>
        <v>0</v>
      </c>
      <c r="K1852" s="33"/>
      <c r="L1852" s="115"/>
      <c r="M1852" s="116"/>
      <c r="N1852" s="33"/>
      <c r="O1852" s="33"/>
      <c r="P1852" s="33"/>
    </row>
    <row r="1853" spans="1:16" ht="18" customHeight="1" outlineLevel="1">
      <c r="A1853" s="66"/>
      <c r="B1853" s="66"/>
      <c r="C1853" s="67"/>
      <c r="D1853" s="66"/>
      <c r="E1853" s="66"/>
      <c r="F1853" s="66"/>
      <c r="G1853" s="66"/>
      <c r="H1853" s="66"/>
      <c r="I1853" s="68" t="s">
        <v>371</v>
      </c>
      <c r="J1853" s="69">
        <f>SUBTOTAL(9,J1843:J1852)</f>
        <v>0</v>
      </c>
      <c r="K1853" s="33"/>
      <c r="L1853" s="117"/>
      <c r="M1853" s="46"/>
      <c r="N1853" s="39"/>
      <c r="O1853" s="39"/>
      <c r="P1853" s="39"/>
    </row>
    <row r="1854" spans="1:16" ht="18" customHeight="1" outlineLevel="1">
      <c r="A1854" s="26" t="s">
        <v>87</v>
      </c>
      <c r="B1854" s="70" t="s">
        <v>64</v>
      </c>
      <c r="C1854" s="71" t="s">
        <v>13</v>
      </c>
      <c r="D1854" s="72" t="s">
        <v>94</v>
      </c>
      <c r="E1854" s="72"/>
      <c r="F1854" s="72"/>
      <c r="G1854" s="73"/>
      <c r="H1854" s="73"/>
      <c r="I1854" s="73" t="s">
        <v>69</v>
      </c>
      <c r="J1854" s="72" t="s">
        <v>94</v>
      </c>
      <c r="K1854" s="30"/>
      <c r="L1854" s="113"/>
      <c r="M1854" s="114"/>
      <c r="N1854" s="30"/>
      <c r="O1854" s="30"/>
      <c r="P1854" s="30"/>
    </row>
    <row r="1855" spans="1:16" ht="15" customHeight="1" outlineLevel="1">
      <c r="A1855" s="162">
        <f>VLOOKUP(B1855,Serviços!A:D,2,FALSE)</f>
        <v>0</v>
      </c>
      <c r="B1855" s="162"/>
      <c r="C1855" s="60">
        <f>VLOOKUP(B1855,Serviços!A:D,3,FALSE)</f>
        <v>0</v>
      </c>
      <c r="D1855" s="74">
        <f>VLOOKUP(B1855,Serviços!A:F,6,FALSE)</f>
        <v>0</v>
      </c>
      <c r="E1855" s="171"/>
      <c r="F1855" s="171"/>
      <c r="G1855" s="171"/>
      <c r="H1855" s="171"/>
      <c r="I1855" s="57"/>
      <c r="J1855" s="59">
        <f>TRUNC(I1855*D1855,2)</f>
        <v>0</v>
      </c>
      <c r="K1855" s="33"/>
      <c r="L1855" s="115"/>
      <c r="M1855" s="116"/>
      <c r="N1855" s="33"/>
      <c r="O1855" s="33"/>
      <c r="P1855" s="33"/>
    </row>
    <row r="1856" spans="1:16" ht="15" customHeight="1" outlineLevel="1">
      <c r="A1856" s="162">
        <f>VLOOKUP(B1856,Serviços!A:D,2,FALSE)</f>
        <v>0</v>
      </c>
      <c r="B1856" s="162"/>
      <c r="C1856" s="60">
        <f>VLOOKUP(B1856,Serviços!A:D,3,FALSE)</f>
        <v>0</v>
      </c>
      <c r="D1856" s="74">
        <f>VLOOKUP(B1856,Serviços!A:F,6,FALSE)</f>
        <v>0</v>
      </c>
      <c r="E1856" s="171"/>
      <c r="F1856" s="171"/>
      <c r="G1856" s="171"/>
      <c r="H1856" s="171"/>
      <c r="I1856" s="57"/>
      <c r="J1856" s="59">
        <f t="shared" ref="J1856:J1859" si="148">TRUNC(I1856*D1856,2)</f>
        <v>0</v>
      </c>
      <c r="K1856" s="33"/>
      <c r="L1856" s="115"/>
      <c r="M1856" s="116"/>
      <c r="N1856" s="33"/>
      <c r="O1856" s="33"/>
      <c r="P1856" s="33"/>
    </row>
    <row r="1857" spans="1:16" ht="15" customHeight="1" outlineLevel="1">
      <c r="A1857" s="162">
        <f>VLOOKUP(B1857,Serviços!A:D,2,FALSE)</f>
        <v>0</v>
      </c>
      <c r="B1857" s="162"/>
      <c r="C1857" s="60">
        <f>VLOOKUP(B1857,Serviços!A:D,3,FALSE)</f>
        <v>0</v>
      </c>
      <c r="D1857" s="74">
        <f>VLOOKUP(B1857,Serviços!A:F,6,FALSE)</f>
        <v>0</v>
      </c>
      <c r="E1857" s="171"/>
      <c r="F1857" s="171"/>
      <c r="G1857" s="171"/>
      <c r="H1857" s="171"/>
      <c r="I1857" s="57"/>
      <c r="J1857" s="59">
        <f t="shared" si="148"/>
        <v>0</v>
      </c>
      <c r="K1857" s="33"/>
      <c r="L1857" s="115"/>
      <c r="M1857" s="116"/>
      <c r="N1857" s="33"/>
      <c r="O1857" s="33"/>
      <c r="P1857" s="33"/>
    </row>
    <row r="1858" spans="1:16" ht="15" customHeight="1" outlineLevel="1">
      <c r="A1858" s="162">
        <f>VLOOKUP(B1858,Serviços!A:D,2,FALSE)</f>
        <v>0</v>
      </c>
      <c r="B1858" s="162"/>
      <c r="C1858" s="60">
        <f>VLOOKUP(B1858,Serviços!A:D,3,FALSE)</f>
        <v>0</v>
      </c>
      <c r="D1858" s="74">
        <f>VLOOKUP(B1858,Serviços!A:F,6,FALSE)</f>
        <v>0</v>
      </c>
      <c r="E1858" s="171"/>
      <c r="F1858" s="171"/>
      <c r="G1858" s="171"/>
      <c r="H1858" s="171"/>
      <c r="I1858" s="57"/>
      <c r="J1858" s="59">
        <f t="shared" si="148"/>
        <v>0</v>
      </c>
      <c r="K1858" s="33"/>
      <c r="L1858" s="115"/>
      <c r="M1858" s="116"/>
      <c r="N1858" s="33"/>
      <c r="O1858" s="33"/>
      <c r="P1858" s="33"/>
    </row>
    <row r="1859" spans="1:16" ht="15" customHeight="1" outlineLevel="1">
      <c r="A1859" s="162">
        <f>VLOOKUP(B1859,Serviços!A:D,2,FALSE)</f>
        <v>0</v>
      </c>
      <c r="B1859" s="162"/>
      <c r="C1859" s="60">
        <f>VLOOKUP(B1859,Serviços!A:D,3,FALSE)</f>
        <v>0</v>
      </c>
      <c r="D1859" s="74">
        <f>VLOOKUP(B1859,Serviços!A:F,6,FALSE)</f>
        <v>0</v>
      </c>
      <c r="E1859" s="171"/>
      <c r="F1859" s="171"/>
      <c r="G1859" s="171"/>
      <c r="H1859" s="171"/>
      <c r="I1859" s="57"/>
      <c r="J1859" s="59">
        <f t="shared" si="148"/>
        <v>0</v>
      </c>
      <c r="K1859" s="33"/>
      <c r="L1859" s="115"/>
      <c r="M1859" s="116"/>
      <c r="N1859" s="33"/>
      <c r="O1859" s="33"/>
      <c r="P1859" s="33"/>
    </row>
    <row r="1860" spans="1:16" ht="18" customHeight="1" outlineLevel="1">
      <c r="A1860" s="34"/>
      <c r="B1860" s="34"/>
      <c r="C1860" s="35"/>
      <c r="D1860" s="34"/>
      <c r="E1860" s="34"/>
      <c r="F1860" s="34"/>
      <c r="G1860" s="34"/>
      <c r="H1860" s="34"/>
      <c r="I1860" s="51" t="s">
        <v>88</v>
      </c>
      <c r="J1860" s="52">
        <f>SUBTOTAL(9,J1855:J1859)</f>
        <v>0</v>
      </c>
      <c r="K1860" s="33"/>
      <c r="L1860" s="117"/>
      <c r="M1860" s="46"/>
      <c r="N1860" s="39"/>
      <c r="O1860" s="39"/>
      <c r="P1860" s="39"/>
    </row>
    <row r="1861" spans="1:16" ht="18" customHeight="1" outlineLevel="1">
      <c r="A1861" s="28" t="s">
        <v>89</v>
      </c>
      <c r="B1861" s="53" t="s">
        <v>64</v>
      </c>
      <c r="C1861" s="29" t="s">
        <v>13</v>
      </c>
      <c r="D1861" s="137" t="s">
        <v>90</v>
      </c>
      <c r="E1861" s="137" t="s">
        <v>91</v>
      </c>
      <c r="F1861" s="137" t="s">
        <v>92</v>
      </c>
      <c r="G1861" s="137" t="s">
        <v>93</v>
      </c>
      <c r="H1861" s="137" t="s">
        <v>81</v>
      </c>
      <c r="I1861" s="136" t="s">
        <v>69</v>
      </c>
      <c r="J1861" s="137" t="s">
        <v>94</v>
      </c>
      <c r="K1861" s="161"/>
      <c r="L1861" s="113"/>
      <c r="M1861" s="114"/>
      <c r="N1861" s="161"/>
      <c r="O1861" s="161"/>
      <c r="P1861" s="161"/>
    </row>
    <row r="1862" spans="1:16" ht="15" customHeight="1" outlineLevel="1">
      <c r="A1862" s="40"/>
      <c r="B1862" s="40"/>
      <c r="C1862" s="41"/>
      <c r="D1862" s="32"/>
      <c r="E1862" s="38"/>
      <c r="F1862" s="38"/>
      <c r="G1862" s="38"/>
      <c r="H1862" s="170"/>
      <c r="I1862" s="57"/>
      <c r="J1862" s="59">
        <f t="shared" ref="J1862:J1866" si="149">TRUNC(I1862*D1862,2)</f>
        <v>0</v>
      </c>
      <c r="K1862" s="33"/>
      <c r="L1862" s="115"/>
      <c r="M1862" s="116"/>
      <c r="N1862" s="33"/>
      <c r="O1862" s="33"/>
      <c r="P1862" s="33"/>
    </row>
    <row r="1863" spans="1:16" ht="15" customHeight="1" outlineLevel="1">
      <c r="A1863" s="40"/>
      <c r="B1863" s="40"/>
      <c r="C1863" s="41"/>
      <c r="D1863" s="32"/>
      <c r="E1863" s="38"/>
      <c r="F1863" s="38"/>
      <c r="G1863" s="38"/>
      <c r="H1863" s="170"/>
      <c r="I1863" s="57"/>
      <c r="J1863" s="59">
        <f t="shared" si="149"/>
        <v>0</v>
      </c>
      <c r="K1863" s="33"/>
      <c r="L1863" s="115"/>
      <c r="M1863" s="116"/>
      <c r="N1863" s="33"/>
      <c r="O1863" s="33"/>
      <c r="P1863" s="33"/>
    </row>
    <row r="1864" spans="1:16" ht="15" customHeight="1" outlineLevel="1">
      <c r="A1864" s="40"/>
      <c r="B1864" s="40"/>
      <c r="C1864" s="41"/>
      <c r="D1864" s="32"/>
      <c r="E1864" s="38"/>
      <c r="F1864" s="38"/>
      <c r="G1864" s="38"/>
      <c r="H1864" s="170"/>
      <c r="I1864" s="57"/>
      <c r="J1864" s="59">
        <f t="shared" si="149"/>
        <v>0</v>
      </c>
      <c r="K1864" s="33"/>
      <c r="L1864" s="115"/>
      <c r="M1864" s="116"/>
      <c r="N1864" s="33"/>
      <c r="O1864" s="33"/>
      <c r="P1864" s="33"/>
    </row>
    <row r="1865" spans="1:16" ht="15" customHeight="1" outlineLevel="1">
      <c r="A1865" s="40"/>
      <c r="B1865" s="40"/>
      <c r="C1865" s="41"/>
      <c r="D1865" s="32"/>
      <c r="E1865" s="38"/>
      <c r="F1865" s="38"/>
      <c r="G1865" s="38"/>
      <c r="H1865" s="170"/>
      <c r="I1865" s="57"/>
      <c r="J1865" s="59">
        <f t="shared" si="149"/>
        <v>0</v>
      </c>
      <c r="K1865" s="33"/>
      <c r="L1865" s="115"/>
      <c r="M1865" s="116"/>
      <c r="N1865" s="33"/>
      <c r="O1865" s="33"/>
      <c r="P1865" s="33"/>
    </row>
    <row r="1866" spans="1:16" ht="15" customHeight="1" outlineLevel="1">
      <c r="A1866" s="40"/>
      <c r="B1866" s="40"/>
      <c r="C1866" s="41"/>
      <c r="D1866" s="32"/>
      <c r="E1866" s="38"/>
      <c r="F1866" s="38"/>
      <c r="G1866" s="38"/>
      <c r="H1866" s="170"/>
      <c r="I1866" s="57"/>
      <c r="J1866" s="61">
        <f t="shared" si="149"/>
        <v>0</v>
      </c>
      <c r="K1866" s="33"/>
      <c r="L1866" s="115"/>
      <c r="M1866" s="116"/>
      <c r="N1866" s="33"/>
      <c r="O1866" s="33"/>
      <c r="P1866" s="33"/>
    </row>
    <row r="1867" spans="1:16" ht="18" customHeight="1" outlineLevel="1">
      <c r="A1867" s="43"/>
      <c r="B1867" s="43"/>
      <c r="C1867" s="44"/>
      <c r="D1867" s="43"/>
      <c r="E1867" s="43"/>
      <c r="F1867" s="43"/>
      <c r="G1867" s="43"/>
      <c r="H1867" s="43"/>
      <c r="I1867" s="75" t="s">
        <v>95</v>
      </c>
      <c r="J1867" s="62">
        <f>SUBTOTAL(9,J1862:J1866)</f>
        <v>0</v>
      </c>
      <c r="K1867" s="164"/>
      <c r="L1867" s="164"/>
      <c r="M1867" s="160"/>
      <c r="N1867" s="164"/>
      <c r="O1867" s="164"/>
      <c r="P1867" s="164"/>
    </row>
    <row r="1868" spans="1:16" ht="18" customHeight="1" outlineLevel="1">
      <c r="A1868" s="43"/>
      <c r="B1868" s="43"/>
      <c r="C1868" s="44"/>
      <c r="D1868" s="43"/>
      <c r="E1868" s="43"/>
      <c r="F1868" s="43"/>
      <c r="G1868" s="43"/>
      <c r="H1868" s="43"/>
      <c r="I1868" s="75" t="s">
        <v>106</v>
      </c>
      <c r="J1868" s="76">
        <f>SUBTOTAL(9,J1841:J1867)</f>
        <v>0.67</v>
      </c>
      <c r="K1868" s="164"/>
      <c r="L1868" s="164"/>
      <c r="M1868" s="160"/>
      <c r="N1868" s="164"/>
      <c r="O1868" s="164"/>
      <c r="P1868" s="164"/>
    </row>
    <row r="1869" spans="1:16" ht="18" customHeight="1" outlineLevel="1">
      <c r="A1869" s="43"/>
      <c r="B1869" s="43" t="s">
        <v>10</v>
      </c>
      <c r="C1869" s="44"/>
      <c r="D1869" s="43"/>
      <c r="E1869" s="43"/>
      <c r="F1869" s="43"/>
      <c r="G1869" s="43"/>
      <c r="H1869" s="54" t="s">
        <v>367</v>
      </c>
      <c r="I1869" s="172">
        <f>$M$1</f>
        <v>0.20480000000000001</v>
      </c>
      <c r="J1869" s="76">
        <f>TRUNC(J1868*I1869,2)</f>
        <v>0.13</v>
      </c>
      <c r="K1869" s="164"/>
      <c r="L1869" s="115"/>
      <c r="M1869" s="116"/>
      <c r="N1869" s="164"/>
      <c r="O1869" s="164"/>
      <c r="P1869" s="164"/>
    </row>
    <row r="1870" spans="1:16" ht="18" customHeight="1" outlineLevel="1">
      <c r="A1870" s="43"/>
      <c r="B1870" s="53" t="s">
        <v>372</v>
      </c>
      <c r="C1870" s="55">
        <v>40451</v>
      </c>
      <c r="D1870" s="43"/>
      <c r="E1870" s="43"/>
      <c r="F1870" s="43"/>
      <c r="G1870" s="43"/>
      <c r="H1870" s="43"/>
      <c r="I1870" s="75" t="s">
        <v>96</v>
      </c>
      <c r="J1870" s="76">
        <f>SUM(J1868:J1869)</f>
        <v>0.8</v>
      </c>
      <c r="K1870" s="164"/>
      <c r="L1870" s="113"/>
      <c r="M1870" s="114"/>
      <c r="N1870" s="164"/>
      <c r="O1870" s="164"/>
      <c r="P1870" s="164"/>
    </row>
  </sheetData>
  <sheetProtection formatCells="0" formatColumns="0" formatRows="0" insertHyperlinks="0" sort="0" autoFilter="0" pivotTables="0"/>
  <autoFilter ref="A1:M1871" xr:uid="{CC7E7ADA-5516-4C79-8E13-B3318FCD5788}"/>
  <mergeCells count="1230">
    <mergeCell ref="A772:J772"/>
    <mergeCell ref="E1314:F1314"/>
    <mergeCell ref="E1315:F1315"/>
    <mergeCell ref="E1316:F1316"/>
    <mergeCell ref="E1317:F1317"/>
    <mergeCell ref="E1318:F1318"/>
    <mergeCell ref="E1319:F1319"/>
    <mergeCell ref="E1321:F1321"/>
    <mergeCell ref="G1321:H1321"/>
    <mergeCell ref="E1322:F1322"/>
    <mergeCell ref="G1322:H1322"/>
    <mergeCell ref="E1323:F1323"/>
    <mergeCell ref="G1323:H1323"/>
    <mergeCell ref="E1258:F1258"/>
    <mergeCell ref="G1258:H1258"/>
    <mergeCell ref="E1259:F1259"/>
    <mergeCell ref="G1259:H1259"/>
    <mergeCell ref="E1260:F1260"/>
    <mergeCell ref="G1260:H1260"/>
    <mergeCell ref="E1261:F1261"/>
    <mergeCell ref="G1261:H1261"/>
    <mergeCell ref="E1297:F1297"/>
    <mergeCell ref="G1297:H1297"/>
    <mergeCell ref="E1298:F1298"/>
    <mergeCell ref="G1298:H1298"/>
    <mergeCell ref="E1299:F1299"/>
    <mergeCell ref="G1299:H1299"/>
    <mergeCell ref="E1324:F1324"/>
    <mergeCell ref="G1324:H1324"/>
    <mergeCell ref="E1325:F1325"/>
    <mergeCell ref="G1325:H1325"/>
    <mergeCell ref="E1302:F1302"/>
    <mergeCell ref="G1302:H1302"/>
    <mergeCell ref="E1303:F1303"/>
    <mergeCell ref="G1303:H1303"/>
    <mergeCell ref="E1304:F1304"/>
    <mergeCell ref="G1304:H1304"/>
    <mergeCell ref="E1305:F1305"/>
    <mergeCell ref="G1305:H1305"/>
    <mergeCell ref="E1306:F1306"/>
    <mergeCell ref="G1306:H1306"/>
    <mergeCell ref="E1307:F1307"/>
    <mergeCell ref="G1307:H1307"/>
    <mergeCell ref="E1309:F1309"/>
    <mergeCell ref="E1310:F1310"/>
    <mergeCell ref="E1311:F1311"/>
    <mergeCell ref="E1312:F1312"/>
    <mergeCell ref="E1313:F1313"/>
    <mergeCell ref="E1300:F1300"/>
    <mergeCell ref="G1300:H1300"/>
    <mergeCell ref="E1301:F1301"/>
    <mergeCell ref="G1301:H1301"/>
    <mergeCell ref="E1242:F1242"/>
    <mergeCell ref="G1242:H1242"/>
    <mergeCell ref="E1243:F1243"/>
    <mergeCell ref="G1243:H1243"/>
    <mergeCell ref="E1245:F1245"/>
    <mergeCell ref="E1246:F1246"/>
    <mergeCell ref="E1247:F1247"/>
    <mergeCell ref="E1248:F1248"/>
    <mergeCell ref="E1249:F1249"/>
    <mergeCell ref="E1250:F1250"/>
    <mergeCell ref="E1251:F1251"/>
    <mergeCell ref="E1252:F1252"/>
    <mergeCell ref="E1253:F1253"/>
    <mergeCell ref="E1254:F1254"/>
    <mergeCell ref="E1255:F1255"/>
    <mergeCell ref="E1257:F1257"/>
    <mergeCell ref="G1257:H1257"/>
    <mergeCell ref="E1233:F1233"/>
    <mergeCell ref="G1233:H1233"/>
    <mergeCell ref="E1234:F1234"/>
    <mergeCell ref="G1234:H1234"/>
    <mergeCell ref="E1235:F1235"/>
    <mergeCell ref="G1235:H1235"/>
    <mergeCell ref="E1236:F1236"/>
    <mergeCell ref="G1236:H1236"/>
    <mergeCell ref="E1237:F1237"/>
    <mergeCell ref="G1237:H1237"/>
    <mergeCell ref="E1238:F1238"/>
    <mergeCell ref="G1238:H1238"/>
    <mergeCell ref="E1239:F1239"/>
    <mergeCell ref="G1239:H1239"/>
    <mergeCell ref="E1240:F1240"/>
    <mergeCell ref="G1240:H1240"/>
    <mergeCell ref="E1241:F1241"/>
    <mergeCell ref="G1241:H1241"/>
    <mergeCell ref="E159:F159"/>
    <mergeCell ref="G159:H159"/>
    <mergeCell ref="E160:F160"/>
    <mergeCell ref="G160:H160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6:F156"/>
    <mergeCell ref="G156:H156"/>
    <mergeCell ref="E157:F157"/>
    <mergeCell ref="G157:H157"/>
    <mergeCell ref="E158:F158"/>
    <mergeCell ref="G158:H158"/>
    <mergeCell ref="E134:F134"/>
    <mergeCell ref="G134:H134"/>
    <mergeCell ref="E135:F135"/>
    <mergeCell ref="G135:H135"/>
    <mergeCell ref="E136:F136"/>
    <mergeCell ref="G136:H136"/>
    <mergeCell ref="E137:F137"/>
    <mergeCell ref="G137:H137"/>
    <mergeCell ref="E138:F138"/>
    <mergeCell ref="G138:H138"/>
    <mergeCell ref="E139:F139"/>
    <mergeCell ref="G139:H139"/>
    <mergeCell ref="E140:F140"/>
    <mergeCell ref="G140:H140"/>
    <mergeCell ref="E141:F141"/>
    <mergeCell ref="G141:H141"/>
    <mergeCell ref="E142:F142"/>
    <mergeCell ref="G142:H142"/>
    <mergeCell ref="E132:F132"/>
    <mergeCell ref="G132:H132"/>
    <mergeCell ref="E133:F133"/>
    <mergeCell ref="G133:H133"/>
    <mergeCell ref="G1833:H1833"/>
    <mergeCell ref="E1834:F1834"/>
    <mergeCell ref="G1834:H1834"/>
    <mergeCell ref="E1835:F1835"/>
    <mergeCell ref="G1835:H1835"/>
    <mergeCell ref="E1836:F1836"/>
    <mergeCell ref="G1836:H1836"/>
    <mergeCell ref="E1837:F1837"/>
    <mergeCell ref="G1837:H1837"/>
    <mergeCell ref="E1824:F1824"/>
    <mergeCell ref="E1825:F1825"/>
    <mergeCell ref="E1826:F1826"/>
    <mergeCell ref="E1827:F1827"/>
    <mergeCell ref="E1828:F1828"/>
    <mergeCell ref="E1829:F1829"/>
    <mergeCell ref="E1830:F1830"/>
    <mergeCell ref="E1831:F1831"/>
    <mergeCell ref="E1833:F1833"/>
    <mergeCell ref="E1817:F1817"/>
    <mergeCell ref="G1817:H1817"/>
    <mergeCell ref="E1818:F1818"/>
    <mergeCell ref="G1818:H1818"/>
    <mergeCell ref="E1819:F1819"/>
    <mergeCell ref="G1819:H1819"/>
    <mergeCell ref="E1821:F1821"/>
    <mergeCell ref="E1822:F1822"/>
    <mergeCell ref="E1823:F1823"/>
    <mergeCell ref="E1812:F1812"/>
    <mergeCell ref="G1812:H1812"/>
    <mergeCell ref="E1813:F1813"/>
    <mergeCell ref="G1813:H1813"/>
    <mergeCell ref="E1814:F1814"/>
    <mergeCell ref="G1814:H1814"/>
    <mergeCell ref="E1815:F1815"/>
    <mergeCell ref="G1815:H1815"/>
    <mergeCell ref="E1816:F1816"/>
    <mergeCell ref="G1816:H1816"/>
    <mergeCell ref="E1809:F1809"/>
    <mergeCell ref="G1809:H1809"/>
    <mergeCell ref="E1810:F1810"/>
    <mergeCell ref="G1810:H1810"/>
    <mergeCell ref="E1811:F1811"/>
    <mergeCell ref="G1811:H1811"/>
    <mergeCell ref="E1772:F1772"/>
    <mergeCell ref="G1772:H1772"/>
    <mergeCell ref="E1773:F1773"/>
    <mergeCell ref="G1773:H1773"/>
    <mergeCell ref="E1764:F1764"/>
    <mergeCell ref="E1765:F1765"/>
    <mergeCell ref="E1766:F1766"/>
    <mergeCell ref="E1767:F1767"/>
    <mergeCell ref="E1769:F1769"/>
    <mergeCell ref="G1769:H1769"/>
    <mergeCell ref="E1770:F1770"/>
    <mergeCell ref="G1770:H1770"/>
    <mergeCell ref="E1771:F1771"/>
    <mergeCell ref="G1771:H1771"/>
    <mergeCell ref="E1755:F1755"/>
    <mergeCell ref="G1755:H1755"/>
    <mergeCell ref="E1757:F1757"/>
    <mergeCell ref="E1758:F1758"/>
    <mergeCell ref="E1759:F1759"/>
    <mergeCell ref="E1760:F1760"/>
    <mergeCell ref="E1761:F1761"/>
    <mergeCell ref="E1762:F1762"/>
    <mergeCell ref="E1763:F1763"/>
    <mergeCell ref="E1750:F1750"/>
    <mergeCell ref="G1750:H1750"/>
    <mergeCell ref="E1751:F1751"/>
    <mergeCell ref="G1751:H1751"/>
    <mergeCell ref="E1752:F1752"/>
    <mergeCell ref="G1752:H1752"/>
    <mergeCell ref="E1753:F1753"/>
    <mergeCell ref="G1753:H1753"/>
    <mergeCell ref="E1754:F1754"/>
    <mergeCell ref="G1754:H1754"/>
    <mergeCell ref="E1745:F1745"/>
    <mergeCell ref="G1745:H1745"/>
    <mergeCell ref="E1746:F1746"/>
    <mergeCell ref="G1746:H1746"/>
    <mergeCell ref="E1747:F1747"/>
    <mergeCell ref="G1747:H1747"/>
    <mergeCell ref="E1748:F1748"/>
    <mergeCell ref="G1748:H1748"/>
    <mergeCell ref="E1749:F1749"/>
    <mergeCell ref="G1749:H1749"/>
    <mergeCell ref="G1705:H1705"/>
    <mergeCell ref="E1706:F1706"/>
    <mergeCell ref="G1706:H1706"/>
    <mergeCell ref="E1707:F1707"/>
    <mergeCell ref="G1707:H1707"/>
    <mergeCell ref="E1708:F1708"/>
    <mergeCell ref="G1708:H1708"/>
    <mergeCell ref="E1709:F1709"/>
    <mergeCell ref="G1709:H1709"/>
    <mergeCell ref="E1696:F1696"/>
    <mergeCell ref="E1697:F1697"/>
    <mergeCell ref="E1698:F1698"/>
    <mergeCell ref="E1699:F1699"/>
    <mergeCell ref="E1700:F1700"/>
    <mergeCell ref="E1701:F1701"/>
    <mergeCell ref="E1702:F1702"/>
    <mergeCell ref="E1703:F1703"/>
    <mergeCell ref="E1705:F1705"/>
    <mergeCell ref="E1689:F1689"/>
    <mergeCell ref="G1689:H1689"/>
    <mergeCell ref="E1690:F1690"/>
    <mergeCell ref="G1690:H1690"/>
    <mergeCell ref="E1691:F1691"/>
    <mergeCell ref="G1691:H1691"/>
    <mergeCell ref="E1693:F1693"/>
    <mergeCell ref="E1694:F1694"/>
    <mergeCell ref="E1695:F1695"/>
    <mergeCell ref="E1684:F1684"/>
    <mergeCell ref="G1684:H1684"/>
    <mergeCell ref="E1685:F1685"/>
    <mergeCell ref="G1685:H1685"/>
    <mergeCell ref="E1686:F1686"/>
    <mergeCell ref="G1686:H1686"/>
    <mergeCell ref="E1687:F1687"/>
    <mergeCell ref="G1687:H1687"/>
    <mergeCell ref="E1688:F1688"/>
    <mergeCell ref="G1688:H1688"/>
    <mergeCell ref="E1681:F1681"/>
    <mergeCell ref="G1681:H1681"/>
    <mergeCell ref="E1682:F1682"/>
    <mergeCell ref="G1682:H1682"/>
    <mergeCell ref="E1683:F1683"/>
    <mergeCell ref="G1683:H1683"/>
    <mergeCell ref="G1641:H1641"/>
    <mergeCell ref="E1642:F1642"/>
    <mergeCell ref="G1642:H1642"/>
    <mergeCell ref="E1643:F1643"/>
    <mergeCell ref="G1643:H1643"/>
    <mergeCell ref="E1644:F1644"/>
    <mergeCell ref="G1644:H1644"/>
    <mergeCell ref="E1645:F1645"/>
    <mergeCell ref="G1645:H1645"/>
    <mergeCell ref="E1632:F1632"/>
    <mergeCell ref="E1633:F1633"/>
    <mergeCell ref="E1634:F1634"/>
    <mergeCell ref="E1635:F1635"/>
    <mergeCell ref="E1636:F1636"/>
    <mergeCell ref="E1637:F1637"/>
    <mergeCell ref="E1638:F1638"/>
    <mergeCell ref="E1639:F1639"/>
    <mergeCell ref="E1641:F1641"/>
    <mergeCell ref="E1625:F1625"/>
    <mergeCell ref="G1625:H1625"/>
    <mergeCell ref="E1626:F1626"/>
    <mergeCell ref="G1626:H1626"/>
    <mergeCell ref="E1627:F1627"/>
    <mergeCell ref="G1627:H1627"/>
    <mergeCell ref="E1629:F1629"/>
    <mergeCell ref="E1630:F1630"/>
    <mergeCell ref="E1631:F1631"/>
    <mergeCell ref="E1620:F1620"/>
    <mergeCell ref="G1620:H1620"/>
    <mergeCell ref="E1621:F1621"/>
    <mergeCell ref="G1621:H1621"/>
    <mergeCell ref="E1622:F1622"/>
    <mergeCell ref="G1622:H1622"/>
    <mergeCell ref="E1623:F1623"/>
    <mergeCell ref="G1623:H1623"/>
    <mergeCell ref="E1624:F1624"/>
    <mergeCell ref="G1624:H1624"/>
    <mergeCell ref="E1617:F1617"/>
    <mergeCell ref="G1617:H1617"/>
    <mergeCell ref="E1618:F1618"/>
    <mergeCell ref="G1618:H1618"/>
    <mergeCell ref="E1619:F1619"/>
    <mergeCell ref="G1619:H1619"/>
    <mergeCell ref="G1513:H1513"/>
    <mergeCell ref="E1514:F1514"/>
    <mergeCell ref="G1514:H1514"/>
    <mergeCell ref="E1515:F1515"/>
    <mergeCell ref="G1515:H1515"/>
    <mergeCell ref="E1516:F1516"/>
    <mergeCell ref="G1516:H1516"/>
    <mergeCell ref="E1517:F1517"/>
    <mergeCell ref="G1517:H1517"/>
    <mergeCell ref="E1504:F1504"/>
    <mergeCell ref="E1505:F1505"/>
    <mergeCell ref="E1506:F1506"/>
    <mergeCell ref="E1507:F1507"/>
    <mergeCell ref="E1508:F1508"/>
    <mergeCell ref="E1509:F1509"/>
    <mergeCell ref="E1510:F1510"/>
    <mergeCell ref="E1511:F1511"/>
    <mergeCell ref="E1513:F1513"/>
    <mergeCell ref="E1497:F1497"/>
    <mergeCell ref="G1497:H1497"/>
    <mergeCell ref="E1498:F1498"/>
    <mergeCell ref="G1498:H1498"/>
    <mergeCell ref="E1499:F1499"/>
    <mergeCell ref="G1499:H1499"/>
    <mergeCell ref="E1501:F1501"/>
    <mergeCell ref="E1502:F1502"/>
    <mergeCell ref="E1503:F1503"/>
    <mergeCell ref="E1492:F1492"/>
    <mergeCell ref="G1492:H1492"/>
    <mergeCell ref="E1493:F1493"/>
    <mergeCell ref="G1493:H1493"/>
    <mergeCell ref="E1494:F1494"/>
    <mergeCell ref="G1494:H1494"/>
    <mergeCell ref="E1495:F1495"/>
    <mergeCell ref="G1495:H1495"/>
    <mergeCell ref="E1496:F1496"/>
    <mergeCell ref="G1496:H1496"/>
    <mergeCell ref="E1489:F1489"/>
    <mergeCell ref="G1489:H1489"/>
    <mergeCell ref="E1490:F1490"/>
    <mergeCell ref="G1490:H1490"/>
    <mergeCell ref="E1491:F1491"/>
    <mergeCell ref="G1491:H1491"/>
    <mergeCell ref="G1577:H1577"/>
    <mergeCell ref="E1578:F1578"/>
    <mergeCell ref="G1578:H1578"/>
    <mergeCell ref="E1579:F1579"/>
    <mergeCell ref="G1579:H1579"/>
    <mergeCell ref="E1580:F1580"/>
    <mergeCell ref="G1580:H1580"/>
    <mergeCell ref="E1581:F1581"/>
    <mergeCell ref="G1581:H1581"/>
    <mergeCell ref="E1568:F1568"/>
    <mergeCell ref="E1569:F1569"/>
    <mergeCell ref="E1570:F1570"/>
    <mergeCell ref="E1571:F1571"/>
    <mergeCell ref="E1572:F1572"/>
    <mergeCell ref="E1573:F1573"/>
    <mergeCell ref="E1574:F1574"/>
    <mergeCell ref="E1575:F1575"/>
    <mergeCell ref="E1577:F1577"/>
    <mergeCell ref="E1561:F1561"/>
    <mergeCell ref="G1561:H1561"/>
    <mergeCell ref="E1562:F1562"/>
    <mergeCell ref="G1562:H1562"/>
    <mergeCell ref="E1563:F1563"/>
    <mergeCell ref="G1563:H1563"/>
    <mergeCell ref="E1565:F1565"/>
    <mergeCell ref="E1566:F1566"/>
    <mergeCell ref="E1567:F1567"/>
    <mergeCell ref="E1556:F1556"/>
    <mergeCell ref="G1556:H1556"/>
    <mergeCell ref="E1557:F1557"/>
    <mergeCell ref="G1557:H1557"/>
    <mergeCell ref="E1558:F1558"/>
    <mergeCell ref="G1558:H1558"/>
    <mergeCell ref="E1559:F1559"/>
    <mergeCell ref="G1559:H1559"/>
    <mergeCell ref="E1560:F1560"/>
    <mergeCell ref="G1560:H1560"/>
    <mergeCell ref="E1553:F1553"/>
    <mergeCell ref="G1553:H1553"/>
    <mergeCell ref="E1554:F1554"/>
    <mergeCell ref="G1554:H1554"/>
    <mergeCell ref="E1555:F1555"/>
    <mergeCell ref="G1555:H1555"/>
    <mergeCell ref="E1452:F1452"/>
    <mergeCell ref="G1452:H1452"/>
    <mergeCell ref="E1453:F1453"/>
    <mergeCell ref="G1453:H1453"/>
    <mergeCell ref="E1425:F1425"/>
    <mergeCell ref="G1425:H1425"/>
    <mergeCell ref="E1426:F1426"/>
    <mergeCell ref="G1426:H1426"/>
    <mergeCell ref="E1427:F1427"/>
    <mergeCell ref="G1427:H1427"/>
    <mergeCell ref="E1430:F1430"/>
    <mergeCell ref="G1430:H1430"/>
    <mergeCell ref="E1431:F1431"/>
    <mergeCell ref="G1431:H1431"/>
    <mergeCell ref="E1432:F1432"/>
    <mergeCell ref="G1432:H1432"/>
    <mergeCell ref="E1433:F1433"/>
    <mergeCell ref="G1433:H1433"/>
    <mergeCell ref="E1434:F1434"/>
    <mergeCell ref="G1434:H1434"/>
    <mergeCell ref="E1435:F1435"/>
    <mergeCell ref="G1435:H1435"/>
    <mergeCell ref="E1437:F1437"/>
    <mergeCell ref="E1438:F1438"/>
    <mergeCell ref="E1439:F1439"/>
    <mergeCell ref="E1440:F1440"/>
    <mergeCell ref="E1441:F1441"/>
    <mergeCell ref="E1442:F1442"/>
    <mergeCell ref="E1443:F1443"/>
    <mergeCell ref="E1444:F1444"/>
    <mergeCell ref="E1445:F1445"/>
    <mergeCell ref="E1446:F1446"/>
    <mergeCell ref="E1447:F1447"/>
    <mergeCell ref="E1449:F1449"/>
    <mergeCell ref="G1449:H1449"/>
    <mergeCell ref="E1450:F1450"/>
    <mergeCell ref="G1450:H1450"/>
    <mergeCell ref="E1451:F1451"/>
    <mergeCell ref="G1451:H1451"/>
    <mergeCell ref="E1428:F1428"/>
    <mergeCell ref="G1428:H1428"/>
    <mergeCell ref="E1429:F1429"/>
    <mergeCell ref="G1429:H1429"/>
    <mergeCell ref="E1388:F1388"/>
    <mergeCell ref="G1388:H1388"/>
    <mergeCell ref="E1389:F1389"/>
    <mergeCell ref="G1389:H1389"/>
    <mergeCell ref="E1380:F1380"/>
    <mergeCell ref="E1381:F1381"/>
    <mergeCell ref="E1382:F1382"/>
    <mergeCell ref="E1383:F1383"/>
    <mergeCell ref="E1385:F1385"/>
    <mergeCell ref="G1385:H1385"/>
    <mergeCell ref="E1386:F1386"/>
    <mergeCell ref="G1386:H1386"/>
    <mergeCell ref="E1387:F1387"/>
    <mergeCell ref="G1387:H1387"/>
    <mergeCell ref="E1371:F1371"/>
    <mergeCell ref="G1371:H1371"/>
    <mergeCell ref="E1373:F1373"/>
    <mergeCell ref="E1374:F1374"/>
    <mergeCell ref="E1375:F1375"/>
    <mergeCell ref="E1376:F1376"/>
    <mergeCell ref="E1377:F1377"/>
    <mergeCell ref="E1378:F1378"/>
    <mergeCell ref="E1379:F1379"/>
    <mergeCell ref="E1366:F1366"/>
    <mergeCell ref="G1366:H1366"/>
    <mergeCell ref="E1367:F1367"/>
    <mergeCell ref="G1367:H1367"/>
    <mergeCell ref="E1368:F1368"/>
    <mergeCell ref="G1368:H1368"/>
    <mergeCell ref="E1369:F1369"/>
    <mergeCell ref="G1369:H1369"/>
    <mergeCell ref="E1370:F1370"/>
    <mergeCell ref="G1370:H1370"/>
    <mergeCell ref="E1361:F1361"/>
    <mergeCell ref="G1361:H1361"/>
    <mergeCell ref="E1362:F1362"/>
    <mergeCell ref="G1362:H1362"/>
    <mergeCell ref="E1363:F1363"/>
    <mergeCell ref="G1363:H1363"/>
    <mergeCell ref="E1364:F1364"/>
    <mergeCell ref="G1364:H1364"/>
    <mergeCell ref="E1365:F1365"/>
    <mergeCell ref="G1365:H1365"/>
    <mergeCell ref="G1193:H1193"/>
    <mergeCell ref="E1194:F1194"/>
    <mergeCell ref="G1194:H1194"/>
    <mergeCell ref="E1195:F1195"/>
    <mergeCell ref="G1195:H1195"/>
    <mergeCell ref="E1196:F1196"/>
    <mergeCell ref="G1196:H1196"/>
    <mergeCell ref="E1197:F1197"/>
    <mergeCell ref="G1197:H1197"/>
    <mergeCell ref="E1184:F1184"/>
    <mergeCell ref="E1185:F1185"/>
    <mergeCell ref="E1186:F1186"/>
    <mergeCell ref="E1187:F1187"/>
    <mergeCell ref="E1188:F1188"/>
    <mergeCell ref="E1189:F1189"/>
    <mergeCell ref="E1190:F1190"/>
    <mergeCell ref="E1191:F1191"/>
    <mergeCell ref="E1193:F1193"/>
    <mergeCell ref="E1177:F1177"/>
    <mergeCell ref="G1177:H1177"/>
    <mergeCell ref="E1178:F1178"/>
    <mergeCell ref="G1178:H1178"/>
    <mergeCell ref="E1179:F1179"/>
    <mergeCell ref="G1179:H1179"/>
    <mergeCell ref="E1181:F1181"/>
    <mergeCell ref="E1182:F1182"/>
    <mergeCell ref="E1183:F1183"/>
    <mergeCell ref="E1172:F1172"/>
    <mergeCell ref="G1172:H1172"/>
    <mergeCell ref="E1173:F1173"/>
    <mergeCell ref="G1173:H1173"/>
    <mergeCell ref="E1174:F1174"/>
    <mergeCell ref="G1174:H1174"/>
    <mergeCell ref="E1175:F1175"/>
    <mergeCell ref="G1175:H1175"/>
    <mergeCell ref="E1176:F1176"/>
    <mergeCell ref="G1176:H1176"/>
    <mergeCell ref="E1169:F1169"/>
    <mergeCell ref="G1169:H1169"/>
    <mergeCell ref="E1170:F1170"/>
    <mergeCell ref="G1170:H1170"/>
    <mergeCell ref="E1171:F1171"/>
    <mergeCell ref="G1171:H1171"/>
    <mergeCell ref="E1043:F1043"/>
    <mergeCell ref="G1043:H1043"/>
    <mergeCell ref="E1044:F1044"/>
    <mergeCell ref="G1044:H1044"/>
    <mergeCell ref="E1038:F1038"/>
    <mergeCell ref="G1038:H1038"/>
    <mergeCell ref="E975:F975"/>
    <mergeCell ref="G975:H975"/>
    <mergeCell ref="E1054:F1054"/>
    <mergeCell ref="E1055:F1055"/>
    <mergeCell ref="E1045:F1045"/>
    <mergeCell ref="G1045:H1045"/>
    <mergeCell ref="E1046:F1046"/>
    <mergeCell ref="E1122:F1122"/>
    <mergeCell ref="E1110:F1110"/>
    <mergeCell ref="G1110:H1110"/>
    <mergeCell ref="E1111:F1111"/>
    <mergeCell ref="G1111:H1111"/>
    <mergeCell ref="E1112:F1112"/>
    <mergeCell ref="G1112:H1112"/>
    <mergeCell ref="E1113:F1113"/>
    <mergeCell ref="G1113:H1113"/>
    <mergeCell ref="E1108:F1108"/>
    <mergeCell ref="G1108:H1108"/>
    <mergeCell ref="E1109:F1109"/>
    <mergeCell ref="E1041:F1041"/>
    <mergeCell ref="G1041:H1041"/>
    <mergeCell ref="E1042:F1042"/>
    <mergeCell ref="G1042:H1042"/>
    <mergeCell ref="E973:F973"/>
    <mergeCell ref="G973:H973"/>
    <mergeCell ref="E974:F974"/>
    <mergeCell ref="G974:H974"/>
    <mergeCell ref="E1039:F1039"/>
    <mergeCell ref="G1039:H1039"/>
    <mergeCell ref="E1040:F1040"/>
    <mergeCell ref="G1040:H1040"/>
    <mergeCell ref="E976:F976"/>
    <mergeCell ref="G976:H976"/>
    <mergeCell ref="E1036:F1036"/>
    <mergeCell ref="G1036:H1036"/>
    <mergeCell ref="E1037:F1037"/>
    <mergeCell ref="G1037:H1037"/>
    <mergeCell ref="E977:F977"/>
    <mergeCell ref="G977:H977"/>
    <mergeCell ref="E1056:F1056"/>
    <mergeCell ref="G1109:H1109"/>
    <mergeCell ref="E1107:F1107"/>
    <mergeCell ref="G1107:H1107"/>
    <mergeCell ref="E1105:F1105"/>
    <mergeCell ref="G1105:H1105"/>
    <mergeCell ref="E1106:F1106"/>
    <mergeCell ref="G1106:H1106"/>
    <mergeCell ref="E920:F920"/>
    <mergeCell ref="E967:F967"/>
    <mergeCell ref="E928:F928"/>
    <mergeCell ref="E845:F845"/>
    <mergeCell ref="G845:H845"/>
    <mergeCell ref="E846:F846"/>
    <mergeCell ref="G846:H846"/>
    <mergeCell ref="E847:F847"/>
    <mergeCell ref="G847:H847"/>
    <mergeCell ref="E849:F849"/>
    <mergeCell ref="E850:F850"/>
    <mergeCell ref="E906:F906"/>
    <mergeCell ref="G906:H906"/>
    <mergeCell ref="E865:F865"/>
    <mergeCell ref="G865:H865"/>
    <mergeCell ref="E910:F910"/>
    <mergeCell ref="G910:H910"/>
    <mergeCell ref="E911:F911"/>
    <mergeCell ref="G911:H911"/>
    <mergeCell ref="E909:F909"/>
    <mergeCell ref="E901:F901"/>
    <mergeCell ref="G901:H901"/>
    <mergeCell ref="E902:F902"/>
    <mergeCell ref="G902:H902"/>
    <mergeCell ref="E903:F903"/>
    <mergeCell ref="G903:H903"/>
    <mergeCell ref="E863:F863"/>
    <mergeCell ref="G863:H863"/>
    <mergeCell ref="E864:F864"/>
    <mergeCell ref="G864:H864"/>
    <mergeCell ref="G861:H861"/>
    <mergeCell ref="E913:F913"/>
    <mergeCell ref="E773:F773"/>
    <mergeCell ref="G773:H773"/>
    <mergeCell ref="E774:F774"/>
    <mergeCell ref="G774:H774"/>
    <mergeCell ref="E799:F799"/>
    <mergeCell ref="G799:H799"/>
    <mergeCell ref="E780:F780"/>
    <mergeCell ref="G780:H780"/>
    <mergeCell ref="E781:F781"/>
    <mergeCell ref="G781:H781"/>
    <mergeCell ref="E839:F839"/>
    <mergeCell ref="G839:H839"/>
    <mergeCell ref="E797:F797"/>
    <mergeCell ref="E800:F800"/>
    <mergeCell ref="G800:H800"/>
    <mergeCell ref="E801:F801"/>
    <mergeCell ref="G801:H801"/>
    <mergeCell ref="E793:F793"/>
    <mergeCell ref="E794:F794"/>
    <mergeCell ref="E795:F795"/>
    <mergeCell ref="E791:F791"/>
    <mergeCell ref="E777:F777"/>
    <mergeCell ref="E775:F775"/>
    <mergeCell ref="E776:F776"/>
    <mergeCell ref="G776:H776"/>
    <mergeCell ref="E778:F778"/>
    <mergeCell ref="G778:H778"/>
    <mergeCell ref="E779:F779"/>
    <mergeCell ref="G779:H779"/>
    <mergeCell ref="G775:H775"/>
    <mergeCell ref="E733:F733"/>
    <mergeCell ref="G733:H733"/>
    <mergeCell ref="E734:F734"/>
    <mergeCell ref="G734:H734"/>
    <mergeCell ref="E735:F735"/>
    <mergeCell ref="G735:H735"/>
    <mergeCell ref="E736:F736"/>
    <mergeCell ref="G736:H736"/>
    <mergeCell ref="E737:F737"/>
    <mergeCell ref="G737:H737"/>
    <mergeCell ref="E729:F729"/>
    <mergeCell ref="E730:F730"/>
    <mergeCell ref="E731:F731"/>
    <mergeCell ref="E727:F727"/>
    <mergeCell ref="E728:F728"/>
    <mergeCell ref="E718:F718"/>
    <mergeCell ref="G718:H718"/>
    <mergeCell ref="E726:F726"/>
    <mergeCell ref="G671:H671"/>
    <mergeCell ref="E672:F672"/>
    <mergeCell ref="G672:H672"/>
    <mergeCell ref="E709:F709"/>
    <mergeCell ref="G709:H709"/>
    <mergeCell ref="E710:F710"/>
    <mergeCell ref="G710:H710"/>
    <mergeCell ref="E673:F673"/>
    <mergeCell ref="G673:H673"/>
    <mergeCell ref="E716:F716"/>
    <mergeCell ref="G716:H716"/>
    <mergeCell ref="E714:F714"/>
    <mergeCell ref="G714:H714"/>
    <mergeCell ref="E715:F715"/>
    <mergeCell ref="G715:H715"/>
    <mergeCell ref="E717:F717"/>
    <mergeCell ref="G717:H717"/>
    <mergeCell ref="E593:F593"/>
    <mergeCell ref="E594:F594"/>
    <mergeCell ref="E595:F595"/>
    <mergeCell ref="E596:F596"/>
    <mergeCell ref="E597:F597"/>
    <mergeCell ref="E598:F598"/>
    <mergeCell ref="E599:F599"/>
    <mergeCell ref="E600:F600"/>
    <mergeCell ref="E653:F653"/>
    <mergeCell ref="E647:F647"/>
    <mergeCell ref="E651:F651"/>
    <mergeCell ref="E608:F608"/>
    <mergeCell ref="E648:F648"/>
    <mergeCell ref="E649:F649"/>
    <mergeCell ref="E650:F650"/>
    <mergeCell ref="E524:F524"/>
    <mergeCell ref="G524:H524"/>
    <mergeCell ref="E525:F525"/>
    <mergeCell ref="G525:H525"/>
    <mergeCell ref="E526:F526"/>
    <mergeCell ref="G526:H526"/>
    <mergeCell ref="E529:F529"/>
    <mergeCell ref="E586:F586"/>
    <mergeCell ref="G586:H586"/>
    <mergeCell ref="E544:F544"/>
    <mergeCell ref="G544:H544"/>
    <mergeCell ref="G650:H650"/>
    <mergeCell ref="E590:F590"/>
    <mergeCell ref="G590:H590"/>
    <mergeCell ref="E591:F591"/>
    <mergeCell ref="G591:H591"/>
    <mergeCell ref="E589:F589"/>
    <mergeCell ref="E406:F406"/>
    <mergeCell ref="E407:F407"/>
    <mergeCell ref="E408:F408"/>
    <mergeCell ref="E409:F409"/>
    <mergeCell ref="E410:F410"/>
    <mergeCell ref="E412:F412"/>
    <mergeCell ref="G412:H412"/>
    <mergeCell ref="E413:F413"/>
    <mergeCell ref="G413:H413"/>
    <mergeCell ref="E455:F455"/>
    <mergeCell ref="G455:H455"/>
    <mergeCell ref="E456:F456"/>
    <mergeCell ref="G456:H456"/>
    <mergeCell ref="E454:F454"/>
    <mergeCell ref="G454:H454"/>
    <mergeCell ref="E414:F414"/>
    <mergeCell ref="G414:H414"/>
    <mergeCell ref="E415:F415"/>
    <mergeCell ref="G415:H415"/>
    <mergeCell ref="E452:F452"/>
    <mergeCell ref="G452:H452"/>
    <mergeCell ref="E453:F453"/>
    <mergeCell ref="G453:H453"/>
    <mergeCell ref="E416:F416"/>
    <mergeCell ref="G416:H416"/>
    <mergeCell ref="G589:H589"/>
    <mergeCell ref="E584:F584"/>
    <mergeCell ref="G584:H584"/>
    <mergeCell ref="E585:F585"/>
    <mergeCell ref="G585:H585"/>
    <mergeCell ref="E587:F587"/>
    <mergeCell ref="G587:H587"/>
    <mergeCell ref="E588:F588"/>
    <mergeCell ref="G588:H588"/>
    <mergeCell ref="E457:F457"/>
    <mergeCell ref="G457:H457"/>
    <mergeCell ref="E458:F458"/>
    <mergeCell ref="G458:H458"/>
    <mergeCell ref="E459:F459"/>
    <mergeCell ref="G459:H459"/>
    <mergeCell ref="E460:F460"/>
    <mergeCell ref="G460:H460"/>
    <mergeCell ref="E518:F518"/>
    <mergeCell ref="G518:H518"/>
    <mergeCell ref="E476:F476"/>
    <mergeCell ref="G476:H476"/>
    <mergeCell ref="E477:F477"/>
    <mergeCell ref="G477:H477"/>
    <mergeCell ref="E478:F478"/>
    <mergeCell ref="G478:H478"/>
    <mergeCell ref="G541:H541"/>
    <mergeCell ref="E530:F530"/>
    <mergeCell ref="E531:F531"/>
    <mergeCell ref="E532:F532"/>
    <mergeCell ref="E533:F533"/>
    <mergeCell ref="E534:F534"/>
    <mergeCell ref="E535:F535"/>
    <mergeCell ref="E1133:F1133"/>
    <mergeCell ref="G1133:H1133"/>
    <mergeCell ref="E1125:F1125"/>
    <mergeCell ref="E1126:F1126"/>
    <mergeCell ref="E1127:F1127"/>
    <mergeCell ref="E1123:F1123"/>
    <mergeCell ref="E1124:F1124"/>
    <mergeCell ref="E1114:F1114"/>
    <mergeCell ref="G1114:H1114"/>
    <mergeCell ref="E1115:F1115"/>
    <mergeCell ref="G1115:H1115"/>
    <mergeCell ref="E1132:F1132"/>
    <mergeCell ref="G1132:H1132"/>
    <mergeCell ref="E1129:F1129"/>
    <mergeCell ref="G1129:H1129"/>
    <mergeCell ref="E1130:F1130"/>
    <mergeCell ref="G1130:H1130"/>
    <mergeCell ref="E1131:F1131"/>
    <mergeCell ref="G1131:H1131"/>
    <mergeCell ref="E1117:F1117"/>
    <mergeCell ref="E1118:F1118"/>
    <mergeCell ref="E1119:F1119"/>
    <mergeCell ref="E1120:F1120"/>
    <mergeCell ref="E1121:F1121"/>
    <mergeCell ref="E971:F971"/>
    <mergeCell ref="E1063:F1063"/>
    <mergeCell ref="G1063:H1063"/>
    <mergeCell ref="E1064:F1064"/>
    <mergeCell ref="G1064:H1064"/>
    <mergeCell ref="G1046:H1046"/>
    <mergeCell ref="E1048:F1048"/>
    <mergeCell ref="E1049:F1049"/>
    <mergeCell ref="E1050:F1050"/>
    <mergeCell ref="E1051:F1051"/>
    <mergeCell ref="E1052:F1052"/>
    <mergeCell ref="E1053:F1053"/>
    <mergeCell ref="E1058:F1058"/>
    <mergeCell ref="E1060:F1060"/>
    <mergeCell ref="G1060:H1060"/>
    <mergeCell ref="E1061:F1061"/>
    <mergeCell ref="G1061:H1061"/>
    <mergeCell ref="E1062:F1062"/>
    <mergeCell ref="G1062:H1062"/>
    <mergeCell ref="E1057:F1057"/>
    <mergeCell ref="E969:F969"/>
    <mergeCell ref="E970:F970"/>
    <mergeCell ref="G928:H928"/>
    <mergeCell ref="E929:F929"/>
    <mergeCell ref="G929:H929"/>
    <mergeCell ref="E921:F921"/>
    <mergeCell ref="E922:F922"/>
    <mergeCell ref="E923:F923"/>
    <mergeCell ref="E925:F925"/>
    <mergeCell ref="G925:H925"/>
    <mergeCell ref="E926:F926"/>
    <mergeCell ref="G926:H926"/>
    <mergeCell ref="E927:F927"/>
    <mergeCell ref="G927:H927"/>
    <mergeCell ref="E965:F965"/>
    <mergeCell ref="G965:H965"/>
    <mergeCell ref="E966:F966"/>
    <mergeCell ref="G966:H966"/>
    <mergeCell ref="G967:H967"/>
    <mergeCell ref="E914:F914"/>
    <mergeCell ref="E915:F915"/>
    <mergeCell ref="E916:F916"/>
    <mergeCell ref="E917:F917"/>
    <mergeCell ref="E918:F918"/>
    <mergeCell ref="E919:F919"/>
    <mergeCell ref="E785:F785"/>
    <mergeCell ref="E786:F786"/>
    <mergeCell ref="E789:F789"/>
    <mergeCell ref="E790:F790"/>
    <mergeCell ref="E792:F792"/>
    <mergeCell ref="G909:H909"/>
    <mergeCell ref="E904:F904"/>
    <mergeCell ref="G904:H904"/>
    <mergeCell ref="E905:F905"/>
    <mergeCell ref="G905:H905"/>
    <mergeCell ref="E907:F907"/>
    <mergeCell ref="G907:H907"/>
    <mergeCell ref="E908:F908"/>
    <mergeCell ref="G908:H908"/>
    <mergeCell ref="G862:H862"/>
    <mergeCell ref="E851:F851"/>
    <mergeCell ref="E852:F852"/>
    <mergeCell ref="E853:F853"/>
    <mergeCell ref="E854:F854"/>
    <mergeCell ref="G797:H797"/>
    <mergeCell ref="E798:F798"/>
    <mergeCell ref="G798:H798"/>
    <mergeCell ref="E855:F855"/>
    <mergeCell ref="E856:F856"/>
    <mergeCell ref="E857:F857"/>
    <mergeCell ref="E858:F858"/>
    <mergeCell ref="E859:F859"/>
    <mergeCell ref="E861:F861"/>
    <mergeCell ref="E862:F862"/>
    <mergeCell ref="G777:H777"/>
    <mergeCell ref="G842:H842"/>
    <mergeCell ref="E837:F837"/>
    <mergeCell ref="G837:H837"/>
    <mergeCell ref="E838:F838"/>
    <mergeCell ref="G838:H838"/>
    <mergeCell ref="E840:F840"/>
    <mergeCell ref="G840:H840"/>
    <mergeCell ref="E841:F841"/>
    <mergeCell ref="G841:H841"/>
    <mergeCell ref="E782:F782"/>
    <mergeCell ref="G782:H782"/>
    <mergeCell ref="E783:F783"/>
    <mergeCell ref="G783:H783"/>
    <mergeCell ref="E843:F843"/>
    <mergeCell ref="G843:H843"/>
    <mergeCell ref="E844:F844"/>
    <mergeCell ref="G844:H844"/>
    <mergeCell ref="E842:F842"/>
    <mergeCell ref="E787:F787"/>
    <mergeCell ref="E788:F788"/>
    <mergeCell ref="E663:F663"/>
    <mergeCell ref="E660:F660"/>
    <mergeCell ref="E661:F661"/>
    <mergeCell ref="E662:F662"/>
    <mergeCell ref="E657:F657"/>
    <mergeCell ref="E658:F658"/>
    <mergeCell ref="G608:H608"/>
    <mergeCell ref="E609:F609"/>
    <mergeCell ref="G609:H609"/>
    <mergeCell ref="E659:F659"/>
    <mergeCell ref="E719:F719"/>
    <mergeCell ref="G719:H719"/>
    <mergeCell ref="E721:F721"/>
    <mergeCell ref="E722:F722"/>
    <mergeCell ref="E723:F723"/>
    <mergeCell ref="E724:F724"/>
    <mergeCell ref="E725:F725"/>
    <mergeCell ref="E664:F664"/>
    <mergeCell ref="E665:F665"/>
    <mergeCell ref="E666:F666"/>
    <mergeCell ref="E667:F667"/>
    <mergeCell ref="E669:F669"/>
    <mergeCell ref="G669:H669"/>
    <mergeCell ref="E670:F670"/>
    <mergeCell ref="G670:H670"/>
    <mergeCell ref="E712:F712"/>
    <mergeCell ref="G712:H712"/>
    <mergeCell ref="E713:F713"/>
    <mergeCell ref="G713:H713"/>
    <mergeCell ref="E711:F711"/>
    <mergeCell ref="G711:H711"/>
    <mergeCell ref="E671:F671"/>
    <mergeCell ref="E601:F601"/>
    <mergeCell ref="E602:F602"/>
    <mergeCell ref="E603:F603"/>
    <mergeCell ref="E605:F605"/>
    <mergeCell ref="G605:H605"/>
    <mergeCell ref="E606:F606"/>
    <mergeCell ref="G606:H606"/>
    <mergeCell ref="E607:F607"/>
    <mergeCell ref="G607:H607"/>
    <mergeCell ref="G651:H651"/>
    <mergeCell ref="E652:F652"/>
    <mergeCell ref="G652:H652"/>
    <mergeCell ref="G653:H653"/>
    <mergeCell ref="E654:F654"/>
    <mergeCell ref="G654:H654"/>
    <mergeCell ref="E655:F655"/>
    <mergeCell ref="G655:H655"/>
    <mergeCell ref="E645:F645"/>
    <mergeCell ref="G645:H645"/>
    <mergeCell ref="E646:F646"/>
    <mergeCell ref="G646:H646"/>
    <mergeCell ref="G647:H647"/>
    <mergeCell ref="G648:H648"/>
    <mergeCell ref="G649:H649"/>
    <mergeCell ref="A644:J644"/>
    <mergeCell ref="E536:F536"/>
    <mergeCell ref="E537:F537"/>
    <mergeCell ref="E538:F538"/>
    <mergeCell ref="G583:H583"/>
    <mergeCell ref="E542:F542"/>
    <mergeCell ref="G542:H542"/>
    <mergeCell ref="E543:F543"/>
    <mergeCell ref="G543:H543"/>
    <mergeCell ref="E541:F541"/>
    <mergeCell ref="E581:F581"/>
    <mergeCell ref="G581:H581"/>
    <mergeCell ref="E582:F582"/>
    <mergeCell ref="G582:H582"/>
    <mergeCell ref="E583:F583"/>
    <mergeCell ref="A580:J580"/>
    <mergeCell ref="G521:H521"/>
    <mergeCell ref="E516:F516"/>
    <mergeCell ref="G516:H516"/>
    <mergeCell ref="E517:F517"/>
    <mergeCell ref="G517:H517"/>
    <mergeCell ref="E519:F519"/>
    <mergeCell ref="G519:H519"/>
    <mergeCell ref="E520:F520"/>
    <mergeCell ref="G520:H520"/>
    <mergeCell ref="E527:F527"/>
    <mergeCell ref="G527:H527"/>
    <mergeCell ref="E539:F539"/>
    <mergeCell ref="E545:F545"/>
    <mergeCell ref="G545:H545"/>
    <mergeCell ref="E471:F471"/>
    <mergeCell ref="E461:F461"/>
    <mergeCell ref="G461:H461"/>
    <mergeCell ref="E462:F462"/>
    <mergeCell ref="G462:H462"/>
    <mergeCell ref="E464:F464"/>
    <mergeCell ref="E465:F465"/>
    <mergeCell ref="E466:F466"/>
    <mergeCell ref="E467:F467"/>
    <mergeCell ref="E468:F468"/>
    <mergeCell ref="E479:F479"/>
    <mergeCell ref="G479:H479"/>
    <mergeCell ref="E480:F480"/>
    <mergeCell ref="G480:H480"/>
    <mergeCell ref="E472:F472"/>
    <mergeCell ref="E473:F473"/>
    <mergeCell ref="E474:F474"/>
    <mergeCell ref="E470:F470"/>
    <mergeCell ref="E469:F469"/>
    <mergeCell ref="A515:J515"/>
    <mergeCell ref="E522:F522"/>
    <mergeCell ref="G522:H522"/>
    <mergeCell ref="E523:F523"/>
    <mergeCell ref="G523:H523"/>
    <mergeCell ref="E521:F521"/>
    <mergeCell ref="E403:F403"/>
    <mergeCell ref="E404:F404"/>
    <mergeCell ref="E405:F405"/>
    <mergeCell ref="E400:F400"/>
    <mergeCell ref="E401:F401"/>
    <mergeCell ref="G351:H351"/>
    <mergeCell ref="E352:F352"/>
    <mergeCell ref="G352:H352"/>
    <mergeCell ref="E344:F344"/>
    <mergeCell ref="E345:F345"/>
    <mergeCell ref="E346:F346"/>
    <mergeCell ref="E348:F348"/>
    <mergeCell ref="G348:H348"/>
    <mergeCell ref="E349:F349"/>
    <mergeCell ref="G349:H349"/>
    <mergeCell ref="E350:F350"/>
    <mergeCell ref="G350:H350"/>
    <mergeCell ref="G394:H394"/>
    <mergeCell ref="E395:F395"/>
    <mergeCell ref="G395:H395"/>
    <mergeCell ref="G396:H396"/>
    <mergeCell ref="E397:F397"/>
    <mergeCell ref="G397:H397"/>
    <mergeCell ref="E398:F398"/>
    <mergeCell ref="G398:H398"/>
    <mergeCell ref="E388:F388"/>
    <mergeCell ref="G388:H388"/>
    <mergeCell ref="E389:F389"/>
    <mergeCell ref="G389:H389"/>
    <mergeCell ref="G390:H390"/>
    <mergeCell ref="G391:H391"/>
    <mergeCell ref="G392:H392"/>
    <mergeCell ref="E337:F337"/>
    <mergeCell ref="E338:F338"/>
    <mergeCell ref="E339:F339"/>
    <mergeCell ref="E340:F340"/>
    <mergeCell ref="E341:F341"/>
    <mergeCell ref="E342:F342"/>
    <mergeCell ref="E343:F343"/>
    <mergeCell ref="E351:F351"/>
    <mergeCell ref="E327:F327"/>
    <mergeCell ref="G327:H327"/>
    <mergeCell ref="E328:F328"/>
    <mergeCell ref="G328:H328"/>
    <mergeCell ref="E330:F330"/>
    <mergeCell ref="G330:H330"/>
    <mergeCell ref="E331:F331"/>
    <mergeCell ref="G331:H331"/>
    <mergeCell ref="A387:J387"/>
    <mergeCell ref="E402:F402"/>
    <mergeCell ref="G393:H393"/>
    <mergeCell ref="E396:F396"/>
    <mergeCell ref="E390:F390"/>
    <mergeCell ref="E394:F394"/>
    <mergeCell ref="E391:F391"/>
    <mergeCell ref="E392:F392"/>
    <mergeCell ref="E393:F393"/>
    <mergeCell ref="E329:F329"/>
    <mergeCell ref="G329:H329"/>
    <mergeCell ref="E332:F332"/>
    <mergeCell ref="G332:H332"/>
    <mergeCell ref="E336:F336"/>
    <mergeCell ref="E273:F273"/>
    <mergeCell ref="E288:F288"/>
    <mergeCell ref="G288:H288"/>
    <mergeCell ref="E324:F324"/>
    <mergeCell ref="G324:H324"/>
    <mergeCell ref="E325:F325"/>
    <mergeCell ref="G325:H325"/>
    <mergeCell ref="E326:F326"/>
    <mergeCell ref="G285:H285"/>
    <mergeCell ref="E274:F274"/>
    <mergeCell ref="E275:F275"/>
    <mergeCell ref="E276:F276"/>
    <mergeCell ref="E277:F277"/>
    <mergeCell ref="E278:F278"/>
    <mergeCell ref="E279:F279"/>
    <mergeCell ref="E280:F280"/>
    <mergeCell ref="E281:F281"/>
    <mergeCell ref="E282:F282"/>
    <mergeCell ref="E284:F284"/>
    <mergeCell ref="G326:H326"/>
    <mergeCell ref="E286:F286"/>
    <mergeCell ref="G286:H286"/>
    <mergeCell ref="E287:F287"/>
    <mergeCell ref="G287:H287"/>
    <mergeCell ref="G284:H284"/>
    <mergeCell ref="E285:F285"/>
    <mergeCell ref="E88:F88"/>
    <mergeCell ref="E89:F89"/>
    <mergeCell ref="E90:F90"/>
    <mergeCell ref="E92:F92"/>
    <mergeCell ref="G92:H92"/>
    <mergeCell ref="E93:F93"/>
    <mergeCell ref="G93:H93"/>
    <mergeCell ref="E82:F82"/>
    <mergeCell ref="E83:F83"/>
    <mergeCell ref="E84:F84"/>
    <mergeCell ref="E85:F85"/>
    <mergeCell ref="E86:F86"/>
    <mergeCell ref="E87:F87"/>
    <mergeCell ref="E266:F266"/>
    <mergeCell ref="G266:H266"/>
    <mergeCell ref="E267:F267"/>
    <mergeCell ref="G267:H267"/>
    <mergeCell ref="E264:F264"/>
    <mergeCell ref="G264:H264"/>
    <mergeCell ref="E265:F265"/>
    <mergeCell ref="G265:H265"/>
    <mergeCell ref="E94:F94"/>
    <mergeCell ref="G94:H94"/>
    <mergeCell ref="E95:F95"/>
    <mergeCell ref="G95:H95"/>
    <mergeCell ref="E96:F96"/>
    <mergeCell ref="G96:H96"/>
    <mergeCell ref="E260:F260"/>
    <mergeCell ref="G260:H260"/>
    <mergeCell ref="E261:F261"/>
    <mergeCell ref="G261:H261"/>
    <mergeCell ref="E262:F262"/>
    <mergeCell ref="E68:F68"/>
    <mergeCell ref="G68:H68"/>
    <mergeCell ref="E69:F69"/>
    <mergeCell ref="G69:H69"/>
    <mergeCell ref="E70:F70"/>
    <mergeCell ref="G70:H70"/>
    <mergeCell ref="E77:F77"/>
    <mergeCell ref="G77:H77"/>
    <mergeCell ref="E78:F78"/>
    <mergeCell ref="G78:H78"/>
    <mergeCell ref="E80:F80"/>
    <mergeCell ref="E81:F81"/>
    <mergeCell ref="E74:F74"/>
    <mergeCell ref="G74:H74"/>
    <mergeCell ref="E75:F75"/>
    <mergeCell ref="G75:H75"/>
    <mergeCell ref="E76:F76"/>
    <mergeCell ref="G76:H76"/>
    <mergeCell ref="E71:F71"/>
    <mergeCell ref="G71:H71"/>
    <mergeCell ref="E72:F72"/>
    <mergeCell ref="G72:H72"/>
    <mergeCell ref="E73:F73"/>
    <mergeCell ref="G73:H73"/>
    <mergeCell ref="E196:F196"/>
    <mergeCell ref="G196:H196"/>
    <mergeCell ref="E197:F197"/>
    <mergeCell ref="G197:H197"/>
    <mergeCell ref="E198:F198"/>
    <mergeCell ref="G198:H198"/>
    <mergeCell ref="E199:F199"/>
    <mergeCell ref="G199:H199"/>
    <mergeCell ref="E200:F200"/>
    <mergeCell ref="G200:H200"/>
    <mergeCell ref="E201:F201"/>
    <mergeCell ref="G201:H201"/>
    <mergeCell ref="E202:F202"/>
    <mergeCell ref="G202:H202"/>
    <mergeCell ref="E203:F203"/>
    <mergeCell ref="G203:H203"/>
    <mergeCell ref="E204:F204"/>
    <mergeCell ref="G204:H204"/>
    <mergeCell ref="E205:F205"/>
    <mergeCell ref="G205:H205"/>
    <mergeCell ref="E206:F206"/>
    <mergeCell ref="G206:H206"/>
    <mergeCell ref="E208:F208"/>
    <mergeCell ref="E209:F209"/>
    <mergeCell ref="E210:F210"/>
    <mergeCell ref="E211:F211"/>
    <mergeCell ref="E212:F212"/>
    <mergeCell ref="E213:F213"/>
    <mergeCell ref="E214:F214"/>
    <mergeCell ref="E215:F215"/>
    <mergeCell ref="E216:F216"/>
    <mergeCell ref="E217:F217"/>
    <mergeCell ref="E218:F218"/>
    <mergeCell ref="E220:F220"/>
    <mergeCell ref="G220:H220"/>
    <mergeCell ref="E221:F221"/>
    <mergeCell ref="G221:H221"/>
    <mergeCell ref="E222:F222"/>
    <mergeCell ref="G222:H222"/>
    <mergeCell ref="E223:F223"/>
    <mergeCell ref="G223:H223"/>
    <mergeCell ref="E224:F224"/>
    <mergeCell ref="G224:H224"/>
    <mergeCell ref="E268:F268"/>
    <mergeCell ref="G268:H268"/>
    <mergeCell ref="E269:F269"/>
    <mergeCell ref="G269:H269"/>
    <mergeCell ref="E270:F270"/>
    <mergeCell ref="G270:H270"/>
    <mergeCell ref="E272:F272"/>
    <mergeCell ref="G262:H262"/>
    <mergeCell ref="E263:F263"/>
    <mergeCell ref="G263:H263"/>
    <mergeCell ref="E333:F333"/>
    <mergeCell ref="G333:H333"/>
    <mergeCell ref="E334:F334"/>
    <mergeCell ref="G334:H334"/>
    <mergeCell ref="E4:F4"/>
    <mergeCell ref="G4:H4"/>
    <mergeCell ref="E5:F5"/>
    <mergeCell ref="G5:H5"/>
    <mergeCell ref="E6:F6"/>
    <mergeCell ref="G6:H6"/>
    <mergeCell ref="E7:F7"/>
    <mergeCell ref="G7:H7"/>
    <mergeCell ref="E8:F8"/>
    <mergeCell ref="G8:H8"/>
    <mergeCell ref="E9:F9"/>
    <mergeCell ref="G9:H9"/>
    <mergeCell ref="E10:F10"/>
    <mergeCell ref="G10:H10"/>
    <mergeCell ref="E11:F11"/>
    <mergeCell ref="G11:H11"/>
    <mergeCell ref="E12:F12"/>
    <mergeCell ref="G12:H12"/>
    <mergeCell ref="E29:F29"/>
    <mergeCell ref="G29:H29"/>
    <mergeCell ref="E30:F30"/>
    <mergeCell ref="G30:H30"/>
    <mergeCell ref="E31:F31"/>
    <mergeCell ref="G31:H31"/>
    <mergeCell ref="E32:F32"/>
    <mergeCell ref="G32:H32"/>
    <mergeCell ref="E13:F13"/>
    <mergeCell ref="G13:H13"/>
    <mergeCell ref="E14:F14"/>
    <mergeCell ref="G14:H14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8:F28"/>
    <mergeCell ref="G28:H28"/>
  </mergeCells>
  <phoneticPr fontId="11" type="noConversion"/>
  <pageMargins left="0.47244094488188981" right="0.31496062992125984" top="0.86614173228346458" bottom="0.59055118110236227" header="0.31496062992125984" footer="0.31496062992125984"/>
  <pageSetup paperSize="9" scale="63" fitToHeight="0" orientation="portrait" r:id="rId1"/>
  <headerFooter scaleWithDoc="0">
    <oddHeader>&amp;C&amp;"-,Negrito"&amp;16COMPOSIÇÃO DE CUSTO&amp;R&amp;G</oddHeader>
    <oddFooter>&amp;R&amp;"-,Negrito"Página &amp;P de &amp;N</oddFooter>
  </headerFooter>
  <rowBreaks count="28" manualBreakCount="28">
    <brk id="65" max="9" man="1"/>
    <brk id="129" max="9" man="1"/>
    <brk id="193" max="9" man="1"/>
    <brk id="257" max="16383" man="1"/>
    <brk id="321" max="16383" man="1"/>
    <brk id="385" max="9" man="1"/>
    <brk id="449" max="9" man="1"/>
    <brk id="513" max="16383" man="1"/>
    <brk id="578" max="9" man="1"/>
    <brk id="642" max="16383" man="1"/>
    <brk id="706" max="16383" man="1"/>
    <brk id="770" max="16383" man="1"/>
    <brk id="834" max="16383" man="1"/>
    <brk id="898" max="16383" man="1"/>
    <brk id="962" max="16383" man="1"/>
    <brk id="1033" max="16383" man="1"/>
    <brk id="1102" max="9" man="1"/>
    <brk id="1166" max="16383" man="1"/>
    <brk id="1230" max="9" man="1"/>
    <brk id="1294" max="9" man="1"/>
    <brk id="1358" max="16383" man="1"/>
    <brk id="1422" max="9" man="1"/>
    <brk id="1486" max="9" man="1"/>
    <brk id="1550" max="9" man="1"/>
    <brk id="1614" max="16383" man="1"/>
    <brk id="1678" max="16383" man="1"/>
    <brk id="1742" max="16383" man="1"/>
    <brk id="1806" max="16383" man="1"/>
  </row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474A6-2FEC-4076-9324-9D79D5E69ACE}">
  <sheetPr>
    <tabColor rgb="FFFFC000"/>
    <pageSetUpPr fitToPage="1"/>
  </sheetPr>
  <dimension ref="A1:D178"/>
  <sheetViews>
    <sheetView showGridLines="0" view="pageBreakPreview" zoomScaleNormal="90" zoomScaleSheetLayoutView="100" workbookViewId="0">
      <pane ySplit="2" topLeftCell="A3" activePane="bottomLeft" state="frozen"/>
      <selection pane="bottomLeft" activeCell="B122" sqref="B122"/>
    </sheetView>
  </sheetViews>
  <sheetFormatPr defaultRowHeight="12.75"/>
  <cols>
    <col min="1" max="1" width="17.1640625" style="175" bestFit="1" customWidth="1"/>
    <col min="2" max="2" width="73" style="175" customWidth="1"/>
    <col min="3" max="3" width="14" style="175" bestFit="1" customWidth="1"/>
    <col min="4" max="4" width="16.6640625" style="182" bestFit="1" customWidth="1"/>
    <col min="5" max="16384" width="9.33203125" style="175"/>
  </cols>
  <sheetData>
    <row r="1" spans="1:4">
      <c r="A1" s="85" t="s">
        <v>64</v>
      </c>
      <c r="B1" s="90" t="s">
        <v>243</v>
      </c>
      <c r="C1" s="92" t="s">
        <v>222</v>
      </c>
      <c r="D1" s="119" t="s">
        <v>86</v>
      </c>
    </row>
    <row r="2" spans="1:4">
      <c r="A2" s="118">
        <v>0</v>
      </c>
      <c r="B2" s="93">
        <v>0</v>
      </c>
      <c r="C2" s="94">
        <v>0</v>
      </c>
      <c r="D2" s="121">
        <v>0</v>
      </c>
    </row>
    <row r="3" spans="1:4">
      <c r="A3" s="267">
        <v>10010</v>
      </c>
      <c r="B3" s="283" t="s">
        <v>114</v>
      </c>
      <c r="C3" s="273" t="s">
        <v>30</v>
      </c>
      <c r="D3" s="284">
        <v>0.65</v>
      </c>
    </row>
    <row r="4" spans="1:4">
      <c r="A4" s="267">
        <v>10034</v>
      </c>
      <c r="B4" s="283" t="s">
        <v>147</v>
      </c>
      <c r="C4" s="273" t="s">
        <v>21</v>
      </c>
      <c r="D4" s="284">
        <v>76.989999999999995</v>
      </c>
    </row>
    <row r="5" spans="1:4">
      <c r="A5" s="267">
        <v>10044</v>
      </c>
      <c r="B5" s="283" t="s">
        <v>138</v>
      </c>
      <c r="C5" s="273" t="s">
        <v>30</v>
      </c>
      <c r="D5" s="284">
        <v>20.27</v>
      </c>
    </row>
    <row r="6" spans="1:4">
      <c r="A6" s="267">
        <v>10048</v>
      </c>
      <c r="B6" s="283" t="s">
        <v>151</v>
      </c>
      <c r="C6" s="273" t="s">
        <v>22</v>
      </c>
      <c r="D6" s="284">
        <v>7.93</v>
      </c>
    </row>
    <row r="7" spans="1:4">
      <c r="A7" s="267">
        <v>10055</v>
      </c>
      <c r="B7" s="283" t="s">
        <v>341</v>
      </c>
      <c r="C7" s="273" t="s">
        <v>21</v>
      </c>
      <c r="D7" s="285">
        <v>449.01</v>
      </c>
    </row>
    <row r="8" spans="1:4">
      <c r="A8" s="267">
        <v>10069</v>
      </c>
      <c r="B8" s="283" t="s">
        <v>152</v>
      </c>
      <c r="C8" s="273" t="s">
        <v>30</v>
      </c>
      <c r="D8" s="284">
        <v>8.41</v>
      </c>
    </row>
    <row r="9" spans="1:4">
      <c r="A9" s="267">
        <v>10081</v>
      </c>
      <c r="B9" s="283" t="s">
        <v>115</v>
      </c>
      <c r="C9" s="273" t="s">
        <v>21</v>
      </c>
      <c r="D9" s="284">
        <v>110.34</v>
      </c>
    </row>
    <row r="10" spans="1:4">
      <c r="A10" s="267">
        <v>10082</v>
      </c>
      <c r="B10" s="283" t="s">
        <v>116</v>
      </c>
      <c r="C10" s="273" t="s">
        <v>21</v>
      </c>
      <c r="D10" s="284">
        <v>84.28</v>
      </c>
    </row>
    <row r="11" spans="1:4" s="271" customFormat="1">
      <c r="A11" s="267">
        <v>10097</v>
      </c>
      <c r="B11" s="283" t="s">
        <v>117</v>
      </c>
      <c r="C11" s="273" t="s">
        <v>30</v>
      </c>
      <c r="D11" s="284">
        <v>5.69</v>
      </c>
    </row>
    <row r="12" spans="1:4">
      <c r="A12" s="267">
        <v>10098</v>
      </c>
      <c r="B12" s="283" t="s">
        <v>299</v>
      </c>
      <c r="C12" s="273" t="s">
        <v>19</v>
      </c>
      <c r="D12" s="284">
        <v>18.8</v>
      </c>
    </row>
    <row r="13" spans="1:4">
      <c r="A13" s="267">
        <v>11001</v>
      </c>
      <c r="B13" s="283" t="s">
        <v>253</v>
      </c>
      <c r="C13" s="273" t="s">
        <v>44</v>
      </c>
      <c r="D13" s="284">
        <v>82.81</v>
      </c>
    </row>
    <row r="14" spans="1:4">
      <c r="A14" s="267">
        <v>11002</v>
      </c>
      <c r="B14" s="283" t="s">
        <v>153</v>
      </c>
      <c r="C14" s="273" t="s">
        <v>30</v>
      </c>
      <c r="D14" s="284">
        <v>20.63</v>
      </c>
    </row>
    <row r="15" spans="1:4">
      <c r="A15" s="267">
        <v>11003</v>
      </c>
      <c r="B15" s="283" t="s">
        <v>155</v>
      </c>
      <c r="C15" s="273" t="s">
        <v>30</v>
      </c>
      <c r="D15" s="284">
        <v>25.52</v>
      </c>
    </row>
    <row r="16" spans="1:4">
      <c r="A16" s="267">
        <v>11008</v>
      </c>
      <c r="B16" s="283" t="s">
        <v>139</v>
      </c>
      <c r="C16" s="273" t="s">
        <v>22</v>
      </c>
      <c r="D16" s="284">
        <v>26.39</v>
      </c>
    </row>
    <row r="17" spans="1:4">
      <c r="A17" s="267">
        <v>11010</v>
      </c>
      <c r="B17" s="283" t="s">
        <v>165</v>
      </c>
      <c r="C17" s="273" t="s">
        <v>19</v>
      </c>
      <c r="D17" s="285">
        <v>93.6</v>
      </c>
    </row>
    <row r="18" spans="1:4">
      <c r="A18" s="267">
        <v>11016</v>
      </c>
      <c r="B18" s="283" t="s">
        <v>134</v>
      </c>
      <c r="C18" s="273" t="s">
        <v>135</v>
      </c>
      <c r="D18" s="284">
        <v>9.9700000000000006</v>
      </c>
    </row>
    <row r="19" spans="1:4">
      <c r="A19" s="267">
        <v>11020</v>
      </c>
      <c r="B19" s="283" t="s">
        <v>164</v>
      </c>
      <c r="C19" s="273" t="s">
        <v>22</v>
      </c>
      <c r="D19" s="284">
        <v>9.75</v>
      </c>
    </row>
    <row r="20" spans="1:4">
      <c r="A20" s="267">
        <v>11021</v>
      </c>
      <c r="B20" s="283" t="s">
        <v>319</v>
      </c>
      <c r="C20" s="273" t="s">
        <v>22</v>
      </c>
      <c r="D20" s="284">
        <v>22.56</v>
      </c>
    </row>
    <row r="21" spans="1:4">
      <c r="A21" s="267">
        <v>11033</v>
      </c>
      <c r="B21" s="283" t="s">
        <v>362</v>
      </c>
      <c r="C21" s="273" t="s">
        <v>22</v>
      </c>
      <c r="D21" s="284">
        <v>15.41</v>
      </c>
    </row>
    <row r="22" spans="1:4">
      <c r="A22" s="267" t="s">
        <v>437</v>
      </c>
      <c r="B22" s="283" t="s">
        <v>443</v>
      </c>
      <c r="C22" s="273" t="s">
        <v>432</v>
      </c>
      <c r="D22" s="284">
        <v>200</v>
      </c>
    </row>
    <row r="23" spans="1:4">
      <c r="A23" s="267" t="s">
        <v>438</v>
      </c>
      <c r="B23" s="283" t="s">
        <v>444</v>
      </c>
      <c r="C23" s="273" t="s">
        <v>432</v>
      </c>
      <c r="D23" s="285">
        <v>50</v>
      </c>
    </row>
    <row r="24" spans="1:4">
      <c r="A24" s="267" t="s">
        <v>132</v>
      </c>
      <c r="B24" s="283" t="s">
        <v>131</v>
      </c>
      <c r="C24" s="273" t="s">
        <v>25</v>
      </c>
      <c r="D24" s="284">
        <v>30884.66</v>
      </c>
    </row>
    <row r="25" spans="1:4">
      <c r="A25" s="267" t="s">
        <v>130</v>
      </c>
      <c r="B25" s="283" t="s">
        <v>129</v>
      </c>
      <c r="C25" s="273" t="s">
        <v>25</v>
      </c>
      <c r="D25" s="284">
        <v>9176.25</v>
      </c>
    </row>
    <row r="26" spans="1:4">
      <c r="A26" s="267" t="s">
        <v>127</v>
      </c>
      <c r="B26" s="283" t="s">
        <v>586</v>
      </c>
      <c r="C26" s="273" t="s">
        <v>22</v>
      </c>
      <c r="D26" s="284">
        <v>3169.75</v>
      </c>
    </row>
    <row r="27" spans="1:4">
      <c r="A27" s="267" t="s">
        <v>745</v>
      </c>
      <c r="B27" s="287" t="s">
        <v>746</v>
      </c>
      <c r="C27" s="273" t="s">
        <v>25</v>
      </c>
      <c r="D27" s="288">
        <v>675.11</v>
      </c>
    </row>
    <row r="28" spans="1:4">
      <c r="A28" s="267" t="s">
        <v>759</v>
      </c>
      <c r="B28" s="283" t="s">
        <v>760</v>
      </c>
      <c r="C28" s="273" t="s">
        <v>30</v>
      </c>
      <c r="D28" s="288">
        <v>11.69</v>
      </c>
    </row>
    <row r="29" spans="1:4" s="271" customFormat="1">
      <c r="A29" s="267" t="s">
        <v>767</v>
      </c>
      <c r="B29" s="283" t="s">
        <v>769</v>
      </c>
      <c r="C29" s="273" t="s">
        <v>30</v>
      </c>
      <c r="D29" s="288">
        <v>47.49</v>
      </c>
    </row>
    <row r="30" spans="1:4">
      <c r="A30" s="267" t="s">
        <v>768</v>
      </c>
      <c r="B30" s="283" t="s">
        <v>770</v>
      </c>
      <c r="C30" s="273" t="s">
        <v>21</v>
      </c>
      <c r="D30" s="288">
        <v>12.39</v>
      </c>
    </row>
    <row r="31" spans="1:4">
      <c r="A31" s="267" t="s">
        <v>773</v>
      </c>
      <c r="B31" s="283" t="s">
        <v>774</v>
      </c>
      <c r="C31" s="273" t="s">
        <v>30</v>
      </c>
      <c r="D31" s="288">
        <v>35.03</v>
      </c>
    </row>
    <row r="32" spans="1:4">
      <c r="A32" s="267" t="s">
        <v>777</v>
      </c>
      <c r="B32" s="283" t="s">
        <v>778</v>
      </c>
      <c r="C32" s="273" t="s">
        <v>30</v>
      </c>
      <c r="D32" s="288">
        <v>30.87</v>
      </c>
    </row>
    <row r="33" spans="1:4" ht="25.5">
      <c r="A33" s="118">
        <v>5</v>
      </c>
      <c r="B33" s="186" t="s">
        <v>693</v>
      </c>
      <c r="C33" s="94" t="s">
        <v>30</v>
      </c>
      <c r="D33" s="120">
        <v>53.54</v>
      </c>
    </row>
    <row r="34" spans="1:4">
      <c r="A34" s="118">
        <v>2023</v>
      </c>
      <c r="B34" s="93" t="s">
        <v>395</v>
      </c>
      <c r="C34" s="94" t="s">
        <v>22</v>
      </c>
      <c r="D34" s="120">
        <v>11.27</v>
      </c>
    </row>
    <row r="35" spans="1:4">
      <c r="A35" s="118">
        <v>2779</v>
      </c>
      <c r="B35" s="93" t="s">
        <v>428</v>
      </c>
      <c r="C35" s="94" t="s">
        <v>429</v>
      </c>
      <c r="D35" s="120">
        <v>5.04</v>
      </c>
    </row>
    <row r="36" spans="1:4">
      <c r="A36" s="118">
        <v>2782</v>
      </c>
      <c r="B36" s="93" t="s">
        <v>426</v>
      </c>
      <c r="C36" s="94" t="s">
        <v>427</v>
      </c>
      <c r="D36" s="120">
        <v>4.6500000000000004</v>
      </c>
    </row>
    <row r="37" spans="1:4" s="271" customFormat="1">
      <c r="A37" s="118">
        <v>10000</v>
      </c>
      <c r="B37" s="93" t="s">
        <v>246</v>
      </c>
      <c r="C37" s="94" t="s">
        <v>30</v>
      </c>
      <c r="D37" s="120">
        <v>0.94</v>
      </c>
    </row>
    <row r="38" spans="1:4">
      <c r="A38" s="118">
        <v>10002</v>
      </c>
      <c r="B38" s="93" t="s">
        <v>255</v>
      </c>
      <c r="C38" s="94" t="s">
        <v>22</v>
      </c>
      <c r="D38" s="120">
        <v>0.13</v>
      </c>
    </row>
    <row r="39" spans="1:4">
      <c r="A39" s="118">
        <v>10004</v>
      </c>
      <c r="B39" s="93" t="s">
        <v>265</v>
      </c>
      <c r="C39" s="94" t="s">
        <v>19</v>
      </c>
      <c r="D39" s="120">
        <v>49.05</v>
      </c>
    </row>
    <row r="40" spans="1:4">
      <c r="A40" s="118">
        <v>10009</v>
      </c>
      <c r="B40" s="93" t="s">
        <v>270</v>
      </c>
      <c r="C40" s="94" t="s">
        <v>30</v>
      </c>
      <c r="D40" s="120">
        <v>0.36</v>
      </c>
    </row>
    <row r="41" spans="1:4" s="271" customFormat="1">
      <c r="A41" s="118">
        <v>10011</v>
      </c>
      <c r="B41" s="93" t="s">
        <v>273</v>
      </c>
      <c r="C41" s="94" t="s">
        <v>30</v>
      </c>
      <c r="D41" s="120">
        <v>17.2</v>
      </c>
    </row>
    <row r="42" spans="1:4">
      <c r="A42" s="118">
        <v>10013</v>
      </c>
      <c r="B42" s="93" t="s">
        <v>274</v>
      </c>
      <c r="C42" s="94" t="s">
        <v>22</v>
      </c>
      <c r="D42" s="120">
        <v>1.62</v>
      </c>
    </row>
    <row r="43" spans="1:4">
      <c r="A43" s="118">
        <v>10014</v>
      </c>
      <c r="B43" s="93" t="s">
        <v>278</v>
      </c>
      <c r="C43" s="94" t="s">
        <v>22</v>
      </c>
      <c r="D43" s="177">
        <v>356.35</v>
      </c>
    </row>
    <row r="44" spans="1:4">
      <c r="A44" s="118">
        <v>10015</v>
      </c>
      <c r="B44" s="93" t="s">
        <v>677</v>
      </c>
      <c r="C44" s="94" t="s">
        <v>30</v>
      </c>
      <c r="D44" s="120">
        <v>8.2799999999999994</v>
      </c>
    </row>
    <row r="45" spans="1:4">
      <c r="A45" s="118">
        <v>10016</v>
      </c>
      <c r="B45" s="93" t="s">
        <v>285</v>
      </c>
      <c r="C45" s="94" t="s">
        <v>25</v>
      </c>
      <c r="D45" s="120">
        <v>2.42</v>
      </c>
    </row>
    <row r="46" spans="1:4">
      <c r="A46" s="118">
        <v>10018</v>
      </c>
      <c r="B46" s="93" t="s">
        <v>286</v>
      </c>
      <c r="C46" s="94" t="s">
        <v>22</v>
      </c>
      <c r="D46" s="120">
        <v>2.4</v>
      </c>
    </row>
    <row r="47" spans="1:4">
      <c r="A47" s="118">
        <v>10020</v>
      </c>
      <c r="B47" s="93" t="s">
        <v>287</v>
      </c>
      <c r="C47" s="94" t="s">
        <v>30</v>
      </c>
      <c r="D47" s="120">
        <v>0.11</v>
      </c>
    </row>
    <row r="48" spans="1:4" s="271" customFormat="1">
      <c r="A48" s="118">
        <v>10022</v>
      </c>
      <c r="B48" s="93" t="s">
        <v>288</v>
      </c>
      <c r="C48" s="94" t="s">
        <v>135</v>
      </c>
      <c r="D48" s="120">
        <v>5.17</v>
      </c>
    </row>
    <row r="49" spans="1:4">
      <c r="A49" s="118">
        <v>10024</v>
      </c>
      <c r="B49" s="93" t="s">
        <v>291</v>
      </c>
      <c r="C49" s="94" t="s">
        <v>19</v>
      </c>
      <c r="D49" s="120">
        <v>1.68</v>
      </c>
    </row>
    <row r="50" spans="1:4">
      <c r="A50" s="118">
        <v>10025</v>
      </c>
      <c r="B50" s="93" t="s">
        <v>137</v>
      </c>
      <c r="C50" s="94" t="s">
        <v>19</v>
      </c>
      <c r="D50" s="120">
        <v>28.5</v>
      </c>
    </row>
    <row r="51" spans="1:4">
      <c r="A51" s="118">
        <v>10026</v>
      </c>
      <c r="B51" s="93" t="s">
        <v>289</v>
      </c>
      <c r="C51" s="94" t="s">
        <v>19</v>
      </c>
      <c r="D51" s="120">
        <v>4.8899999999999997</v>
      </c>
    </row>
    <row r="52" spans="1:4">
      <c r="A52" s="118">
        <v>10027</v>
      </c>
      <c r="B52" s="93" t="s">
        <v>304</v>
      </c>
      <c r="C52" s="94" t="s">
        <v>30</v>
      </c>
      <c r="D52" s="120">
        <v>6.38</v>
      </c>
    </row>
    <row r="53" spans="1:4">
      <c r="A53" s="118">
        <v>10029</v>
      </c>
      <c r="B53" s="93" t="s">
        <v>305</v>
      </c>
      <c r="C53" s="94" t="s">
        <v>25</v>
      </c>
      <c r="D53" s="120">
        <v>13</v>
      </c>
    </row>
    <row r="54" spans="1:4">
      <c r="A54" s="118">
        <v>10030</v>
      </c>
      <c r="B54" s="93" t="s">
        <v>306</v>
      </c>
      <c r="C54" s="94" t="s">
        <v>25</v>
      </c>
      <c r="D54" s="120">
        <v>47.01</v>
      </c>
    </row>
    <row r="55" spans="1:4">
      <c r="A55" s="118">
        <v>10031</v>
      </c>
      <c r="B55" s="93" t="s">
        <v>307</v>
      </c>
      <c r="C55" s="94" t="s">
        <v>25</v>
      </c>
      <c r="D55" s="120">
        <v>31.68</v>
      </c>
    </row>
    <row r="56" spans="1:4">
      <c r="A56" s="118">
        <v>10032</v>
      </c>
      <c r="B56" s="93" t="s">
        <v>308</v>
      </c>
      <c r="C56" s="94" t="s">
        <v>30</v>
      </c>
      <c r="D56" s="120">
        <v>2.96</v>
      </c>
    </row>
    <row r="57" spans="1:4">
      <c r="A57" s="118">
        <v>10033</v>
      </c>
      <c r="B57" s="93" t="s">
        <v>309</v>
      </c>
      <c r="C57" s="94" t="s">
        <v>25</v>
      </c>
      <c r="D57" s="120">
        <v>1.54</v>
      </c>
    </row>
    <row r="58" spans="1:4">
      <c r="A58" s="118">
        <v>10036</v>
      </c>
      <c r="B58" s="93" t="s">
        <v>311</v>
      </c>
      <c r="C58" s="94" t="s">
        <v>19</v>
      </c>
      <c r="D58" s="120">
        <v>105.03</v>
      </c>
    </row>
    <row r="59" spans="1:4">
      <c r="A59" s="118">
        <v>10037</v>
      </c>
      <c r="B59" s="93" t="s">
        <v>312</v>
      </c>
      <c r="C59" s="94" t="s">
        <v>22</v>
      </c>
      <c r="D59" s="120">
        <v>13.28</v>
      </c>
    </row>
    <row r="60" spans="1:4" s="271" customFormat="1">
      <c r="A60" s="118">
        <v>10039</v>
      </c>
      <c r="B60" s="93" t="s">
        <v>314</v>
      </c>
      <c r="C60" s="94" t="s">
        <v>19</v>
      </c>
      <c r="D60" s="120">
        <v>77.319999999999993</v>
      </c>
    </row>
    <row r="61" spans="1:4">
      <c r="A61" s="118">
        <v>10040</v>
      </c>
      <c r="B61" s="93" t="s">
        <v>315</v>
      </c>
      <c r="C61" s="94" t="s">
        <v>19</v>
      </c>
      <c r="D61" s="120">
        <v>77.319999999999993</v>
      </c>
    </row>
    <row r="62" spans="1:4">
      <c r="A62" s="118">
        <v>10041</v>
      </c>
      <c r="B62" s="93" t="s">
        <v>316</v>
      </c>
      <c r="C62" s="94" t="s">
        <v>30</v>
      </c>
      <c r="D62" s="120">
        <v>0.11</v>
      </c>
    </row>
    <row r="63" spans="1:4">
      <c r="A63" s="118">
        <v>10042</v>
      </c>
      <c r="B63" s="93" t="s">
        <v>317</v>
      </c>
      <c r="C63" s="94" t="s">
        <v>22</v>
      </c>
      <c r="D63" s="120">
        <v>11.9</v>
      </c>
    </row>
    <row r="64" spans="1:4">
      <c r="A64" s="118">
        <v>10043</v>
      </c>
      <c r="B64" s="93" t="s">
        <v>318</v>
      </c>
      <c r="C64" s="94" t="s">
        <v>22</v>
      </c>
      <c r="D64" s="120">
        <v>11.9</v>
      </c>
    </row>
    <row r="65" spans="1:4">
      <c r="A65" s="118">
        <v>10045</v>
      </c>
      <c r="B65" s="93" t="s">
        <v>327</v>
      </c>
      <c r="C65" s="94" t="s">
        <v>22</v>
      </c>
      <c r="D65" s="120">
        <v>1.3</v>
      </c>
    </row>
    <row r="66" spans="1:4">
      <c r="A66" s="118">
        <v>10046</v>
      </c>
      <c r="B66" s="93" t="s">
        <v>297</v>
      </c>
      <c r="C66" s="94" t="s">
        <v>21</v>
      </c>
      <c r="D66" s="120">
        <v>5</v>
      </c>
    </row>
    <row r="67" spans="1:4">
      <c r="A67" s="118">
        <v>10047</v>
      </c>
      <c r="B67" s="93" t="s">
        <v>328</v>
      </c>
      <c r="C67" s="94" t="s">
        <v>25</v>
      </c>
      <c r="D67" s="120">
        <v>1.54</v>
      </c>
    </row>
    <row r="68" spans="1:4">
      <c r="A68" s="118">
        <v>10049</v>
      </c>
      <c r="B68" s="93" t="s">
        <v>329</v>
      </c>
      <c r="C68" s="94" t="s">
        <v>30</v>
      </c>
      <c r="D68" s="177">
        <v>10.17</v>
      </c>
    </row>
    <row r="69" spans="1:4">
      <c r="A69" s="118">
        <v>10050</v>
      </c>
      <c r="B69" s="93" t="s">
        <v>331</v>
      </c>
      <c r="C69" s="94" t="s">
        <v>135</v>
      </c>
      <c r="D69" s="120">
        <v>8.86</v>
      </c>
    </row>
    <row r="70" spans="1:4">
      <c r="A70" s="118">
        <v>10051</v>
      </c>
      <c r="B70" s="93" t="s">
        <v>334</v>
      </c>
      <c r="C70" s="94" t="s">
        <v>25</v>
      </c>
      <c r="D70" s="120">
        <v>12.08</v>
      </c>
    </row>
    <row r="71" spans="1:4" s="271" customFormat="1">
      <c r="A71" s="118">
        <v>10052</v>
      </c>
      <c r="B71" s="93" t="s">
        <v>335</v>
      </c>
      <c r="C71" s="94" t="s">
        <v>25</v>
      </c>
      <c r="D71" s="120">
        <v>10.35</v>
      </c>
    </row>
    <row r="72" spans="1:4" s="271" customFormat="1">
      <c r="A72" s="118">
        <v>10053</v>
      </c>
      <c r="B72" s="93" t="s">
        <v>336</v>
      </c>
      <c r="C72" s="94" t="s">
        <v>25</v>
      </c>
      <c r="D72" s="120">
        <v>32.26</v>
      </c>
    </row>
    <row r="73" spans="1:4">
      <c r="A73" s="118">
        <v>10054</v>
      </c>
      <c r="B73" s="93" t="s">
        <v>337</v>
      </c>
      <c r="C73" s="94" t="s">
        <v>25</v>
      </c>
      <c r="D73" s="120">
        <v>29.56</v>
      </c>
    </row>
    <row r="74" spans="1:4">
      <c r="A74" s="118">
        <v>10056</v>
      </c>
      <c r="B74" s="93" t="s">
        <v>339</v>
      </c>
      <c r="C74" s="94" t="s">
        <v>21</v>
      </c>
      <c r="D74" s="120">
        <v>355.47</v>
      </c>
    </row>
    <row r="75" spans="1:4">
      <c r="A75" s="118">
        <v>10057</v>
      </c>
      <c r="B75" s="93" t="s">
        <v>340</v>
      </c>
      <c r="C75" s="94" t="s">
        <v>21</v>
      </c>
      <c r="D75" s="120">
        <v>247.71</v>
      </c>
    </row>
    <row r="76" spans="1:4">
      <c r="A76" s="118">
        <v>10058</v>
      </c>
      <c r="B76" s="93" t="s">
        <v>343</v>
      </c>
      <c r="C76" s="94" t="s">
        <v>30</v>
      </c>
      <c r="D76" s="120">
        <v>7.56</v>
      </c>
    </row>
    <row r="77" spans="1:4">
      <c r="A77" s="118">
        <v>10059</v>
      </c>
      <c r="B77" s="93" t="s">
        <v>346</v>
      </c>
      <c r="C77" s="94" t="s">
        <v>135</v>
      </c>
      <c r="D77" s="120">
        <v>18.2</v>
      </c>
    </row>
    <row r="78" spans="1:4">
      <c r="A78" s="118">
        <v>10061</v>
      </c>
      <c r="B78" s="93" t="s">
        <v>347</v>
      </c>
      <c r="C78" s="94" t="s">
        <v>135</v>
      </c>
      <c r="D78" s="120">
        <v>24.68</v>
      </c>
    </row>
    <row r="79" spans="1:4">
      <c r="A79" s="118">
        <v>10062</v>
      </c>
      <c r="B79" s="93" t="s">
        <v>354</v>
      </c>
      <c r="C79" s="94" t="s">
        <v>22</v>
      </c>
      <c r="D79" s="120">
        <v>78.2</v>
      </c>
    </row>
    <row r="80" spans="1:4">
      <c r="A80" s="118">
        <v>10063</v>
      </c>
      <c r="B80" s="93" t="s">
        <v>355</v>
      </c>
      <c r="C80" s="94" t="s">
        <v>22</v>
      </c>
      <c r="D80" s="120">
        <v>126.15</v>
      </c>
    </row>
    <row r="81" spans="1:4">
      <c r="A81" s="118">
        <v>10064</v>
      </c>
      <c r="B81" s="93" t="s">
        <v>356</v>
      </c>
      <c r="C81" s="94" t="s">
        <v>22</v>
      </c>
      <c r="D81" s="120">
        <v>180.17</v>
      </c>
    </row>
    <row r="82" spans="1:4">
      <c r="A82" s="118">
        <v>10065</v>
      </c>
      <c r="B82" s="93" t="s">
        <v>357</v>
      </c>
      <c r="C82" s="94" t="s">
        <v>22</v>
      </c>
      <c r="D82" s="120">
        <v>271.33</v>
      </c>
    </row>
    <row r="83" spans="1:4">
      <c r="A83" s="118">
        <v>10066</v>
      </c>
      <c r="B83" s="93" t="s">
        <v>358</v>
      </c>
      <c r="C83" s="94" t="s">
        <v>22</v>
      </c>
      <c r="D83" s="120">
        <v>381.57</v>
      </c>
    </row>
    <row r="84" spans="1:4" s="271" customFormat="1">
      <c r="A84" s="118">
        <v>10068</v>
      </c>
      <c r="B84" s="93" t="s">
        <v>360</v>
      </c>
      <c r="C84" s="94" t="s">
        <v>22</v>
      </c>
      <c r="D84" s="120">
        <v>24.79</v>
      </c>
    </row>
    <row r="85" spans="1:4" s="271" customFormat="1">
      <c r="A85" s="118">
        <v>10070</v>
      </c>
      <c r="B85" s="93" t="s">
        <v>256</v>
      </c>
      <c r="C85" s="94" t="s">
        <v>257</v>
      </c>
      <c r="D85" s="181"/>
    </row>
    <row r="86" spans="1:4">
      <c r="A86" s="118">
        <v>10071</v>
      </c>
      <c r="B86" s="93" t="s">
        <v>280</v>
      </c>
      <c r="C86" s="94" t="s">
        <v>257</v>
      </c>
      <c r="D86" s="181"/>
    </row>
    <row r="87" spans="1:4">
      <c r="A87" s="118">
        <v>10072</v>
      </c>
      <c r="B87" s="93" t="s">
        <v>281</v>
      </c>
      <c r="C87" s="94" t="s">
        <v>257</v>
      </c>
      <c r="D87" s="181"/>
    </row>
    <row r="88" spans="1:4">
      <c r="A88" s="118">
        <v>10073</v>
      </c>
      <c r="B88" s="93" t="s">
        <v>282</v>
      </c>
      <c r="C88" s="94" t="s">
        <v>257</v>
      </c>
      <c r="D88" s="181"/>
    </row>
    <row r="89" spans="1:4">
      <c r="A89" s="118">
        <v>10074</v>
      </c>
      <c r="B89" s="93" t="s">
        <v>283</v>
      </c>
      <c r="C89" s="94" t="s">
        <v>257</v>
      </c>
      <c r="D89" s="181"/>
    </row>
    <row r="90" spans="1:4">
      <c r="A90" s="118">
        <v>10075</v>
      </c>
      <c r="B90" s="93" t="s">
        <v>272</v>
      </c>
      <c r="C90" s="94" t="s">
        <v>257</v>
      </c>
      <c r="D90" s="181"/>
    </row>
    <row r="91" spans="1:4">
      <c r="A91" s="118">
        <v>10076</v>
      </c>
      <c r="B91" s="93" t="s">
        <v>271</v>
      </c>
      <c r="C91" s="94" t="s">
        <v>257</v>
      </c>
      <c r="D91" s="181"/>
    </row>
    <row r="92" spans="1:4">
      <c r="A92" s="118">
        <v>10077</v>
      </c>
      <c r="B92" s="93" t="s">
        <v>279</v>
      </c>
      <c r="C92" s="94" t="s">
        <v>257</v>
      </c>
      <c r="D92" s="181"/>
    </row>
    <row r="93" spans="1:4">
      <c r="A93" s="118">
        <v>10078</v>
      </c>
      <c r="B93" s="93" t="s">
        <v>313</v>
      </c>
      <c r="C93" s="94" t="s">
        <v>19</v>
      </c>
      <c r="D93" s="120">
        <v>193.84</v>
      </c>
    </row>
    <row r="94" spans="1:4">
      <c r="A94" s="118">
        <v>10079</v>
      </c>
      <c r="B94" s="93" t="s">
        <v>359</v>
      </c>
      <c r="C94" s="94" t="s">
        <v>22</v>
      </c>
      <c r="D94" s="120">
        <v>18.29</v>
      </c>
    </row>
    <row r="95" spans="1:4">
      <c r="A95" s="118">
        <v>10083</v>
      </c>
      <c r="B95" s="93" t="s">
        <v>277</v>
      </c>
      <c r="C95" s="94" t="s">
        <v>25</v>
      </c>
      <c r="D95" s="120">
        <v>417.25</v>
      </c>
    </row>
    <row r="96" spans="1:4">
      <c r="A96" s="118">
        <v>10084</v>
      </c>
      <c r="B96" s="93" t="s">
        <v>324</v>
      </c>
      <c r="C96" s="94" t="s">
        <v>25</v>
      </c>
      <c r="D96" s="120">
        <v>783.28</v>
      </c>
    </row>
    <row r="97" spans="1:4">
      <c r="A97" s="118">
        <v>10085</v>
      </c>
      <c r="B97" s="93" t="s">
        <v>300</v>
      </c>
      <c r="C97" s="94" t="s">
        <v>25</v>
      </c>
      <c r="D97" s="120">
        <v>175.71</v>
      </c>
    </row>
    <row r="98" spans="1:4">
      <c r="A98" s="118">
        <v>10086</v>
      </c>
      <c r="B98" s="93" t="s">
        <v>296</v>
      </c>
      <c r="C98" s="94" t="s">
        <v>25</v>
      </c>
      <c r="D98" s="120">
        <v>796.82</v>
      </c>
    </row>
    <row r="99" spans="1:4">
      <c r="A99" s="118">
        <v>10087</v>
      </c>
      <c r="B99" s="93" t="s">
        <v>326</v>
      </c>
      <c r="C99" s="94" t="s">
        <v>25</v>
      </c>
      <c r="D99" s="120">
        <v>21.31</v>
      </c>
    </row>
    <row r="100" spans="1:4">
      <c r="A100" s="118">
        <v>10088</v>
      </c>
      <c r="B100" s="93" t="s">
        <v>330</v>
      </c>
      <c r="C100" s="94" t="s">
        <v>25</v>
      </c>
      <c r="D100" s="120">
        <v>659.81</v>
      </c>
    </row>
    <row r="101" spans="1:4">
      <c r="A101" s="118">
        <v>10089</v>
      </c>
      <c r="B101" s="93" t="s">
        <v>254</v>
      </c>
      <c r="C101" s="94" t="s">
        <v>25</v>
      </c>
      <c r="D101" s="120">
        <v>991.17</v>
      </c>
    </row>
    <row r="102" spans="1:4">
      <c r="A102" s="118">
        <v>10090</v>
      </c>
      <c r="B102" s="93" t="s">
        <v>321</v>
      </c>
      <c r="C102" s="94" t="s">
        <v>25</v>
      </c>
      <c r="D102" s="120">
        <v>382.01</v>
      </c>
    </row>
    <row r="103" spans="1:4">
      <c r="A103" s="118">
        <v>10091</v>
      </c>
      <c r="B103" s="93" t="s">
        <v>262</v>
      </c>
      <c r="C103" s="94" t="s">
        <v>25</v>
      </c>
      <c r="D103" s="120">
        <v>25.92</v>
      </c>
    </row>
    <row r="104" spans="1:4">
      <c r="A104" s="118">
        <v>10093</v>
      </c>
      <c r="B104" s="93" t="s">
        <v>268</v>
      </c>
      <c r="C104" s="94" t="s">
        <v>21</v>
      </c>
      <c r="D104" s="120">
        <v>47.91</v>
      </c>
    </row>
    <row r="105" spans="1:4">
      <c r="A105" s="118">
        <v>10094</v>
      </c>
      <c r="B105" s="93" t="s">
        <v>310</v>
      </c>
      <c r="C105" s="94" t="s">
        <v>21</v>
      </c>
      <c r="D105" s="120">
        <v>66.88</v>
      </c>
    </row>
    <row r="106" spans="1:4">
      <c r="A106" s="118">
        <v>10101</v>
      </c>
      <c r="B106" s="93" t="s">
        <v>325</v>
      </c>
      <c r="C106" s="94" t="s">
        <v>25</v>
      </c>
      <c r="D106" s="120">
        <v>1.32</v>
      </c>
    </row>
    <row r="107" spans="1:4">
      <c r="A107" s="118">
        <v>10102</v>
      </c>
      <c r="B107" s="93" t="s">
        <v>275</v>
      </c>
      <c r="C107" s="94" t="s">
        <v>30</v>
      </c>
      <c r="D107" s="120">
        <v>9.07</v>
      </c>
    </row>
    <row r="108" spans="1:4">
      <c r="A108" s="118">
        <v>10103</v>
      </c>
      <c r="B108" s="93" t="s">
        <v>361</v>
      </c>
      <c r="C108" s="94" t="s">
        <v>22</v>
      </c>
      <c r="D108" s="120">
        <v>2.73</v>
      </c>
    </row>
    <row r="109" spans="1:4">
      <c r="A109" s="118">
        <v>10104</v>
      </c>
      <c r="B109" s="93" t="s">
        <v>258</v>
      </c>
      <c r="C109" s="94" t="s">
        <v>22</v>
      </c>
      <c r="D109" s="120">
        <v>19.16</v>
      </c>
    </row>
    <row r="110" spans="1:4">
      <c r="A110" s="118">
        <v>10105</v>
      </c>
      <c r="B110" s="93" t="s">
        <v>259</v>
      </c>
      <c r="C110" s="94" t="s">
        <v>22</v>
      </c>
      <c r="D110" s="120">
        <v>26.23</v>
      </c>
    </row>
    <row r="111" spans="1:4">
      <c r="A111" s="118">
        <v>10106</v>
      </c>
      <c r="B111" s="93" t="s">
        <v>260</v>
      </c>
      <c r="C111" s="94" t="s">
        <v>22</v>
      </c>
      <c r="D111" s="120">
        <v>31.26</v>
      </c>
    </row>
    <row r="112" spans="1:4">
      <c r="A112" s="118">
        <v>10107</v>
      </c>
      <c r="B112" s="93" t="s">
        <v>261</v>
      </c>
      <c r="C112" s="94" t="s">
        <v>22</v>
      </c>
      <c r="D112" s="120">
        <v>34.520000000000003</v>
      </c>
    </row>
    <row r="113" spans="1:4">
      <c r="A113" s="118">
        <v>10108</v>
      </c>
      <c r="B113" s="93" t="s">
        <v>267</v>
      </c>
      <c r="C113" s="94" t="s">
        <v>220</v>
      </c>
      <c r="D113" s="120">
        <v>7.01</v>
      </c>
    </row>
    <row r="114" spans="1:4">
      <c r="A114" s="118">
        <v>10109</v>
      </c>
      <c r="B114" s="93" t="s">
        <v>266</v>
      </c>
      <c r="C114" s="94" t="s">
        <v>220</v>
      </c>
      <c r="D114" s="120">
        <v>12.88</v>
      </c>
    </row>
    <row r="115" spans="1:4">
      <c r="A115" s="118">
        <v>10110</v>
      </c>
      <c r="B115" s="93" t="s">
        <v>301</v>
      </c>
      <c r="C115" s="94" t="s">
        <v>220</v>
      </c>
      <c r="D115" s="120">
        <v>7.01</v>
      </c>
    </row>
    <row r="116" spans="1:4">
      <c r="A116" s="118">
        <v>10112</v>
      </c>
      <c r="B116" s="93" t="s">
        <v>298</v>
      </c>
      <c r="C116" s="94" t="s">
        <v>30</v>
      </c>
      <c r="D116" s="120">
        <v>10.09</v>
      </c>
    </row>
    <row r="117" spans="1:4">
      <c r="A117" s="118">
        <v>10113</v>
      </c>
      <c r="B117" s="93" t="s">
        <v>251</v>
      </c>
      <c r="C117" s="94" t="s">
        <v>25</v>
      </c>
      <c r="D117" s="120">
        <v>854.01</v>
      </c>
    </row>
    <row r="118" spans="1:4">
      <c r="A118" s="118">
        <v>10114</v>
      </c>
      <c r="B118" s="93" t="s">
        <v>252</v>
      </c>
      <c r="C118" s="94" t="s">
        <v>25</v>
      </c>
      <c r="D118" s="120">
        <v>854.01</v>
      </c>
    </row>
    <row r="119" spans="1:4">
      <c r="A119" s="118">
        <v>10115</v>
      </c>
      <c r="B119" s="93" t="s">
        <v>249</v>
      </c>
      <c r="C119" s="94" t="s">
        <v>25</v>
      </c>
      <c r="D119" s="120">
        <v>1419.88</v>
      </c>
    </row>
    <row r="120" spans="1:4">
      <c r="A120" s="118">
        <v>10116</v>
      </c>
      <c r="B120" s="93" t="s">
        <v>250</v>
      </c>
      <c r="C120" s="94" t="s">
        <v>25</v>
      </c>
      <c r="D120" s="120">
        <v>1419.88</v>
      </c>
    </row>
    <row r="121" spans="1:4" s="271" customFormat="1">
      <c r="A121" s="118">
        <v>10193</v>
      </c>
      <c r="B121" s="93" t="s">
        <v>293</v>
      </c>
      <c r="C121" s="94" t="s">
        <v>220</v>
      </c>
      <c r="D121" s="120">
        <v>126.49</v>
      </c>
    </row>
    <row r="122" spans="1:4" s="271" customFormat="1">
      <c r="A122" s="118">
        <v>10194</v>
      </c>
      <c r="B122" s="93" t="s">
        <v>294</v>
      </c>
      <c r="C122" s="94" t="s">
        <v>220</v>
      </c>
      <c r="D122" s="120">
        <v>160.80000000000001</v>
      </c>
    </row>
    <row r="123" spans="1:4" s="271" customFormat="1">
      <c r="A123" s="118">
        <v>10195</v>
      </c>
      <c r="B123" s="93" t="s">
        <v>295</v>
      </c>
      <c r="C123" s="94" t="s">
        <v>220</v>
      </c>
      <c r="D123" s="120">
        <v>467.35</v>
      </c>
    </row>
    <row r="124" spans="1:4">
      <c r="A124" s="118">
        <v>10196</v>
      </c>
      <c r="B124" s="93" t="s">
        <v>292</v>
      </c>
      <c r="C124" s="94" t="s">
        <v>220</v>
      </c>
      <c r="D124" s="120">
        <v>520.02</v>
      </c>
    </row>
    <row r="125" spans="1:4" s="271" customFormat="1">
      <c r="A125" s="118">
        <v>10207</v>
      </c>
      <c r="B125" s="93" t="s">
        <v>350</v>
      </c>
      <c r="C125" s="94" t="s">
        <v>349</v>
      </c>
      <c r="D125" s="120">
        <v>4.21</v>
      </c>
    </row>
    <row r="126" spans="1:4">
      <c r="A126" s="118">
        <v>10208</v>
      </c>
      <c r="B126" s="93" t="s">
        <v>351</v>
      </c>
      <c r="C126" s="94" t="s">
        <v>349</v>
      </c>
      <c r="D126" s="120">
        <v>5.35</v>
      </c>
    </row>
    <row r="127" spans="1:4" s="271" customFormat="1">
      <c r="A127" s="118">
        <v>10209</v>
      </c>
      <c r="B127" s="93" t="s">
        <v>352</v>
      </c>
      <c r="C127" s="94" t="s">
        <v>349</v>
      </c>
      <c r="D127" s="120">
        <v>15.57</v>
      </c>
    </row>
    <row r="128" spans="1:4">
      <c r="A128" s="118">
        <v>10210</v>
      </c>
      <c r="B128" s="93" t="s">
        <v>348</v>
      </c>
      <c r="C128" s="94" t="s">
        <v>349</v>
      </c>
      <c r="D128" s="120">
        <v>17.329999999999998</v>
      </c>
    </row>
    <row r="129" spans="1:4" s="271" customFormat="1">
      <c r="A129" s="118">
        <v>10363</v>
      </c>
      <c r="B129" s="93" t="s">
        <v>264</v>
      </c>
      <c r="C129" s="94" t="s">
        <v>25</v>
      </c>
      <c r="D129" s="120">
        <v>1892.26</v>
      </c>
    </row>
    <row r="130" spans="1:4">
      <c r="A130" s="118">
        <v>10364</v>
      </c>
      <c r="B130" s="93" t="s">
        <v>322</v>
      </c>
      <c r="C130" s="94" t="s">
        <v>25</v>
      </c>
      <c r="D130" s="120">
        <v>262.83999999999997</v>
      </c>
    </row>
    <row r="131" spans="1:4" s="271" customFormat="1">
      <c r="A131" s="118">
        <v>10365</v>
      </c>
      <c r="B131" s="93" t="s">
        <v>263</v>
      </c>
      <c r="C131" s="94" t="s">
        <v>25</v>
      </c>
      <c r="D131" s="120">
        <v>31.15</v>
      </c>
    </row>
    <row r="132" spans="1:4" s="271" customFormat="1">
      <c r="A132" s="118">
        <v>10400</v>
      </c>
      <c r="B132" s="93" t="s">
        <v>244</v>
      </c>
      <c r="C132" s="94" t="s">
        <v>30</v>
      </c>
      <c r="D132" s="120">
        <v>34.42</v>
      </c>
    </row>
    <row r="133" spans="1:4">
      <c r="A133" s="118">
        <v>10401</v>
      </c>
      <c r="B133" s="93" t="s">
        <v>284</v>
      </c>
      <c r="C133" s="94" t="s">
        <v>30</v>
      </c>
      <c r="D133" s="120">
        <v>1.1399999999999999</v>
      </c>
    </row>
    <row r="134" spans="1:4">
      <c r="A134" s="118">
        <v>10402</v>
      </c>
      <c r="B134" s="93" t="s">
        <v>245</v>
      </c>
      <c r="C134" s="94" t="s">
        <v>30</v>
      </c>
      <c r="D134" s="120">
        <v>1.01</v>
      </c>
    </row>
    <row r="135" spans="1:4">
      <c r="A135" s="118">
        <v>10403</v>
      </c>
      <c r="B135" s="93" t="s">
        <v>248</v>
      </c>
      <c r="C135" s="94" t="s">
        <v>30</v>
      </c>
      <c r="D135" s="120">
        <v>1.02</v>
      </c>
    </row>
    <row r="136" spans="1:4">
      <c r="A136" s="118">
        <v>10404</v>
      </c>
      <c r="B136" s="93" t="s">
        <v>247</v>
      </c>
      <c r="C136" s="94" t="s">
        <v>30</v>
      </c>
      <c r="D136" s="120">
        <v>0.15</v>
      </c>
    </row>
    <row r="137" spans="1:4">
      <c r="A137" s="118">
        <v>10406</v>
      </c>
      <c r="B137" s="93" t="s">
        <v>302</v>
      </c>
      <c r="C137" s="94" t="s">
        <v>30</v>
      </c>
      <c r="D137" s="120">
        <v>1.48</v>
      </c>
    </row>
    <row r="138" spans="1:4">
      <c r="A138" s="118">
        <v>10410</v>
      </c>
      <c r="B138" s="93" t="s">
        <v>678</v>
      </c>
      <c r="C138" s="94" t="s">
        <v>25</v>
      </c>
      <c r="D138" s="121">
        <v>12.81</v>
      </c>
    </row>
    <row r="139" spans="1:4">
      <c r="A139" s="118">
        <v>10420</v>
      </c>
      <c r="B139" s="93" t="s">
        <v>679</v>
      </c>
      <c r="C139" s="94" t="s">
        <v>25</v>
      </c>
      <c r="D139" s="121">
        <v>11.8</v>
      </c>
    </row>
    <row r="140" spans="1:4" s="271" customFormat="1">
      <c r="A140" s="118">
        <v>10425</v>
      </c>
      <c r="B140" s="93" t="s">
        <v>680</v>
      </c>
      <c r="C140" s="94" t="s">
        <v>25</v>
      </c>
      <c r="D140" s="121">
        <v>160.63999999999999</v>
      </c>
    </row>
    <row r="141" spans="1:4">
      <c r="A141" s="118">
        <v>11007</v>
      </c>
      <c r="B141" s="93" t="s">
        <v>269</v>
      </c>
      <c r="C141" s="94" t="s">
        <v>22</v>
      </c>
      <c r="D141" s="120">
        <v>4.7699999999999996</v>
      </c>
    </row>
    <row r="142" spans="1:4">
      <c r="A142" s="118">
        <v>11009</v>
      </c>
      <c r="B142" s="93" t="s">
        <v>154</v>
      </c>
      <c r="C142" s="94" t="s">
        <v>19</v>
      </c>
      <c r="D142" s="177">
        <v>29.37</v>
      </c>
    </row>
    <row r="143" spans="1:4">
      <c r="A143" s="118">
        <v>11015</v>
      </c>
      <c r="B143" s="93" t="s">
        <v>276</v>
      </c>
      <c r="C143" s="94" t="s">
        <v>25</v>
      </c>
      <c r="D143" s="120">
        <v>567.96</v>
      </c>
    </row>
    <row r="144" spans="1:4">
      <c r="A144" s="118">
        <v>11017</v>
      </c>
      <c r="B144" s="93" t="s">
        <v>320</v>
      </c>
      <c r="C144" s="94" t="s">
        <v>22</v>
      </c>
      <c r="D144" s="120">
        <v>10.77</v>
      </c>
    </row>
    <row r="145" spans="1:4">
      <c r="A145" s="118">
        <v>11023</v>
      </c>
      <c r="B145" s="93" t="s">
        <v>303</v>
      </c>
      <c r="C145" s="94" t="s">
        <v>25</v>
      </c>
      <c r="D145" s="120">
        <v>4.08</v>
      </c>
    </row>
    <row r="146" spans="1:4">
      <c r="A146" s="118">
        <v>11024</v>
      </c>
      <c r="B146" s="93" t="s">
        <v>160</v>
      </c>
      <c r="C146" s="94" t="s">
        <v>25</v>
      </c>
      <c r="D146" s="120">
        <v>5.3</v>
      </c>
    </row>
    <row r="147" spans="1:4">
      <c r="A147" s="118">
        <v>11026</v>
      </c>
      <c r="B147" s="93" t="s">
        <v>161</v>
      </c>
      <c r="C147" s="94" t="s">
        <v>22</v>
      </c>
      <c r="D147" s="120">
        <v>52.21</v>
      </c>
    </row>
    <row r="148" spans="1:4">
      <c r="A148" s="118">
        <v>11027</v>
      </c>
      <c r="B148" s="93" t="s">
        <v>162</v>
      </c>
      <c r="C148" s="94" t="s">
        <v>22</v>
      </c>
      <c r="D148" s="120">
        <v>24.88</v>
      </c>
    </row>
    <row r="149" spans="1:4" s="271" customFormat="1">
      <c r="A149" s="118">
        <v>11030</v>
      </c>
      <c r="B149" s="93" t="s">
        <v>333</v>
      </c>
      <c r="C149" s="94" t="s">
        <v>22</v>
      </c>
      <c r="D149" s="120">
        <v>9.1199999999999992</v>
      </c>
    </row>
    <row r="150" spans="1:4" s="271" customFormat="1">
      <c r="A150" s="118">
        <v>11031</v>
      </c>
      <c r="B150" s="93" t="s">
        <v>338</v>
      </c>
      <c r="C150" s="94" t="s">
        <v>25</v>
      </c>
      <c r="D150" s="120">
        <v>38.25</v>
      </c>
    </row>
    <row r="151" spans="1:4">
      <c r="A151" s="118">
        <v>11032</v>
      </c>
      <c r="B151" s="93" t="s">
        <v>345</v>
      </c>
      <c r="C151" s="94" t="s">
        <v>135</v>
      </c>
      <c r="D151" s="120">
        <v>22.21</v>
      </c>
    </row>
    <row r="152" spans="1:4">
      <c r="A152" s="118">
        <v>11036</v>
      </c>
      <c r="B152" s="93" t="s">
        <v>344</v>
      </c>
      <c r="C152" s="94" t="s">
        <v>25</v>
      </c>
      <c r="D152" s="120">
        <v>0.26</v>
      </c>
    </row>
    <row r="153" spans="1:4">
      <c r="A153" s="118">
        <v>11037</v>
      </c>
      <c r="B153" s="93" t="s">
        <v>332</v>
      </c>
      <c r="C153" s="94" t="s">
        <v>22</v>
      </c>
      <c r="D153" s="120">
        <v>3.75</v>
      </c>
    </row>
    <row r="154" spans="1:4">
      <c r="A154" s="118">
        <v>11038</v>
      </c>
      <c r="B154" s="93" t="s">
        <v>323</v>
      </c>
      <c r="C154" s="94" t="s">
        <v>22</v>
      </c>
      <c r="D154" s="120">
        <v>3.49</v>
      </c>
    </row>
    <row r="155" spans="1:4">
      <c r="A155" s="118">
        <v>11039</v>
      </c>
      <c r="B155" s="93" t="s">
        <v>363</v>
      </c>
      <c r="C155" s="94" t="s">
        <v>22</v>
      </c>
      <c r="D155" s="120">
        <v>35.06</v>
      </c>
    </row>
    <row r="156" spans="1:4">
      <c r="A156" s="118">
        <v>11040</v>
      </c>
      <c r="B156" s="93" t="s">
        <v>290</v>
      </c>
      <c r="C156" s="94" t="s">
        <v>19</v>
      </c>
      <c r="D156" s="120">
        <v>6.25</v>
      </c>
    </row>
    <row r="157" spans="1:4" s="271" customFormat="1">
      <c r="A157" s="118">
        <v>11043</v>
      </c>
      <c r="B157" s="93" t="s">
        <v>353</v>
      </c>
      <c r="C157" s="94" t="s">
        <v>22</v>
      </c>
      <c r="D157" s="120">
        <v>54.48</v>
      </c>
    </row>
    <row r="158" spans="1:4">
      <c r="A158" s="153">
        <v>11049</v>
      </c>
      <c r="B158" s="93" t="s">
        <v>342</v>
      </c>
      <c r="C158" s="94" t="s">
        <v>19</v>
      </c>
      <c r="D158" s="120">
        <v>18.100000000000001</v>
      </c>
    </row>
    <row r="159" spans="1:4" ht="25.5">
      <c r="A159" s="153" t="s">
        <v>622</v>
      </c>
      <c r="B159" s="179" t="s">
        <v>625</v>
      </c>
      <c r="C159" s="180" t="s">
        <v>19</v>
      </c>
      <c r="D159" s="178">
        <v>340.55</v>
      </c>
    </row>
    <row r="160" spans="1:4" ht="25.5">
      <c r="A160" s="118" t="s">
        <v>687</v>
      </c>
      <c r="B160" s="186" t="s">
        <v>686</v>
      </c>
      <c r="C160" s="94" t="s">
        <v>21</v>
      </c>
      <c r="D160" s="121">
        <v>990.86</v>
      </c>
    </row>
    <row r="161" spans="1:4">
      <c r="A161" s="118" t="s">
        <v>688</v>
      </c>
      <c r="B161" s="93" t="s">
        <v>689</v>
      </c>
      <c r="C161" s="94" t="s">
        <v>30</v>
      </c>
      <c r="D161" s="121">
        <v>48</v>
      </c>
    </row>
    <row r="162" spans="1:4">
      <c r="A162" s="118" t="s">
        <v>119</v>
      </c>
      <c r="B162" s="93" t="s">
        <v>378</v>
      </c>
      <c r="C162" s="94" t="s">
        <v>379</v>
      </c>
      <c r="D162" s="120">
        <v>1.44</v>
      </c>
    </row>
    <row r="163" spans="1:4">
      <c r="A163" s="118" t="s">
        <v>393</v>
      </c>
      <c r="B163" s="93" t="s">
        <v>394</v>
      </c>
      <c r="C163" s="94" t="s">
        <v>22</v>
      </c>
      <c r="D163" s="120">
        <v>3.73</v>
      </c>
    </row>
    <row r="164" spans="1:4">
      <c r="A164" s="118" t="s">
        <v>391</v>
      </c>
      <c r="B164" s="93" t="s">
        <v>392</v>
      </c>
      <c r="C164" s="94" t="s">
        <v>22</v>
      </c>
      <c r="D164" s="120">
        <v>3.67</v>
      </c>
    </row>
    <row r="165" spans="1:4" s="271" customFormat="1">
      <c r="A165" s="118" t="s">
        <v>595</v>
      </c>
      <c r="B165" s="93" t="s">
        <v>597</v>
      </c>
      <c r="C165" s="94" t="s">
        <v>25</v>
      </c>
      <c r="D165" s="178">
        <v>14.21</v>
      </c>
    </row>
    <row r="166" spans="1:4">
      <c r="A166" s="153" t="s">
        <v>105</v>
      </c>
      <c r="B166" s="128" t="s">
        <v>104</v>
      </c>
      <c r="C166" s="129" t="s">
        <v>21</v>
      </c>
      <c r="D166" s="120">
        <v>196</v>
      </c>
    </row>
    <row r="167" spans="1:4" s="271" customFormat="1">
      <c r="A167" s="118" t="s">
        <v>103</v>
      </c>
      <c r="B167" s="93" t="s">
        <v>102</v>
      </c>
      <c r="C167" s="94" t="s">
        <v>44</v>
      </c>
      <c r="D167" s="177">
        <v>76.67</v>
      </c>
    </row>
    <row r="168" spans="1:4">
      <c r="A168" s="118" t="s">
        <v>419</v>
      </c>
      <c r="B168" s="93" t="s">
        <v>420</v>
      </c>
      <c r="C168" s="94" t="s">
        <v>22</v>
      </c>
      <c r="D168" s="120">
        <v>0.12</v>
      </c>
    </row>
    <row r="169" spans="1:4">
      <c r="A169" s="118" t="s">
        <v>615</v>
      </c>
      <c r="B169" s="93" t="s">
        <v>618</v>
      </c>
      <c r="C169" s="94" t="s">
        <v>30</v>
      </c>
      <c r="D169" s="178">
        <v>9.7100000000000009</v>
      </c>
    </row>
    <row r="170" spans="1:4">
      <c r="A170" s="118" t="s">
        <v>404</v>
      </c>
      <c r="B170" s="93" t="s">
        <v>402</v>
      </c>
      <c r="C170" s="94" t="s">
        <v>30</v>
      </c>
      <c r="D170" s="120">
        <v>5.95</v>
      </c>
    </row>
    <row r="171" spans="1:4">
      <c r="A171" s="118" t="s">
        <v>405</v>
      </c>
      <c r="B171" s="93" t="s">
        <v>403</v>
      </c>
      <c r="C171" s="94" t="s">
        <v>30</v>
      </c>
      <c r="D171" s="120">
        <v>20.61</v>
      </c>
    </row>
    <row r="172" spans="1:4" s="271" customFormat="1">
      <c r="A172" s="118" t="s">
        <v>421</v>
      </c>
      <c r="B172" s="93" t="s">
        <v>422</v>
      </c>
      <c r="C172" s="129" t="s">
        <v>22</v>
      </c>
      <c r="D172" s="120">
        <v>71</v>
      </c>
    </row>
    <row r="173" spans="1:4" s="271" customFormat="1">
      <c r="A173" s="118" t="s">
        <v>587</v>
      </c>
      <c r="B173" s="93" t="s">
        <v>588</v>
      </c>
      <c r="C173" s="94" t="s">
        <v>25</v>
      </c>
      <c r="D173" s="177">
        <v>310.02999999999997</v>
      </c>
    </row>
    <row r="174" spans="1:4" s="271" customFormat="1">
      <c r="A174" s="118" t="s">
        <v>594</v>
      </c>
      <c r="B174" s="93" t="s">
        <v>596</v>
      </c>
      <c r="C174" s="94" t="s">
        <v>25</v>
      </c>
      <c r="D174" s="178">
        <v>44.18</v>
      </c>
    </row>
    <row r="175" spans="1:4" s="271" customFormat="1">
      <c r="A175" s="118" t="s">
        <v>604</v>
      </c>
      <c r="B175" s="93" t="s">
        <v>605</v>
      </c>
      <c r="C175" s="94" t="s">
        <v>30</v>
      </c>
      <c r="D175" s="178">
        <v>55.08</v>
      </c>
    </row>
    <row r="176" spans="1:4" s="271" customFormat="1">
      <c r="A176" s="118" t="s">
        <v>616</v>
      </c>
      <c r="B176" s="93" t="s">
        <v>619</v>
      </c>
      <c r="C176" s="94" t="s">
        <v>19</v>
      </c>
      <c r="D176" s="178">
        <v>114.77</v>
      </c>
    </row>
    <row r="177" spans="1:4" s="271" customFormat="1">
      <c r="A177" s="118" t="s">
        <v>617</v>
      </c>
      <c r="B177" s="93" t="s">
        <v>620</v>
      </c>
      <c r="C177" s="94" t="s">
        <v>19</v>
      </c>
      <c r="D177" s="178">
        <v>182.02</v>
      </c>
    </row>
    <row r="178" spans="1:4">
      <c r="A178" s="118"/>
      <c r="B178" s="93"/>
      <c r="C178" s="94"/>
      <c r="D178" s="121"/>
    </row>
  </sheetData>
  <autoFilter ref="A2:D178" xr:uid="{693474A6-2FEC-4076-9324-9D79D5E69ACE}">
    <sortState xmlns:xlrd2="http://schemas.microsoft.com/office/spreadsheetml/2017/richdata2" ref="A3:D178">
      <sortCondition sortBy="fontColor" ref="A2:A178" dxfId="32"/>
    </sortState>
  </autoFilter>
  <phoneticPr fontId="11" type="noConversion"/>
  <conditionalFormatting sqref="A155:A157">
    <cfRule type="duplicateValues" dxfId="6" priority="4"/>
  </conditionalFormatting>
  <conditionalFormatting sqref="A158">
    <cfRule type="duplicateValues" dxfId="5" priority="3"/>
  </conditionalFormatting>
  <conditionalFormatting sqref="A159">
    <cfRule type="duplicateValues" dxfId="4" priority="2"/>
  </conditionalFormatting>
  <conditionalFormatting sqref="A160:A165 A167:A1048576 A1:A154">
    <cfRule type="duplicateValues" dxfId="3" priority="5"/>
  </conditionalFormatting>
  <conditionalFormatting sqref="A166">
    <cfRule type="duplicateValues" dxfId="2" priority="1"/>
  </conditionalFormatting>
  <pageMargins left="0.47244094488188981" right="0.31496062992125984" top="0.86614173228346458" bottom="0.59055118110236227" header="0.31496062992125984" footer="0.31496062992125984"/>
  <pageSetup paperSize="9" scale="88" fitToHeight="0" orientation="portrait" r:id="rId1"/>
  <headerFooter scaleWithDoc="0">
    <oddHeader>&amp;C&amp;"-,Negrito"&amp;16CUSTO DE MATERIAIS&amp;R&amp;G</oddHeader>
    <oddFooter>&amp;R&amp;"-,Negrito"Página &amp;P de &amp;N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6345B-6EA9-460B-BE23-16E18B61B3CF}">
  <sheetPr>
    <tabColor rgb="FFFFC000"/>
  </sheetPr>
  <dimension ref="A1:E39"/>
  <sheetViews>
    <sheetView showGridLines="0" view="pageBreakPreview" zoomScaleNormal="100" zoomScaleSheetLayoutView="100" workbookViewId="0">
      <pane ySplit="2" topLeftCell="A3" activePane="bottomLeft" state="frozen"/>
      <selection pane="bottomLeft" activeCell="E35" sqref="E35"/>
    </sheetView>
  </sheetViews>
  <sheetFormatPr defaultRowHeight="17.100000000000001" customHeight="1"/>
  <cols>
    <col min="1" max="1" width="14.5" style="7" bestFit="1" customWidth="1"/>
    <col min="2" max="2" width="42" style="7" bestFit="1" customWidth="1"/>
    <col min="3" max="3" width="8.6640625" style="10" bestFit="1" customWidth="1"/>
    <col min="4" max="5" width="19.1640625" style="7" bestFit="1" customWidth="1"/>
    <col min="6" max="16384" width="9.33203125" style="7"/>
  </cols>
  <sheetData>
    <row r="1" spans="1:5" ht="17.100000000000001" customHeight="1">
      <c r="A1" s="95" t="s">
        <v>64</v>
      </c>
      <c r="B1" s="92" t="s">
        <v>221</v>
      </c>
      <c r="C1" s="92" t="s">
        <v>222</v>
      </c>
      <c r="D1" s="95" t="s">
        <v>223</v>
      </c>
      <c r="E1" s="92" t="s">
        <v>224</v>
      </c>
    </row>
    <row r="2" spans="1:5" ht="17.100000000000001" customHeight="1">
      <c r="A2" s="153">
        <v>0</v>
      </c>
      <c r="B2" s="23">
        <v>0</v>
      </c>
      <c r="C2" s="94">
        <v>0</v>
      </c>
      <c r="D2" s="91">
        <v>0</v>
      </c>
      <c r="E2" s="89">
        <v>0</v>
      </c>
    </row>
    <row r="3" spans="1:5" ht="17.100000000000001" customHeight="1">
      <c r="A3" s="272">
        <v>20000</v>
      </c>
      <c r="B3" s="268" t="s">
        <v>235</v>
      </c>
      <c r="C3" s="273" t="s">
        <v>220</v>
      </c>
      <c r="D3" s="274">
        <v>8.85</v>
      </c>
      <c r="E3" s="275">
        <v>18.71</v>
      </c>
    </row>
    <row r="4" spans="1:5" s="276" customFormat="1" ht="17.100000000000001" customHeight="1">
      <c r="A4" s="272">
        <v>20002</v>
      </c>
      <c r="B4" s="268" t="s">
        <v>142</v>
      </c>
      <c r="C4" s="273" t="s">
        <v>220</v>
      </c>
      <c r="D4" s="274">
        <v>10.53</v>
      </c>
      <c r="E4" s="275">
        <v>22.27</v>
      </c>
    </row>
    <row r="5" spans="1:5" ht="17.100000000000001" customHeight="1">
      <c r="A5" s="272">
        <v>20003</v>
      </c>
      <c r="B5" s="268" t="s">
        <v>133</v>
      </c>
      <c r="C5" s="273" t="s">
        <v>220</v>
      </c>
      <c r="D5" s="274">
        <v>6.67</v>
      </c>
      <c r="E5" s="275">
        <v>14.1</v>
      </c>
    </row>
    <row r="6" spans="1:5" s="276" customFormat="1" ht="17.100000000000001" customHeight="1">
      <c r="A6" s="272">
        <v>20016</v>
      </c>
      <c r="B6" s="268" t="s">
        <v>136</v>
      </c>
      <c r="C6" s="273" t="s">
        <v>220</v>
      </c>
      <c r="D6" s="274">
        <v>8.85</v>
      </c>
      <c r="E6" s="275">
        <v>18.71</v>
      </c>
    </row>
    <row r="7" spans="1:5" s="276" customFormat="1" ht="17.100000000000001" customHeight="1">
      <c r="A7" s="272">
        <v>20017</v>
      </c>
      <c r="B7" s="268" t="s">
        <v>97</v>
      </c>
      <c r="C7" s="273" t="s">
        <v>220</v>
      </c>
      <c r="D7" s="274">
        <v>8.85</v>
      </c>
      <c r="E7" s="275">
        <v>18.71</v>
      </c>
    </row>
    <row r="8" spans="1:5" ht="17.100000000000001" customHeight="1">
      <c r="A8" s="272">
        <v>20018</v>
      </c>
      <c r="B8" s="268" t="s">
        <v>150</v>
      </c>
      <c r="C8" s="273" t="s">
        <v>220</v>
      </c>
      <c r="D8" s="274">
        <v>8.85</v>
      </c>
      <c r="E8" s="275">
        <v>18.71</v>
      </c>
    </row>
    <row r="9" spans="1:5" ht="17.100000000000001" customHeight="1">
      <c r="A9" s="272">
        <v>20031</v>
      </c>
      <c r="B9" s="268" t="s">
        <v>108</v>
      </c>
      <c r="C9" s="273" t="s">
        <v>220</v>
      </c>
      <c r="D9" s="274">
        <v>6.14</v>
      </c>
      <c r="E9" s="275">
        <v>12.98</v>
      </c>
    </row>
    <row r="10" spans="1:5" ht="17.100000000000001" customHeight="1">
      <c r="A10" s="272" t="s">
        <v>437</v>
      </c>
      <c r="B10" s="268" t="s">
        <v>431</v>
      </c>
      <c r="C10" s="273" t="s">
        <v>432</v>
      </c>
      <c r="D10" s="274"/>
      <c r="E10" s="275">
        <v>18121.240000000002</v>
      </c>
    </row>
    <row r="11" spans="1:5" ht="17.100000000000001" customHeight="1">
      <c r="A11" s="272" t="s">
        <v>438</v>
      </c>
      <c r="B11" s="268" t="s">
        <v>433</v>
      </c>
      <c r="C11" s="273" t="s">
        <v>432</v>
      </c>
      <c r="D11" s="274"/>
      <c r="E11" s="275">
        <v>5583.8</v>
      </c>
    </row>
    <row r="12" spans="1:5" ht="17.100000000000001" customHeight="1">
      <c r="A12" s="272" t="s">
        <v>439</v>
      </c>
      <c r="B12" s="268" t="s">
        <v>434</v>
      </c>
      <c r="C12" s="273" t="s">
        <v>432</v>
      </c>
      <c r="D12" s="274"/>
      <c r="E12" s="275">
        <v>2186.31</v>
      </c>
    </row>
    <row r="13" spans="1:5" ht="17.100000000000001" customHeight="1">
      <c r="A13" s="272" t="s">
        <v>440</v>
      </c>
      <c r="B13" s="268" t="s">
        <v>435</v>
      </c>
      <c r="C13" s="273" t="s">
        <v>432</v>
      </c>
      <c r="D13" s="274"/>
      <c r="E13" s="275">
        <v>3273.66</v>
      </c>
    </row>
    <row r="14" spans="1:5" s="276" customFormat="1" ht="17.100000000000001" customHeight="1">
      <c r="A14" s="272" t="s">
        <v>441</v>
      </c>
      <c r="B14" s="268" t="s">
        <v>782</v>
      </c>
      <c r="C14" s="273" t="s">
        <v>432</v>
      </c>
      <c r="D14" s="274"/>
      <c r="E14" s="275">
        <v>6771.77</v>
      </c>
    </row>
    <row r="15" spans="1:5" s="276" customFormat="1" ht="17.100000000000001" customHeight="1">
      <c r="A15" s="272" t="s">
        <v>442</v>
      </c>
      <c r="B15" s="268" t="s">
        <v>436</v>
      </c>
      <c r="C15" s="273" t="s">
        <v>432</v>
      </c>
      <c r="D15" s="274"/>
      <c r="E15" s="275">
        <v>2263.6999999999998</v>
      </c>
    </row>
    <row r="16" spans="1:5" s="276" customFormat="1" ht="17.100000000000001" customHeight="1">
      <c r="A16" s="272" t="s">
        <v>389</v>
      </c>
      <c r="B16" s="268" t="s">
        <v>401</v>
      </c>
      <c r="C16" s="273" t="s">
        <v>220</v>
      </c>
      <c r="D16" s="274">
        <v>13.32</v>
      </c>
      <c r="E16" s="275">
        <v>28.17</v>
      </c>
    </row>
    <row r="17" spans="1:5" ht="17.100000000000001" customHeight="1">
      <c r="A17" s="153">
        <v>21</v>
      </c>
      <c r="B17" s="23" t="s">
        <v>390</v>
      </c>
      <c r="C17" s="94" t="s">
        <v>220</v>
      </c>
      <c r="D17" s="91">
        <v>8.4499999999999993</v>
      </c>
      <c r="E17" s="89">
        <v>16.21</v>
      </c>
    </row>
    <row r="18" spans="1:5" ht="17.100000000000001" customHeight="1">
      <c r="A18" s="154">
        <v>20001</v>
      </c>
      <c r="B18" s="23" t="s">
        <v>232</v>
      </c>
      <c r="C18" s="94" t="s">
        <v>220</v>
      </c>
      <c r="D18" s="91">
        <v>8.35</v>
      </c>
      <c r="E18" s="89">
        <v>16.02</v>
      </c>
    </row>
    <row r="19" spans="1:5" ht="17.100000000000001" customHeight="1">
      <c r="A19" s="154">
        <v>20004</v>
      </c>
      <c r="B19" s="23" t="s">
        <v>234</v>
      </c>
      <c r="C19" s="94" t="s">
        <v>220</v>
      </c>
      <c r="D19" s="91">
        <v>13.55</v>
      </c>
      <c r="E19" s="89">
        <v>25.99</v>
      </c>
    </row>
    <row r="20" spans="1:5" ht="17.100000000000001" customHeight="1">
      <c r="A20" s="154">
        <v>20006</v>
      </c>
      <c r="B20" s="23" t="s">
        <v>233</v>
      </c>
      <c r="C20" s="94" t="s">
        <v>220</v>
      </c>
      <c r="D20" s="91">
        <v>7.57</v>
      </c>
      <c r="E20" s="89">
        <v>14.52</v>
      </c>
    </row>
    <row r="21" spans="1:5" ht="17.100000000000001" customHeight="1">
      <c r="A21" s="154">
        <v>20008</v>
      </c>
      <c r="B21" s="23" t="s">
        <v>237</v>
      </c>
      <c r="C21" s="94" t="s">
        <v>220</v>
      </c>
      <c r="D21" s="91">
        <v>13.55</v>
      </c>
      <c r="E21" s="89">
        <v>25.99</v>
      </c>
    </row>
    <row r="22" spans="1:5" ht="17.100000000000001" customHeight="1">
      <c r="A22" s="154">
        <v>20013</v>
      </c>
      <c r="B22" s="23" t="s">
        <v>228</v>
      </c>
      <c r="C22" s="94" t="s">
        <v>220</v>
      </c>
      <c r="D22" s="91">
        <v>6.08</v>
      </c>
      <c r="E22" s="89">
        <v>11.66</v>
      </c>
    </row>
    <row r="23" spans="1:5" ht="17.100000000000001" customHeight="1">
      <c r="A23" s="154">
        <v>20014</v>
      </c>
      <c r="B23" s="23" t="s">
        <v>225</v>
      </c>
      <c r="C23" s="94" t="s">
        <v>220</v>
      </c>
      <c r="D23" s="91">
        <v>8.82</v>
      </c>
      <c r="E23" s="89">
        <v>19.559999999999999</v>
      </c>
    </row>
    <row r="24" spans="1:5" s="276" customFormat="1" ht="17.100000000000001" customHeight="1">
      <c r="A24" s="154">
        <v>20015</v>
      </c>
      <c r="B24" s="23" t="s">
        <v>140</v>
      </c>
      <c r="C24" s="94" t="s">
        <v>220</v>
      </c>
      <c r="D24" s="91">
        <v>10.1</v>
      </c>
      <c r="E24" s="89">
        <v>15.82</v>
      </c>
    </row>
    <row r="25" spans="1:5" ht="17.100000000000001" customHeight="1">
      <c r="A25" s="154">
        <v>20019</v>
      </c>
      <c r="B25" s="23" t="s">
        <v>238</v>
      </c>
      <c r="C25" s="94" t="s">
        <v>220</v>
      </c>
      <c r="D25" s="91">
        <v>8.4499999999999993</v>
      </c>
      <c r="E25" s="89">
        <v>16.21</v>
      </c>
    </row>
    <row r="26" spans="1:5" ht="17.100000000000001" customHeight="1">
      <c r="A26" s="154">
        <v>20021</v>
      </c>
      <c r="B26" s="23" t="s">
        <v>229</v>
      </c>
      <c r="C26" s="94" t="s">
        <v>220</v>
      </c>
      <c r="D26" s="91">
        <v>8.25</v>
      </c>
      <c r="E26" s="89">
        <v>15.82</v>
      </c>
    </row>
    <row r="27" spans="1:5" ht="17.100000000000001" customHeight="1">
      <c r="A27" s="154">
        <v>20023</v>
      </c>
      <c r="B27" s="23" t="s">
        <v>241</v>
      </c>
      <c r="C27" s="94" t="s">
        <v>220</v>
      </c>
      <c r="D27" s="91">
        <v>8.25</v>
      </c>
      <c r="E27" s="89">
        <v>15.82</v>
      </c>
    </row>
    <row r="28" spans="1:5" ht="17.100000000000001" customHeight="1">
      <c r="A28" s="154">
        <v>20026</v>
      </c>
      <c r="B28" s="23" t="s">
        <v>236</v>
      </c>
      <c r="C28" s="94" t="s">
        <v>220</v>
      </c>
      <c r="D28" s="91">
        <v>10.08</v>
      </c>
      <c r="E28" s="89">
        <v>19.329999999999998</v>
      </c>
    </row>
    <row r="29" spans="1:5" ht="17.100000000000001" customHeight="1">
      <c r="A29" s="154">
        <v>20027</v>
      </c>
      <c r="B29" s="23" t="s">
        <v>230</v>
      </c>
      <c r="C29" s="94" t="s">
        <v>220</v>
      </c>
      <c r="D29" s="91">
        <v>8.52</v>
      </c>
      <c r="E29" s="89">
        <v>16.34</v>
      </c>
    </row>
    <row r="30" spans="1:5" s="276" customFormat="1" ht="17.100000000000001" customHeight="1">
      <c r="A30" s="154">
        <v>20028</v>
      </c>
      <c r="B30" s="23" t="s">
        <v>231</v>
      </c>
      <c r="C30" s="94" t="s">
        <v>220</v>
      </c>
      <c r="D30" s="91">
        <v>10.37</v>
      </c>
      <c r="E30" s="89">
        <v>19.89</v>
      </c>
    </row>
    <row r="31" spans="1:5" s="276" customFormat="1" ht="17.100000000000001" customHeight="1">
      <c r="A31" s="154">
        <v>20029</v>
      </c>
      <c r="B31" s="23" t="s">
        <v>159</v>
      </c>
      <c r="C31" s="94" t="s">
        <v>220</v>
      </c>
      <c r="D31" s="91">
        <v>7.3</v>
      </c>
      <c r="E31" s="89">
        <v>14</v>
      </c>
    </row>
    <row r="32" spans="1:5" s="276" customFormat="1" ht="17.100000000000001" customHeight="1">
      <c r="A32" s="154">
        <v>21009</v>
      </c>
      <c r="B32" s="23" t="s">
        <v>227</v>
      </c>
      <c r="C32" s="94" t="s">
        <v>220</v>
      </c>
      <c r="D32" s="91">
        <v>6.45</v>
      </c>
      <c r="E32" s="89">
        <v>12.37</v>
      </c>
    </row>
    <row r="33" spans="1:5" s="276" customFormat="1" ht="17.100000000000001" customHeight="1">
      <c r="A33" s="154">
        <v>21016</v>
      </c>
      <c r="B33" s="23" t="s">
        <v>240</v>
      </c>
      <c r="C33" s="94" t="s">
        <v>220</v>
      </c>
      <c r="D33" s="91">
        <v>6.45</v>
      </c>
      <c r="E33" s="89">
        <v>12.37</v>
      </c>
    </row>
    <row r="34" spans="1:5" s="276" customFormat="1" ht="17.100000000000001" customHeight="1">
      <c r="A34" s="154">
        <v>21019</v>
      </c>
      <c r="B34" s="23" t="s">
        <v>239</v>
      </c>
      <c r="C34" s="94" t="s">
        <v>220</v>
      </c>
      <c r="D34" s="91">
        <v>6.45</v>
      </c>
      <c r="E34" s="89">
        <v>12.37</v>
      </c>
    </row>
    <row r="35" spans="1:5" s="276" customFormat="1" ht="17.100000000000001" customHeight="1">
      <c r="A35" s="154">
        <v>21021</v>
      </c>
      <c r="B35" s="23" t="s">
        <v>242</v>
      </c>
      <c r="C35" s="94" t="s">
        <v>220</v>
      </c>
      <c r="D35" s="91">
        <v>8.25</v>
      </c>
      <c r="E35" s="89">
        <v>15.82</v>
      </c>
    </row>
    <row r="36" spans="1:5" ht="17.100000000000001" customHeight="1">
      <c r="A36" s="154">
        <v>21025</v>
      </c>
      <c r="B36" s="23" t="s">
        <v>226</v>
      </c>
      <c r="C36" s="94" t="s">
        <v>220</v>
      </c>
      <c r="D36" s="91">
        <v>8.25</v>
      </c>
      <c r="E36" s="89">
        <v>15.82</v>
      </c>
    </row>
    <row r="37" spans="1:5" s="276" customFormat="1" ht="17.100000000000001" customHeight="1">
      <c r="A37" s="154" t="s">
        <v>388</v>
      </c>
      <c r="B37" s="23" t="s">
        <v>390</v>
      </c>
      <c r="C37" s="94" t="s">
        <v>220</v>
      </c>
      <c r="D37" s="91">
        <v>7.47</v>
      </c>
      <c r="E37" s="89">
        <v>14.33</v>
      </c>
    </row>
    <row r="38" spans="1:5" ht="17.100000000000001" customHeight="1">
      <c r="A38" s="153"/>
      <c r="B38" s="23"/>
      <c r="C38" s="94"/>
      <c r="D38" s="91"/>
      <c r="E38" s="89"/>
    </row>
    <row r="39" spans="1:5" ht="17.100000000000001" customHeight="1">
      <c r="A39" s="153"/>
      <c r="B39" s="23"/>
      <c r="C39" s="94"/>
      <c r="D39" s="91"/>
      <c r="E39" s="89"/>
    </row>
  </sheetData>
  <autoFilter ref="A2:E39" xr:uid="{BB66345B-6EA9-460B-BE23-16E18B61B3CF}">
    <sortState xmlns:xlrd2="http://schemas.microsoft.com/office/spreadsheetml/2017/richdata2" ref="A3:E39">
      <sortCondition sortBy="fontColor" ref="A2:A39" dxfId="30"/>
    </sortState>
  </autoFilter>
  <phoneticPr fontId="11" type="noConversion"/>
  <conditionalFormatting sqref="A1:A1048576">
    <cfRule type="duplicateValues" dxfId="1" priority="1"/>
  </conditionalFormatting>
  <pageMargins left="0.47244094488188981" right="0.31496062992125984" top="0.86614173228346458" bottom="0.59055118110236227" header="0.31496062992125984" footer="0.31496062992125984"/>
  <pageSetup paperSize="9" orientation="portrait" horizontalDpi="300" verticalDpi="300" r:id="rId1"/>
  <headerFooter scaleWithDoc="0">
    <oddHeader>&amp;C&amp;"-,Negrito"&amp;16CUSTO DE MÃO-DE-OBRA&amp;R&amp;G</oddHeader>
    <oddFooter>&amp;R&amp;"-,Negrito"Página &amp;P de &amp;N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385A2-9B98-491B-88CA-1C620AD41E67}">
  <sheetPr>
    <tabColor rgb="FFFFC000"/>
    <pageSetUpPr fitToPage="1"/>
  </sheetPr>
  <dimension ref="A1:E101"/>
  <sheetViews>
    <sheetView showGridLines="0" view="pageBreakPreview" zoomScaleNormal="100" zoomScaleSheetLayoutView="100" workbookViewId="0">
      <pane ySplit="2" topLeftCell="A3" activePane="bottomLeft" state="frozen"/>
      <selection pane="bottomLeft" activeCell="D67" sqref="D67"/>
    </sheetView>
  </sheetViews>
  <sheetFormatPr defaultRowHeight="17.100000000000001" customHeight="1"/>
  <cols>
    <col min="1" max="1" width="14.5" style="175" bestFit="1" customWidth="1"/>
    <col min="2" max="2" width="73.33203125" style="175" bestFit="1" customWidth="1"/>
    <col min="3" max="3" width="7.6640625" style="175" bestFit="1" customWidth="1"/>
    <col min="4" max="4" width="11" style="175" bestFit="1" customWidth="1"/>
    <col min="5" max="5" width="10.5" style="175" bestFit="1" customWidth="1"/>
    <col min="6" max="16384" width="9.33203125" style="175"/>
  </cols>
  <sheetData>
    <row r="1" spans="1:5" ht="17.100000000000001" customHeight="1">
      <c r="A1" s="85" t="s">
        <v>64</v>
      </c>
      <c r="B1" s="85" t="s">
        <v>217</v>
      </c>
      <c r="C1" s="86" t="s">
        <v>13</v>
      </c>
      <c r="D1" s="87" t="s">
        <v>218</v>
      </c>
      <c r="E1" s="87" t="s">
        <v>219</v>
      </c>
    </row>
    <row r="2" spans="1:5" ht="17.100000000000001" customHeight="1">
      <c r="A2" s="118">
        <v>0</v>
      </c>
      <c r="B2" s="23">
        <v>0</v>
      </c>
      <c r="C2" s="88">
        <v>0</v>
      </c>
      <c r="D2" s="89">
        <v>0</v>
      </c>
      <c r="E2" s="89">
        <v>0</v>
      </c>
    </row>
    <row r="3" spans="1:5" s="271" customFormat="1" ht="17.100000000000001" customHeight="1">
      <c r="A3" s="267">
        <v>30000</v>
      </c>
      <c r="B3" s="268" t="s">
        <v>141</v>
      </c>
      <c r="C3" s="269" t="s">
        <v>220</v>
      </c>
      <c r="D3" s="270">
        <v>225.65</v>
      </c>
      <c r="E3" s="270">
        <v>71.760000000000005</v>
      </c>
    </row>
    <row r="4" spans="1:5" ht="17.100000000000001" customHeight="1">
      <c r="A4" s="267">
        <v>30032</v>
      </c>
      <c r="B4" s="268" t="s">
        <v>156</v>
      </c>
      <c r="C4" s="269" t="s">
        <v>220</v>
      </c>
      <c r="D4" s="270">
        <v>0.92</v>
      </c>
      <c r="E4" s="270">
        <v>0.55000000000000004</v>
      </c>
    </row>
    <row r="5" spans="1:5" ht="17.100000000000001" customHeight="1">
      <c r="A5" s="267">
        <v>30033</v>
      </c>
      <c r="B5" s="268" t="s">
        <v>109</v>
      </c>
      <c r="C5" s="269" t="s">
        <v>220</v>
      </c>
      <c r="D5" s="270">
        <v>0.75</v>
      </c>
      <c r="E5" s="270">
        <v>0.5</v>
      </c>
    </row>
    <row r="6" spans="1:5" ht="17.100000000000001" customHeight="1">
      <c r="A6" s="267">
        <v>30034</v>
      </c>
      <c r="B6" s="268" t="s">
        <v>157</v>
      </c>
      <c r="C6" s="269" t="s">
        <v>220</v>
      </c>
      <c r="D6" s="270">
        <v>4.93</v>
      </c>
      <c r="E6" s="270">
        <v>0.65</v>
      </c>
    </row>
    <row r="7" spans="1:5" ht="17.100000000000001" customHeight="1">
      <c r="A7" s="267">
        <v>30035</v>
      </c>
      <c r="B7" s="268" t="s">
        <v>143</v>
      </c>
      <c r="C7" s="269" t="s">
        <v>220</v>
      </c>
      <c r="D7" s="270">
        <v>253.44</v>
      </c>
      <c r="E7" s="270">
        <v>48.18</v>
      </c>
    </row>
    <row r="8" spans="1:5" ht="17.100000000000001" customHeight="1">
      <c r="A8" s="267">
        <v>30037</v>
      </c>
      <c r="B8" s="268" t="s">
        <v>146</v>
      </c>
      <c r="C8" s="269" t="s">
        <v>220</v>
      </c>
      <c r="D8" s="270">
        <v>296.79000000000002</v>
      </c>
      <c r="E8" s="270">
        <v>57.98</v>
      </c>
    </row>
    <row r="9" spans="1:5" ht="17.100000000000001" customHeight="1">
      <c r="A9" s="267">
        <v>30039</v>
      </c>
      <c r="B9" s="268" t="s">
        <v>120</v>
      </c>
      <c r="C9" s="269" t="s">
        <v>220</v>
      </c>
      <c r="D9" s="270">
        <v>231.68</v>
      </c>
      <c r="E9" s="270">
        <v>43.98</v>
      </c>
    </row>
    <row r="10" spans="1:5" ht="17.100000000000001" customHeight="1">
      <c r="A10" s="267">
        <v>30042</v>
      </c>
      <c r="B10" s="268" t="s">
        <v>158</v>
      </c>
      <c r="C10" s="269" t="s">
        <v>220</v>
      </c>
      <c r="D10" s="270">
        <v>37.67</v>
      </c>
      <c r="E10" s="270">
        <v>2.7</v>
      </c>
    </row>
    <row r="11" spans="1:5" ht="17.100000000000001" customHeight="1">
      <c r="A11" s="267">
        <v>30046</v>
      </c>
      <c r="B11" s="268" t="s">
        <v>196</v>
      </c>
      <c r="C11" s="269" t="s">
        <v>220</v>
      </c>
      <c r="D11" s="270">
        <v>239.37</v>
      </c>
      <c r="E11" s="270">
        <v>84.93</v>
      </c>
    </row>
    <row r="12" spans="1:5" ht="17.100000000000001" customHeight="1">
      <c r="A12" s="267">
        <v>30047</v>
      </c>
      <c r="B12" s="268" t="s">
        <v>149</v>
      </c>
      <c r="C12" s="269" t="s">
        <v>220</v>
      </c>
      <c r="D12" s="270">
        <v>0.9</v>
      </c>
      <c r="E12" s="270">
        <v>0.57999999999999996</v>
      </c>
    </row>
    <row r="13" spans="1:5" ht="17.100000000000001" customHeight="1">
      <c r="A13" s="267">
        <v>30057</v>
      </c>
      <c r="B13" s="268" t="s">
        <v>187</v>
      </c>
      <c r="C13" s="269" t="s">
        <v>220</v>
      </c>
      <c r="D13" s="270">
        <v>307.67</v>
      </c>
      <c r="E13" s="270">
        <v>125.69</v>
      </c>
    </row>
    <row r="14" spans="1:5" ht="17.100000000000001" customHeight="1">
      <c r="A14" s="267">
        <v>31015</v>
      </c>
      <c r="B14" s="268" t="s">
        <v>163</v>
      </c>
      <c r="C14" s="269" t="s">
        <v>220</v>
      </c>
      <c r="D14" s="270">
        <v>4.24</v>
      </c>
      <c r="E14" s="270">
        <v>1.1499999999999999</v>
      </c>
    </row>
    <row r="15" spans="1:5" ht="17.100000000000001" customHeight="1">
      <c r="A15" s="267" t="s">
        <v>437</v>
      </c>
      <c r="B15" s="268" t="s">
        <v>445</v>
      </c>
      <c r="C15" s="269" t="s">
        <v>432</v>
      </c>
      <c r="D15" s="270">
        <v>2997.26</v>
      </c>
      <c r="E15" s="270"/>
    </row>
    <row r="16" spans="1:5" ht="17.100000000000001" customHeight="1">
      <c r="A16" s="267" t="s">
        <v>385</v>
      </c>
      <c r="B16" s="268" t="s">
        <v>387</v>
      </c>
      <c r="C16" s="269" t="s">
        <v>220</v>
      </c>
      <c r="D16" s="275">
        <v>0.12</v>
      </c>
      <c r="E16" s="275">
        <v>0.06</v>
      </c>
    </row>
    <row r="17" spans="1:5" ht="17.100000000000001" customHeight="1">
      <c r="A17" s="267" t="s">
        <v>126</v>
      </c>
      <c r="B17" s="268" t="s">
        <v>430</v>
      </c>
      <c r="C17" s="269" t="s">
        <v>220</v>
      </c>
      <c r="D17" s="270">
        <v>261.48</v>
      </c>
      <c r="E17" s="270">
        <v>129.22</v>
      </c>
    </row>
    <row r="18" spans="1:5" ht="17.100000000000001" customHeight="1">
      <c r="A18" s="267" t="s">
        <v>128</v>
      </c>
      <c r="B18" s="268" t="s">
        <v>383</v>
      </c>
      <c r="C18" s="269" t="s">
        <v>220</v>
      </c>
      <c r="D18" s="270">
        <v>450.09</v>
      </c>
      <c r="E18" s="270">
        <v>52.87</v>
      </c>
    </row>
    <row r="19" spans="1:5" ht="17.100000000000001" customHeight="1">
      <c r="A19" s="267" t="s">
        <v>125</v>
      </c>
      <c r="B19" s="268" t="s">
        <v>382</v>
      </c>
      <c r="C19" s="269" t="s">
        <v>220</v>
      </c>
      <c r="D19" s="270">
        <v>22.3</v>
      </c>
      <c r="E19" s="270">
        <v>20.63</v>
      </c>
    </row>
    <row r="20" spans="1:5" ht="17.100000000000001" customHeight="1">
      <c r="A20" s="267" t="s">
        <v>584</v>
      </c>
      <c r="B20" s="268" t="s">
        <v>585</v>
      </c>
      <c r="C20" s="269" t="s">
        <v>220</v>
      </c>
      <c r="D20" s="270">
        <v>5.59</v>
      </c>
      <c r="E20" s="270">
        <v>2.98</v>
      </c>
    </row>
    <row r="21" spans="1:5" ht="17.100000000000001" customHeight="1">
      <c r="A21" s="267" t="s">
        <v>124</v>
      </c>
      <c r="B21" s="268" t="s">
        <v>123</v>
      </c>
      <c r="C21" s="269" t="s">
        <v>220</v>
      </c>
      <c r="D21" s="270">
        <v>104.42</v>
      </c>
      <c r="E21" s="270">
        <v>3.94</v>
      </c>
    </row>
    <row r="22" spans="1:5" ht="17.100000000000001" customHeight="1">
      <c r="A22" s="267" t="s">
        <v>741</v>
      </c>
      <c r="B22" s="268" t="s">
        <v>743</v>
      </c>
      <c r="C22" s="269" t="s">
        <v>220</v>
      </c>
      <c r="D22" s="275">
        <v>25.81</v>
      </c>
      <c r="E22" s="275">
        <v>5.63</v>
      </c>
    </row>
    <row r="23" spans="1:5" ht="17.100000000000001" customHeight="1">
      <c r="A23" s="267" t="s">
        <v>742</v>
      </c>
      <c r="B23" s="286" t="s">
        <v>744</v>
      </c>
      <c r="C23" s="269" t="s">
        <v>220</v>
      </c>
      <c r="D23" s="275">
        <v>21.41</v>
      </c>
      <c r="E23" s="275">
        <v>20.059999999999999</v>
      </c>
    </row>
    <row r="24" spans="1:5" ht="17.100000000000001" customHeight="1">
      <c r="A24" s="267" t="s">
        <v>749</v>
      </c>
      <c r="B24" s="268" t="s">
        <v>750</v>
      </c>
      <c r="C24" s="269" t="s">
        <v>220</v>
      </c>
      <c r="D24" s="275">
        <v>365.66</v>
      </c>
      <c r="E24" s="275">
        <v>146.30000000000001</v>
      </c>
    </row>
    <row r="25" spans="1:5" ht="17.100000000000001" customHeight="1">
      <c r="A25" s="267" t="s">
        <v>755</v>
      </c>
      <c r="B25" s="268" t="s">
        <v>757</v>
      </c>
      <c r="C25" s="269" t="s">
        <v>220</v>
      </c>
      <c r="D25" s="275">
        <v>80.53</v>
      </c>
      <c r="E25" s="275">
        <v>51.69</v>
      </c>
    </row>
    <row r="26" spans="1:5" ht="17.100000000000001" customHeight="1">
      <c r="A26" s="267" t="s">
        <v>756</v>
      </c>
      <c r="B26" s="268" t="s">
        <v>758</v>
      </c>
      <c r="C26" s="269" t="s">
        <v>220</v>
      </c>
      <c r="D26" s="275">
        <v>41.99</v>
      </c>
      <c r="E26" s="275">
        <v>33.04</v>
      </c>
    </row>
    <row r="27" spans="1:5" ht="17.100000000000001" customHeight="1">
      <c r="A27" s="267" t="s">
        <v>765</v>
      </c>
      <c r="B27" s="268" t="s">
        <v>766</v>
      </c>
      <c r="C27" s="269" t="s">
        <v>220</v>
      </c>
      <c r="D27" s="275">
        <v>0.94</v>
      </c>
      <c r="E27" s="275">
        <v>0.47</v>
      </c>
    </row>
    <row r="28" spans="1:5" ht="17.100000000000001" customHeight="1">
      <c r="A28" s="118">
        <v>30001</v>
      </c>
      <c r="B28" s="23" t="s">
        <v>207</v>
      </c>
      <c r="C28" s="88" t="s">
        <v>220</v>
      </c>
      <c r="D28" s="176">
        <v>640.29</v>
      </c>
      <c r="E28" s="176">
        <v>176.58</v>
      </c>
    </row>
    <row r="29" spans="1:5" ht="17.100000000000001" customHeight="1">
      <c r="A29" s="118">
        <v>30002</v>
      </c>
      <c r="B29" s="23" t="s">
        <v>208</v>
      </c>
      <c r="C29" s="88" t="s">
        <v>220</v>
      </c>
      <c r="D29" s="89">
        <v>384.76</v>
      </c>
      <c r="E29" s="89">
        <v>110.2</v>
      </c>
    </row>
    <row r="30" spans="1:5" ht="17.100000000000001" customHeight="1">
      <c r="A30" s="118">
        <v>30005</v>
      </c>
      <c r="B30" s="23" t="s">
        <v>205</v>
      </c>
      <c r="C30" s="88" t="s">
        <v>220</v>
      </c>
      <c r="D30" s="176">
        <v>97.43</v>
      </c>
      <c r="E30" s="176">
        <v>24.94</v>
      </c>
    </row>
    <row r="31" spans="1:5" ht="17.100000000000001" customHeight="1">
      <c r="A31" s="118">
        <v>30006</v>
      </c>
      <c r="B31" s="23" t="s">
        <v>206</v>
      </c>
      <c r="C31" s="88" t="s">
        <v>220</v>
      </c>
      <c r="D31" s="89">
        <v>75.34</v>
      </c>
      <c r="E31" s="89">
        <v>24</v>
      </c>
    </row>
    <row r="32" spans="1:5" ht="17.100000000000001" customHeight="1">
      <c r="A32" s="118">
        <v>30007</v>
      </c>
      <c r="B32" s="23" t="s">
        <v>181</v>
      </c>
      <c r="C32" s="88" t="s">
        <v>220</v>
      </c>
      <c r="D32" s="89">
        <v>292.94</v>
      </c>
      <c r="E32" s="89">
        <v>96.61</v>
      </c>
    </row>
    <row r="33" spans="1:5" s="271" customFormat="1" ht="17.100000000000001" customHeight="1">
      <c r="A33" s="118">
        <v>30008</v>
      </c>
      <c r="B33" s="23" t="s">
        <v>148</v>
      </c>
      <c r="C33" s="88" t="s">
        <v>220</v>
      </c>
      <c r="D33" s="176">
        <v>115.78</v>
      </c>
      <c r="E33" s="176">
        <v>45.88</v>
      </c>
    </row>
    <row r="34" spans="1:5" s="271" customFormat="1" ht="17.100000000000001" customHeight="1">
      <c r="A34" s="118">
        <v>30009</v>
      </c>
      <c r="B34" s="23" t="s">
        <v>202</v>
      </c>
      <c r="C34" s="88" t="s">
        <v>220</v>
      </c>
      <c r="D34" s="176">
        <v>160.26</v>
      </c>
      <c r="E34" s="176">
        <v>58.31</v>
      </c>
    </row>
    <row r="35" spans="1:5" s="271" customFormat="1" ht="17.100000000000001" customHeight="1">
      <c r="A35" s="118">
        <v>30010</v>
      </c>
      <c r="B35" s="23" t="s">
        <v>180</v>
      </c>
      <c r="C35" s="88" t="s">
        <v>220</v>
      </c>
      <c r="D35" s="89">
        <v>136.43</v>
      </c>
      <c r="E35" s="89">
        <v>51.05</v>
      </c>
    </row>
    <row r="36" spans="1:5" s="271" customFormat="1" ht="17.100000000000001" customHeight="1">
      <c r="A36" s="118">
        <v>30011</v>
      </c>
      <c r="B36" s="23" t="s">
        <v>186</v>
      </c>
      <c r="C36" s="88" t="s">
        <v>220</v>
      </c>
      <c r="D36" s="89">
        <v>237.86</v>
      </c>
      <c r="E36" s="89">
        <v>86.75</v>
      </c>
    </row>
    <row r="37" spans="1:5" ht="17.100000000000001" customHeight="1">
      <c r="A37" s="118">
        <v>30012</v>
      </c>
      <c r="B37" s="23" t="s">
        <v>200</v>
      </c>
      <c r="C37" s="88" t="s">
        <v>220</v>
      </c>
      <c r="D37" s="89">
        <v>84.21</v>
      </c>
      <c r="E37" s="89">
        <v>31.94</v>
      </c>
    </row>
    <row r="38" spans="1:5" s="271" customFormat="1" ht="17.100000000000001" customHeight="1">
      <c r="A38" s="118">
        <v>30013</v>
      </c>
      <c r="B38" s="23" t="s">
        <v>191</v>
      </c>
      <c r="C38" s="88" t="s">
        <v>220</v>
      </c>
      <c r="D38" s="176">
        <v>3.39</v>
      </c>
      <c r="E38" s="176">
        <v>2.1800000000000002</v>
      </c>
    </row>
    <row r="39" spans="1:5" s="271" customFormat="1" ht="17.100000000000001" customHeight="1">
      <c r="A39" s="118">
        <v>30014</v>
      </c>
      <c r="B39" s="23" t="s">
        <v>201</v>
      </c>
      <c r="C39" s="88" t="s">
        <v>220</v>
      </c>
      <c r="D39" s="89">
        <v>123.03</v>
      </c>
      <c r="E39" s="89">
        <v>44.07</v>
      </c>
    </row>
    <row r="40" spans="1:5" ht="17.100000000000001" customHeight="1">
      <c r="A40" s="118">
        <v>30015</v>
      </c>
      <c r="B40" s="23" t="s">
        <v>199</v>
      </c>
      <c r="C40" s="88" t="s">
        <v>220</v>
      </c>
      <c r="D40" s="89">
        <v>124.52</v>
      </c>
      <c r="E40" s="89">
        <v>48.17</v>
      </c>
    </row>
    <row r="41" spans="1:5" ht="17.100000000000001" customHeight="1">
      <c r="A41" s="118">
        <v>30016</v>
      </c>
      <c r="B41" s="23" t="s">
        <v>211</v>
      </c>
      <c r="C41" s="88" t="s">
        <v>220</v>
      </c>
      <c r="D41" s="89">
        <v>136.59</v>
      </c>
      <c r="E41" s="89">
        <v>66.2</v>
      </c>
    </row>
    <row r="42" spans="1:5" s="271" customFormat="1" ht="17.100000000000001" customHeight="1">
      <c r="A42" s="118">
        <v>30017</v>
      </c>
      <c r="B42" s="23" t="s">
        <v>215</v>
      </c>
      <c r="C42" s="88" t="s">
        <v>220</v>
      </c>
      <c r="D42" s="89">
        <v>4.5999999999999996</v>
      </c>
      <c r="E42" s="89">
        <v>2.76</v>
      </c>
    </row>
    <row r="43" spans="1:5" ht="17.100000000000001" customHeight="1">
      <c r="A43" s="118">
        <v>30018</v>
      </c>
      <c r="B43" s="23" t="s">
        <v>185</v>
      </c>
      <c r="C43" s="88" t="s">
        <v>220</v>
      </c>
      <c r="D43" s="89">
        <v>6.06</v>
      </c>
      <c r="E43" s="89">
        <v>3.64</v>
      </c>
    </row>
    <row r="44" spans="1:5" ht="17.100000000000001" customHeight="1">
      <c r="A44" s="118">
        <v>30019</v>
      </c>
      <c r="B44" s="23" t="s">
        <v>190</v>
      </c>
      <c r="C44" s="88" t="s">
        <v>220</v>
      </c>
      <c r="D44" s="89">
        <v>889.37</v>
      </c>
      <c r="E44" s="89">
        <v>287.17</v>
      </c>
    </row>
    <row r="45" spans="1:5" ht="17.100000000000001" customHeight="1">
      <c r="A45" s="118">
        <v>30020</v>
      </c>
      <c r="B45" s="23" t="s">
        <v>204</v>
      </c>
      <c r="C45" s="88" t="s">
        <v>220</v>
      </c>
      <c r="D45" s="89">
        <v>17.29</v>
      </c>
      <c r="E45" s="89">
        <v>10.64</v>
      </c>
    </row>
    <row r="46" spans="1:5" s="271" customFormat="1" ht="17.100000000000001" customHeight="1">
      <c r="A46" s="118">
        <v>30021</v>
      </c>
      <c r="B46" s="23" t="s">
        <v>178</v>
      </c>
      <c r="C46" s="88" t="s">
        <v>220</v>
      </c>
      <c r="D46" s="89">
        <v>131.04</v>
      </c>
      <c r="E46" s="89">
        <v>31.81</v>
      </c>
    </row>
    <row r="47" spans="1:5" s="271" customFormat="1" ht="17.100000000000001" customHeight="1">
      <c r="A47" s="118">
        <v>30022</v>
      </c>
      <c r="B47" s="23" t="s">
        <v>168</v>
      </c>
      <c r="C47" s="88" t="s">
        <v>220</v>
      </c>
      <c r="D47" s="89">
        <v>22.27</v>
      </c>
      <c r="E47" s="89">
        <v>8.9600000000000009</v>
      </c>
    </row>
    <row r="48" spans="1:5" ht="17.100000000000001" customHeight="1">
      <c r="A48" s="118">
        <v>30023</v>
      </c>
      <c r="B48" s="23" t="s">
        <v>216</v>
      </c>
      <c r="C48" s="88" t="s">
        <v>220</v>
      </c>
      <c r="D48" s="89">
        <v>172.95</v>
      </c>
      <c r="E48" s="89">
        <v>70.239999999999995</v>
      </c>
    </row>
    <row r="49" spans="1:5" ht="17.100000000000001" customHeight="1">
      <c r="A49" s="118">
        <v>30024</v>
      </c>
      <c r="B49" s="23" t="s">
        <v>214</v>
      </c>
      <c r="C49" s="88" t="s">
        <v>220</v>
      </c>
      <c r="D49" s="89">
        <v>46.26</v>
      </c>
      <c r="E49" s="89">
        <v>25.5</v>
      </c>
    </row>
    <row r="50" spans="1:5" ht="17.100000000000001" customHeight="1">
      <c r="A50" s="118">
        <v>30025</v>
      </c>
      <c r="B50" s="23" t="s">
        <v>210</v>
      </c>
      <c r="C50" s="88" t="s">
        <v>220</v>
      </c>
      <c r="D50" s="89">
        <v>386.19</v>
      </c>
      <c r="E50" s="89">
        <v>148.66999999999999</v>
      </c>
    </row>
    <row r="51" spans="1:5" ht="17.100000000000001" customHeight="1">
      <c r="A51" s="118">
        <v>30026</v>
      </c>
      <c r="B51" s="23" t="s">
        <v>184</v>
      </c>
      <c r="C51" s="88" t="s">
        <v>220</v>
      </c>
      <c r="D51" s="89">
        <v>93.64</v>
      </c>
      <c r="E51" s="89">
        <v>12.27</v>
      </c>
    </row>
    <row r="52" spans="1:5" ht="17.100000000000001" customHeight="1">
      <c r="A52" s="118">
        <v>30027</v>
      </c>
      <c r="B52" s="23" t="s">
        <v>144</v>
      </c>
      <c r="C52" s="88" t="s">
        <v>220</v>
      </c>
      <c r="D52" s="89">
        <v>83.85</v>
      </c>
      <c r="E52" s="89">
        <v>9.61</v>
      </c>
    </row>
    <row r="53" spans="1:5" s="271" customFormat="1" ht="17.100000000000001" customHeight="1">
      <c r="A53" s="118">
        <v>30028</v>
      </c>
      <c r="B53" s="23" t="s">
        <v>145</v>
      </c>
      <c r="C53" s="88" t="s">
        <v>220</v>
      </c>
      <c r="D53" s="89">
        <v>20.13</v>
      </c>
      <c r="E53" s="89">
        <v>18.78</v>
      </c>
    </row>
    <row r="54" spans="1:5" ht="17.100000000000001" customHeight="1">
      <c r="A54" s="118">
        <v>30029</v>
      </c>
      <c r="B54" s="23" t="s">
        <v>197</v>
      </c>
      <c r="C54" s="88" t="s">
        <v>220</v>
      </c>
      <c r="D54" s="89">
        <v>269.2</v>
      </c>
      <c r="E54" s="89">
        <v>103.75</v>
      </c>
    </row>
    <row r="55" spans="1:5" ht="17.100000000000001" customHeight="1">
      <c r="A55" s="118">
        <v>30030</v>
      </c>
      <c r="B55" s="23" t="s">
        <v>213</v>
      </c>
      <c r="C55" s="88" t="s">
        <v>220</v>
      </c>
      <c r="D55" s="89">
        <v>329.96</v>
      </c>
      <c r="E55" s="89">
        <v>72.67</v>
      </c>
    </row>
    <row r="56" spans="1:5" ht="17.100000000000001" customHeight="1">
      <c r="A56" s="118">
        <v>30031</v>
      </c>
      <c r="B56" s="23" t="s">
        <v>166</v>
      </c>
      <c r="C56" s="88" t="s">
        <v>220</v>
      </c>
      <c r="D56" s="176">
        <v>6.94</v>
      </c>
      <c r="E56" s="176">
        <v>1.47</v>
      </c>
    </row>
    <row r="57" spans="1:5" ht="17.100000000000001" customHeight="1">
      <c r="A57" s="118">
        <v>30036</v>
      </c>
      <c r="B57" s="23" t="s">
        <v>171</v>
      </c>
      <c r="C57" s="88" t="s">
        <v>220</v>
      </c>
      <c r="D57" s="89">
        <v>128.27000000000001</v>
      </c>
      <c r="E57" s="89">
        <v>30.7</v>
      </c>
    </row>
    <row r="58" spans="1:5" ht="17.100000000000001" customHeight="1">
      <c r="A58" s="118">
        <v>30040</v>
      </c>
      <c r="B58" s="23" t="s">
        <v>177</v>
      </c>
      <c r="C58" s="88" t="s">
        <v>220</v>
      </c>
      <c r="D58" s="176">
        <v>232.64</v>
      </c>
      <c r="E58" s="176">
        <v>41.3</v>
      </c>
    </row>
    <row r="59" spans="1:5" ht="17.100000000000001" customHeight="1">
      <c r="A59" s="118">
        <v>30041</v>
      </c>
      <c r="B59" s="23" t="s">
        <v>212</v>
      </c>
      <c r="C59" s="88" t="s">
        <v>220</v>
      </c>
      <c r="D59" s="89">
        <v>223.53</v>
      </c>
      <c r="E59" s="89">
        <v>53.58</v>
      </c>
    </row>
    <row r="60" spans="1:5" ht="17.100000000000001" customHeight="1">
      <c r="A60" s="118">
        <v>30043</v>
      </c>
      <c r="B60" s="23" t="s">
        <v>192</v>
      </c>
      <c r="C60" s="88" t="s">
        <v>220</v>
      </c>
      <c r="D60" s="89">
        <v>72.78</v>
      </c>
      <c r="E60" s="89">
        <v>4.63</v>
      </c>
    </row>
    <row r="61" spans="1:5" ht="17.100000000000001" customHeight="1">
      <c r="A61" s="118">
        <v>30044</v>
      </c>
      <c r="B61" s="23" t="s">
        <v>110</v>
      </c>
      <c r="C61" s="88" t="s">
        <v>220</v>
      </c>
      <c r="D61" s="176">
        <v>3.23</v>
      </c>
      <c r="E61" s="176">
        <v>0.15</v>
      </c>
    </row>
    <row r="62" spans="1:5" ht="17.100000000000001" customHeight="1">
      <c r="A62" s="118">
        <v>30045</v>
      </c>
      <c r="B62" s="23" t="s">
        <v>189</v>
      </c>
      <c r="C62" s="88" t="s">
        <v>220</v>
      </c>
      <c r="D62" s="89">
        <v>3.64</v>
      </c>
      <c r="E62" s="89">
        <v>1.32</v>
      </c>
    </row>
    <row r="63" spans="1:5" s="271" customFormat="1" ht="17.100000000000001" customHeight="1">
      <c r="A63" s="118">
        <v>30048</v>
      </c>
      <c r="B63" s="23" t="s">
        <v>183</v>
      </c>
      <c r="C63" s="88" t="s">
        <v>220</v>
      </c>
      <c r="D63" s="89">
        <v>18.09</v>
      </c>
      <c r="E63" s="89">
        <v>14.96</v>
      </c>
    </row>
    <row r="64" spans="1:5" ht="17.100000000000001" customHeight="1">
      <c r="A64" s="118">
        <v>30049</v>
      </c>
      <c r="B64" s="23" t="s">
        <v>175</v>
      </c>
      <c r="C64" s="88" t="s">
        <v>220</v>
      </c>
      <c r="D64" s="89">
        <v>206.54</v>
      </c>
      <c r="E64" s="89">
        <v>62.58</v>
      </c>
    </row>
    <row r="65" spans="1:5" ht="17.100000000000001" customHeight="1">
      <c r="A65" s="118">
        <v>30050</v>
      </c>
      <c r="B65" s="23" t="s">
        <v>170</v>
      </c>
      <c r="C65" s="88" t="s">
        <v>220</v>
      </c>
      <c r="D65" s="89">
        <v>281.14</v>
      </c>
      <c r="E65" s="89">
        <v>72.3</v>
      </c>
    </row>
    <row r="66" spans="1:5" ht="17.100000000000001" customHeight="1">
      <c r="A66" s="118">
        <v>30052</v>
      </c>
      <c r="B66" s="23" t="s">
        <v>194</v>
      </c>
      <c r="C66" s="88" t="s">
        <v>220</v>
      </c>
      <c r="D66" s="89">
        <v>1.08</v>
      </c>
      <c r="E66" s="89">
        <v>0.21</v>
      </c>
    </row>
    <row r="67" spans="1:5" s="271" customFormat="1" ht="17.100000000000001" customHeight="1">
      <c r="A67" s="118">
        <v>30053</v>
      </c>
      <c r="B67" s="23" t="s">
        <v>174</v>
      </c>
      <c r="C67" s="88" t="s">
        <v>220</v>
      </c>
      <c r="D67" s="89">
        <v>143.09</v>
      </c>
      <c r="E67" s="89">
        <v>36.630000000000003</v>
      </c>
    </row>
    <row r="68" spans="1:5" ht="17.100000000000001" customHeight="1">
      <c r="A68" s="118">
        <v>30058</v>
      </c>
      <c r="B68" s="23" t="s">
        <v>195</v>
      </c>
      <c r="C68" s="88" t="s">
        <v>220</v>
      </c>
      <c r="D68" s="89">
        <v>64.09</v>
      </c>
      <c r="E68" s="89">
        <v>27.57</v>
      </c>
    </row>
    <row r="69" spans="1:5" ht="17.100000000000001" customHeight="1">
      <c r="A69" s="118">
        <v>30059</v>
      </c>
      <c r="B69" s="23" t="s">
        <v>209</v>
      </c>
      <c r="C69" s="88" t="s">
        <v>220</v>
      </c>
      <c r="D69" s="89">
        <v>139.71</v>
      </c>
      <c r="E69" s="89">
        <v>48.78</v>
      </c>
    </row>
    <row r="70" spans="1:5" ht="17.100000000000001" customHeight="1">
      <c r="A70" s="118">
        <v>30101</v>
      </c>
      <c r="B70" s="23" t="s">
        <v>198</v>
      </c>
      <c r="C70" s="88" t="s">
        <v>220</v>
      </c>
      <c r="D70" s="89">
        <v>669.03</v>
      </c>
      <c r="E70" s="89">
        <v>213.5</v>
      </c>
    </row>
    <row r="71" spans="1:5" ht="17.100000000000001" customHeight="1">
      <c r="A71" s="118">
        <v>30105</v>
      </c>
      <c r="B71" s="23" t="s">
        <v>176</v>
      </c>
      <c r="C71" s="88" t="s">
        <v>220</v>
      </c>
      <c r="D71" s="89">
        <v>233.18</v>
      </c>
      <c r="E71" s="89">
        <v>39.24</v>
      </c>
    </row>
    <row r="72" spans="1:5" ht="17.100000000000001" customHeight="1">
      <c r="A72" s="118">
        <v>30115</v>
      </c>
      <c r="B72" s="23" t="s">
        <v>188</v>
      </c>
      <c r="C72" s="88" t="s">
        <v>220</v>
      </c>
      <c r="D72" s="89">
        <v>25.43</v>
      </c>
      <c r="E72" s="89">
        <v>17.36</v>
      </c>
    </row>
    <row r="73" spans="1:5" ht="17.100000000000001" customHeight="1">
      <c r="A73" s="118">
        <v>30120</v>
      </c>
      <c r="B73" s="23" t="s">
        <v>172</v>
      </c>
      <c r="C73" s="88" t="s">
        <v>220</v>
      </c>
      <c r="D73" s="89">
        <v>220.27</v>
      </c>
      <c r="E73" s="89">
        <v>38.659999999999997</v>
      </c>
    </row>
    <row r="74" spans="1:5" ht="17.100000000000001" customHeight="1">
      <c r="A74" s="118">
        <v>30125</v>
      </c>
      <c r="B74" s="23" t="s">
        <v>169</v>
      </c>
      <c r="C74" s="88" t="s">
        <v>220</v>
      </c>
      <c r="D74" s="176">
        <v>219.95</v>
      </c>
      <c r="E74" s="176">
        <v>53.22</v>
      </c>
    </row>
    <row r="75" spans="1:5" ht="17.100000000000001" customHeight="1">
      <c r="A75" s="118">
        <v>31012</v>
      </c>
      <c r="B75" s="23" t="s">
        <v>179</v>
      </c>
      <c r="C75" s="88" t="s">
        <v>220</v>
      </c>
      <c r="D75" s="89">
        <v>8.7799999999999994</v>
      </c>
      <c r="E75" s="89">
        <v>5.53</v>
      </c>
    </row>
    <row r="76" spans="1:5" ht="17.100000000000001" customHeight="1">
      <c r="A76" s="118">
        <v>31013</v>
      </c>
      <c r="B76" s="23" t="s">
        <v>193</v>
      </c>
      <c r="C76" s="88" t="s">
        <v>220</v>
      </c>
      <c r="D76" s="89">
        <v>0.15</v>
      </c>
      <c r="E76" s="89">
        <v>0.09</v>
      </c>
    </row>
    <row r="77" spans="1:5" ht="17.100000000000001" customHeight="1">
      <c r="A77" s="118">
        <v>31017</v>
      </c>
      <c r="B77" s="23" t="s">
        <v>203</v>
      </c>
      <c r="C77" s="88" t="s">
        <v>220</v>
      </c>
      <c r="D77" s="89">
        <v>27.29</v>
      </c>
      <c r="E77" s="89">
        <v>8.06</v>
      </c>
    </row>
    <row r="78" spans="1:5" ht="17.100000000000001" customHeight="1">
      <c r="A78" s="118">
        <v>31018</v>
      </c>
      <c r="B78" s="23" t="s">
        <v>182</v>
      </c>
      <c r="C78" s="88" t="s">
        <v>220</v>
      </c>
      <c r="D78" s="89">
        <v>18.760000000000002</v>
      </c>
      <c r="E78" s="89">
        <v>15.63</v>
      </c>
    </row>
    <row r="79" spans="1:5" s="271" customFormat="1" ht="17.100000000000001" customHeight="1">
      <c r="A79" s="118">
        <v>31062</v>
      </c>
      <c r="B79" s="23" t="s">
        <v>173</v>
      </c>
      <c r="C79" s="88" t="s">
        <v>220</v>
      </c>
      <c r="D79" s="89">
        <v>133.19</v>
      </c>
      <c r="E79" s="89">
        <v>34.799999999999997</v>
      </c>
    </row>
    <row r="80" spans="1:5" ht="17.100000000000001" customHeight="1">
      <c r="A80" s="118" t="s">
        <v>112</v>
      </c>
      <c r="B80" s="23" t="s">
        <v>375</v>
      </c>
      <c r="C80" s="88" t="s">
        <v>220</v>
      </c>
      <c r="D80" s="89">
        <v>0.96</v>
      </c>
      <c r="E80" s="89">
        <v>0.63</v>
      </c>
    </row>
    <row r="81" spans="1:5" ht="17.100000000000001" customHeight="1">
      <c r="A81" s="118" t="s">
        <v>408</v>
      </c>
      <c r="B81" s="23" t="s">
        <v>409</v>
      </c>
      <c r="C81" s="88" t="s">
        <v>220</v>
      </c>
      <c r="D81" s="89">
        <v>238.63</v>
      </c>
      <c r="E81" s="89">
        <v>83.29</v>
      </c>
    </row>
    <row r="82" spans="1:5" ht="17.100000000000001" customHeight="1">
      <c r="A82" s="118" t="s">
        <v>396</v>
      </c>
      <c r="B82" s="23" t="s">
        <v>397</v>
      </c>
      <c r="C82" s="88" t="s">
        <v>220</v>
      </c>
      <c r="D82" s="89">
        <v>143.19999999999999</v>
      </c>
      <c r="E82" s="89">
        <v>60.42</v>
      </c>
    </row>
    <row r="83" spans="1:5" s="271" customFormat="1" ht="17.100000000000001" customHeight="1">
      <c r="A83" s="118" t="s">
        <v>111</v>
      </c>
      <c r="B83" s="23" t="s">
        <v>374</v>
      </c>
      <c r="C83" s="88" t="s">
        <v>220</v>
      </c>
      <c r="D83" s="89">
        <v>1.33</v>
      </c>
      <c r="E83" s="89">
        <v>0.89</v>
      </c>
    </row>
    <row r="84" spans="1:5" ht="17.100000000000001" customHeight="1">
      <c r="A84" s="118" t="s">
        <v>384</v>
      </c>
      <c r="B84" s="23" t="s">
        <v>386</v>
      </c>
      <c r="C84" s="88" t="s">
        <v>220</v>
      </c>
      <c r="D84" s="176">
        <v>13.4</v>
      </c>
      <c r="E84" s="176">
        <v>2.9</v>
      </c>
    </row>
    <row r="85" spans="1:5" s="271" customFormat="1" ht="17.100000000000001" customHeight="1">
      <c r="A85" s="153" t="s">
        <v>602</v>
      </c>
      <c r="B85" s="23" t="s">
        <v>603</v>
      </c>
      <c r="C85" s="88" t="s">
        <v>220</v>
      </c>
      <c r="D85" s="176">
        <v>34.78</v>
      </c>
      <c r="E85" s="176">
        <v>29.74</v>
      </c>
    </row>
    <row r="86" spans="1:5" ht="17.100000000000001" customHeight="1">
      <c r="A86" s="118" t="s">
        <v>107</v>
      </c>
      <c r="B86" s="23" t="s">
        <v>373</v>
      </c>
      <c r="C86" s="88" t="s">
        <v>220</v>
      </c>
      <c r="D86" s="89">
        <v>143</v>
      </c>
      <c r="E86" s="89">
        <v>50</v>
      </c>
    </row>
    <row r="87" spans="1:5" ht="17.100000000000001" customHeight="1">
      <c r="A87" s="118" t="s">
        <v>398</v>
      </c>
      <c r="B87" s="23" t="s">
        <v>399</v>
      </c>
      <c r="C87" s="88" t="s">
        <v>220</v>
      </c>
      <c r="D87" s="89">
        <v>27.7</v>
      </c>
      <c r="E87" s="89">
        <v>24.1</v>
      </c>
    </row>
    <row r="88" spans="1:5" s="271" customFormat="1" ht="17.100000000000001" customHeight="1">
      <c r="A88" s="118" t="s">
        <v>610</v>
      </c>
      <c r="B88" s="23" t="s">
        <v>614</v>
      </c>
      <c r="C88" s="88" t="s">
        <v>220</v>
      </c>
      <c r="D88" s="176">
        <v>9.89</v>
      </c>
      <c r="E88" s="176">
        <v>6.2</v>
      </c>
    </row>
    <row r="89" spans="1:5" ht="17.100000000000001" customHeight="1">
      <c r="A89" s="118" t="s">
        <v>113</v>
      </c>
      <c r="B89" s="23" t="s">
        <v>376</v>
      </c>
      <c r="C89" s="88" t="s">
        <v>220</v>
      </c>
      <c r="D89" s="89">
        <v>33.69</v>
      </c>
      <c r="E89" s="89">
        <v>19.309999999999999</v>
      </c>
    </row>
    <row r="90" spans="1:5" s="271" customFormat="1" ht="17.100000000000001" customHeight="1">
      <c r="A90" s="118" t="s">
        <v>406</v>
      </c>
      <c r="B90" s="23" t="s">
        <v>407</v>
      </c>
      <c r="C90" s="88" t="s">
        <v>220</v>
      </c>
      <c r="D90" s="89">
        <v>18.38</v>
      </c>
      <c r="E90" s="89">
        <v>18.149999999999999</v>
      </c>
    </row>
    <row r="91" spans="1:5" s="271" customFormat="1" ht="17.100000000000001" customHeight="1">
      <c r="A91" s="118" t="s">
        <v>607</v>
      </c>
      <c r="B91" s="23" t="s">
        <v>611</v>
      </c>
      <c r="C91" s="88" t="s">
        <v>220</v>
      </c>
      <c r="D91" s="176">
        <v>0.18</v>
      </c>
      <c r="E91" s="176">
        <v>0.12</v>
      </c>
    </row>
    <row r="92" spans="1:5" ht="17.100000000000001" customHeight="1">
      <c r="A92" s="118" t="s">
        <v>609</v>
      </c>
      <c r="B92" s="23" t="s">
        <v>613</v>
      </c>
      <c r="C92" s="88" t="s">
        <v>220</v>
      </c>
      <c r="D92" s="176">
        <v>5.47</v>
      </c>
      <c r="E92" s="176">
        <v>3.44</v>
      </c>
    </row>
    <row r="93" spans="1:5" s="271" customFormat="1" ht="17.100000000000001" customHeight="1">
      <c r="A93" s="118" t="s">
        <v>608</v>
      </c>
      <c r="B93" s="23" t="s">
        <v>612</v>
      </c>
      <c r="C93" s="88" t="s">
        <v>220</v>
      </c>
      <c r="D93" s="176">
        <v>14.47</v>
      </c>
      <c r="E93" s="176">
        <v>9.1</v>
      </c>
    </row>
    <row r="94" spans="1:5" s="271" customFormat="1" ht="12.75">
      <c r="A94" s="118" t="s">
        <v>122</v>
      </c>
      <c r="B94" s="23" t="s">
        <v>381</v>
      </c>
      <c r="C94" s="88" t="s">
        <v>220</v>
      </c>
      <c r="D94" s="89">
        <v>49.39</v>
      </c>
      <c r="E94" s="89">
        <v>10.220000000000001</v>
      </c>
    </row>
    <row r="95" spans="1:5" s="271" customFormat="1" ht="17.100000000000001" customHeight="1">
      <c r="A95" s="118" t="s">
        <v>592</v>
      </c>
      <c r="B95" s="23" t="s">
        <v>593</v>
      </c>
      <c r="C95" s="88" t="s">
        <v>220</v>
      </c>
      <c r="D95" s="176">
        <v>0.79</v>
      </c>
      <c r="E95" s="176">
        <v>0.43</v>
      </c>
    </row>
    <row r="96" spans="1:5" s="271" customFormat="1" ht="17.100000000000001" customHeight="1">
      <c r="A96" s="118" t="s">
        <v>623</v>
      </c>
      <c r="B96" s="23" t="s">
        <v>624</v>
      </c>
      <c r="C96" s="88" t="s">
        <v>220</v>
      </c>
      <c r="D96" s="176">
        <v>109.37</v>
      </c>
      <c r="E96" s="176">
        <v>40.65</v>
      </c>
    </row>
    <row r="97" spans="1:5" s="271" customFormat="1" ht="17.100000000000001" customHeight="1">
      <c r="A97" s="118" t="s">
        <v>121</v>
      </c>
      <c r="B97" s="23" t="s">
        <v>380</v>
      </c>
      <c r="C97" s="88" t="s">
        <v>220</v>
      </c>
      <c r="D97" s="89">
        <v>44.05</v>
      </c>
      <c r="E97" s="89">
        <v>24.12</v>
      </c>
    </row>
    <row r="98" spans="1:5" s="271" customFormat="1" ht="17.100000000000001" customHeight="1">
      <c r="A98" s="118" t="s">
        <v>118</v>
      </c>
      <c r="B98" s="23" t="s">
        <v>377</v>
      </c>
      <c r="C98" s="88" t="s">
        <v>220</v>
      </c>
      <c r="D98" s="89">
        <v>24.79</v>
      </c>
      <c r="E98" s="89">
        <v>18.600000000000001</v>
      </c>
    </row>
    <row r="99" spans="1:5" ht="17.100000000000001" customHeight="1">
      <c r="A99" s="118"/>
      <c r="B99" s="23"/>
      <c r="C99" s="88"/>
      <c r="D99" s="89"/>
      <c r="E99" s="89"/>
    </row>
    <row r="100" spans="1:5" ht="17.100000000000001" customHeight="1">
      <c r="A100" s="118"/>
      <c r="B100" s="23"/>
      <c r="C100" s="88"/>
      <c r="D100" s="89"/>
      <c r="E100" s="89"/>
    </row>
    <row r="101" spans="1:5" ht="17.100000000000001" customHeight="1">
      <c r="A101" s="118"/>
      <c r="B101" s="23"/>
      <c r="C101" s="88"/>
      <c r="D101" s="89"/>
      <c r="E101" s="89"/>
    </row>
  </sheetData>
  <autoFilter ref="A2:E101" xr:uid="{469385A2-9B98-491B-88CA-1C620AD41E67}">
    <sortState xmlns:xlrd2="http://schemas.microsoft.com/office/spreadsheetml/2017/richdata2" ref="A3:E101">
      <sortCondition sortBy="fontColor" ref="A2:A101" dxfId="28"/>
    </sortState>
  </autoFilter>
  <conditionalFormatting sqref="A85">
    <cfRule type="duplicateValues" dxfId="0" priority="1"/>
  </conditionalFormatting>
  <pageMargins left="0.47244094488188981" right="0.31496062992125984" top="0.86614173228346458" bottom="0.59055118110236227" header="0.31496062992125984" footer="0.31496062992125984"/>
  <pageSetup paperSize="9" scale="91" fitToHeight="0" orientation="portrait" r:id="rId1"/>
  <headerFooter scaleWithDoc="0">
    <oddHeader>&amp;C&amp;"-,Negrito"&amp;16CUSTO DE EQUIPAMENTOS&amp;R&amp;G</oddHeader>
    <oddFooter>&amp;R&amp;"-,Negrito"Página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12</vt:i4>
      </vt:variant>
    </vt:vector>
  </HeadingPairs>
  <TitlesOfParts>
    <vt:vector size="22" baseType="lpstr">
      <vt:lpstr>Relatório</vt:lpstr>
      <vt:lpstr>ORC_PROPOSTA</vt:lpstr>
      <vt:lpstr>CRONOGRAMA FÍSICO FINANCEIRO</vt:lpstr>
      <vt:lpstr>BDI</vt:lpstr>
      <vt:lpstr>ES</vt:lpstr>
      <vt:lpstr>Serviços</vt:lpstr>
      <vt:lpstr>Composições</vt:lpstr>
      <vt:lpstr>Materiais</vt:lpstr>
      <vt:lpstr>M.O.</vt:lpstr>
      <vt:lpstr>Equipamentos</vt:lpstr>
      <vt:lpstr>Composições!Area_de_impressao</vt:lpstr>
      <vt:lpstr>'CRONOGRAMA FÍSICO FINANCEIRO'!Area_de_impressao</vt:lpstr>
      <vt:lpstr>Equipamentos!Area_de_impressao</vt:lpstr>
      <vt:lpstr>M.O.!Area_de_impressao</vt:lpstr>
      <vt:lpstr>Materiais!Area_de_impressao</vt:lpstr>
      <vt:lpstr>ORC_PROPOSTA!Area_de_impressao</vt:lpstr>
      <vt:lpstr>Serviços!Area_de_impressao</vt:lpstr>
      <vt:lpstr>Equipamentos!Titulos_de_impressao</vt:lpstr>
      <vt:lpstr>M.O.!Titulos_de_impressao</vt:lpstr>
      <vt:lpstr>Materiais!Titulos_de_impressao</vt:lpstr>
      <vt:lpstr>ORC_PROPOSTA!Titulos_de_impressao</vt:lpstr>
      <vt:lpstr>Serviços!Titulos_de_impressao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Cintra Morgado</dc:creator>
  <cp:lastModifiedBy>Roberto Morgado</cp:lastModifiedBy>
  <cp:lastPrinted>2023-08-04T13:00:27Z</cp:lastPrinted>
  <dcterms:created xsi:type="dcterms:W3CDTF">2021-06-28T18:15:33Z</dcterms:created>
  <dcterms:modified xsi:type="dcterms:W3CDTF">2023-08-04T13:00:49Z</dcterms:modified>
</cp:coreProperties>
</file>